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816" documentId="11_E233A8774101746E13308FD79B26E4775C9729D3" xr6:coauthVersionLast="47" xr6:coauthVersionMax="47" xr10:uidLastSave="{91A74B5C-7B51-4B66-AE68-6B64FC9208F0}"/>
  <bookViews>
    <workbookView xWindow="-120" yWindow="-120" windowWidth="29040" windowHeight="15720" activeTab="1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0" l="1"/>
  <c r="H39" i="10"/>
  <c r="H38" i="10"/>
  <c r="H41" i="10" s="1"/>
  <c r="G39" i="10"/>
  <c r="L46" i="10"/>
  <c r="H46" i="10"/>
  <c r="G46" i="10"/>
  <c r="AT40" i="1"/>
  <c r="BZ40" i="1"/>
  <c r="BZ47" i="1"/>
  <c r="CA47" i="1"/>
  <c r="CA40" i="1"/>
  <c r="CA43" i="1" s="1"/>
  <c r="CA39" i="1"/>
  <c r="BW40" i="1"/>
  <c r="BQ40" i="1"/>
  <c r="BQ39" i="1"/>
  <c r="BP40" i="1"/>
  <c r="BM40" i="1"/>
  <c r="BM43" i="1" s="1"/>
  <c r="BH40" i="1"/>
  <c r="BH39" i="1"/>
  <c r="BG40" i="1"/>
  <c r="BG43" i="1" s="1"/>
  <c r="BD40" i="1"/>
  <c r="BD43" i="1" s="1"/>
  <c r="AX40" i="1"/>
  <c r="AX39" i="1"/>
  <c r="AW40" i="1"/>
  <c r="AN40" i="1"/>
  <c r="AN39" i="1"/>
  <c r="AM40" i="1"/>
  <c r="AJ40" i="1"/>
  <c r="AD40" i="1"/>
  <c r="AD39" i="1"/>
  <c r="AC40" i="1"/>
  <c r="Z40" i="1"/>
  <c r="T40" i="1"/>
  <c r="T39" i="1"/>
  <c r="S40" i="1"/>
  <c r="P40" i="1"/>
  <c r="J40" i="1"/>
  <c r="J39" i="1"/>
  <c r="I40" i="1"/>
  <c r="I43" i="1" s="1"/>
  <c r="I45" i="1" s="1"/>
  <c r="F40" i="1"/>
  <c r="I42" i="1"/>
  <c r="I44" i="1"/>
  <c r="I47" i="1"/>
  <c r="P42" i="1"/>
  <c r="P44" i="1" s="1"/>
  <c r="P43" i="1"/>
  <c r="P45" i="1" s="1"/>
  <c r="P47" i="1"/>
  <c r="BW47" i="1"/>
  <c r="BQ47" i="1"/>
  <c r="BP47" i="1"/>
  <c r="BM47" i="1"/>
  <c r="BH47" i="1"/>
  <c r="BG47" i="1"/>
  <c r="BD47" i="1"/>
  <c r="AX47" i="1"/>
  <c r="AW47" i="1"/>
  <c r="AT47" i="1"/>
  <c r="AN47" i="1"/>
  <c r="AM47" i="1"/>
  <c r="AJ47" i="1"/>
  <c r="AD47" i="1"/>
  <c r="AC47" i="1"/>
  <c r="Z47" i="1"/>
  <c r="T47" i="1"/>
  <c r="S47" i="1"/>
  <c r="J47" i="1"/>
  <c r="F47" i="1"/>
  <c r="BW146" i="1"/>
  <c r="BV146" i="1"/>
  <c r="BU146" i="1"/>
  <c r="BW142" i="1"/>
  <c r="BV142" i="1"/>
  <c r="BU142" i="1"/>
  <c r="BW123" i="1"/>
  <c r="BV123" i="1"/>
  <c r="BU123" i="1"/>
  <c r="BW88" i="1"/>
  <c r="BW89" i="1" s="1"/>
  <c r="BV88" i="1"/>
  <c r="BV89" i="1" s="1"/>
  <c r="BU88" i="1"/>
  <c r="BU89" i="1" s="1"/>
  <c r="BW75" i="1"/>
  <c r="BW76" i="1" s="1"/>
  <c r="BV75" i="1"/>
  <c r="BV76" i="1" s="1"/>
  <c r="BV79" i="1" s="1"/>
  <c r="BU75" i="1"/>
  <c r="BU76" i="1" s="1"/>
  <c r="BU79" i="1" s="1"/>
  <c r="BW70" i="1"/>
  <c r="BV70" i="1"/>
  <c r="BU70" i="1"/>
  <c r="BW69" i="1"/>
  <c r="BV69" i="1"/>
  <c r="BU69" i="1"/>
  <c r="BW66" i="1"/>
  <c r="BV66" i="1"/>
  <c r="BU66" i="1"/>
  <c r="BW65" i="1"/>
  <c r="BV65" i="1"/>
  <c r="BU65" i="1"/>
  <c r="BW62" i="1"/>
  <c r="BV62" i="1"/>
  <c r="BU62" i="1"/>
  <c r="BW61" i="1"/>
  <c r="BV61" i="1"/>
  <c r="BU61" i="1"/>
  <c r="BW54" i="1"/>
  <c r="BV54" i="1"/>
  <c r="BU54" i="1"/>
  <c r="BW52" i="1"/>
  <c r="BW98" i="1" s="1"/>
  <c r="BW99" i="1" s="1"/>
  <c r="BV52" i="1"/>
  <c r="BV98" i="1" s="1"/>
  <c r="BU52" i="1"/>
  <c r="BU98" i="1" s="1"/>
  <c r="BW49" i="1"/>
  <c r="BV49" i="1"/>
  <c r="BU49" i="1"/>
  <c r="BW43" i="1"/>
  <c r="BV43" i="1"/>
  <c r="BU43" i="1"/>
  <c r="BW42" i="1"/>
  <c r="BV42" i="1"/>
  <c r="BU42" i="1"/>
  <c r="BW36" i="1"/>
  <c r="BV36" i="1"/>
  <c r="BU36" i="1"/>
  <c r="BM146" i="1"/>
  <c r="BL146" i="1"/>
  <c r="BK146" i="1"/>
  <c r="BM142" i="1"/>
  <c r="BL142" i="1"/>
  <c r="BK142" i="1"/>
  <c r="BM123" i="1"/>
  <c r="BL123" i="1"/>
  <c r="BK123" i="1"/>
  <c r="BL89" i="1"/>
  <c r="BM88" i="1"/>
  <c r="BM89" i="1" s="1"/>
  <c r="BL88" i="1"/>
  <c r="BK88" i="1"/>
  <c r="BK89" i="1" s="1"/>
  <c r="BM75" i="1"/>
  <c r="BM76" i="1" s="1"/>
  <c r="BM84" i="1" s="1"/>
  <c r="BL75" i="1"/>
  <c r="BL76" i="1" s="1"/>
  <c r="BK75" i="1"/>
  <c r="BK76" i="1" s="1"/>
  <c r="BM70" i="1"/>
  <c r="BL70" i="1"/>
  <c r="BK70" i="1"/>
  <c r="BM69" i="1"/>
  <c r="BL69" i="1"/>
  <c r="BK69" i="1"/>
  <c r="BM66" i="1"/>
  <c r="BL66" i="1"/>
  <c r="BK66" i="1"/>
  <c r="BM65" i="1"/>
  <c r="BL65" i="1"/>
  <c r="BK65" i="1"/>
  <c r="BM62" i="1"/>
  <c r="BL62" i="1"/>
  <c r="BK62" i="1"/>
  <c r="BM61" i="1"/>
  <c r="BL61" i="1"/>
  <c r="BK61" i="1"/>
  <c r="BM54" i="1"/>
  <c r="BL54" i="1"/>
  <c r="BK54" i="1"/>
  <c r="BM52" i="1"/>
  <c r="BM98" i="1" s="1"/>
  <c r="BL52" i="1"/>
  <c r="BL98" i="1" s="1"/>
  <c r="BL99" i="1" s="1"/>
  <c r="BK52" i="1"/>
  <c r="BK98" i="1" s="1"/>
  <c r="BL43" i="1"/>
  <c r="BK43" i="1"/>
  <c r="BM42" i="1"/>
  <c r="BL42" i="1"/>
  <c r="BK42" i="1"/>
  <c r="BM36" i="1"/>
  <c r="BL36" i="1"/>
  <c r="BK36" i="1"/>
  <c r="BD146" i="1"/>
  <c r="BC146" i="1"/>
  <c r="BB146" i="1"/>
  <c r="BD142" i="1"/>
  <c r="BC142" i="1"/>
  <c r="BB142" i="1"/>
  <c r="BD123" i="1"/>
  <c r="BC123" i="1"/>
  <c r="BB123" i="1"/>
  <c r="BD88" i="1"/>
  <c r="BD89" i="1" s="1"/>
  <c r="BC88" i="1"/>
  <c r="BC89" i="1" s="1"/>
  <c r="BB88" i="1"/>
  <c r="BB89" i="1" s="1"/>
  <c r="BD75" i="1"/>
  <c r="BD76" i="1" s="1"/>
  <c r="BC75" i="1"/>
  <c r="BC76" i="1" s="1"/>
  <c r="BB75" i="1"/>
  <c r="BB76" i="1" s="1"/>
  <c r="BD70" i="1"/>
  <c r="BC70" i="1"/>
  <c r="BB70" i="1"/>
  <c r="BD69" i="1"/>
  <c r="BC69" i="1"/>
  <c r="BB69" i="1"/>
  <c r="BD66" i="1"/>
  <c r="BC66" i="1"/>
  <c r="BB66" i="1"/>
  <c r="BD65" i="1"/>
  <c r="BC65" i="1"/>
  <c r="BB65" i="1"/>
  <c r="BD62" i="1"/>
  <c r="BC62" i="1"/>
  <c r="BB62" i="1"/>
  <c r="BD61" i="1"/>
  <c r="BC61" i="1"/>
  <c r="BB61" i="1"/>
  <c r="BD54" i="1"/>
  <c r="BC54" i="1"/>
  <c r="BB54" i="1"/>
  <c r="BD52" i="1"/>
  <c r="BD98" i="1" s="1"/>
  <c r="BC52" i="1"/>
  <c r="BC98" i="1" s="1"/>
  <c r="BB52" i="1"/>
  <c r="BB98" i="1" s="1"/>
  <c r="BC43" i="1"/>
  <c r="BB43" i="1"/>
  <c r="BD42" i="1"/>
  <c r="BC42" i="1"/>
  <c r="BB42" i="1"/>
  <c r="BD36" i="1"/>
  <c r="BC36" i="1"/>
  <c r="BB36" i="1"/>
  <c r="AT146" i="1"/>
  <c r="AS146" i="1"/>
  <c r="AR146" i="1"/>
  <c r="AT142" i="1"/>
  <c r="AS142" i="1"/>
  <c r="AR142" i="1"/>
  <c r="AT123" i="1"/>
  <c r="AS123" i="1"/>
  <c r="AR123" i="1"/>
  <c r="AT88" i="1"/>
  <c r="AT89" i="1" s="1"/>
  <c r="AS88" i="1"/>
  <c r="AS89" i="1" s="1"/>
  <c r="AR88" i="1"/>
  <c r="AR89" i="1" s="1"/>
  <c r="AT75" i="1"/>
  <c r="AT76" i="1" s="1"/>
  <c r="AS75" i="1"/>
  <c r="AS76" i="1" s="1"/>
  <c r="AR75" i="1"/>
  <c r="AR76" i="1" s="1"/>
  <c r="AR79" i="1" s="1"/>
  <c r="AT69" i="1"/>
  <c r="AS69" i="1"/>
  <c r="AR69" i="1"/>
  <c r="AT66" i="1"/>
  <c r="AS66" i="1"/>
  <c r="AR66" i="1"/>
  <c r="AT65" i="1"/>
  <c r="AS65" i="1"/>
  <c r="AR65" i="1"/>
  <c r="AT62" i="1"/>
  <c r="AS62" i="1"/>
  <c r="AR62" i="1"/>
  <c r="AT61" i="1"/>
  <c r="AS61" i="1"/>
  <c r="AR61" i="1"/>
  <c r="AT54" i="1"/>
  <c r="AS54" i="1"/>
  <c r="AR54" i="1"/>
  <c r="AT52" i="1"/>
  <c r="AT98" i="1" s="1"/>
  <c r="AS52" i="1"/>
  <c r="AS98" i="1" s="1"/>
  <c r="AR52" i="1"/>
  <c r="AR98" i="1" s="1"/>
  <c r="AT43" i="1"/>
  <c r="AS43" i="1"/>
  <c r="AR43" i="1"/>
  <c r="AT42" i="1"/>
  <c r="AS42" i="1"/>
  <c r="AR42" i="1"/>
  <c r="AT36" i="1"/>
  <c r="AS36" i="1"/>
  <c r="AR36" i="1"/>
  <c r="AJ146" i="1"/>
  <c r="AI146" i="1"/>
  <c r="AH146" i="1"/>
  <c r="AJ142" i="1"/>
  <c r="AI142" i="1"/>
  <c r="AH142" i="1"/>
  <c r="AJ123" i="1"/>
  <c r="AI123" i="1"/>
  <c r="AH123" i="1"/>
  <c r="AJ88" i="1"/>
  <c r="AJ89" i="1" s="1"/>
  <c r="AI88" i="1"/>
  <c r="AI89" i="1" s="1"/>
  <c r="AH88" i="1"/>
  <c r="AH89" i="1" s="1"/>
  <c r="AJ75" i="1"/>
  <c r="AJ76" i="1" s="1"/>
  <c r="AJ84" i="1" s="1"/>
  <c r="AI75" i="1"/>
  <c r="AI76" i="1" s="1"/>
  <c r="AH75" i="1"/>
  <c r="AH76" i="1" s="1"/>
  <c r="AH79" i="1" s="1"/>
  <c r="AJ69" i="1"/>
  <c r="AI69" i="1"/>
  <c r="AH69" i="1"/>
  <c r="AJ66" i="1"/>
  <c r="AI66" i="1"/>
  <c r="AH66" i="1"/>
  <c r="AJ65" i="1"/>
  <c r="AI65" i="1"/>
  <c r="AH65" i="1"/>
  <c r="AJ62" i="1"/>
  <c r="AI62" i="1"/>
  <c r="AH62" i="1"/>
  <c r="AJ61" i="1"/>
  <c r="AI61" i="1"/>
  <c r="AH61" i="1"/>
  <c r="AJ54" i="1"/>
  <c r="AI54" i="1"/>
  <c r="AH54" i="1"/>
  <c r="AJ52" i="1"/>
  <c r="AJ98" i="1" s="1"/>
  <c r="AI52" i="1"/>
  <c r="AI98" i="1" s="1"/>
  <c r="AH52" i="1"/>
  <c r="AH98" i="1" s="1"/>
  <c r="AJ49" i="1"/>
  <c r="AI49" i="1"/>
  <c r="AH49" i="1"/>
  <c r="AJ43" i="1"/>
  <c r="AI43" i="1"/>
  <c r="AH43" i="1"/>
  <c r="AJ42" i="1"/>
  <c r="AI42" i="1"/>
  <c r="AH42" i="1"/>
  <c r="AJ36" i="1"/>
  <c r="AI36" i="1"/>
  <c r="AH36" i="1"/>
  <c r="Z146" i="1"/>
  <c r="Y146" i="1"/>
  <c r="X146" i="1"/>
  <c r="Z142" i="1"/>
  <c r="Y142" i="1"/>
  <c r="X142" i="1"/>
  <c r="Z123" i="1"/>
  <c r="Y123" i="1"/>
  <c r="X123" i="1"/>
  <c r="Z88" i="1"/>
  <c r="Z89" i="1" s="1"/>
  <c r="Y88" i="1"/>
  <c r="Y89" i="1" s="1"/>
  <c r="X88" i="1"/>
  <c r="X89" i="1" s="1"/>
  <c r="Z75" i="1"/>
  <c r="Z76" i="1" s="1"/>
  <c r="Z79" i="1" s="1"/>
  <c r="Y75" i="1"/>
  <c r="Y76" i="1" s="1"/>
  <c r="X75" i="1"/>
  <c r="X76" i="1" s="1"/>
  <c r="X79" i="1" s="1"/>
  <c r="Z69" i="1"/>
  <c r="Y69" i="1"/>
  <c r="X69" i="1"/>
  <c r="Z66" i="1"/>
  <c r="Y66" i="1"/>
  <c r="X66" i="1"/>
  <c r="Z65" i="1"/>
  <c r="Y65" i="1"/>
  <c r="X65" i="1"/>
  <c r="Z62" i="1"/>
  <c r="Y62" i="1"/>
  <c r="X62" i="1"/>
  <c r="Z61" i="1"/>
  <c r="Y61" i="1"/>
  <c r="X61" i="1"/>
  <c r="Z54" i="1"/>
  <c r="Y54" i="1"/>
  <c r="X54" i="1"/>
  <c r="Z52" i="1"/>
  <c r="Z98" i="1" s="1"/>
  <c r="Y52" i="1"/>
  <c r="Y98" i="1" s="1"/>
  <c r="X52" i="1"/>
  <c r="X98" i="1" s="1"/>
  <c r="Z43" i="1"/>
  <c r="Y43" i="1"/>
  <c r="X43" i="1"/>
  <c r="Z42" i="1"/>
  <c r="Y42" i="1"/>
  <c r="X42" i="1"/>
  <c r="Z36" i="1"/>
  <c r="Y36" i="1"/>
  <c r="X36" i="1"/>
  <c r="P146" i="1"/>
  <c r="O146" i="1"/>
  <c r="N146" i="1"/>
  <c r="P142" i="1"/>
  <c r="O142" i="1"/>
  <c r="N142" i="1"/>
  <c r="P123" i="1"/>
  <c r="O123" i="1"/>
  <c r="N123" i="1"/>
  <c r="P88" i="1"/>
  <c r="P89" i="1" s="1"/>
  <c r="O88" i="1"/>
  <c r="O89" i="1" s="1"/>
  <c r="N88" i="1"/>
  <c r="N89" i="1" s="1"/>
  <c r="P75" i="1"/>
  <c r="P76" i="1" s="1"/>
  <c r="O75" i="1"/>
  <c r="O76" i="1" s="1"/>
  <c r="N75" i="1"/>
  <c r="N76" i="1" s="1"/>
  <c r="P69" i="1"/>
  <c r="O69" i="1"/>
  <c r="N69" i="1"/>
  <c r="P66" i="1"/>
  <c r="O66" i="1"/>
  <c r="N66" i="1"/>
  <c r="P65" i="1"/>
  <c r="O65" i="1"/>
  <c r="N65" i="1"/>
  <c r="P62" i="1"/>
  <c r="O62" i="1"/>
  <c r="N62" i="1"/>
  <c r="P61" i="1"/>
  <c r="O61" i="1"/>
  <c r="N61" i="1"/>
  <c r="P54" i="1"/>
  <c r="O54" i="1"/>
  <c r="N54" i="1"/>
  <c r="P52" i="1"/>
  <c r="P98" i="1" s="1"/>
  <c r="O52" i="1"/>
  <c r="O98" i="1" s="1"/>
  <c r="N52" i="1"/>
  <c r="N98" i="1" s="1"/>
  <c r="O43" i="1"/>
  <c r="N43" i="1"/>
  <c r="O42" i="1"/>
  <c r="N42" i="1"/>
  <c r="P36" i="1"/>
  <c r="O36" i="1"/>
  <c r="N36" i="1"/>
  <c r="F146" i="1"/>
  <c r="E146" i="1"/>
  <c r="D146" i="1"/>
  <c r="F142" i="1"/>
  <c r="E142" i="1"/>
  <c r="D142" i="1"/>
  <c r="F123" i="1"/>
  <c r="E123" i="1"/>
  <c r="D123" i="1"/>
  <c r="F89" i="1"/>
  <c r="E89" i="1"/>
  <c r="D89" i="1"/>
  <c r="F75" i="1"/>
  <c r="F76" i="1" s="1"/>
  <c r="F79" i="1" s="1"/>
  <c r="E75" i="1"/>
  <c r="E76" i="1" s="1"/>
  <c r="E84" i="1" s="1"/>
  <c r="D75" i="1"/>
  <c r="D76" i="1" s="1"/>
  <c r="D84" i="1" s="1"/>
  <c r="F69" i="1"/>
  <c r="E69" i="1"/>
  <c r="D69" i="1"/>
  <c r="F66" i="1"/>
  <c r="E66" i="1"/>
  <c r="D66" i="1"/>
  <c r="F65" i="1"/>
  <c r="E65" i="1"/>
  <c r="D65" i="1"/>
  <c r="F62" i="1"/>
  <c r="E62" i="1"/>
  <c r="D62" i="1"/>
  <c r="F61" i="1"/>
  <c r="E61" i="1"/>
  <c r="D61" i="1"/>
  <c r="F54" i="1"/>
  <c r="E54" i="1"/>
  <c r="D54" i="1"/>
  <c r="F52" i="1"/>
  <c r="F98" i="1" s="1"/>
  <c r="E52" i="1"/>
  <c r="E98" i="1" s="1"/>
  <c r="D52" i="1"/>
  <c r="D98" i="1" s="1"/>
  <c r="F43" i="1"/>
  <c r="E43" i="1"/>
  <c r="D43" i="1"/>
  <c r="F42" i="1"/>
  <c r="E42" i="1"/>
  <c r="D42" i="1"/>
  <c r="F36" i="1"/>
  <c r="E36" i="1"/>
  <c r="D36" i="1"/>
  <c r="BX36" i="1"/>
  <c r="BX146" i="1"/>
  <c r="BX142" i="1"/>
  <c r="BX123" i="1"/>
  <c r="BX88" i="1"/>
  <c r="BX89" i="1" s="1"/>
  <c r="BX75" i="1"/>
  <c r="BX76" i="1" s="1"/>
  <c r="BX70" i="1"/>
  <c r="BX69" i="1"/>
  <c r="BX66" i="1"/>
  <c r="BX65" i="1"/>
  <c r="BX62" i="1"/>
  <c r="BX61" i="1"/>
  <c r="BX54" i="1"/>
  <c r="BX52" i="1"/>
  <c r="BX98" i="1" s="1"/>
  <c r="BX49" i="1"/>
  <c r="BX43" i="1"/>
  <c r="BX42" i="1"/>
  <c r="BN36" i="1"/>
  <c r="BN146" i="1"/>
  <c r="BN142" i="1"/>
  <c r="BN123" i="1"/>
  <c r="BN88" i="1"/>
  <c r="BN89" i="1" s="1"/>
  <c r="BN75" i="1"/>
  <c r="BN76" i="1" s="1"/>
  <c r="BN70" i="1"/>
  <c r="BN69" i="1"/>
  <c r="BN66" i="1"/>
  <c r="BN65" i="1"/>
  <c r="BN62" i="1"/>
  <c r="BN61" i="1"/>
  <c r="BN54" i="1"/>
  <c r="BN52" i="1"/>
  <c r="BN98" i="1" s="1"/>
  <c r="BN43" i="1"/>
  <c r="BN42" i="1"/>
  <c r="BE36" i="1"/>
  <c r="BE146" i="1"/>
  <c r="BE142" i="1"/>
  <c r="BE123" i="1"/>
  <c r="BE88" i="1"/>
  <c r="BE89" i="1" s="1"/>
  <c r="BE75" i="1"/>
  <c r="BE76" i="1" s="1"/>
  <c r="BE70" i="1"/>
  <c r="BE69" i="1"/>
  <c r="BE66" i="1"/>
  <c r="BE65" i="1"/>
  <c r="BE62" i="1"/>
  <c r="BE61" i="1"/>
  <c r="BE54" i="1"/>
  <c r="BE52" i="1"/>
  <c r="BE98" i="1" s="1"/>
  <c r="BE43" i="1"/>
  <c r="BE42" i="1"/>
  <c r="AU36" i="1"/>
  <c r="AU146" i="1"/>
  <c r="AU142" i="1"/>
  <c r="AU123" i="1"/>
  <c r="AU88" i="1"/>
  <c r="AU89" i="1" s="1"/>
  <c r="AU75" i="1"/>
  <c r="AU76" i="1" s="1"/>
  <c r="AU79" i="1" s="1"/>
  <c r="AU69" i="1"/>
  <c r="AU66" i="1"/>
  <c r="AU65" i="1"/>
  <c r="AU62" i="1"/>
  <c r="AU61" i="1"/>
  <c r="AU54" i="1"/>
  <c r="AU52" i="1"/>
  <c r="AU98" i="1" s="1"/>
  <c r="AU43" i="1"/>
  <c r="AU42" i="1"/>
  <c r="AK36" i="1"/>
  <c r="AK146" i="1"/>
  <c r="AK142" i="1"/>
  <c r="AK123" i="1"/>
  <c r="AK88" i="1"/>
  <c r="AK89" i="1" s="1"/>
  <c r="AK75" i="1"/>
  <c r="AK76" i="1" s="1"/>
  <c r="AK69" i="1"/>
  <c r="AK66" i="1"/>
  <c r="AK65" i="1"/>
  <c r="AK62" i="1"/>
  <c r="AK61" i="1"/>
  <c r="AK54" i="1"/>
  <c r="AK52" i="1"/>
  <c r="AK98" i="1" s="1"/>
  <c r="AK49" i="1"/>
  <c r="AK43" i="1"/>
  <c r="AK42" i="1"/>
  <c r="AA36" i="1"/>
  <c r="AA146" i="1"/>
  <c r="AA142" i="1"/>
  <c r="AA123" i="1"/>
  <c r="AA88" i="1"/>
  <c r="AA89" i="1" s="1"/>
  <c r="AA75" i="1"/>
  <c r="AA76" i="1" s="1"/>
  <c r="AA84" i="1" s="1"/>
  <c r="AA69" i="1"/>
  <c r="AA66" i="1"/>
  <c r="AA65" i="1"/>
  <c r="AA62" i="1"/>
  <c r="AA61" i="1"/>
  <c r="AA54" i="1"/>
  <c r="AA52" i="1"/>
  <c r="AA98" i="1" s="1"/>
  <c r="AA43" i="1"/>
  <c r="AA42" i="1"/>
  <c r="Q36" i="1"/>
  <c r="Q146" i="1"/>
  <c r="Q142" i="1"/>
  <c r="Q123" i="1"/>
  <c r="Q88" i="1"/>
  <c r="Q89" i="1" s="1"/>
  <c r="Q75" i="1"/>
  <c r="Q76" i="1" s="1"/>
  <c r="Q69" i="1"/>
  <c r="Q66" i="1"/>
  <c r="Q65" i="1"/>
  <c r="Q62" i="1"/>
  <c r="Q61" i="1"/>
  <c r="Q54" i="1"/>
  <c r="Q52" i="1"/>
  <c r="Q98" i="1" s="1"/>
  <c r="Q43" i="1"/>
  <c r="Q42" i="1"/>
  <c r="G36" i="1"/>
  <c r="G146" i="1"/>
  <c r="G142" i="1"/>
  <c r="G123" i="1"/>
  <c r="G89" i="1"/>
  <c r="G75" i="1"/>
  <c r="G76" i="1" s="1"/>
  <c r="G69" i="1"/>
  <c r="G66" i="1"/>
  <c r="G65" i="1"/>
  <c r="G62" i="1"/>
  <c r="G61" i="1"/>
  <c r="G54" i="1"/>
  <c r="G52" i="1"/>
  <c r="G98" i="1" s="1"/>
  <c r="G43" i="1"/>
  <c r="G42" i="1"/>
  <c r="E36" i="10"/>
  <c r="E145" i="10"/>
  <c r="E141" i="10"/>
  <c r="E122" i="10"/>
  <c r="E86" i="10"/>
  <c r="E88" i="10" s="1"/>
  <c r="E80" i="10"/>
  <c r="E83" i="10" s="1"/>
  <c r="E84" i="10" s="1"/>
  <c r="E78" i="10"/>
  <c r="E68" i="10"/>
  <c r="E65" i="10"/>
  <c r="E64" i="10"/>
  <c r="E61" i="10"/>
  <c r="E60" i="10"/>
  <c r="E53" i="10"/>
  <c r="E51" i="10"/>
  <c r="E97" i="10" s="1"/>
  <c r="E42" i="10"/>
  <c r="E41" i="10"/>
  <c r="J36" i="10"/>
  <c r="J145" i="10"/>
  <c r="J141" i="10"/>
  <c r="J122" i="10"/>
  <c r="J86" i="10"/>
  <c r="J88" i="10" s="1"/>
  <c r="J80" i="10"/>
  <c r="J83" i="10" s="1"/>
  <c r="J84" i="10" s="1"/>
  <c r="J78" i="10"/>
  <c r="J100" i="10" s="1"/>
  <c r="J68" i="10"/>
  <c r="J65" i="10"/>
  <c r="J64" i="10"/>
  <c r="J61" i="10"/>
  <c r="J60" i="10"/>
  <c r="J53" i="10"/>
  <c r="J51" i="10"/>
  <c r="J97" i="10" s="1"/>
  <c r="J42" i="10"/>
  <c r="J41" i="10"/>
  <c r="K36" i="10"/>
  <c r="K145" i="10"/>
  <c r="K141" i="10"/>
  <c r="K122" i="10"/>
  <c r="K86" i="10"/>
  <c r="K88" i="10" s="1"/>
  <c r="K80" i="10"/>
  <c r="K83" i="10" s="1"/>
  <c r="K84" i="10" s="1"/>
  <c r="K78" i="10"/>
  <c r="K101" i="10" s="1"/>
  <c r="K68" i="10"/>
  <c r="K65" i="10"/>
  <c r="K64" i="10"/>
  <c r="K61" i="10"/>
  <c r="K60" i="10"/>
  <c r="K53" i="10"/>
  <c r="K51" i="10"/>
  <c r="K97" i="10" s="1"/>
  <c r="K42" i="10"/>
  <c r="K41" i="10"/>
  <c r="F36" i="10"/>
  <c r="F145" i="10"/>
  <c r="F141" i="10"/>
  <c r="F122" i="10"/>
  <c r="F86" i="10"/>
  <c r="F88" i="10" s="1"/>
  <c r="F80" i="10"/>
  <c r="F83" i="10" s="1"/>
  <c r="F84" i="10" s="1"/>
  <c r="F78" i="10"/>
  <c r="F101" i="10" s="1"/>
  <c r="F68" i="10"/>
  <c r="F65" i="10"/>
  <c r="F64" i="10"/>
  <c r="F61" i="10"/>
  <c r="F60" i="10"/>
  <c r="F53" i="10"/>
  <c r="F51" i="10"/>
  <c r="F97" i="10" s="1"/>
  <c r="F42" i="10"/>
  <c r="F41" i="10"/>
  <c r="BY36" i="1"/>
  <c r="BY146" i="1"/>
  <c r="BY142" i="1"/>
  <c r="BY123" i="1"/>
  <c r="BY88" i="1"/>
  <c r="BY89" i="1" s="1"/>
  <c r="BY75" i="1"/>
  <c r="BY76" i="1" s="1"/>
  <c r="BY70" i="1"/>
  <c r="BY69" i="1"/>
  <c r="BY66" i="1"/>
  <c r="BY65" i="1"/>
  <c r="BY62" i="1"/>
  <c r="BY61" i="1"/>
  <c r="BY54" i="1"/>
  <c r="BY52" i="1"/>
  <c r="BY98" i="1" s="1"/>
  <c r="BY49" i="1"/>
  <c r="BY43" i="1"/>
  <c r="BY42" i="1"/>
  <c r="BO36" i="1"/>
  <c r="BO146" i="1"/>
  <c r="BO142" i="1"/>
  <c r="BO123" i="1"/>
  <c r="BO88" i="1"/>
  <c r="BO89" i="1" s="1"/>
  <c r="BO75" i="1"/>
  <c r="BO76" i="1" s="1"/>
  <c r="BO79" i="1" s="1"/>
  <c r="BO70" i="1"/>
  <c r="BO69" i="1"/>
  <c r="BO66" i="1"/>
  <c r="BO65" i="1"/>
  <c r="BO62" i="1"/>
  <c r="BO61" i="1"/>
  <c r="BO54" i="1"/>
  <c r="BO52" i="1"/>
  <c r="BO98" i="1" s="1"/>
  <c r="BO43" i="1"/>
  <c r="BO42" i="1"/>
  <c r="BF36" i="1"/>
  <c r="BF146" i="1"/>
  <c r="BF142" i="1"/>
  <c r="BF123" i="1"/>
  <c r="BF88" i="1"/>
  <c r="BF89" i="1" s="1"/>
  <c r="BF75" i="1"/>
  <c r="BF76" i="1" s="1"/>
  <c r="BF70" i="1"/>
  <c r="BF69" i="1"/>
  <c r="BF66" i="1"/>
  <c r="BF65" i="1"/>
  <c r="BF62" i="1"/>
  <c r="BF61" i="1"/>
  <c r="BF54" i="1"/>
  <c r="BF52" i="1"/>
  <c r="BF98" i="1" s="1"/>
  <c r="BF43" i="1"/>
  <c r="BF42" i="1"/>
  <c r="AV36" i="1"/>
  <c r="AV146" i="1"/>
  <c r="AV142" i="1"/>
  <c r="AV123" i="1"/>
  <c r="AV88" i="1"/>
  <c r="AV89" i="1" s="1"/>
  <c r="AV75" i="1"/>
  <c r="AV76" i="1" s="1"/>
  <c r="AV69" i="1"/>
  <c r="AV66" i="1"/>
  <c r="AV65" i="1"/>
  <c r="AV62" i="1"/>
  <c r="AV61" i="1"/>
  <c r="AV54" i="1"/>
  <c r="AV52" i="1"/>
  <c r="AV98" i="1" s="1"/>
  <c r="AV43" i="1"/>
  <c r="AV42" i="1"/>
  <c r="AL36" i="1"/>
  <c r="AL146" i="1"/>
  <c r="AL142" i="1"/>
  <c r="AL123" i="1"/>
  <c r="AL88" i="1"/>
  <c r="AL89" i="1" s="1"/>
  <c r="AL75" i="1"/>
  <c r="AL76" i="1" s="1"/>
  <c r="AL69" i="1"/>
  <c r="AL66" i="1"/>
  <c r="AL65" i="1"/>
  <c r="AL62" i="1"/>
  <c r="AL61" i="1"/>
  <c r="AL54" i="1"/>
  <c r="AL52" i="1"/>
  <c r="AL98" i="1" s="1"/>
  <c r="AL49" i="1"/>
  <c r="AL43" i="1"/>
  <c r="AL42" i="1"/>
  <c r="AM36" i="1"/>
  <c r="AM42" i="1"/>
  <c r="AM43" i="1"/>
  <c r="AM49" i="1"/>
  <c r="AM52" i="1"/>
  <c r="AM98" i="1" s="1"/>
  <c r="AM54" i="1"/>
  <c r="AM61" i="1"/>
  <c r="AM62" i="1"/>
  <c r="AM65" i="1"/>
  <c r="AM66" i="1"/>
  <c r="AM69" i="1"/>
  <c r="AM75" i="1"/>
  <c r="AM76" i="1" s="1"/>
  <c r="AM88" i="1"/>
  <c r="AM89" i="1" s="1"/>
  <c r="AM123" i="1"/>
  <c r="AM142" i="1"/>
  <c r="AM146" i="1"/>
  <c r="AB36" i="1"/>
  <c r="AB146" i="1"/>
  <c r="AB142" i="1"/>
  <c r="AB123" i="1"/>
  <c r="AB88" i="1"/>
  <c r="AB89" i="1" s="1"/>
  <c r="AB75" i="1"/>
  <c r="AB76" i="1" s="1"/>
  <c r="AB69" i="1"/>
  <c r="AB66" i="1"/>
  <c r="AB65" i="1"/>
  <c r="AB62" i="1"/>
  <c r="AB61" i="1"/>
  <c r="AB54" i="1"/>
  <c r="AB52" i="1"/>
  <c r="AB98" i="1" s="1"/>
  <c r="AB43" i="1"/>
  <c r="AB42" i="1"/>
  <c r="R36" i="1"/>
  <c r="R146" i="1"/>
  <c r="R142" i="1"/>
  <c r="R123" i="1"/>
  <c r="R88" i="1"/>
  <c r="R89" i="1" s="1"/>
  <c r="R75" i="1"/>
  <c r="R76" i="1" s="1"/>
  <c r="R69" i="1"/>
  <c r="R66" i="1"/>
  <c r="R65" i="1"/>
  <c r="R62" i="1"/>
  <c r="R61" i="1"/>
  <c r="R54" i="1"/>
  <c r="R52" i="1"/>
  <c r="R98" i="1" s="1"/>
  <c r="R43" i="1"/>
  <c r="R42" i="1"/>
  <c r="H36" i="1"/>
  <c r="H146" i="1"/>
  <c r="H142" i="1"/>
  <c r="H123" i="1"/>
  <c r="H89" i="1"/>
  <c r="H75" i="1"/>
  <c r="H76" i="1" s="1"/>
  <c r="H69" i="1"/>
  <c r="H66" i="1"/>
  <c r="H65" i="1"/>
  <c r="H62" i="1"/>
  <c r="H61" i="1"/>
  <c r="H54" i="1"/>
  <c r="H52" i="1"/>
  <c r="H98" i="1" s="1"/>
  <c r="H43" i="1"/>
  <c r="H42" i="1"/>
  <c r="BZ36" i="1"/>
  <c r="BZ146" i="1"/>
  <c r="BZ142" i="1"/>
  <c r="BZ123" i="1"/>
  <c r="BZ88" i="1"/>
  <c r="BZ89" i="1" s="1"/>
  <c r="BZ75" i="1"/>
  <c r="BZ76" i="1" s="1"/>
  <c r="BZ70" i="1"/>
  <c r="BZ69" i="1"/>
  <c r="BZ66" i="1"/>
  <c r="BZ65" i="1"/>
  <c r="BZ62" i="1"/>
  <c r="BZ61" i="1"/>
  <c r="BZ54" i="1"/>
  <c r="BZ52" i="1"/>
  <c r="BZ98" i="1" s="1"/>
  <c r="BZ49" i="1"/>
  <c r="BZ43" i="1"/>
  <c r="BZ42" i="1"/>
  <c r="BP36" i="1"/>
  <c r="BP146" i="1"/>
  <c r="BP142" i="1"/>
  <c r="BP123" i="1"/>
  <c r="BP88" i="1"/>
  <c r="BP89" i="1" s="1"/>
  <c r="BP75" i="1"/>
  <c r="BP76" i="1" s="1"/>
  <c r="BP70" i="1"/>
  <c r="BP69" i="1"/>
  <c r="BP66" i="1"/>
  <c r="BP65" i="1"/>
  <c r="BP62" i="1"/>
  <c r="BP61" i="1"/>
  <c r="BP54" i="1"/>
  <c r="BP52" i="1"/>
  <c r="BP98" i="1" s="1"/>
  <c r="BP43" i="1"/>
  <c r="BP42" i="1"/>
  <c r="BG36" i="1"/>
  <c r="BG146" i="1"/>
  <c r="BG142" i="1"/>
  <c r="BG123" i="1"/>
  <c r="BG88" i="1"/>
  <c r="BG89" i="1" s="1"/>
  <c r="BG75" i="1"/>
  <c r="BG76" i="1" s="1"/>
  <c r="BG70" i="1"/>
  <c r="BG69" i="1"/>
  <c r="BG66" i="1"/>
  <c r="BG65" i="1"/>
  <c r="BG62" i="1"/>
  <c r="BG61" i="1"/>
  <c r="BG54" i="1"/>
  <c r="BG52" i="1"/>
  <c r="BG98" i="1" s="1"/>
  <c r="BG42" i="1"/>
  <c r="AW36" i="1"/>
  <c r="AW146" i="1"/>
  <c r="AW142" i="1"/>
  <c r="AW123" i="1"/>
  <c r="AW88" i="1"/>
  <c r="AW89" i="1" s="1"/>
  <c r="AW75" i="1"/>
  <c r="AW76" i="1" s="1"/>
  <c r="AW69" i="1"/>
  <c r="AW66" i="1"/>
  <c r="AW65" i="1"/>
  <c r="AW62" i="1"/>
  <c r="AW61" i="1"/>
  <c r="AW54" i="1"/>
  <c r="AW52" i="1"/>
  <c r="AW98" i="1" s="1"/>
  <c r="AW43" i="1"/>
  <c r="AW42" i="1"/>
  <c r="AC36" i="1"/>
  <c r="AC146" i="1"/>
  <c r="AC142" i="1"/>
  <c r="AC123" i="1"/>
  <c r="AC88" i="1"/>
  <c r="AC89" i="1" s="1"/>
  <c r="AC75" i="1"/>
  <c r="AC76" i="1" s="1"/>
  <c r="AC69" i="1"/>
  <c r="AC66" i="1"/>
  <c r="AC65" i="1"/>
  <c r="AC62" i="1"/>
  <c r="AC61" i="1"/>
  <c r="AC54" i="1"/>
  <c r="AC52" i="1"/>
  <c r="AC98" i="1" s="1"/>
  <c r="AC43" i="1"/>
  <c r="AC42" i="1"/>
  <c r="S36" i="1"/>
  <c r="S146" i="1"/>
  <c r="S142" i="1"/>
  <c r="S123" i="1"/>
  <c r="S88" i="1"/>
  <c r="S89" i="1" s="1"/>
  <c r="S75" i="1"/>
  <c r="S76" i="1" s="1"/>
  <c r="S69" i="1"/>
  <c r="S66" i="1"/>
  <c r="S65" i="1"/>
  <c r="S62" i="1"/>
  <c r="S61" i="1"/>
  <c r="S54" i="1"/>
  <c r="S52" i="1"/>
  <c r="S98" i="1" s="1"/>
  <c r="S43" i="1"/>
  <c r="S42" i="1"/>
  <c r="I36" i="1"/>
  <c r="I146" i="1"/>
  <c r="I142" i="1"/>
  <c r="I123" i="1"/>
  <c r="I89" i="1"/>
  <c r="I75" i="1"/>
  <c r="I76" i="1" s="1"/>
  <c r="I69" i="1"/>
  <c r="I66" i="1"/>
  <c r="I65" i="1"/>
  <c r="I62" i="1"/>
  <c r="I61" i="1"/>
  <c r="I54" i="1"/>
  <c r="I52" i="1"/>
  <c r="I98" i="1" s="1"/>
  <c r="L36" i="10"/>
  <c r="L145" i="10"/>
  <c r="L141" i="10"/>
  <c r="L122" i="10"/>
  <c r="L86" i="10"/>
  <c r="L88" i="10" s="1"/>
  <c r="L80" i="10"/>
  <c r="L83" i="10" s="1"/>
  <c r="L84" i="10" s="1"/>
  <c r="L78" i="10"/>
  <c r="L100" i="10" s="1"/>
  <c r="L68" i="10"/>
  <c r="L65" i="10"/>
  <c r="L64" i="10"/>
  <c r="L61" i="10"/>
  <c r="L60" i="10"/>
  <c r="L53" i="10"/>
  <c r="L51" i="10"/>
  <c r="L97" i="10" s="1"/>
  <c r="L42" i="10"/>
  <c r="L41" i="10"/>
  <c r="G36" i="10"/>
  <c r="G145" i="10"/>
  <c r="G141" i="10"/>
  <c r="G122" i="10"/>
  <c r="G86" i="10"/>
  <c r="G88" i="10" s="1"/>
  <c r="G80" i="10"/>
  <c r="G83" i="10" s="1"/>
  <c r="G84" i="10" s="1"/>
  <c r="G78" i="10"/>
  <c r="G68" i="10"/>
  <c r="G65" i="10"/>
  <c r="G64" i="10"/>
  <c r="G61" i="10"/>
  <c r="G60" i="10"/>
  <c r="G53" i="10"/>
  <c r="G51" i="10"/>
  <c r="G97" i="10" s="1"/>
  <c r="G42" i="10"/>
  <c r="G41" i="10"/>
  <c r="D145" i="10"/>
  <c r="D141" i="10"/>
  <c r="D122" i="10"/>
  <c r="D86" i="10"/>
  <c r="D88" i="10" s="1"/>
  <c r="D80" i="10"/>
  <c r="D83" i="10" s="1"/>
  <c r="D84" i="10" s="1"/>
  <c r="D78" i="10"/>
  <c r="D101" i="10" s="1"/>
  <c r="D131" i="10" s="1"/>
  <c r="D68" i="10"/>
  <c r="D65" i="10"/>
  <c r="D64" i="10"/>
  <c r="D61" i="10"/>
  <c r="D60" i="10"/>
  <c r="D53" i="10"/>
  <c r="D51" i="10"/>
  <c r="D97" i="10" s="1"/>
  <c r="D42" i="10"/>
  <c r="D41" i="10"/>
  <c r="H36" i="10"/>
  <c r="H145" i="10"/>
  <c r="H141" i="10"/>
  <c r="H122" i="10"/>
  <c r="H86" i="10"/>
  <c r="H88" i="10" s="1"/>
  <c r="H80" i="10"/>
  <c r="H83" i="10" s="1"/>
  <c r="H84" i="10" s="1"/>
  <c r="H78" i="10"/>
  <c r="H101" i="10" s="1"/>
  <c r="H68" i="10"/>
  <c r="H65" i="10"/>
  <c r="H64" i="10"/>
  <c r="H61" i="10"/>
  <c r="H60" i="10"/>
  <c r="H53" i="10"/>
  <c r="H51" i="10"/>
  <c r="H97" i="10" s="1"/>
  <c r="H42" i="10"/>
  <c r="CA36" i="1"/>
  <c r="CA146" i="1"/>
  <c r="CA142" i="1"/>
  <c r="CA123" i="1"/>
  <c r="CA88" i="1"/>
  <c r="CA89" i="1" s="1"/>
  <c r="CA75" i="1"/>
  <c r="CA76" i="1" s="1"/>
  <c r="CA79" i="1" s="1"/>
  <c r="CA70" i="1"/>
  <c r="CA69" i="1"/>
  <c r="CA66" i="1"/>
  <c r="CA65" i="1"/>
  <c r="CA62" i="1"/>
  <c r="CA61" i="1"/>
  <c r="CA54" i="1"/>
  <c r="CA52" i="1"/>
  <c r="CA98" i="1" s="1"/>
  <c r="CA49" i="1"/>
  <c r="CA42" i="1"/>
  <c r="BQ36" i="1"/>
  <c r="BQ146" i="1"/>
  <c r="BQ142" i="1"/>
  <c r="BQ123" i="1"/>
  <c r="BQ88" i="1"/>
  <c r="BQ89" i="1" s="1"/>
  <c r="BQ75" i="1"/>
  <c r="BQ76" i="1" s="1"/>
  <c r="BQ79" i="1" s="1"/>
  <c r="BQ70" i="1"/>
  <c r="BQ69" i="1"/>
  <c r="BQ66" i="1"/>
  <c r="BQ65" i="1"/>
  <c r="BQ62" i="1"/>
  <c r="BQ61" i="1"/>
  <c r="BQ54" i="1"/>
  <c r="BQ52" i="1"/>
  <c r="BQ98" i="1" s="1"/>
  <c r="BQ43" i="1"/>
  <c r="BQ42" i="1"/>
  <c r="BH36" i="1"/>
  <c r="BH146" i="1"/>
  <c r="BH142" i="1"/>
  <c r="BH123" i="1"/>
  <c r="BH88" i="1"/>
  <c r="BH89" i="1" s="1"/>
  <c r="BH75" i="1"/>
  <c r="BH76" i="1" s="1"/>
  <c r="BH70" i="1"/>
  <c r="BH69" i="1"/>
  <c r="BH66" i="1"/>
  <c r="BH65" i="1"/>
  <c r="BH62" i="1"/>
  <c r="BH61" i="1"/>
  <c r="BH54" i="1"/>
  <c r="BH52" i="1"/>
  <c r="BH98" i="1" s="1"/>
  <c r="BH43" i="1"/>
  <c r="BH42" i="1"/>
  <c r="AX36" i="1"/>
  <c r="AX146" i="1"/>
  <c r="AX142" i="1"/>
  <c r="AX123" i="1"/>
  <c r="AX88" i="1"/>
  <c r="AX89" i="1" s="1"/>
  <c r="AX75" i="1"/>
  <c r="AX76" i="1" s="1"/>
  <c r="AX69" i="1"/>
  <c r="AX66" i="1"/>
  <c r="AX65" i="1"/>
  <c r="AX62" i="1"/>
  <c r="AX61" i="1"/>
  <c r="AX54" i="1"/>
  <c r="AX52" i="1"/>
  <c r="AX98" i="1" s="1"/>
  <c r="AX43" i="1"/>
  <c r="AX42" i="1"/>
  <c r="AN36" i="1"/>
  <c r="AN146" i="1"/>
  <c r="AN142" i="1"/>
  <c r="AN123" i="1"/>
  <c r="AN88" i="1"/>
  <c r="AN89" i="1" s="1"/>
  <c r="AN75" i="1"/>
  <c r="AN76" i="1" s="1"/>
  <c r="AN79" i="1" s="1"/>
  <c r="AN69" i="1"/>
  <c r="AN66" i="1"/>
  <c r="AN65" i="1"/>
  <c r="AN62" i="1"/>
  <c r="AN61" i="1"/>
  <c r="AN54" i="1"/>
  <c r="AN52" i="1"/>
  <c r="AN98" i="1" s="1"/>
  <c r="AN49" i="1"/>
  <c r="AN43" i="1"/>
  <c r="AN42" i="1"/>
  <c r="AD36" i="1"/>
  <c r="AD146" i="1"/>
  <c r="AD142" i="1"/>
  <c r="AD123" i="1"/>
  <c r="AD88" i="1"/>
  <c r="AD89" i="1" s="1"/>
  <c r="AD75" i="1"/>
  <c r="AD76" i="1" s="1"/>
  <c r="AD79" i="1" s="1"/>
  <c r="AD69" i="1"/>
  <c r="AD66" i="1"/>
  <c r="AD65" i="1"/>
  <c r="AD62" i="1"/>
  <c r="AD61" i="1"/>
  <c r="AD54" i="1"/>
  <c r="AD52" i="1"/>
  <c r="AD98" i="1" s="1"/>
  <c r="AD43" i="1"/>
  <c r="AD42" i="1"/>
  <c r="T36" i="1"/>
  <c r="T146" i="1"/>
  <c r="T142" i="1"/>
  <c r="T123" i="1"/>
  <c r="T88" i="1"/>
  <c r="T89" i="1" s="1"/>
  <c r="T75" i="1"/>
  <c r="T76" i="1" s="1"/>
  <c r="T69" i="1"/>
  <c r="T66" i="1"/>
  <c r="T65" i="1"/>
  <c r="T62" i="1"/>
  <c r="T61" i="1"/>
  <c r="T54" i="1"/>
  <c r="T52" i="1"/>
  <c r="T98" i="1" s="1"/>
  <c r="T43" i="1"/>
  <c r="T42" i="1"/>
  <c r="J36" i="1"/>
  <c r="J146" i="1"/>
  <c r="J142" i="1"/>
  <c r="J123" i="1"/>
  <c r="J89" i="1"/>
  <c r="J75" i="1"/>
  <c r="J76" i="1" s="1"/>
  <c r="J84" i="1" s="1"/>
  <c r="J69" i="1"/>
  <c r="J66" i="1"/>
  <c r="J65" i="1"/>
  <c r="J62" i="1"/>
  <c r="J61" i="1"/>
  <c r="J54" i="1"/>
  <c r="J52" i="1"/>
  <c r="J98" i="1" s="1"/>
  <c r="J43" i="1"/>
  <c r="J42" i="1"/>
  <c r="CD146" i="1"/>
  <c r="CD142" i="1"/>
  <c r="CD123" i="1"/>
  <c r="CD88" i="1"/>
  <c r="CD89" i="1" s="1"/>
  <c r="CD75" i="1"/>
  <c r="CD76" i="1" s="1"/>
  <c r="CD70" i="1"/>
  <c r="CD69" i="1"/>
  <c r="CD66" i="1"/>
  <c r="CD65" i="1"/>
  <c r="CD62" i="1"/>
  <c r="CD61" i="1"/>
  <c r="CD54" i="1"/>
  <c r="CD52" i="1"/>
  <c r="CD98" i="1" s="1"/>
  <c r="CD49" i="1"/>
  <c r="CD43" i="1"/>
  <c r="CD42" i="1"/>
  <c r="BS146" i="1"/>
  <c r="BS142" i="1"/>
  <c r="BS123" i="1"/>
  <c r="BS88" i="1"/>
  <c r="BS89" i="1" s="1"/>
  <c r="BS75" i="1"/>
  <c r="BS76" i="1" s="1"/>
  <c r="BS70" i="1"/>
  <c r="BS69" i="1"/>
  <c r="BS66" i="1"/>
  <c r="BS65" i="1"/>
  <c r="BS62" i="1"/>
  <c r="BS61" i="1"/>
  <c r="BS54" i="1"/>
  <c r="BS52" i="1"/>
  <c r="BS98" i="1" s="1"/>
  <c r="BS43" i="1"/>
  <c r="BS42" i="1"/>
  <c r="BI146" i="1"/>
  <c r="BI142" i="1"/>
  <c r="BI123" i="1"/>
  <c r="BI88" i="1"/>
  <c r="BI89" i="1" s="1"/>
  <c r="BI75" i="1"/>
  <c r="BI76" i="1" s="1"/>
  <c r="BI70" i="1"/>
  <c r="BI69" i="1"/>
  <c r="BI66" i="1"/>
  <c r="BI65" i="1"/>
  <c r="BI62" i="1"/>
  <c r="BI61" i="1"/>
  <c r="BI54" i="1"/>
  <c r="BI52" i="1"/>
  <c r="BI98" i="1" s="1"/>
  <c r="BI43" i="1"/>
  <c r="BI42" i="1"/>
  <c r="AZ146" i="1"/>
  <c r="AZ142" i="1"/>
  <c r="AZ123" i="1"/>
  <c r="AZ88" i="1"/>
  <c r="AZ89" i="1" s="1"/>
  <c r="AZ75" i="1"/>
  <c r="AZ76" i="1" s="1"/>
  <c r="AZ69" i="1"/>
  <c r="AZ66" i="1"/>
  <c r="AZ65" i="1"/>
  <c r="AZ62" i="1"/>
  <c r="AZ61" i="1"/>
  <c r="AZ54" i="1"/>
  <c r="AZ52" i="1"/>
  <c r="AZ98" i="1" s="1"/>
  <c r="AZ43" i="1"/>
  <c r="AZ42" i="1"/>
  <c r="AP146" i="1"/>
  <c r="AP142" i="1"/>
  <c r="AP123" i="1"/>
  <c r="AP88" i="1"/>
  <c r="AP89" i="1" s="1"/>
  <c r="AP75" i="1"/>
  <c r="AP76" i="1" s="1"/>
  <c r="AP69" i="1"/>
  <c r="AP66" i="1"/>
  <c r="AP65" i="1"/>
  <c r="AP62" i="1"/>
  <c r="AP61" i="1"/>
  <c r="AP54" i="1"/>
  <c r="AP52" i="1"/>
  <c r="AP98" i="1" s="1"/>
  <c r="AP49" i="1"/>
  <c r="AP43" i="1"/>
  <c r="AP42" i="1"/>
  <c r="AF51" i="1"/>
  <c r="AF52" i="1" s="1"/>
  <c r="AF98" i="1" s="1"/>
  <c r="AF146" i="1"/>
  <c r="AF142" i="1"/>
  <c r="AF123" i="1"/>
  <c r="AF88" i="1"/>
  <c r="AF89" i="1" s="1"/>
  <c r="AF75" i="1"/>
  <c r="AF76" i="1" s="1"/>
  <c r="AF81" i="1" s="1"/>
  <c r="AF69" i="1"/>
  <c r="AF66" i="1"/>
  <c r="AF65" i="1"/>
  <c r="AF62" i="1"/>
  <c r="AF61" i="1"/>
  <c r="AF54" i="1"/>
  <c r="AF43" i="1"/>
  <c r="AF42" i="1"/>
  <c r="V51" i="1"/>
  <c r="V52" i="1" s="1"/>
  <c r="V98" i="1" s="1"/>
  <c r="V146" i="1"/>
  <c r="V142" i="1"/>
  <c r="V123" i="1"/>
  <c r="V88" i="1"/>
  <c r="V89" i="1" s="1"/>
  <c r="V75" i="1"/>
  <c r="V76" i="1" s="1"/>
  <c r="V69" i="1"/>
  <c r="V66" i="1"/>
  <c r="V65" i="1"/>
  <c r="V62" i="1"/>
  <c r="V61" i="1"/>
  <c r="V54" i="1"/>
  <c r="V43" i="1"/>
  <c r="V42" i="1"/>
  <c r="L51" i="1"/>
  <c r="L52" i="1" s="1"/>
  <c r="L98" i="1" s="1"/>
  <c r="L146" i="1"/>
  <c r="L142" i="1"/>
  <c r="L123" i="1"/>
  <c r="L88" i="1"/>
  <c r="L89" i="1" s="1"/>
  <c r="L75" i="1"/>
  <c r="L76" i="1" s="1"/>
  <c r="L69" i="1"/>
  <c r="L66" i="1"/>
  <c r="L65" i="1"/>
  <c r="L62" i="1"/>
  <c r="L61" i="1"/>
  <c r="L54" i="1"/>
  <c r="L43" i="1"/>
  <c r="L42" i="1"/>
  <c r="K43" i="1"/>
  <c r="M43" i="1"/>
  <c r="U43" i="1"/>
  <c r="W43" i="1"/>
  <c r="AE43" i="1"/>
  <c r="AG43" i="1"/>
  <c r="AO43" i="1"/>
  <c r="AQ43" i="1"/>
  <c r="AY43" i="1"/>
  <c r="BA43" i="1"/>
  <c r="BJ43" i="1"/>
  <c r="BR43" i="1"/>
  <c r="BT43" i="1"/>
  <c r="CB43" i="1"/>
  <c r="CC43" i="1"/>
  <c r="C43" i="1"/>
  <c r="K42" i="1"/>
  <c r="M42" i="1"/>
  <c r="U42" i="1"/>
  <c r="W42" i="1"/>
  <c r="AE42" i="1"/>
  <c r="AG42" i="1"/>
  <c r="AO42" i="1"/>
  <c r="AQ42" i="1"/>
  <c r="AY42" i="1"/>
  <c r="BA42" i="1"/>
  <c r="BJ42" i="1"/>
  <c r="BR42" i="1"/>
  <c r="BT42" i="1"/>
  <c r="CB42" i="1"/>
  <c r="CC42" i="1"/>
  <c r="C42" i="1"/>
  <c r="I42" i="10"/>
  <c r="I41" i="10"/>
  <c r="C42" i="10"/>
  <c r="C41" i="10"/>
  <c r="BA70" i="1"/>
  <c r="Y99" i="1" l="1"/>
  <c r="AI99" i="1"/>
  <c r="BU99" i="1"/>
  <c r="AJ99" i="1"/>
  <c r="BK99" i="1"/>
  <c r="BV99" i="1"/>
  <c r="BW79" i="1"/>
  <c r="BW102" i="1" s="1"/>
  <c r="BW84" i="1"/>
  <c r="BW81" i="1"/>
  <c r="BD99" i="1"/>
  <c r="BD79" i="1"/>
  <c r="BD101" i="1" s="1"/>
  <c r="BD84" i="1"/>
  <c r="BU102" i="1"/>
  <c r="BU101" i="1"/>
  <c r="BV101" i="1"/>
  <c r="BV102" i="1"/>
  <c r="BU81" i="1"/>
  <c r="BV81" i="1"/>
  <c r="BU84" i="1"/>
  <c r="BU85" i="1" s="1"/>
  <c r="BU90" i="1" s="1"/>
  <c r="BB99" i="1"/>
  <c r="BM99" i="1"/>
  <c r="BV84" i="1"/>
  <c r="AR99" i="1"/>
  <c r="BC99" i="1"/>
  <c r="BM79" i="1"/>
  <c r="BM102" i="1" s="1"/>
  <c r="BM119" i="1" s="1"/>
  <c r="AH99" i="1"/>
  <c r="AT99" i="1"/>
  <c r="BM132" i="1"/>
  <c r="BK81" i="1"/>
  <c r="BK79" i="1"/>
  <c r="BK84" i="1"/>
  <c r="BL79" i="1"/>
  <c r="BL84" i="1"/>
  <c r="BL81" i="1"/>
  <c r="BM85" i="1"/>
  <c r="BM90" i="1" s="1"/>
  <c r="O99" i="1"/>
  <c r="BM81" i="1"/>
  <c r="BC79" i="1"/>
  <c r="BC84" i="1"/>
  <c r="BC81" i="1"/>
  <c r="BB81" i="1"/>
  <c r="BB79" i="1"/>
  <c r="BB84" i="1"/>
  <c r="BD102" i="1"/>
  <c r="AT84" i="1"/>
  <c r="AT79" i="1"/>
  <c r="AT102" i="1" s="1"/>
  <c r="AT132" i="1" s="1"/>
  <c r="AT81" i="1"/>
  <c r="AR81" i="1"/>
  <c r="BD81" i="1"/>
  <c r="BD85" i="1" s="1"/>
  <c r="BD90" i="1" s="1"/>
  <c r="BD92" i="1" s="1"/>
  <c r="BD135" i="1" s="1"/>
  <c r="AJ85" i="1"/>
  <c r="AJ90" i="1" s="1"/>
  <c r="AJ91" i="1" s="1"/>
  <c r="AJ79" i="1"/>
  <c r="AJ102" i="1" s="1"/>
  <c r="AJ119" i="1" s="1"/>
  <c r="AJ81" i="1"/>
  <c r="AS99" i="1"/>
  <c r="AS79" i="1"/>
  <c r="AS84" i="1"/>
  <c r="AS81" i="1"/>
  <c r="AR102" i="1"/>
  <c r="AR101" i="1"/>
  <c r="AH81" i="1"/>
  <c r="AR84" i="1"/>
  <c r="F99" i="1"/>
  <c r="X99" i="1"/>
  <c r="AI79" i="1"/>
  <c r="AI84" i="1"/>
  <c r="AI81" i="1"/>
  <c r="AH102" i="1"/>
  <c r="AH101" i="1"/>
  <c r="Z99" i="1"/>
  <c r="X81" i="1"/>
  <c r="Z81" i="1"/>
  <c r="AH84" i="1"/>
  <c r="E99" i="1"/>
  <c r="P99" i="1"/>
  <c r="N79" i="1"/>
  <c r="N102" i="1" s="1"/>
  <c r="N81" i="1"/>
  <c r="X102" i="1"/>
  <c r="X101" i="1"/>
  <c r="Y79" i="1"/>
  <c r="Y84" i="1"/>
  <c r="Y81" i="1"/>
  <c r="Z102" i="1"/>
  <c r="Z101" i="1"/>
  <c r="X84" i="1"/>
  <c r="Z84" i="1"/>
  <c r="D99" i="1"/>
  <c r="N99" i="1"/>
  <c r="O79" i="1"/>
  <c r="O84" i="1"/>
  <c r="O81" i="1"/>
  <c r="P79" i="1"/>
  <c r="P84" i="1"/>
  <c r="P81" i="1"/>
  <c r="D79" i="1"/>
  <c r="D101" i="1" s="1"/>
  <c r="N84" i="1"/>
  <c r="F81" i="1"/>
  <c r="F84" i="1"/>
  <c r="F102" i="1"/>
  <c r="F101" i="1"/>
  <c r="BX79" i="1"/>
  <c r="BX102" i="1" s="1"/>
  <c r="BX81" i="1"/>
  <c r="E79" i="1"/>
  <c r="D81" i="1"/>
  <c r="D85" i="1" s="1"/>
  <c r="E81" i="1"/>
  <c r="E85" i="1" s="1"/>
  <c r="BX99" i="1"/>
  <c r="E98" i="10"/>
  <c r="K98" i="10"/>
  <c r="J98" i="10"/>
  <c r="J101" i="10"/>
  <c r="E89" i="10"/>
  <c r="E90" i="10" s="1"/>
  <c r="BX84" i="1"/>
  <c r="AU99" i="1"/>
  <c r="BE99" i="1"/>
  <c r="BN99" i="1"/>
  <c r="BN79" i="1"/>
  <c r="BN84" i="1"/>
  <c r="BN81" i="1"/>
  <c r="AU81" i="1"/>
  <c r="BE79" i="1"/>
  <c r="BE84" i="1"/>
  <c r="BE81" i="1"/>
  <c r="AU102" i="1"/>
  <c r="AU101" i="1"/>
  <c r="AU84" i="1"/>
  <c r="AL99" i="1"/>
  <c r="AA99" i="1"/>
  <c r="AK99" i="1"/>
  <c r="AK79" i="1"/>
  <c r="AK84" i="1"/>
  <c r="AK81" i="1"/>
  <c r="AA79" i="1"/>
  <c r="AA102" i="1" s="1"/>
  <c r="Q99" i="1"/>
  <c r="AA81" i="1"/>
  <c r="AA85" i="1" s="1"/>
  <c r="AA90" i="1" s="1"/>
  <c r="AA92" i="1" s="1"/>
  <c r="AA135" i="1" s="1"/>
  <c r="BY99" i="1"/>
  <c r="Q79" i="1"/>
  <c r="Q84" i="1"/>
  <c r="Q81" i="1"/>
  <c r="BF99" i="1"/>
  <c r="G99" i="1"/>
  <c r="G79" i="1"/>
  <c r="G84" i="1"/>
  <c r="G81" i="1"/>
  <c r="E43" i="10"/>
  <c r="E44" i="10"/>
  <c r="K131" i="10"/>
  <c r="K118" i="10"/>
  <c r="E100" i="10"/>
  <c r="J89" i="10"/>
  <c r="J93" i="10" s="1"/>
  <c r="J12" i="10" s="1"/>
  <c r="J10" i="10" s="1"/>
  <c r="J11" i="10" s="1"/>
  <c r="J13" i="10" s="1"/>
  <c r="E101" i="10"/>
  <c r="J43" i="10"/>
  <c r="J44" i="10"/>
  <c r="F89" i="10"/>
  <c r="F91" i="10" s="1"/>
  <c r="F134" i="10" s="1"/>
  <c r="L98" i="10"/>
  <c r="G98" i="10"/>
  <c r="K44" i="10"/>
  <c r="K89" i="10"/>
  <c r="K43" i="10"/>
  <c r="L101" i="10"/>
  <c r="L131" i="10" s="1"/>
  <c r="K100" i="10"/>
  <c r="D43" i="10"/>
  <c r="F98" i="10"/>
  <c r="F43" i="10"/>
  <c r="F44" i="10"/>
  <c r="F131" i="10"/>
  <c r="F118" i="10"/>
  <c r="D89" i="10"/>
  <c r="D90" i="10" s="1"/>
  <c r="F100" i="10"/>
  <c r="L44" i="10"/>
  <c r="D100" i="10"/>
  <c r="BY79" i="1"/>
  <c r="BY84" i="1"/>
  <c r="BY81" i="1"/>
  <c r="AV99" i="1"/>
  <c r="BO99" i="1"/>
  <c r="AM99" i="1"/>
  <c r="BO81" i="1"/>
  <c r="BO102" i="1"/>
  <c r="BO101" i="1"/>
  <c r="AV79" i="1"/>
  <c r="AV102" i="1" s="1"/>
  <c r="AV81" i="1"/>
  <c r="BO84" i="1"/>
  <c r="BF79" i="1"/>
  <c r="BF84" i="1"/>
  <c r="BF81" i="1"/>
  <c r="AV84" i="1"/>
  <c r="AL79" i="1"/>
  <c r="AL84" i="1"/>
  <c r="AL81" i="1"/>
  <c r="AM79" i="1"/>
  <c r="AM81" i="1"/>
  <c r="AM84" i="1"/>
  <c r="AB99" i="1"/>
  <c r="AW99" i="1"/>
  <c r="BZ99" i="1"/>
  <c r="H99" i="1"/>
  <c r="AB79" i="1"/>
  <c r="AB84" i="1"/>
  <c r="AB81" i="1"/>
  <c r="R99" i="1"/>
  <c r="R79" i="1"/>
  <c r="R81" i="1"/>
  <c r="R84" i="1"/>
  <c r="H79" i="1"/>
  <c r="H84" i="1"/>
  <c r="H81" i="1"/>
  <c r="BG99" i="1"/>
  <c r="BP99" i="1"/>
  <c r="BZ79" i="1"/>
  <c r="BZ84" i="1"/>
  <c r="BZ81" i="1"/>
  <c r="I99" i="1"/>
  <c r="BP79" i="1"/>
  <c r="BP84" i="1"/>
  <c r="BP81" i="1"/>
  <c r="BG79" i="1"/>
  <c r="BG84" i="1"/>
  <c r="BG81" i="1"/>
  <c r="AW79" i="1"/>
  <c r="AW81" i="1"/>
  <c r="AW84" i="1"/>
  <c r="AC99" i="1"/>
  <c r="S99" i="1"/>
  <c r="AC79" i="1"/>
  <c r="AC81" i="1"/>
  <c r="AC84" i="1"/>
  <c r="I81" i="1"/>
  <c r="I84" i="1"/>
  <c r="I79" i="1"/>
  <c r="I101" i="1" s="1"/>
  <c r="S79" i="1"/>
  <c r="S81" i="1"/>
  <c r="S84" i="1"/>
  <c r="AX99" i="1"/>
  <c r="CA99" i="1"/>
  <c r="L43" i="10"/>
  <c r="L89" i="10"/>
  <c r="L91" i="10" s="1"/>
  <c r="L134" i="10" s="1"/>
  <c r="G43" i="10"/>
  <c r="G89" i="10"/>
  <c r="G44" i="10"/>
  <c r="D118" i="10"/>
  <c r="G100" i="10"/>
  <c r="D44" i="10"/>
  <c r="G101" i="10"/>
  <c r="H98" i="10"/>
  <c r="D98" i="10"/>
  <c r="H43" i="10"/>
  <c r="H89" i="10"/>
  <c r="H44" i="10"/>
  <c r="H131" i="10"/>
  <c r="H118" i="10"/>
  <c r="H100" i="10"/>
  <c r="CA102" i="1"/>
  <c r="CA101" i="1"/>
  <c r="CA81" i="1"/>
  <c r="CA84" i="1"/>
  <c r="BH99" i="1"/>
  <c r="BQ99" i="1"/>
  <c r="BQ102" i="1"/>
  <c r="BQ101" i="1"/>
  <c r="BQ81" i="1"/>
  <c r="BQ84" i="1"/>
  <c r="BH79" i="1"/>
  <c r="BH84" i="1"/>
  <c r="BH81" i="1"/>
  <c r="T99" i="1"/>
  <c r="AX79" i="1"/>
  <c r="AX84" i="1"/>
  <c r="AX81" i="1"/>
  <c r="AN99" i="1"/>
  <c r="AN102" i="1"/>
  <c r="AN101" i="1"/>
  <c r="AN81" i="1"/>
  <c r="AN84" i="1"/>
  <c r="AD99" i="1"/>
  <c r="AD102" i="1"/>
  <c r="AD101" i="1"/>
  <c r="AD81" i="1"/>
  <c r="AD84" i="1"/>
  <c r="T79" i="1"/>
  <c r="T84" i="1"/>
  <c r="T81" i="1"/>
  <c r="AZ99" i="1"/>
  <c r="AF99" i="1"/>
  <c r="J99" i="1"/>
  <c r="BS99" i="1"/>
  <c r="CD99" i="1"/>
  <c r="J79" i="1"/>
  <c r="J81" i="1"/>
  <c r="J85" i="1" s="1"/>
  <c r="CD79" i="1"/>
  <c r="CD81" i="1"/>
  <c r="CD84" i="1"/>
  <c r="BS79" i="1"/>
  <c r="BS81" i="1"/>
  <c r="BS84" i="1"/>
  <c r="BI99" i="1"/>
  <c r="BI79" i="1"/>
  <c r="BI84" i="1"/>
  <c r="BI81" i="1"/>
  <c r="V99" i="1"/>
  <c r="AP99" i="1"/>
  <c r="AZ79" i="1"/>
  <c r="AZ84" i="1"/>
  <c r="AZ81" i="1"/>
  <c r="L99" i="1"/>
  <c r="AP79" i="1"/>
  <c r="AP81" i="1"/>
  <c r="AP84" i="1"/>
  <c r="AF79" i="1"/>
  <c r="AF84" i="1"/>
  <c r="V79" i="1"/>
  <c r="V84" i="1"/>
  <c r="V81" i="1"/>
  <c r="L79" i="1"/>
  <c r="L81" i="1"/>
  <c r="L84" i="1"/>
  <c r="CB146" i="1"/>
  <c r="CB142" i="1"/>
  <c r="CB88" i="1"/>
  <c r="CB89" i="1" s="1"/>
  <c r="CB75" i="1"/>
  <c r="CB76" i="1" s="1"/>
  <c r="CB84" i="1" s="1"/>
  <c r="CB70" i="1"/>
  <c r="CB69" i="1"/>
  <c r="CB66" i="1"/>
  <c r="CB65" i="1"/>
  <c r="CB62" i="1"/>
  <c r="CB61" i="1"/>
  <c r="CB54" i="1"/>
  <c r="CB52" i="1"/>
  <c r="CB98" i="1" s="1"/>
  <c r="CB49" i="1"/>
  <c r="BR146" i="1"/>
  <c r="BR142" i="1"/>
  <c r="BR88" i="1"/>
  <c r="BR89" i="1" s="1"/>
  <c r="BR75" i="1"/>
  <c r="BR76" i="1" s="1"/>
  <c r="BR70" i="1"/>
  <c r="BR69" i="1"/>
  <c r="BR66" i="1"/>
  <c r="BR65" i="1"/>
  <c r="BR62" i="1"/>
  <c r="BR61" i="1"/>
  <c r="BR54" i="1"/>
  <c r="BR52" i="1"/>
  <c r="BR98" i="1" s="1"/>
  <c r="AY146" i="1"/>
  <c r="AY142" i="1"/>
  <c r="AY88" i="1"/>
  <c r="AY89" i="1" s="1"/>
  <c r="AY75" i="1"/>
  <c r="AY76" i="1" s="1"/>
  <c r="AY69" i="1"/>
  <c r="AY66" i="1"/>
  <c r="AY65" i="1"/>
  <c r="AY62" i="1"/>
  <c r="AY61" i="1"/>
  <c r="AY54" i="1"/>
  <c r="AY52" i="1"/>
  <c r="AY98" i="1" s="1"/>
  <c r="AO146" i="1"/>
  <c r="AO142" i="1"/>
  <c r="AO88" i="1"/>
  <c r="AO89" i="1" s="1"/>
  <c r="AO75" i="1"/>
  <c r="AO76" i="1" s="1"/>
  <c r="AO69" i="1"/>
  <c r="AO66" i="1"/>
  <c r="AO65" i="1"/>
  <c r="AO62" i="1"/>
  <c r="AO61" i="1"/>
  <c r="AO54" i="1"/>
  <c r="AO52" i="1"/>
  <c r="AO98" i="1" s="1"/>
  <c r="AO49" i="1"/>
  <c r="AE146" i="1"/>
  <c r="AE142" i="1"/>
  <c r="AE88" i="1"/>
  <c r="AE89" i="1" s="1"/>
  <c r="AE75" i="1"/>
  <c r="AE76" i="1" s="1"/>
  <c r="AE69" i="1"/>
  <c r="AE66" i="1"/>
  <c r="AE65" i="1"/>
  <c r="AE62" i="1"/>
  <c r="AE61" i="1"/>
  <c r="AE54" i="1"/>
  <c r="AE52" i="1"/>
  <c r="AE98" i="1" s="1"/>
  <c r="U146" i="1"/>
  <c r="U142" i="1"/>
  <c r="U88" i="1"/>
  <c r="U89" i="1" s="1"/>
  <c r="U75" i="1"/>
  <c r="U76" i="1" s="1"/>
  <c r="U69" i="1"/>
  <c r="U66" i="1"/>
  <c r="U65" i="1"/>
  <c r="U62" i="1"/>
  <c r="U61" i="1"/>
  <c r="U54" i="1"/>
  <c r="U52" i="1"/>
  <c r="U98" i="1" s="1"/>
  <c r="CC146" i="1"/>
  <c r="CC142" i="1"/>
  <c r="CC88" i="1"/>
  <c r="CC89" i="1" s="1"/>
  <c r="CC75" i="1"/>
  <c r="CC76" i="1" s="1"/>
  <c r="CC70" i="1"/>
  <c r="CC69" i="1"/>
  <c r="CC66" i="1"/>
  <c r="CC65" i="1"/>
  <c r="CC62" i="1"/>
  <c r="CC61" i="1"/>
  <c r="CC54" i="1"/>
  <c r="CC52" i="1"/>
  <c r="CC98" i="1" s="1"/>
  <c r="CC49" i="1"/>
  <c r="E6" i="2"/>
  <c r="I53" i="10"/>
  <c r="C53" i="10"/>
  <c r="K54" i="1"/>
  <c r="M54" i="1"/>
  <c r="W54" i="1"/>
  <c r="AG54" i="1"/>
  <c r="AQ54" i="1"/>
  <c r="BA54" i="1"/>
  <c r="BJ54" i="1"/>
  <c r="BT54" i="1"/>
  <c r="C54" i="1"/>
  <c r="E93" i="10" l="1"/>
  <c r="E12" i="10" s="1"/>
  <c r="E10" i="10" s="1"/>
  <c r="E11" i="10" s="1"/>
  <c r="E13" i="10" s="1"/>
  <c r="E103" i="10" s="1"/>
  <c r="J29" i="10"/>
  <c r="K120" i="10"/>
  <c r="K124" i="10" s="1"/>
  <c r="K126" i="10" s="1"/>
  <c r="E91" i="10"/>
  <c r="E134" i="10" s="1"/>
  <c r="BW44" i="1"/>
  <c r="BU44" i="1"/>
  <c r="BW45" i="1"/>
  <c r="BW101" i="1"/>
  <c r="AT119" i="1"/>
  <c r="BM44" i="1"/>
  <c r="BW85" i="1"/>
  <c r="BW90" i="1" s="1"/>
  <c r="Z85" i="1"/>
  <c r="Z90" i="1" s="1"/>
  <c r="Z92" i="1" s="1"/>
  <c r="Z135" i="1" s="1"/>
  <c r="BU91" i="1"/>
  <c r="BU92" i="1"/>
  <c r="BU135" i="1" s="1"/>
  <c r="BU94" i="1"/>
  <c r="BU12" i="1" s="1"/>
  <c r="BU10" i="1" s="1"/>
  <c r="BU11" i="1" s="1"/>
  <c r="BU13" i="1" s="1"/>
  <c r="BU132" i="1"/>
  <c r="BU134" i="1" s="1"/>
  <c r="BU119" i="1"/>
  <c r="BU121" i="1" s="1"/>
  <c r="BU125" i="1" s="1"/>
  <c r="BU127" i="1" s="1"/>
  <c r="BV132" i="1"/>
  <c r="BV119" i="1"/>
  <c r="BV85" i="1"/>
  <c r="BV90" i="1" s="1"/>
  <c r="AJ44" i="1"/>
  <c r="AJ94" i="1"/>
  <c r="AJ12" i="1" s="1"/>
  <c r="AJ10" i="1" s="1"/>
  <c r="AJ11" i="1" s="1"/>
  <c r="AJ13" i="1" s="1"/>
  <c r="AJ104" i="1" s="1"/>
  <c r="AJ105" i="1" s="1"/>
  <c r="AJ106" i="1" s="1"/>
  <c r="AJ107" i="1" s="1"/>
  <c r="AJ108" i="1" s="1"/>
  <c r="AJ15" i="1" s="1"/>
  <c r="BM101" i="1"/>
  <c r="BW119" i="1"/>
  <c r="BW121" i="1" s="1"/>
  <c r="BW125" i="1" s="1"/>
  <c r="BW127" i="1" s="1"/>
  <c r="BW132" i="1"/>
  <c r="BW134" i="1" s="1"/>
  <c r="BW94" i="1"/>
  <c r="BW12" i="1" s="1"/>
  <c r="BW10" i="1" s="1"/>
  <c r="BW11" i="1" s="1"/>
  <c r="BW13" i="1" s="1"/>
  <c r="BW91" i="1"/>
  <c r="BU45" i="1"/>
  <c r="BW92" i="1"/>
  <c r="BW135" i="1" s="1"/>
  <c r="BL102" i="1"/>
  <c r="BL101" i="1"/>
  <c r="AJ92" i="1"/>
  <c r="AJ135" i="1" s="1"/>
  <c r="AT101" i="1"/>
  <c r="BM92" i="1"/>
  <c r="BM135" i="1" s="1"/>
  <c r="BM91" i="1"/>
  <c r="BM94" i="1"/>
  <c r="BM12" i="1" s="1"/>
  <c r="BM10" i="1" s="1"/>
  <c r="BM11" i="1" s="1"/>
  <c r="BM13" i="1" s="1"/>
  <c r="BM45" i="1"/>
  <c r="BK85" i="1"/>
  <c r="BK45" i="1" s="1"/>
  <c r="AJ121" i="1"/>
  <c r="AJ125" i="1" s="1"/>
  <c r="AJ127" i="1" s="1"/>
  <c r="BK102" i="1"/>
  <c r="BK101" i="1"/>
  <c r="BB85" i="1"/>
  <c r="BB90" i="1" s="1"/>
  <c r="BB94" i="1" s="1"/>
  <c r="BB12" i="1" s="1"/>
  <c r="BB10" i="1" s="1"/>
  <c r="BB11" i="1" s="1"/>
  <c r="BB13" i="1" s="1"/>
  <c r="BM121" i="1"/>
  <c r="BM125" i="1" s="1"/>
  <c r="BM127" i="1" s="1"/>
  <c r="BL85" i="1"/>
  <c r="BM134" i="1"/>
  <c r="BD44" i="1"/>
  <c r="AJ132" i="1"/>
  <c r="AJ134" i="1" s="1"/>
  <c r="BC85" i="1"/>
  <c r="BC45" i="1" s="1"/>
  <c r="AJ101" i="1"/>
  <c r="AJ131" i="1" s="1"/>
  <c r="AJ133" i="1" s="1"/>
  <c r="BB102" i="1"/>
  <c r="BB101" i="1"/>
  <c r="BC102" i="1"/>
  <c r="BC101" i="1"/>
  <c r="BD91" i="1"/>
  <c r="BD94" i="1"/>
  <c r="BD12" i="1" s="1"/>
  <c r="BD10" i="1" s="1"/>
  <c r="BD11" i="1" s="1"/>
  <c r="BD13" i="1" s="1"/>
  <c r="AT85" i="1"/>
  <c r="BD132" i="1"/>
  <c r="BD134" i="1" s="1"/>
  <c r="BD119" i="1"/>
  <c r="BD121" i="1" s="1"/>
  <c r="BD125" i="1" s="1"/>
  <c r="BD127" i="1" s="1"/>
  <c r="AJ45" i="1"/>
  <c r="BD45" i="1"/>
  <c r="AH85" i="1"/>
  <c r="AH45" i="1" s="1"/>
  <c r="P85" i="1"/>
  <c r="P90" i="1" s="1"/>
  <c r="P92" i="1" s="1"/>
  <c r="P135" i="1" s="1"/>
  <c r="AS85" i="1"/>
  <c r="AS45" i="1" s="1"/>
  <c r="AR132" i="1"/>
  <c r="AR119" i="1"/>
  <c r="AS102" i="1"/>
  <c r="AS101" i="1"/>
  <c r="D102" i="1"/>
  <c r="D119" i="1" s="1"/>
  <c r="F85" i="1"/>
  <c r="F90" i="1" s="1"/>
  <c r="F91" i="1" s="1"/>
  <c r="AR85" i="1"/>
  <c r="N101" i="1"/>
  <c r="AH132" i="1"/>
  <c r="AH119" i="1"/>
  <c r="AI85" i="1"/>
  <c r="AI90" i="1" s="1"/>
  <c r="AI102" i="1"/>
  <c r="AI101" i="1"/>
  <c r="BX101" i="1"/>
  <c r="Z45" i="1"/>
  <c r="Z119" i="1"/>
  <c r="Z132" i="1"/>
  <c r="Z134" i="1" s="1"/>
  <c r="Z94" i="1"/>
  <c r="Z12" i="1" s="1"/>
  <c r="Z10" i="1" s="1"/>
  <c r="Z11" i="1" s="1"/>
  <c r="Z13" i="1" s="1"/>
  <c r="X132" i="1"/>
  <c r="X119" i="1"/>
  <c r="X85" i="1"/>
  <c r="X90" i="1" s="1"/>
  <c r="Y85" i="1"/>
  <c r="Y90" i="1" s="1"/>
  <c r="Y102" i="1"/>
  <c r="Y101" i="1"/>
  <c r="P102" i="1"/>
  <c r="P101" i="1"/>
  <c r="O85" i="1"/>
  <c r="O90" i="1" s="1"/>
  <c r="N132" i="1"/>
  <c r="N119" i="1"/>
  <c r="O101" i="1"/>
  <c r="O102" i="1"/>
  <c r="N85" i="1"/>
  <c r="N45" i="1" s="1"/>
  <c r="D90" i="1"/>
  <c r="D44" i="1"/>
  <c r="D45" i="1"/>
  <c r="E90" i="1"/>
  <c r="E44" i="1"/>
  <c r="E45" i="1"/>
  <c r="AU85" i="1"/>
  <c r="AU90" i="1" s="1"/>
  <c r="AU92" i="1" s="1"/>
  <c r="AU135" i="1" s="1"/>
  <c r="E102" i="1"/>
  <c r="E101" i="1"/>
  <c r="BX85" i="1"/>
  <c r="F132" i="1"/>
  <c r="F119" i="1"/>
  <c r="F29" i="10"/>
  <c r="E29" i="10"/>
  <c r="F90" i="10"/>
  <c r="F120" i="10"/>
  <c r="F124" i="10" s="1"/>
  <c r="F126" i="10" s="1"/>
  <c r="F93" i="10"/>
  <c r="F12" i="10" s="1"/>
  <c r="F10" i="10" s="1"/>
  <c r="F11" i="10" s="1"/>
  <c r="F13" i="10" s="1"/>
  <c r="F103" i="10" s="1"/>
  <c r="F130" i="10" s="1"/>
  <c r="F132" i="10" s="1"/>
  <c r="E110" i="10"/>
  <c r="E111" i="10" s="1"/>
  <c r="E112" i="10" s="1"/>
  <c r="E113" i="10" s="1"/>
  <c r="E114" i="10" s="1"/>
  <c r="E19" i="10" s="1"/>
  <c r="E30" i="10" s="1"/>
  <c r="J90" i="10"/>
  <c r="J131" i="10"/>
  <c r="J133" i="10" s="1"/>
  <c r="J118" i="10"/>
  <c r="J120" i="10" s="1"/>
  <c r="J124" i="10" s="1"/>
  <c r="J126" i="10" s="1"/>
  <c r="BX119" i="1"/>
  <c r="BX132" i="1"/>
  <c r="BN85" i="1"/>
  <c r="BN44" i="1" s="1"/>
  <c r="BN101" i="1"/>
  <c r="BN102" i="1"/>
  <c r="BE85" i="1"/>
  <c r="AK85" i="1"/>
  <c r="AK90" i="1" s="1"/>
  <c r="AK92" i="1" s="1"/>
  <c r="AK135" i="1" s="1"/>
  <c r="BE102" i="1"/>
  <c r="BE101" i="1"/>
  <c r="AA101" i="1"/>
  <c r="AU132" i="1"/>
  <c r="AU119" i="1"/>
  <c r="AK102" i="1"/>
  <c r="AK101" i="1"/>
  <c r="AA44" i="1"/>
  <c r="AA45" i="1"/>
  <c r="AA119" i="1"/>
  <c r="AA121" i="1" s="1"/>
  <c r="AA125" i="1" s="1"/>
  <c r="AA127" i="1" s="1"/>
  <c r="AA132" i="1"/>
  <c r="AA134" i="1" s="1"/>
  <c r="AA91" i="1"/>
  <c r="AA94" i="1"/>
  <c r="AA12" i="1" s="1"/>
  <c r="AA10" i="1" s="1"/>
  <c r="AA11" i="1" s="1"/>
  <c r="AA13" i="1" s="1"/>
  <c r="Q85" i="1"/>
  <c r="Q90" i="1" s="1"/>
  <c r="G85" i="1"/>
  <c r="G90" i="1" s="1"/>
  <c r="G94" i="1" s="1"/>
  <c r="G12" i="1" s="1"/>
  <c r="G10" i="1" s="1"/>
  <c r="G11" i="1" s="1"/>
  <c r="G13" i="1" s="1"/>
  <c r="Q102" i="1"/>
  <c r="Q101" i="1"/>
  <c r="G102" i="1"/>
  <c r="G101" i="1"/>
  <c r="E117" i="10"/>
  <c r="E119" i="10" s="1"/>
  <c r="E104" i="10"/>
  <c r="E105" i="10" s="1"/>
  <c r="E106" i="10" s="1"/>
  <c r="E107" i="10" s="1"/>
  <c r="E15" i="10" s="1"/>
  <c r="J110" i="10"/>
  <c r="J111" i="10" s="1"/>
  <c r="J112" i="10" s="1"/>
  <c r="J113" i="10" s="1"/>
  <c r="J114" i="10" s="1"/>
  <c r="J19" i="10" s="1"/>
  <c r="J30" i="10" s="1"/>
  <c r="J103" i="10"/>
  <c r="J130" i="10" s="1"/>
  <c r="J132" i="10" s="1"/>
  <c r="K91" i="10"/>
  <c r="K134" i="10" s="1"/>
  <c r="E131" i="10"/>
  <c r="E133" i="10" s="1"/>
  <c r="E118" i="10"/>
  <c r="E120" i="10" s="1"/>
  <c r="E124" i="10" s="1"/>
  <c r="E126" i="10" s="1"/>
  <c r="E130" i="10"/>
  <c r="E132" i="10" s="1"/>
  <c r="J91" i="10"/>
  <c r="J134" i="10" s="1"/>
  <c r="L133" i="10"/>
  <c r="F133" i="10"/>
  <c r="K90" i="10"/>
  <c r="K93" i="10"/>
  <c r="K12" i="10" s="1"/>
  <c r="K10" i="10" s="1"/>
  <c r="K11" i="10" s="1"/>
  <c r="K13" i="10" s="1"/>
  <c r="K29" i="10"/>
  <c r="K133" i="10"/>
  <c r="L118" i="10"/>
  <c r="L120" i="10" s="1"/>
  <c r="L124" i="10" s="1"/>
  <c r="L126" i="10" s="1"/>
  <c r="D91" i="10"/>
  <c r="D134" i="10" s="1"/>
  <c r="D93" i="10"/>
  <c r="D12" i="10" s="1"/>
  <c r="D10" i="10" s="1"/>
  <c r="D11" i="10" s="1"/>
  <c r="D13" i="10" s="1"/>
  <c r="D110" i="10" s="1"/>
  <c r="D111" i="10" s="1"/>
  <c r="D112" i="10" s="1"/>
  <c r="D113" i="10" s="1"/>
  <c r="D114" i="10" s="1"/>
  <c r="D19" i="10" s="1"/>
  <c r="D133" i="10"/>
  <c r="D29" i="10"/>
  <c r="D120" i="10"/>
  <c r="D124" i="10" s="1"/>
  <c r="D126" i="10" s="1"/>
  <c r="AV101" i="1"/>
  <c r="BY85" i="1"/>
  <c r="BY90" i="1" s="1"/>
  <c r="BY102" i="1"/>
  <c r="BY101" i="1"/>
  <c r="BO132" i="1"/>
  <c r="BO119" i="1"/>
  <c r="BO85" i="1"/>
  <c r="BO90" i="1" s="1"/>
  <c r="BF85" i="1"/>
  <c r="BF45" i="1" s="1"/>
  <c r="BF102" i="1"/>
  <c r="BF101" i="1"/>
  <c r="AV85" i="1"/>
  <c r="AV90" i="1" s="1"/>
  <c r="AV132" i="1"/>
  <c r="AV119" i="1"/>
  <c r="AL85" i="1"/>
  <c r="AL90" i="1" s="1"/>
  <c r="AL102" i="1"/>
  <c r="AL101" i="1"/>
  <c r="AM102" i="1"/>
  <c r="AM101" i="1"/>
  <c r="AM85" i="1"/>
  <c r="AM90" i="1" s="1"/>
  <c r="AB85" i="1"/>
  <c r="AB44" i="1" s="1"/>
  <c r="AB102" i="1"/>
  <c r="AB101" i="1"/>
  <c r="R102" i="1"/>
  <c r="R101" i="1"/>
  <c r="R85" i="1"/>
  <c r="R45" i="1" s="1"/>
  <c r="H102" i="1"/>
  <c r="H101" i="1"/>
  <c r="H85" i="1"/>
  <c r="H90" i="1" s="1"/>
  <c r="BZ85" i="1"/>
  <c r="BZ90" i="1" s="1"/>
  <c r="BZ92" i="1" s="1"/>
  <c r="BZ135" i="1" s="1"/>
  <c r="BZ102" i="1"/>
  <c r="BZ101" i="1"/>
  <c r="BP102" i="1"/>
  <c r="BP101" i="1"/>
  <c r="BP85" i="1"/>
  <c r="BP45" i="1" s="1"/>
  <c r="BG85" i="1"/>
  <c r="BG102" i="1"/>
  <c r="BG101" i="1"/>
  <c r="AW85" i="1"/>
  <c r="AW90" i="1" s="1"/>
  <c r="AW102" i="1"/>
  <c r="AW101" i="1"/>
  <c r="I102" i="1"/>
  <c r="I132" i="1" s="1"/>
  <c r="I85" i="1"/>
  <c r="I90" i="1" s="1"/>
  <c r="I94" i="1" s="1"/>
  <c r="I12" i="1" s="1"/>
  <c r="I10" i="1" s="1"/>
  <c r="I11" i="1" s="1"/>
  <c r="I13" i="1" s="1"/>
  <c r="AC85" i="1"/>
  <c r="AC90" i="1" s="1"/>
  <c r="AC102" i="1"/>
  <c r="AC101" i="1"/>
  <c r="CA85" i="1"/>
  <c r="CA90" i="1" s="1"/>
  <c r="CA92" i="1" s="1"/>
  <c r="CA135" i="1" s="1"/>
  <c r="S85" i="1"/>
  <c r="S102" i="1"/>
  <c r="S101" i="1"/>
  <c r="L90" i="10"/>
  <c r="L29" i="10"/>
  <c r="L93" i="10"/>
  <c r="L12" i="10" s="1"/>
  <c r="L10" i="10" s="1"/>
  <c r="L11" i="10" s="1"/>
  <c r="L13" i="10" s="1"/>
  <c r="G90" i="10"/>
  <c r="G29" i="10"/>
  <c r="G93" i="10"/>
  <c r="G12" i="10" s="1"/>
  <c r="G10" i="10" s="1"/>
  <c r="G11" i="10" s="1"/>
  <c r="G13" i="10" s="1"/>
  <c r="G118" i="10"/>
  <c r="G120" i="10" s="1"/>
  <c r="G124" i="10" s="1"/>
  <c r="G126" i="10" s="1"/>
  <c r="G131" i="10"/>
  <c r="G133" i="10" s="1"/>
  <c r="G91" i="10"/>
  <c r="G134" i="10" s="1"/>
  <c r="H90" i="10"/>
  <c r="H29" i="10"/>
  <c r="H93" i="10"/>
  <c r="H12" i="10" s="1"/>
  <c r="H10" i="10" s="1"/>
  <c r="H11" i="10" s="1"/>
  <c r="H13" i="10" s="1"/>
  <c r="H91" i="10"/>
  <c r="H134" i="10" s="1"/>
  <c r="H120" i="10"/>
  <c r="H124" i="10" s="1"/>
  <c r="H126" i="10" s="1"/>
  <c r="H133" i="10"/>
  <c r="CA132" i="1"/>
  <c r="CA119" i="1"/>
  <c r="BQ85" i="1"/>
  <c r="BQ90" i="1" s="1"/>
  <c r="BQ132" i="1"/>
  <c r="BQ119" i="1"/>
  <c r="BH85" i="1"/>
  <c r="BH101" i="1"/>
  <c r="BH102" i="1"/>
  <c r="AX85" i="1"/>
  <c r="AX102" i="1"/>
  <c r="AX101" i="1"/>
  <c r="AN132" i="1"/>
  <c r="AN119" i="1"/>
  <c r="AN85" i="1"/>
  <c r="AN90" i="1" s="1"/>
  <c r="AD132" i="1"/>
  <c r="AD119" i="1"/>
  <c r="AD85" i="1"/>
  <c r="AD90" i="1" s="1"/>
  <c r="T85" i="1"/>
  <c r="T90" i="1" s="1"/>
  <c r="T102" i="1"/>
  <c r="T101" i="1"/>
  <c r="J90" i="1"/>
  <c r="J44" i="1"/>
  <c r="J45" i="1"/>
  <c r="J102" i="1"/>
  <c r="J101" i="1"/>
  <c r="CD85" i="1"/>
  <c r="CD90" i="1" s="1"/>
  <c r="CD102" i="1"/>
  <c r="CD101" i="1"/>
  <c r="BS101" i="1"/>
  <c r="BS102" i="1"/>
  <c r="BS85" i="1"/>
  <c r="BI85" i="1"/>
  <c r="BI45" i="1" s="1"/>
  <c r="BI102" i="1"/>
  <c r="BI101" i="1"/>
  <c r="AZ101" i="1"/>
  <c r="AZ102" i="1"/>
  <c r="AZ85" i="1"/>
  <c r="AZ44" i="1" s="1"/>
  <c r="AP85" i="1"/>
  <c r="AP90" i="1" s="1"/>
  <c r="AP102" i="1"/>
  <c r="AP101" i="1"/>
  <c r="AF85" i="1"/>
  <c r="AF90" i="1" s="1"/>
  <c r="AF102" i="1"/>
  <c r="AF101" i="1"/>
  <c r="V85" i="1"/>
  <c r="V45" i="1" s="1"/>
  <c r="V102" i="1"/>
  <c r="V101" i="1"/>
  <c r="L102" i="1"/>
  <c r="L101" i="1"/>
  <c r="L85" i="1"/>
  <c r="L90" i="1" s="1"/>
  <c r="CB99" i="1"/>
  <c r="AY99" i="1"/>
  <c r="BR99" i="1"/>
  <c r="AE99" i="1"/>
  <c r="CB81" i="1"/>
  <c r="CB85" i="1" s="1"/>
  <c r="CB90" i="1" s="1"/>
  <c r="CB79" i="1"/>
  <c r="BR81" i="1"/>
  <c r="BR79" i="1"/>
  <c r="BR84" i="1"/>
  <c r="CC99" i="1"/>
  <c r="AO99" i="1"/>
  <c r="AY79" i="1"/>
  <c r="AY81" i="1"/>
  <c r="AY84" i="1"/>
  <c r="AO81" i="1"/>
  <c r="AO79" i="1"/>
  <c r="AO84" i="1"/>
  <c r="U99" i="1"/>
  <c r="AE79" i="1"/>
  <c r="AE84" i="1"/>
  <c r="AE81" i="1"/>
  <c r="U79" i="1"/>
  <c r="U84" i="1"/>
  <c r="U81" i="1"/>
  <c r="CC84" i="1"/>
  <c r="CC81" i="1"/>
  <c r="CC79" i="1"/>
  <c r="K142" i="1"/>
  <c r="M142" i="1"/>
  <c r="W142" i="1"/>
  <c r="AG142" i="1"/>
  <c r="AQ142" i="1"/>
  <c r="BA142" i="1"/>
  <c r="BJ142" i="1"/>
  <c r="BT142" i="1"/>
  <c r="Z91" i="1" l="1"/>
  <c r="Z44" i="1"/>
  <c r="Z121" i="1"/>
  <c r="Z125" i="1" s="1"/>
  <c r="Z127" i="1" s="1"/>
  <c r="BB91" i="1"/>
  <c r="AJ136" i="1"/>
  <c r="AJ143" i="1" s="1"/>
  <c r="AJ23" i="1" s="1"/>
  <c r="AJ34" i="1" s="1"/>
  <c r="X44" i="1"/>
  <c r="AJ118" i="1"/>
  <c r="AJ120" i="1" s="1"/>
  <c r="BV45" i="1"/>
  <c r="BU104" i="1"/>
  <c r="BU111" i="1"/>
  <c r="BU112" i="1" s="1"/>
  <c r="BU113" i="1" s="1"/>
  <c r="BU114" i="1" s="1"/>
  <c r="BU115" i="1" s="1"/>
  <c r="BU19" i="1" s="1"/>
  <c r="BB92" i="1"/>
  <c r="BB135" i="1" s="1"/>
  <c r="BW104" i="1"/>
  <c r="BW111" i="1"/>
  <c r="BW112" i="1" s="1"/>
  <c r="BW113" i="1" s="1"/>
  <c r="BW114" i="1" s="1"/>
  <c r="BW115" i="1" s="1"/>
  <c r="BW19" i="1" s="1"/>
  <c r="BV91" i="1"/>
  <c r="BV94" i="1"/>
  <c r="BV12" i="1" s="1"/>
  <c r="BV10" i="1" s="1"/>
  <c r="BV11" i="1" s="1"/>
  <c r="BV13" i="1" s="1"/>
  <c r="BV92" i="1"/>
  <c r="BV135" i="1" s="1"/>
  <c r="BB45" i="1"/>
  <c r="BV121" i="1"/>
  <c r="BV125" i="1" s="1"/>
  <c r="BV127" i="1" s="1"/>
  <c r="AJ111" i="1"/>
  <c r="AJ112" i="1" s="1"/>
  <c r="AJ113" i="1" s="1"/>
  <c r="AJ114" i="1" s="1"/>
  <c r="AJ115" i="1" s="1"/>
  <c r="AJ19" i="1" s="1"/>
  <c r="AJ30" i="1" s="1"/>
  <c r="BV134" i="1"/>
  <c r="BB44" i="1"/>
  <c r="BV44" i="1"/>
  <c r="BK119" i="1"/>
  <c r="BK132" i="1"/>
  <c r="BL90" i="1"/>
  <c r="BL45" i="1"/>
  <c r="BL44" i="1"/>
  <c r="BK90" i="1"/>
  <c r="BK44" i="1"/>
  <c r="BM111" i="1"/>
  <c r="BM112" i="1" s="1"/>
  <c r="BM113" i="1" s="1"/>
  <c r="BM114" i="1" s="1"/>
  <c r="BM115" i="1" s="1"/>
  <c r="BM19" i="1" s="1"/>
  <c r="BM104" i="1"/>
  <c r="O44" i="1"/>
  <c r="Y45" i="1"/>
  <c r="BL132" i="1"/>
  <c r="BL119" i="1"/>
  <c r="BC132" i="1"/>
  <c r="BC119" i="1"/>
  <c r="D132" i="1"/>
  <c r="D134" i="1" s="1"/>
  <c r="BB104" i="1"/>
  <c r="BB111" i="1"/>
  <c r="BB112" i="1" s="1"/>
  <c r="BB113" i="1" s="1"/>
  <c r="BB114" i="1" s="1"/>
  <c r="BB115" i="1" s="1"/>
  <c r="BB19" i="1" s="1"/>
  <c r="BB119" i="1"/>
  <c r="BB121" i="1" s="1"/>
  <c r="BB125" i="1" s="1"/>
  <c r="BB127" i="1" s="1"/>
  <c r="BB132" i="1"/>
  <c r="BB134" i="1" s="1"/>
  <c r="P91" i="1"/>
  <c r="BD104" i="1"/>
  <c r="BD111" i="1"/>
  <c r="BD112" i="1" s="1"/>
  <c r="BD113" i="1" s="1"/>
  <c r="BD114" i="1" s="1"/>
  <c r="BD115" i="1" s="1"/>
  <c r="BD19" i="1" s="1"/>
  <c r="AT90" i="1"/>
  <c r="AT44" i="1"/>
  <c r="AT45" i="1"/>
  <c r="F121" i="1"/>
  <c r="F125" i="1" s="1"/>
  <c r="F127" i="1" s="1"/>
  <c r="P94" i="1"/>
  <c r="P12" i="1" s="1"/>
  <c r="P10" i="1" s="1"/>
  <c r="P11" i="1" s="1"/>
  <c r="P13" i="1" s="1"/>
  <c r="P111" i="1" s="1"/>
  <c r="P112" i="1" s="1"/>
  <c r="P113" i="1" s="1"/>
  <c r="P114" i="1" s="1"/>
  <c r="P115" i="1" s="1"/>
  <c r="P19" i="1" s="1"/>
  <c r="BC90" i="1"/>
  <c r="BC44" i="1"/>
  <c r="AS90" i="1"/>
  <c r="AS44" i="1"/>
  <c r="F134" i="1"/>
  <c r="AS132" i="1"/>
  <c r="AS119" i="1"/>
  <c r="F92" i="1"/>
  <c r="F135" i="1" s="1"/>
  <c r="AR90" i="1"/>
  <c r="AR134" i="1" s="1"/>
  <c r="AR44" i="1"/>
  <c r="AH90" i="1"/>
  <c r="AH44" i="1"/>
  <c r="F44" i="1"/>
  <c r="F94" i="1"/>
  <c r="F12" i="1" s="1"/>
  <c r="F10" i="1" s="1"/>
  <c r="F11" i="1" s="1"/>
  <c r="F13" i="1" s="1"/>
  <c r="F104" i="1" s="1"/>
  <c r="F118" i="1" s="1"/>
  <c r="F120" i="1" s="1"/>
  <c r="F124" i="1" s="1"/>
  <c r="F126" i="1" s="1"/>
  <c r="F128" i="1" s="1"/>
  <c r="F16" i="1" s="1"/>
  <c r="F27" i="1" s="1"/>
  <c r="F45" i="1"/>
  <c r="AR45" i="1"/>
  <c r="AI45" i="1"/>
  <c r="AI44" i="1"/>
  <c r="AI132" i="1"/>
  <c r="AI134" i="1" s="1"/>
  <c r="AI119" i="1"/>
  <c r="AI121" i="1" s="1"/>
  <c r="AI125" i="1" s="1"/>
  <c r="AI127" i="1" s="1"/>
  <c r="AI91" i="1"/>
  <c r="AI94" i="1"/>
  <c r="AI12" i="1" s="1"/>
  <c r="AI10" i="1" s="1"/>
  <c r="AI11" i="1" s="1"/>
  <c r="AI13" i="1" s="1"/>
  <c r="AI92" i="1"/>
  <c r="AI135" i="1" s="1"/>
  <c r="X121" i="1"/>
  <c r="X125" i="1" s="1"/>
  <c r="X127" i="1" s="1"/>
  <c r="AJ26" i="1"/>
  <c r="AJ137" i="1"/>
  <c r="AJ144" i="1" s="1"/>
  <c r="AJ24" i="1" s="1"/>
  <c r="AJ122" i="1"/>
  <c r="AJ22" i="1" s="1"/>
  <c r="AJ33" i="1" s="1"/>
  <c r="AJ124" i="1"/>
  <c r="AJ126" i="1" s="1"/>
  <c r="AJ128" i="1" s="1"/>
  <c r="AJ16" i="1" s="1"/>
  <c r="AJ27" i="1" s="1"/>
  <c r="X91" i="1"/>
  <c r="X94" i="1"/>
  <c r="X12" i="1" s="1"/>
  <c r="X10" i="1" s="1"/>
  <c r="X11" i="1" s="1"/>
  <c r="X13" i="1" s="1"/>
  <c r="X92" i="1"/>
  <c r="X135" i="1" s="1"/>
  <c r="Y91" i="1"/>
  <c r="Y94" i="1"/>
  <c r="Y12" i="1" s="1"/>
  <c r="Y10" i="1" s="1"/>
  <c r="Y11" i="1" s="1"/>
  <c r="Y13" i="1" s="1"/>
  <c r="Y92" i="1"/>
  <c r="Y135" i="1" s="1"/>
  <c r="X45" i="1"/>
  <c r="Y132" i="1"/>
  <c r="Y134" i="1" s="1"/>
  <c r="Y119" i="1"/>
  <c r="Y121" i="1" s="1"/>
  <c r="Y125" i="1" s="1"/>
  <c r="Y127" i="1" s="1"/>
  <c r="X134" i="1"/>
  <c r="Z111" i="1"/>
  <c r="Z112" i="1" s="1"/>
  <c r="Z113" i="1" s="1"/>
  <c r="Z114" i="1" s="1"/>
  <c r="Z115" i="1" s="1"/>
  <c r="Z19" i="1" s="1"/>
  <c r="Z104" i="1"/>
  <c r="Y44" i="1"/>
  <c r="P119" i="1"/>
  <c r="P121" i="1" s="1"/>
  <c r="P125" i="1" s="1"/>
  <c r="P127" i="1" s="1"/>
  <c r="P132" i="1"/>
  <c r="P134" i="1" s="1"/>
  <c r="N90" i="1"/>
  <c r="N134" i="1" s="1"/>
  <c r="N44" i="1"/>
  <c r="O45" i="1"/>
  <c r="O132" i="1"/>
  <c r="O134" i="1" s="1"/>
  <c r="O119" i="1"/>
  <c r="O121" i="1" s="1"/>
  <c r="O125" i="1" s="1"/>
  <c r="O127" i="1" s="1"/>
  <c r="O91" i="1"/>
  <c r="O94" i="1"/>
  <c r="O12" i="1" s="1"/>
  <c r="O10" i="1" s="1"/>
  <c r="O11" i="1" s="1"/>
  <c r="O13" i="1" s="1"/>
  <c r="O92" i="1"/>
  <c r="O135" i="1" s="1"/>
  <c r="D92" i="1"/>
  <c r="D135" i="1" s="1"/>
  <c r="D91" i="1"/>
  <c r="D94" i="1"/>
  <c r="D12" i="1" s="1"/>
  <c r="D10" i="1" s="1"/>
  <c r="D11" i="1" s="1"/>
  <c r="D13" i="1" s="1"/>
  <c r="AU44" i="1"/>
  <c r="AU94" i="1"/>
  <c r="AU12" i="1" s="1"/>
  <c r="AU10" i="1" s="1"/>
  <c r="AU11" i="1" s="1"/>
  <c r="AU13" i="1" s="1"/>
  <c r="AU104" i="1" s="1"/>
  <c r="AU91" i="1"/>
  <c r="AU45" i="1"/>
  <c r="E132" i="1"/>
  <c r="E134" i="1" s="1"/>
  <c r="E119" i="1"/>
  <c r="E121" i="1" s="1"/>
  <c r="E125" i="1" s="1"/>
  <c r="E127" i="1" s="1"/>
  <c r="E91" i="1"/>
  <c r="E94" i="1"/>
  <c r="E12" i="1" s="1"/>
  <c r="E10" i="1" s="1"/>
  <c r="E11" i="1" s="1"/>
  <c r="E13" i="1" s="1"/>
  <c r="E92" i="1"/>
  <c r="E135" i="1" s="1"/>
  <c r="BX90" i="1"/>
  <c r="BX134" i="1" s="1"/>
  <c r="BX44" i="1"/>
  <c r="AU121" i="1"/>
  <c r="AU125" i="1" s="1"/>
  <c r="AU127" i="1" s="1"/>
  <c r="AU134" i="1"/>
  <c r="BX45" i="1"/>
  <c r="D121" i="1"/>
  <c r="D125" i="1" s="1"/>
  <c r="D127" i="1" s="1"/>
  <c r="F110" i="10"/>
  <c r="F111" i="10" s="1"/>
  <c r="F112" i="10" s="1"/>
  <c r="F113" i="10" s="1"/>
  <c r="F114" i="10" s="1"/>
  <c r="F19" i="10" s="1"/>
  <c r="F30" i="10" s="1"/>
  <c r="J117" i="10"/>
  <c r="J119" i="10" s="1"/>
  <c r="J123" i="10" s="1"/>
  <c r="J125" i="10" s="1"/>
  <c r="J127" i="10" s="1"/>
  <c r="J16" i="10" s="1"/>
  <c r="J27" i="10" s="1"/>
  <c r="F104" i="10"/>
  <c r="F105" i="10" s="1"/>
  <c r="F106" i="10" s="1"/>
  <c r="F107" i="10" s="1"/>
  <c r="F15" i="10" s="1"/>
  <c r="J135" i="10"/>
  <c r="J142" i="10" s="1"/>
  <c r="J23" i="10" s="1"/>
  <c r="J34" i="10" s="1"/>
  <c r="F117" i="10"/>
  <c r="F119" i="10" s="1"/>
  <c r="F121" i="10" s="1"/>
  <c r="F22" i="10" s="1"/>
  <c r="F33" i="10" s="1"/>
  <c r="J136" i="10"/>
  <c r="J143" i="10" s="1"/>
  <c r="J24" i="10" s="1"/>
  <c r="AK44" i="1"/>
  <c r="BN132" i="1"/>
  <c r="BN119" i="1"/>
  <c r="AK45" i="1"/>
  <c r="BE90" i="1"/>
  <c r="BE45" i="1"/>
  <c r="BE44" i="1"/>
  <c r="BN90" i="1"/>
  <c r="BN45" i="1"/>
  <c r="AK94" i="1"/>
  <c r="AK12" i="1" s="1"/>
  <c r="AK10" i="1" s="1"/>
  <c r="AK11" i="1" s="1"/>
  <c r="AK13" i="1" s="1"/>
  <c r="AK111" i="1" s="1"/>
  <c r="AK112" i="1" s="1"/>
  <c r="AK113" i="1" s="1"/>
  <c r="AK114" i="1" s="1"/>
  <c r="AK115" i="1" s="1"/>
  <c r="AK19" i="1" s="1"/>
  <c r="AK91" i="1"/>
  <c r="BE119" i="1"/>
  <c r="BE132" i="1"/>
  <c r="G91" i="1"/>
  <c r="G92" i="1"/>
  <c r="G135" i="1" s="1"/>
  <c r="G45" i="1"/>
  <c r="AK132" i="1"/>
  <c r="AK134" i="1" s="1"/>
  <c r="AK119" i="1"/>
  <c r="AK121" i="1" s="1"/>
  <c r="AK125" i="1" s="1"/>
  <c r="AK127" i="1" s="1"/>
  <c r="BY45" i="1"/>
  <c r="G44" i="1"/>
  <c r="AA104" i="1"/>
  <c r="AA111" i="1"/>
  <c r="AA112" i="1" s="1"/>
  <c r="AA113" i="1" s="1"/>
  <c r="AA114" i="1" s="1"/>
  <c r="AA115" i="1" s="1"/>
  <c r="AA19" i="1" s="1"/>
  <c r="Q44" i="1"/>
  <c r="Q45" i="1"/>
  <c r="Q132" i="1"/>
  <c r="Q134" i="1" s="1"/>
  <c r="Q119" i="1"/>
  <c r="Q121" i="1" s="1"/>
  <c r="Q125" i="1" s="1"/>
  <c r="Q127" i="1" s="1"/>
  <c r="BY44" i="1"/>
  <c r="Q91" i="1"/>
  <c r="Q94" i="1"/>
  <c r="Q12" i="1" s="1"/>
  <c r="Q10" i="1" s="1"/>
  <c r="Q11" i="1" s="1"/>
  <c r="Q13" i="1" s="1"/>
  <c r="Q92" i="1"/>
  <c r="Q135" i="1" s="1"/>
  <c r="G104" i="1"/>
  <c r="G131" i="1" s="1"/>
  <c r="G133" i="1" s="1"/>
  <c r="G111" i="1"/>
  <c r="G112" i="1" s="1"/>
  <c r="G113" i="1" s="1"/>
  <c r="G114" i="1" s="1"/>
  <c r="G115" i="1" s="1"/>
  <c r="G19" i="1" s="1"/>
  <c r="G132" i="1"/>
  <c r="G134" i="1" s="1"/>
  <c r="G119" i="1"/>
  <c r="G121" i="1" s="1"/>
  <c r="G125" i="1" s="1"/>
  <c r="G127" i="1" s="1"/>
  <c r="E135" i="10"/>
  <c r="E142" i="10" s="1"/>
  <c r="E23" i="10" s="1"/>
  <c r="E34" i="10" s="1"/>
  <c r="E136" i="10"/>
  <c r="E26" i="10"/>
  <c r="J104" i="10"/>
  <c r="J105" i="10" s="1"/>
  <c r="J106" i="10" s="1"/>
  <c r="J107" i="10" s="1"/>
  <c r="J15" i="10" s="1"/>
  <c r="J26" i="10" s="1"/>
  <c r="E123" i="10"/>
  <c r="E125" i="10" s="1"/>
  <c r="E127" i="10" s="1"/>
  <c r="E16" i="10" s="1"/>
  <c r="E27" i="10" s="1"/>
  <c r="E121" i="10"/>
  <c r="E22" i="10" s="1"/>
  <c r="E33" i="10" s="1"/>
  <c r="K110" i="10"/>
  <c r="K111" i="10" s="1"/>
  <c r="K112" i="10" s="1"/>
  <c r="K113" i="10" s="1"/>
  <c r="K114" i="10" s="1"/>
  <c r="K19" i="10" s="1"/>
  <c r="K103" i="10"/>
  <c r="D103" i="10"/>
  <c r="F26" i="10"/>
  <c r="F135" i="10"/>
  <c r="F142" i="10" s="1"/>
  <c r="F23" i="10" s="1"/>
  <c r="F34" i="10" s="1"/>
  <c r="F136" i="10"/>
  <c r="BY132" i="1"/>
  <c r="BY134" i="1" s="1"/>
  <c r="BY119" i="1"/>
  <c r="BY121" i="1" s="1"/>
  <c r="BY125" i="1" s="1"/>
  <c r="BY127" i="1" s="1"/>
  <c r="AL45" i="1"/>
  <c r="AL44" i="1"/>
  <c r="BO44" i="1"/>
  <c r="BY91" i="1"/>
  <c r="BY94" i="1"/>
  <c r="BY12" i="1" s="1"/>
  <c r="BY10" i="1" s="1"/>
  <c r="BY11" i="1" s="1"/>
  <c r="BY13" i="1" s="1"/>
  <c r="BY92" i="1"/>
  <c r="BY135" i="1" s="1"/>
  <c r="BO45" i="1"/>
  <c r="BO91" i="1"/>
  <c r="BO94" i="1"/>
  <c r="BO12" i="1" s="1"/>
  <c r="BO10" i="1" s="1"/>
  <c r="BO11" i="1" s="1"/>
  <c r="BO13" i="1" s="1"/>
  <c r="BO92" i="1"/>
  <c r="BO135" i="1" s="1"/>
  <c r="AV45" i="1"/>
  <c r="BO121" i="1"/>
  <c r="BO125" i="1" s="1"/>
  <c r="BO127" i="1" s="1"/>
  <c r="BO134" i="1"/>
  <c r="AV44" i="1"/>
  <c r="BF132" i="1"/>
  <c r="BF119" i="1"/>
  <c r="AV121" i="1"/>
  <c r="AV125" i="1" s="1"/>
  <c r="AV127" i="1" s="1"/>
  <c r="AV134" i="1"/>
  <c r="BF90" i="1"/>
  <c r="BF44" i="1"/>
  <c r="AV91" i="1"/>
  <c r="AV94" i="1"/>
  <c r="AV12" i="1" s="1"/>
  <c r="AV10" i="1" s="1"/>
  <c r="AV11" i="1" s="1"/>
  <c r="AV13" i="1" s="1"/>
  <c r="AV92" i="1"/>
  <c r="AV135" i="1" s="1"/>
  <c r="AM132" i="1"/>
  <c r="AM134" i="1" s="1"/>
  <c r="AM119" i="1"/>
  <c r="AM121" i="1" s="1"/>
  <c r="AM125" i="1" s="1"/>
  <c r="AM127" i="1" s="1"/>
  <c r="AL132" i="1"/>
  <c r="AL134" i="1" s="1"/>
  <c r="AL119" i="1"/>
  <c r="AL121" i="1" s="1"/>
  <c r="AL125" i="1" s="1"/>
  <c r="AL127" i="1" s="1"/>
  <c r="AM45" i="1"/>
  <c r="AM91" i="1"/>
  <c r="AM94" i="1"/>
  <c r="AM12" i="1" s="1"/>
  <c r="AM10" i="1" s="1"/>
  <c r="AM11" i="1" s="1"/>
  <c r="AM13" i="1" s="1"/>
  <c r="AM92" i="1"/>
  <c r="AM135" i="1" s="1"/>
  <c r="AM44" i="1"/>
  <c r="AL91" i="1"/>
  <c r="AL94" i="1"/>
  <c r="AL12" i="1" s="1"/>
  <c r="AL10" i="1" s="1"/>
  <c r="AL11" i="1" s="1"/>
  <c r="AL13" i="1" s="1"/>
  <c r="AL92" i="1"/>
  <c r="AL135" i="1" s="1"/>
  <c r="BZ44" i="1"/>
  <c r="AB132" i="1"/>
  <c r="AB119" i="1"/>
  <c r="AB90" i="1"/>
  <c r="AB45" i="1"/>
  <c r="R90" i="1"/>
  <c r="R44" i="1"/>
  <c r="H45" i="1"/>
  <c r="R132" i="1"/>
  <c r="R119" i="1"/>
  <c r="H119" i="1"/>
  <c r="H121" i="1" s="1"/>
  <c r="H125" i="1" s="1"/>
  <c r="H127" i="1" s="1"/>
  <c r="H132" i="1"/>
  <c r="H134" i="1" s="1"/>
  <c r="BZ45" i="1"/>
  <c r="BZ94" i="1"/>
  <c r="BZ12" i="1" s="1"/>
  <c r="BZ10" i="1" s="1"/>
  <c r="BZ11" i="1" s="1"/>
  <c r="BZ13" i="1" s="1"/>
  <c r="BZ104" i="1" s="1"/>
  <c r="H91" i="1"/>
  <c r="H94" i="1"/>
  <c r="H12" i="1" s="1"/>
  <c r="H10" i="1" s="1"/>
  <c r="H11" i="1" s="1"/>
  <c r="H13" i="1" s="1"/>
  <c r="H92" i="1"/>
  <c r="H135" i="1" s="1"/>
  <c r="BZ91" i="1"/>
  <c r="H44" i="1"/>
  <c r="BZ132" i="1"/>
  <c r="BZ134" i="1" s="1"/>
  <c r="BZ119" i="1"/>
  <c r="BZ121" i="1" s="1"/>
  <c r="BZ125" i="1" s="1"/>
  <c r="BZ127" i="1" s="1"/>
  <c r="BP90" i="1"/>
  <c r="BP44" i="1"/>
  <c r="BP132" i="1"/>
  <c r="BP119" i="1"/>
  <c r="AW44" i="1"/>
  <c r="BG132" i="1"/>
  <c r="BG119" i="1"/>
  <c r="BG90" i="1"/>
  <c r="BG44" i="1"/>
  <c r="BG45" i="1"/>
  <c r="I134" i="1"/>
  <c r="CA91" i="1"/>
  <c r="I91" i="1"/>
  <c r="I92" i="1"/>
  <c r="I135" i="1" s="1"/>
  <c r="AW132" i="1"/>
  <c r="AW134" i="1" s="1"/>
  <c r="AW119" i="1"/>
  <c r="AW121" i="1" s="1"/>
  <c r="AW125" i="1" s="1"/>
  <c r="AW127" i="1" s="1"/>
  <c r="AW91" i="1"/>
  <c r="AW94" i="1"/>
  <c r="AW12" i="1" s="1"/>
  <c r="AW10" i="1" s="1"/>
  <c r="AW11" i="1" s="1"/>
  <c r="AW13" i="1" s="1"/>
  <c r="AW92" i="1"/>
  <c r="AW135" i="1" s="1"/>
  <c r="CA94" i="1"/>
  <c r="CA12" i="1" s="1"/>
  <c r="CA10" i="1" s="1"/>
  <c r="CA11" i="1" s="1"/>
  <c r="CA13" i="1" s="1"/>
  <c r="CA111" i="1" s="1"/>
  <c r="CA112" i="1" s="1"/>
  <c r="CA113" i="1" s="1"/>
  <c r="CA114" i="1" s="1"/>
  <c r="CA115" i="1" s="1"/>
  <c r="CA19" i="1" s="1"/>
  <c r="I119" i="1"/>
  <c r="I121" i="1" s="1"/>
  <c r="I125" i="1" s="1"/>
  <c r="I127" i="1" s="1"/>
  <c r="AW45" i="1"/>
  <c r="AC45" i="1"/>
  <c r="CA44" i="1"/>
  <c r="AC132" i="1"/>
  <c r="AC134" i="1" s="1"/>
  <c r="AC119" i="1"/>
  <c r="AC121" i="1" s="1"/>
  <c r="AC125" i="1" s="1"/>
  <c r="AC127" i="1" s="1"/>
  <c r="CA45" i="1"/>
  <c r="CA121" i="1"/>
  <c r="CA125" i="1" s="1"/>
  <c r="CA127" i="1" s="1"/>
  <c r="AC91" i="1"/>
  <c r="AC94" i="1"/>
  <c r="AC12" i="1" s="1"/>
  <c r="AC10" i="1" s="1"/>
  <c r="AC11" i="1" s="1"/>
  <c r="AC13" i="1" s="1"/>
  <c r="AC92" i="1"/>
  <c r="AC135" i="1" s="1"/>
  <c r="CA134" i="1"/>
  <c r="AC44" i="1"/>
  <c r="S132" i="1"/>
  <c r="S119" i="1"/>
  <c r="S90" i="1"/>
  <c r="S45" i="1"/>
  <c r="BQ121" i="1"/>
  <c r="BQ125" i="1" s="1"/>
  <c r="BQ127" i="1" s="1"/>
  <c r="S44" i="1"/>
  <c r="BQ134" i="1"/>
  <c r="I104" i="1"/>
  <c r="I111" i="1"/>
  <c r="I112" i="1" s="1"/>
  <c r="I113" i="1" s="1"/>
  <c r="I114" i="1" s="1"/>
  <c r="I115" i="1" s="1"/>
  <c r="I19" i="1" s="1"/>
  <c r="L103" i="10"/>
  <c r="L110" i="10"/>
  <c r="L111" i="10" s="1"/>
  <c r="L112" i="10" s="1"/>
  <c r="L113" i="10" s="1"/>
  <c r="L114" i="10" s="1"/>
  <c r="L19" i="10" s="1"/>
  <c r="G103" i="10"/>
  <c r="G110" i="10"/>
  <c r="G111" i="10" s="1"/>
  <c r="G112" i="10" s="1"/>
  <c r="G113" i="10" s="1"/>
  <c r="G114" i="10" s="1"/>
  <c r="G19" i="10" s="1"/>
  <c r="D30" i="10"/>
  <c r="H110" i="10"/>
  <c r="H111" i="10" s="1"/>
  <c r="H112" i="10" s="1"/>
  <c r="H113" i="10" s="1"/>
  <c r="H114" i="10" s="1"/>
  <c r="H19" i="10" s="1"/>
  <c r="H103" i="10"/>
  <c r="BQ44" i="1"/>
  <c r="BQ91" i="1"/>
  <c r="BQ94" i="1"/>
  <c r="BQ12" i="1" s="1"/>
  <c r="BQ10" i="1" s="1"/>
  <c r="BQ11" i="1" s="1"/>
  <c r="BQ13" i="1" s="1"/>
  <c r="BQ92" i="1"/>
  <c r="BQ135" i="1" s="1"/>
  <c r="BQ45" i="1"/>
  <c r="BH90" i="1"/>
  <c r="BH45" i="1"/>
  <c r="BH132" i="1"/>
  <c r="BH119" i="1"/>
  <c r="BH44" i="1"/>
  <c r="AN134" i="1"/>
  <c r="T45" i="1"/>
  <c r="AX132" i="1"/>
  <c r="AX119" i="1"/>
  <c r="AX90" i="1"/>
  <c r="AX45" i="1"/>
  <c r="AX44" i="1"/>
  <c r="AN44" i="1"/>
  <c r="AN91" i="1"/>
  <c r="AN94" i="1"/>
  <c r="AN12" i="1" s="1"/>
  <c r="AN10" i="1" s="1"/>
  <c r="AN11" i="1" s="1"/>
  <c r="AN13" i="1" s="1"/>
  <c r="AN92" i="1"/>
  <c r="AN135" i="1" s="1"/>
  <c r="AN45" i="1"/>
  <c r="T44" i="1"/>
  <c r="AN121" i="1"/>
  <c r="AN125" i="1" s="1"/>
  <c r="AN127" i="1" s="1"/>
  <c r="AD44" i="1"/>
  <c r="AD45" i="1"/>
  <c r="AD91" i="1"/>
  <c r="AD94" i="1"/>
  <c r="AD12" i="1" s="1"/>
  <c r="AD10" i="1" s="1"/>
  <c r="AD11" i="1" s="1"/>
  <c r="AD13" i="1" s="1"/>
  <c r="AD92" i="1"/>
  <c r="AD135" i="1" s="1"/>
  <c r="AD121" i="1"/>
  <c r="AD125" i="1" s="1"/>
  <c r="AD127" i="1" s="1"/>
  <c r="AD134" i="1"/>
  <c r="T119" i="1"/>
  <c r="T121" i="1" s="1"/>
  <c r="T125" i="1" s="1"/>
  <c r="T127" i="1" s="1"/>
  <c r="T132" i="1"/>
  <c r="T134" i="1" s="1"/>
  <c r="T92" i="1"/>
  <c r="T135" i="1" s="1"/>
  <c r="T91" i="1"/>
  <c r="T94" i="1"/>
  <c r="T12" i="1" s="1"/>
  <c r="T10" i="1" s="1"/>
  <c r="T11" i="1" s="1"/>
  <c r="T13" i="1" s="1"/>
  <c r="CD44" i="1"/>
  <c r="J132" i="1"/>
  <c r="J134" i="1" s="1"/>
  <c r="J119" i="1"/>
  <c r="J121" i="1" s="1"/>
  <c r="J125" i="1" s="1"/>
  <c r="J127" i="1" s="1"/>
  <c r="CD45" i="1"/>
  <c r="J91" i="1"/>
  <c r="J94" i="1"/>
  <c r="J12" i="1" s="1"/>
  <c r="J10" i="1" s="1"/>
  <c r="J11" i="1" s="1"/>
  <c r="J13" i="1" s="1"/>
  <c r="J92" i="1"/>
  <c r="J135" i="1" s="1"/>
  <c r="CD92" i="1"/>
  <c r="CD135" i="1" s="1"/>
  <c r="CD91" i="1"/>
  <c r="CD94" i="1"/>
  <c r="CD12" i="1" s="1"/>
  <c r="CD10" i="1" s="1"/>
  <c r="CD11" i="1" s="1"/>
  <c r="CD13" i="1" s="1"/>
  <c r="CD132" i="1"/>
  <c r="CD134" i="1" s="1"/>
  <c r="CD119" i="1"/>
  <c r="CD121" i="1" s="1"/>
  <c r="CD125" i="1" s="1"/>
  <c r="CD127" i="1" s="1"/>
  <c r="BS90" i="1"/>
  <c r="BS44" i="1"/>
  <c r="BS45" i="1"/>
  <c r="BS119" i="1"/>
  <c r="BS132" i="1"/>
  <c r="AP44" i="1"/>
  <c r="BI119" i="1"/>
  <c r="BI132" i="1"/>
  <c r="BI90" i="1"/>
  <c r="BI44" i="1"/>
  <c r="AZ132" i="1"/>
  <c r="AZ119" i="1"/>
  <c r="AZ90" i="1"/>
  <c r="AZ45" i="1"/>
  <c r="AP119" i="1"/>
  <c r="AP121" i="1" s="1"/>
  <c r="AP125" i="1" s="1"/>
  <c r="AP127" i="1" s="1"/>
  <c r="AP132" i="1"/>
  <c r="AP134" i="1" s="1"/>
  <c r="AP91" i="1"/>
  <c r="AP94" i="1"/>
  <c r="AP12" i="1" s="1"/>
  <c r="AP10" i="1" s="1"/>
  <c r="AP11" i="1" s="1"/>
  <c r="AP13" i="1" s="1"/>
  <c r="AP92" i="1"/>
  <c r="AP135" i="1" s="1"/>
  <c r="AP45" i="1"/>
  <c r="AF119" i="1"/>
  <c r="AF121" i="1" s="1"/>
  <c r="AF125" i="1" s="1"/>
  <c r="AF127" i="1" s="1"/>
  <c r="AF132" i="1"/>
  <c r="AF134" i="1" s="1"/>
  <c r="AF44" i="1"/>
  <c r="AF94" i="1"/>
  <c r="AF12" i="1" s="1"/>
  <c r="AF10" i="1" s="1"/>
  <c r="AF11" i="1" s="1"/>
  <c r="AF13" i="1" s="1"/>
  <c r="AF92" i="1"/>
  <c r="AF135" i="1" s="1"/>
  <c r="AF91" i="1"/>
  <c r="AF45" i="1"/>
  <c r="V119" i="1"/>
  <c r="V132" i="1"/>
  <c r="V90" i="1"/>
  <c r="V44" i="1"/>
  <c r="L119" i="1"/>
  <c r="L121" i="1" s="1"/>
  <c r="L125" i="1" s="1"/>
  <c r="L127" i="1" s="1"/>
  <c r="L132" i="1"/>
  <c r="L134" i="1" s="1"/>
  <c r="L91" i="1"/>
  <c r="L94" i="1"/>
  <c r="L12" i="1" s="1"/>
  <c r="L10" i="1" s="1"/>
  <c r="L11" i="1" s="1"/>
  <c r="L13" i="1" s="1"/>
  <c r="L92" i="1"/>
  <c r="L135" i="1" s="1"/>
  <c r="L44" i="1"/>
  <c r="L45" i="1"/>
  <c r="CB45" i="1"/>
  <c r="CB44" i="1"/>
  <c r="CB91" i="1"/>
  <c r="CB94" i="1"/>
  <c r="CB12" i="1" s="1"/>
  <c r="CB10" i="1" s="1"/>
  <c r="CB11" i="1" s="1"/>
  <c r="CB13" i="1" s="1"/>
  <c r="CB92" i="1"/>
  <c r="CB135" i="1" s="1"/>
  <c r="CB101" i="1"/>
  <c r="CB102" i="1"/>
  <c r="BR85" i="1"/>
  <c r="BR90" i="1" s="1"/>
  <c r="BR91" i="1" s="1"/>
  <c r="BR102" i="1"/>
  <c r="BR101" i="1"/>
  <c r="AY85" i="1"/>
  <c r="AY90" i="1" s="1"/>
  <c r="AY92" i="1" s="1"/>
  <c r="AY135" i="1" s="1"/>
  <c r="AY102" i="1"/>
  <c r="AY101" i="1"/>
  <c r="AO85" i="1"/>
  <c r="AO90" i="1" s="1"/>
  <c r="AO102" i="1"/>
  <c r="AO101" i="1"/>
  <c r="AE85" i="1"/>
  <c r="AE90" i="1" s="1"/>
  <c r="AE102" i="1"/>
  <c r="AE101" i="1"/>
  <c r="U102" i="1"/>
  <c r="U101" i="1"/>
  <c r="U85" i="1"/>
  <c r="U90" i="1" s="1"/>
  <c r="CC85" i="1"/>
  <c r="CC90" i="1" s="1"/>
  <c r="CC92" i="1" s="1"/>
  <c r="CC135" i="1" s="1"/>
  <c r="CC102" i="1"/>
  <c r="CC101" i="1"/>
  <c r="I86" i="10"/>
  <c r="I88" i="10" s="1"/>
  <c r="C86" i="10"/>
  <c r="C88" i="10" s="1"/>
  <c r="I80" i="10"/>
  <c r="I83" i="10" s="1"/>
  <c r="I84" i="10" s="1"/>
  <c r="C80" i="10"/>
  <c r="C83" i="10" s="1"/>
  <c r="C84" i="10" s="1"/>
  <c r="I78" i="10"/>
  <c r="C78" i="10"/>
  <c r="K52" i="1"/>
  <c r="M52" i="1"/>
  <c r="W52" i="1"/>
  <c r="AG52" i="1"/>
  <c r="AQ52" i="1"/>
  <c r="BA52" i="1"/>
  <c r="BJ52" i="1"/>
  <c r="BT52" i="1"/>
  <c r="I141" i="10"/>
  <c r="C141" i="10"/>
  <c r="I68" i="10"/>
  <c r="C68" i="10"/>
  <c r="I65" i="10"/>
  <c r="C65" i="10"/>
  <c r="I64" i="10"/>
  <c r="C64" i="10"/>
  <c r="I61" i="10"/>
  <c r="C61" i="10"/>
  <c r="I60" i="10"/>
  <c r="C60" i="10"/>
  <c r="I51" i="10"/>
  <c r="I97" i="10" s="1"/>
  <c r="C51" i="10"/>
  <c r="C97" i="10" s="1"/>
  <c r="J121" i="10" l="1"/>
  <c r="J22" i="10" s="1"/>
  <c r="J33" i="10" s="1"/>
  <c r="C98" i="10"/>
  <c r="AJ145" i="1"/>
  <c r="AJ147" i="1" s="1"/>
  <c r="AJ148" i="1" s="1"/>
  <c r="AJ20" i="1" s="1"/>
  <c r="AJ31" i="1" s="1"/>
  <c r="P104" i="1"/>
  <c r="F111" i="1"/>
  <c r="F112" i="1" s="1"/>
  <c r="F113" i="1" s="1"/>
  <c r="F114" i="1" s="1"/>
  <c r="F115" i="1" s="1"/>
  <c r="F19" i="1" s="1"/>
  <c r="F30" i="1" s="1"/>
  <c r="BV111" i="1"/>
  <c r="BV112" i="1" s="1"/>
  <c r="BV113" i="1" s="1"/>
  <c r="BV114" i="1" s="1"/>
  <c r="BV115" i="1" s="1"/>
  <c r="BV19" i="1" s="1"/>
  <c r="BV104" i="1"/>
  <c r="BL121" i="1"/>
  <c r="BL125" i="1" s="1"/>
  <c r="BL127" i="1" s="1"/>
  <c r="BL134" i="1"/>
  <c r="BW118" i="1"/>
  <c r="BW120" i="1" s="1"/>
  <c r="BW105" i="1"/>
  <c r="BW106" i="1" s="1"/>
  <c r="BW107" i="1" s="1"/>
  <c r="BW108" i="1" s="1"/>
  <c r="BW15" i="1" s="1"/>
  <c r="BW131" i="1"/>
  <c r="BW133" i="1" s="1"/>
  <c r="BW136" i="1" s="1"/>
  <c r="BU30" i="1"/>
  <c r="BW30" i="1"/>
  <c r="AS134" i="1"/>
  <c r="BU105" i="1"/>
  <c r="BU106" i="1" s="1"/>
  <c r="BU107" i="1" s="1"/>
  <c r="BU108" i="1" s="1"/>
  <c r="BU15" i="1" s="1"/>
  <c r="BU118" i="1"/>
  <c r="BU120" i="1" s="1"/>
  <c r="BU131" i="1"/>
  <c r="BU133" i="1" s="1"/>
  <c r="BU136" i="1" s="1"/>
  <c r="BK94" i="1"/>
  <c r="BK12" i="1" s="1"/>
  <c r="BK10" i="1" s="1"/>
  <c r="BK11" i="1" s="1"/>
  <c r="BK13" i="1" s="1"/>
  <c r="BK91" i="1"/>
  <c r="BK92" i="1"/>
  <c r="BK135" i="1" s="1"/>
  <c r="BL92" i="1"/>
  <c r="BL135" i="1" s="1"/>
  <c r="BL91" i="1"/>
  <c r="BL94" i="1"/>
  <c r="BL12" i="1" s="1"/>
  <c r="BL10" i="1" s="1"/>
  <c r="BL11" i="1" s="1"/>
  <c r="BL13" i="1" s="1"/>
  <c r="BM118" i="1"/>
  <c r="BM120" i="1" s="1"/>
  <c r="BM105" i="1"/>
  <c r="BM106" i="1" s="1"/>
  <c r="BM107" i="1" s="1"/>
  <c r="BM108" i="1" s="1"/>
  <c r="BM15" i="1" s="1"/>
  <c r="BM131" i="1"/>
  <c r="BM133" i="1" s="1"/>
  <c r="BM136" i="1" s="1"/>
  <c r="BK134" i="1"/>
  <c r="BM30" i="1"/>
  <c r="BK121" i="1"/>
  <c r="BK125" i="1" s="1"/>
  <c r="BK127" i="1" s="1"/>
  <c r="AT94" i="1"/>
  <c r="AT12" i="1" s="1"/>
  <c r="AT10" i="1" s="1"/>
  <c r="AT11" i="1" s="1"/>
  <c r="AT13" i="1" s="1"/>
  <c r="AT91" i="1"/>
  <c r="AT92" i="1"/>
  <c r="AT135" i="1" s="1"/>
  <c r="AT134" i="1"/>
  <c r="AT121" i="1"/>
  <c r="AT125" i="1" s="1"/>
  <c r="AT127" i="1" s="1"/>
  <c r="BB118" i="1"/>
  <c r="BB120" i="1" s="1"/>
  <c r="BB105" i="1"/>
  <c r="BB106" i="1" s="1"/>
  <c r="BB107" i="1" s="1"/>
  <c r="BB108" i="1" s="1"/>
  <c r="BB15" i="1" s="1"/>
  <c r="BB30" i="1"/>
  <c r="BB131" i="1"/>
  <c r="BB133" i="1" s="1"/>
  <c r="BB136" i="1" s="1"/>
  <c r="BC91" i="1"/>
  <c r="BC94" i="1"/>
  <c r="BC12" i="1" s="1"/>
  <c r="BC10" i="1" s="1"/>
  <c r="BC11" i="1" s="1"/>
  <c r="BC13" i="1" s="1"/>
  <c r="BC92" i="1"/>
  <c r="BC135" i="1" s="1"/>
  <c r="BD30" i="1"/>
  <c r="BC121" i="1"/>
  <c r="BC125" i="1" s="1"/>
  <c r="BC127" i="1" s="1"/>
  <c r="F122" i="1"/>
  <c r="F22" i="1" s="1"/>
  <c r="F33" i="1" s="1"/>
  <c r="BD118" i="1"/>
  <c r="BD120" i="1" s="1"/>
  <c r="BD105" i="1"/>
  <c r="BD106" i="1" s="1"/>
  <c r="BD107" i="1" s="1"/>
  <c r="BD108" i="1" s="1"/>
  <c r="BD15" i="1" s="1"/>
  <c r="BD131" i="1"/>
  <c r="BD133" i="1" s="1"/>
  <c r="BD136" i="1" s="1"/>
  <c r="BC134" i="1"/>
  <c r="AH91" i="1"/>
  <c r="AH92" i="1"/>
  <c r="AH135" i="1" s="1"/>
  <c r="AH94" i="1"/>
  <c r="AH12" i="1" s="1"/>
  <c r="AH10" i="1" s="1"/>
  <c r="AH11" i="1" s="1"/>
  <c r="AH13" i="1" s="1"/>
  <c r="F105" i="1"/>
  <c r="F106" i="1" s="1"/>
  <c r="F107" i="1" s="1"/>
  <c r="F108" i="1" s="1"/>
  <c r="F15" i="1" s="1"/>
  <c r="F26" i="1" s="1"/>
  <c r="AS121" i="1"/>
  <c r="AS125" i="1" s="1"/>
  <c r="AS127" i="1" s="1"/>
  <c r="AR91" i="1"/>
  <c r="AR94" i="1"/>
  <c r="AR12" i="1" s="1"/>
  <c r="AR10" i="1" s="1"/>
  <c r="AR11" i="1" s="1"/>
  <c r="AR13" i="1" s="1"/>
  <c r="AR92" i="1"/>
  <c r="AR135" i="1" s="1"/>
  <c r="AH121" i="1"/>
  <c r="AH125" i="1" s="1"/>
  <c r="AH127" i="1" s="1"/>
  <c r="AK104" i="1"/>
  <c r="AK105" i="1" s="1"/>
  <c r="AK106" i="1" s="1"/>
  <c r="AK107" i="1" s="1"/>
  <c r="AK108" i="1" s="1"/>
  <c r="AK15" i="1" s="1"/>
  <c r="AR121" i="1"/>
  <c r="AR125" i="1" s="1"/>
  <c r="AR127" i="1" s="1"/>
  <c r="F131" i="1"/>
  <c r="F133" i="1" s="1"/>
  <c r="F136" i="1" s="1"/>
  <c r="F145" i="1" s="1"/>
  <c r="F147" i="1" s="1"/>
  <c r="F148" i="1" s="1"/>
  <c r="F20" i="1" s="1"/>
  <c r="AJ17" i="1"/>
  <c r="AJ28" i="1" s="1"/>
  <c r="AH134" i="1"/>
  <c r="AS91" i="1"/>
  <c r="AS94" i="1"/>
  <c r="AS12" i="1" s="1"/>
  <c r="AS10" i="1" s="1"/>
  <c r="AS11" i="1" s="1"/>
  <c r="AS13" i="1" s="1"/>
  <c r="AS92" i="1"/>
  <c r="AS135" i="1" s="1"/>
  <c r="AJ21" i="1"/>
  <c r="AJ32" i="1" s="1"/>
  <c r="AI111" i="1"/>
  <c r="AI112" i="1" s="1"/>
  <c r="AI113" i="1" s="1"/>
  <c r="AI114" i="1" s="1"/>
  <c r="AI115" i="1" s="1"/>
  <c r="AI19" i="1" s="1"/>
  <c r="AI104" i="1"/>
  <c r="Z30" i="1"/>
  <c r="Y111" i="1"/>
  <c r="Y112" i="1" s="1"/>
  <c r="Y113" i="1" s="1"/>
  <c r="Y114" i="1" s="1"/>
  <c r="Y115" i="1" s="1"/>
  <c r="Y19" i="1" s="1"/>
  <c r="Y104" i="1"/>
  <c r="Z118" i="1"/>
  <c r="Z120" i="1" s="1"/>
  <c r="Z105" i="1"/>
  <c r="Z106" i="1" s="1"/>
  <c r="Z107" i="1" s="1"/>
  <c r="Z108" i="1" s="1"/>
  <c r="Z15" i="1" s="1"/>
  <c r="Z131" i="1"/>
  <c r="Z133" i="1" s="1"/>
  <c r="Z136" i="1" s="1"/>
  <c r="X104" i="1"/>
  <c r="X111" i="1"/>
  <c r="X112" i="1" s="1"/>
  <c r="X113" i="1" s="1"/>
  <c r="X114" i="1" s="1"/>
  <c r="X115" i="1" s="1"/>
  <c r="X19" i="1" s="1"/>
  <c r="AU111" i="1"/>
  <c r="AU112" i="1" s="1"/>
  <c r="AU113" i="1" s="1"/>
  <c r="AU114" i="1" s="1"/>
  <c r="AU115" i="1" s="1"/>
  <c r="AU19" i="1" s="1"/>
  <c r="AU30" i="1" s="1"/>
  <c r="P118" i="1"/>
  <c r="P120" i="1" s="1"/>
  <c r="P105" i="1"/>
  <c r="P106" i="1" s="1"/>
  <c r="P107" i="1" s="1"/>
  <c r="P108" i="1" s="1"/>
  <c r="P15" i="1" s="1"/>
  <c r="O111" i="1"/>
  <c r="O112" i="1" s="1"/>
  <c r="O113" i="1" s="1"/>
  <c r="O114" i="1" s="1"/>
  <c r="O115" i="1" s="1"/>
  <c r="O19" i="1" s="1"/>
  <c r="O104" i="1"/>
  <c r="BX121" i="1"/>
  <c r="BX125" i="1" s="1"/>
  <c r="BX127" i="1" s="1"/>
  <c r="N91" i="1"/>
  <c r="N94" i="1"/>
  <c r="N12" i="1" s="1"/>
  <c r="N10" i="1" s="1"/>
  <c r="N11" i="1" s="1"/>
  <c r="N13" i="1" s="1"/>
  <c r="N92" i="1"/>
  <c r="N135" i="1" s="1"/>
  <c r="N121" i="1"/>
  <c r="N125" i="1" s="1"/>
  <c r="N127" i="1" s="1"/>
  <c r="P131" i="1"/>
  <c r="P133" i="1" s="1"/>
  <c r="P136" i="1" s="1"/>
  <c r="P30" i="1"/>
  <c r="E104" i="1"/>
  <c r="E111" i="1"/>
  <c r="E112" i="1" s="1"/>
  <c r="E113" i="1" s="1"/>
  <c r="E114" i="1" s="1"/>
  <c r="E115" i="1" s="1"/>
  <c r="E19" i="1" s="1"/>
  <c r="BX92" i="1"/>
  <c r="BX135" i="1" s="1"/>
  <c r="BX91" i="1"/>
  <c r="BX94" i="1"/>
  <c r="BX12" i="1" s="1"/>
  <c r="BX10" i="1" s="1"/>
  <c r="BX11" i="1" s="1"/>
  <c r="BX13" i="1" s="1"/>
  <c r="D104" i="1"/>
  <c r="D111" i="1"/>
  <c r="D112" i="1" s="1"/>
  <c r="D113" i="1" s="1"/>
  <c r="D114" i="1" s="1"/>
  <c r="D115" i="1" s="1"/>
  <c r="D19" i="1" s="1"/>
  <c r="F143" i="1"/>
  <c r="F23" i="1" s="1"/>
  <c r="F34" i="1" s="1"/>
  <c r="J144" i="10"/>
  <c r="J146" i="10" s="1"/>
  <c r="J147" i="10" s="1"/>
  <c r="J20" i="10" s="1"/>
  <c r="J31" i="10" s="1"/>
  <c r="F123" i="10"/>
  <c r="F125" i="10" s="1"/>
  <c r="F127" i="10" s="1"/>
  <c r="F16" i="10" s="1"/>
  <c r="F27" i="10" s="1"/>
  <c r="BE134" i="1"/>
  <c r="BN121" i="1"/>
  <c r="BN125" i="1" s="1"/>
  <c r="BN127" i="1" s="1"/>
  <c r="BE121" i="1"/>
  <c r="BE125" i="1" s="1"/>
  <c r="BE127" i="1" s="1"/>
  <c r="BN134" i="1"/>
  <c r="BE94" i="1"/>
  <c r="BE12" i="1" s="1"/>
  <c r="BE10" i="1" s="1"/>
  <c r="BE11" i="1" s="1"/>
  <c r="BE13" i="1" s="1"/>
  <c r="BE91" i="1"/>
  <c r="BE92" i="1"/>
  <c r="BE135" i="1" s="1"/>
  <c r="BN91" i="1"/>
  <c r="BN94" i="1"/>
  <c r="BN12" i="1" s="1"/>
  <c r="BN10" i="1" s="1"/>
  <c r="BN11" i="1" s="1"/>
  <c r="BN13" i="1" s="1"/>
  <c r="BN92" i="1"/>
  <c r="BN135" i="1" s="1"/>
  <c r="AU118" i="1"/>
  <c r="AU120" i="1" s="1"/>
  <c r="AU105" i="1"/>
  <c r="AU106" i="1" s="1"/>
  <c r="AU107" i="1" s="1"/>
  <c r="AU108" i="1" s="1"/>
  <c r="AU15" i="1" s="1"/>
  <c r="AU131" i="1"/>
  <c r="AU133" i="1" s="1"/>
  <c r="AU136" i="1" s="1"/>
  <c r="AK30" i="1"/>
  <c r="G136" i="1"/>
  <c r="G145" i="1" s="1"/>
  <c r="G147" i="1" s="1"/>
  <c r="G148" i="1" s="1"/>
  <c r="G20" i="1" s="1"/>
  <c r="G31" i="1" s="1"/>
  <c r="AA30" i="1"/>
  <c r="AA118" i="1"/>
  <c r="AA120" i="1" s="1"/>
  <c r="AA105" i="1"/>
  <c r="AA106" i="1" s="1"/>
  <c r="AA107" i="1" s="1"/>
  <c r="AA108" i="1" s="1"/>
  <c r="AA15" i="1" s="1"/>
  <c r="AA131" i="1"/>
  <c r="AA133" i="1" s="1"/>
  <c r="AA136" i="1" s="1"/>
  <c r="Q111" i="1"/>
  <c r="Q112" i="1" s="1"/>
  <c r="Q113" i="1" s="1"/>
  <c r="Q114" i="1" s="1"/>
  <c r="Q115" i="1" s="1"/>
  <c r="Q19" i="1" s="1"/>
  <c r="Q104" i="1"/>
  <c r="G30" i="1"/>
  <c r="G118" i="1"/>
  <c r="G120" i="1" s="1"/>
  <c r="G105" i="1"/>
  <c r="G106" i="1" s="1"/>
  <c r="G107" i="1" s="1"/>
  <c r="G108" i="1" s="1"/>
  <c r="G15" i="1" s="1"/>
  <c r="E17" i="10"/>
  <c r="E28" i="10" s="1"/>
  <c r="E144" i="10"/>
  <c r="E146" i="10" s="1"/>
  <c r="E147" i="10" s="1"/>
  <c r="E20" i="10" s="1"/>
  <c r="E143" i="10"/>
  <c r="E24" i="10" s="1"/>
  <c r="J17" i="10"/>
  <c r="J28" i="10" s="1"/>
  <c r="K117" i="10"/>
  <c r="K119" i="10" s="1"/>
  <c r="K104" i="10"/>
  <c r="K105" i="10" s="1"/>
  <c r="K106" i="10" s="1"/>
  <c r="K107" i="10" s="1"/>
  <c r="K15" i="10" s="1"/>
  <c r="K130" i="10"/>
  <c r="K132" i="10" s="1"/>
  <c r="K30" i="10"/>
  <c r="F144" i="10"/>
  <c r="F146" i="10" s="1"/>
  <c r="F147" i="10" s="1"/>
  <c r="F20" i="10" s="1"/>
  <c r="F143" i="10"/>
  <c r="F24" i="10" s="1"/>
  <c r="F17" i="10"/>
  <c r="F28" i="10" s="1"/>
  <c r="D104" i="10"/>
  <c r="D105" i="10" s="1"/>
  <c r="D106" i="10" s="1"/>
  <c r="D107" i="10" s="1"/>
  <c r="D15" i="10" s="1"/>
  <c r="D26" i="10" s="1"/>
  <c r="D130" i="10"/>
  <c r="D132" i="10" s="1"/>
  <c r="D117" i="10"/>
  <c r="D119" i="10" s="1"/>
  <c r="BY111" i="1"/>
  <c r="BY112" i="1" s="1"/>
  <c r="BY113" i="1" s="1"/>
  <c r="BY114" i="1" s="1"/>
  <c r="BY115" i="1" s="1"/>
  <c r="BY19" i="1" s="1"/>
  <c r="BY104" i="1"/>
  <c r="BO104" i="1"/>
  <c r="BO111" i="1"/>
  <c r="BO112" i="1" s="1"/>
  <c r="BO113" i="1" s="1"/>
  <c r="BO114" i="1" s="1"/>
  <c r="BO115" i="1" s="1"/>
  <c r="BO19" i="1" s="1"/>
  <c r="BF121" i="1"/>
  <c r="BF125" i="1" s="1"/>
  <c r="BF127" i="1" s="1"/>
  <c r="BF134" i="1"/>
  <c r="BF92" i="1"/>
  <c r="BF135" i="1" s="1"/>
  <c r="BF91" i="1"/>
  <c r="BF94" i="1"/>
  <c r="BF12" i="1" s="1"/>
  <c r="BF10" i="1" s="1"/>
  <c r="BF11" i="1" s="1"/>
  <c r="BF13" i="1" s="1"/>
  <c r="AB121" i="1"/>
  <c r="AB125" i="1" s="1"/>
  <c r="AB127" i="1" s="1"/>
  <c r="AV104" i="1"/>
  <c r="AV111" i="1"/>
  <c r="AV112" i="1" s="1"/>
  <c r="AV113" i="1" s="1"/>
  <c r="AV114" i="1" s="1"/>
  <c r="AV115" i="1" s="1"/>
  <c r="AV19" i="1" s="1"/>
  <c r="AB134" i="1"/>
  <c r="AL104" i="1"/>
  <c r="AL111" i="1"/>
  <c r="AL112" i="1" s="1"/>
  <c r="AL113" i="1" s="1"/>
  <c r="AL114" i="1" s="1"/>
  <c r="AL115" i="1" s="1"/>
  <c r="AL19" i="1" s="1"/>
  <c r="AM111" i="1"/>
  <c r="AM112" i="1" s="1"/>
  <c r="AM113" i="1" s="1"/>
  <c r="AM114" i="1" s="1"/>
  <c r="AM115" i="1" s="1"/>
  <c r="AM19" i="1" s="1"/>
  <c r="AM104" i="1"/>
  <c r="BZ111" i="1"/>
  <c r="BZ112" i="1" s="1"/>
  <c r="BZ113" i="1" s="1"/>
  <c r="BZ114" i="1" s="1"/>
  <c r="BZ115" i="1" s="1"/>
  <c r="BZ19" i="1" s="1"/>
  <c r="BZ30" i="1" s="1"/>
  <c r="AB91" i="1"/>
  <c r="AB94" i="1"/>
  <c r="AB12" i="1" s="1"/>
  <c r="AB10" i="1" s="1"/>
  <c r="AB11" i="1" s="1"/>
  <c r="AB13" i="1" s="1"/>
  <c r="AB92" i="1"/>
  <c r="AB135" i="1" s="1"/>
  <c r="R121" i="1"/>
  <c r="R125" i="1" s="1"/>
  <c r="R127" i="1" s="1"/>
  <c r="R134" i="1"/>
  <c r="R92" i="1"/>
  <c r="R135" i="1" s="1"/>
  <c r="R91" i="1"/>
  <c r="R94" i="1"/>
  <c r="R12" i="1" s="1"/>
  <c r="R10" i="1" s="1"/>
  <c r="R11" i="1" s="1"/>
  <c r="R13" i="1" s="1"/>
  <c r="H104" i="1"/>
  <c r="H111" i="1"/>
  <c r="H112" i="1" s="1"/>
  <c r="H113" i="1" s="1"/>
  <c r="H114" i="1" s="1"/>
  <c r="H115" i="1" s="1"/>
  <c r="H19" i="1" s="1"/>
  <c r="BP134" i="1"/>
  <c r="BZ118" i="1"/>
  <c r="BZ120" i="1" s="1"/>
  <c r="BZ105" i="1"/>
  <c r="BZ106" i="1" s="1"/>
  <c r="BZ107" i="1" s="1"/>
  <c r="BZ108" i="1" s="1"/>
  <c r="BZ15" i="1" s="1"/>
  <c r="BP121" i="1"/>
  <c r="BP125" i="1" s="1"/>
  <c r="BP127" i="1" s="1"/>
  <c r="BZ131" i="1"/>
  <c r="BZ133" i="1" s="1"/>
  <c r="BZ136" i="1" s="1"/>
  <c r="CA104" i="1"/>
  <c r="CA131" i="1" s="1"/>
  <c r="CA133" i="1" s="1"/>
  <c r="CA136" i="1" s="1"/>
  <c r="BP92" i="1"/>
  <c r="BP135" i="1" s="1"/>
  <c r="BP91" i="1"/>
  <c r="BP94" i="1"/>
  <c r="BP12" i="1" s="1"/>
  <c r="BP10" i="1" s="1"/>
  <c r="BP11" i="1" s="1"/>
  <c r="BP13" i="1" s="1"/>
  <c r="BG121" i="1"/>
  <c r="BG125" i="1" s="1"/>
  <c r="BG127" i="1" s="1"/>
  <c r="BG134" i="1"/>
  <c r="BG91" i="1"/>
  <c r="BG94" i="1"/>
  <c r="BG12" i="1" s="1"/>
  <c r="BG10" i="1" s="1"/>
  <c r="BG11" i="1" s="1"/>
  <c r="BG13" i="1" s="1"/>
  <c r="BG92" i="1"/>
  <c r="BG135" i="1" s="1"/>
  <c r="AW104" i="1"/>
  <c r="AW111" i="1"/>
  <c r="AW112" i="1" s="1"/>
  <c r="AW113" i="1" s="1"/>
  <c r="AW114" i="1" s="1"/>
  <c r="AW115" i="1" s="1"/>
  <c r="AW19" i="1" s="1"/>
  <c r="AC104" i="1"/>
  <c r="AC111" i="1"/>
  <c r="AC112" i="1" s="1"/>
  <c r="AC113" i="1" s="1"/>
  <c r="AC114" i="1" s="1"/>
  <c r="AC115" i="1" s="1"/>
  <c r="AC19" i="1" s="1"/>
  <c r="S121" i="1"/>
  <c r="S125" i="1" s="1"/>
  <c r="S127" i="1" s="1"/>
  <c r="S91" i="1"/>
  <c r="S94" i="1"/>
  <c r="S12" i="1" s="1"/>
  <c r="S10" i="1" s="1"/>
  <c r="S11" i="1" s="1"/>
  <c r="S13" i="1" s="1"/>
  <c r="S92" i="1"/>
  <c r="S135" i="1" s="1"/>
  <c r="S134" i="1"/>
  <c r="I30" i="1"/>
  <c r="I118" i="1"/>
  <c r="I120" i="1" s="1"/>
  <c r="I105" i="1"/>
  <c r="I106" i="1" s="1"/>
  <c r="I107" i="1" s="1"/>
  <c r="I108" i="1" s="1"/>
  <c r="I15" i="1" s="1"/>
  <c r="I131" i="1"/>
  <c r="I133" i="1" s="1"/>
  <c r="I136" i="1" s="1"/>
  <c r="L117" i="10"/>
  <c r="L119" i="10" s="1"/>
  <c r="L104" i="10"/>
  <c r="L105" i="10" s="1"/>
  <c r="L106" i="10" s="1"/>
  <c r="L107" i="10" s="1"/>
  <c r="L15" i="10" s="1"/>
  <c r="L130" i="10"/>
  <c r="L132" i="10" s="1"/>
  <c r="L30" i="10"/>
  <c r="G104" i="10"/>
  <c r="G105" i="10" s="1"/>
  <c r="G106" i="10" s="1"/>
  <c r="G107" i="10" s="1"/>
  <c r="G15" i="10" s="1"/>
  <c r="G117" i="10"/>
  <c r="G119" i="10" s="1"/>
  <c r="G130" i="10"/>
  <c r="G132" i="10" s="1"/>
  <c r="G30" i="10"/>
  <c r="H104" i="10"/>
  <c r="H105" i="10" s="1"/>
  <c r="H106" i="10" s="1"/>
  <c r="H107" i="10" s="1"/>
  <c r="H15" i="10" s="1"/>
  <c r="H26" i="10" s="1"/>
  <c r="H117" i="10"/>
  <c r="H119" i="10" s="1"/>
  <c r="H130" i="10"/>
  <c r="H132" i="10" s="1"/>
  <c r="H30" i="10"/>
  <c r="C44" i="10"/>
  <c r="C43" i="10"/>
  <c r="I43" i="10"/>
  <c r="I44" i="10"/>
  <c r="CA30" i="1"/>
  <c r="BQ111" i="1"/>
  <c r="BQ112" i="1" s="1"/>
  <c r="BQ113" i="1" s="1"/>
  <c r="BQ114" i="1" s="1"/>
  <c r="BQ115" i="1" s="1"/>
  <c r="BQ19" i="1" s="1"/>
  <c r="BQ104" i="1"/>
  <c r="BH134" i="1"/>
  <c r="BH121" i="1"/>
  <c r="BH125" i="1" s="1"/>
  <c r="BH127" i="1" s="1"/>
  <c r="BH91" i="1"/>
  <c r="BH94" i="1"/>
  <c r="BH12" i="1" s="1"/>
  <c r="BH10" i="1" s="1"/>
  <c r="BH11" i="1" s="1"/>
  <c r="BH13" i="1" s="1"/>
  <c r="BH92" i="1"/>
  <c r="BH135" i="1" s="1"/>
  <c r="AX121" i="1"/>
  <c r="AX125" i="1" s="1"/>
  <c r="AX127" i="1" s="1"/>
  <c r="AX134" i="1"/>
  <c r="AX91" i="1"/>
  <c r="AX94" i="1"/>
  <c r="AX12" i="1" s="1"/>
  <c r="AX10" i="1" s="1"/>
  <c r="AX11" i="1" s="1"/>
  <c r="AX13" i="1" s="1"/>
  <c r="AX92" i="1"/>
  <c r="AX135" i="1" s="1"/>
  <c r="AN104" i="1"/>
  <c r="AN111" i="1"/>
  <c r="AN112" i="1" s="1"/>
  <c r="AN113" i="1" s="1"/>
  <c r="AN114" i="1" s="1"/>
  <c r="AN115" i="1" s="1"/>
  <c r="AN19" i="1" s="1"/>
  <c r="AD104" i="1"/>
  <c r="AD111" i="1"/>
  <c r="AD112" i="1" s="1"/>
  <c r="AD113" i="1" s="1"/>
  <c r="AD114" i="1" s="1"/>
  <c r="AD115" i="1" s="1"/>
  <c r="AD19" i="1" s="1"/>
  <c r="T104" i="1"/>
  <c r="T111" i="1"/>
  <c r="T112" i="1" s="1"/>
  <c r="T113" i="1" s="1"/>
  <c r="T114" i="1" s="1"/>
  <c r="T115" i="1" s="1"/>
  <c r="T19" i="1" s="1"/>
  <c r="J111" i="1"/>
  <c r="J112" i="1" s="1"/>
  <c r="J113" i="1" s="1"/>
  <c r="J114" i="1" s="1"/>
  <c r="J115" i="1" s="1"/>
  <c r="J19" i="1" s="1"/>
  <c r="J104" i="1"/>
  <c r="CD104" i="1"/>
  <c r="CD111" i="1"/>
  <c r="CD112" i="1" s="1"/>
  <c r="CD113" i="1" s="1"/>
  <c r="CD114" i="1" s="1"/>
  <c r="CD115" i="1" s="1"/>
  <c r="CD19" i="1" s="1"/>
  <c r="BS134" i="1"/>
  <c r="BS121" i="1"/>
  <c r="BS125" i="1" s="1"/>
  <c r="BS127" i="1" s="1"/>
  <c r="BS91" i="1"/>
  <c r="BS94" i="1"/>
  <c r="BS12" i="1" s="1"/>
  <c r="BS10" i="1" s="1"/>
  <c r="BS11" i="1" s="1"/>
  <c r="BS13" i="1" s="1"/>
  <c r="BS92" i="1"/>
  <c r="BS135" i="1" s="1"/>
  <c r="AZ134" i="1"/>
  <c r="BI91" i="1"/>
  <c r="BI92" i="1"/>
  <c r="BI135" i="1" s="1"/>
  <c r="BI94" i="1"/>
  <c r="BI12" i="1" s="1"/>
  <c r="BI10" i="1" s="1"/>
  <c r="BI11" i="1" s="1"/>
  <c r="BI13" i="1" s="1"/>
  <c r="BI134" i="1"/>
  <c r="BI121" i="1"/>
  <c r="BI125" i="1" s="1"/>
  <c r="BI127" i="1" s="1"/>
  <c r="AZ91" i="1"/>
  <c r="AZ94" i="1"/>
  <c r="AZ12" i="1" s="1"/>
  <c r="AZ10" i="1" s="1"/>
  <c r="AZ11" i="1" s="1"/>
  <c r="AZ13" i="1" s="1"/>
  <c r="AZ92" i="1"/>
  <c r="AZ135" i="1" s="1"/>
  <c r="AZ121" i="1"/>
  <c r="AZ125" i="1" s="1"/>
  <c r="AZ127" i="1" s="1"/>
  <c r="AP111" i="1"/>
  <c r="AP112" i="1" s="1"/>
  <c r="AP113" i="1" s="1"/>
  <c r="AP114" i="1" s="1"/>
  <c r="AP115" i="1" s="1"/>
  <c r="AP19" i="1" s="1"/>
  <c r="AP104" i="1"/>
  <c r="AF104" i="1"/>
  <c r="AF111" i="1"/>
  <c r="AF112" i="1" s="1"/>
  <c r="AF113" i="1" s="1"/>
  <c r="AF114" i="1" s="1"/>
  <c r="AF115" i="1" s="1"/>
  <c r="AF19" i="1" s="1"/>
  <c r="AY45" i="1"/>
  <c r="V134" i="1"/>
  <c r="V91" i="1"/>
  <c r="V94" i="1"/>
  <c r="V12" i="1" s="1"/>
  <c r="V10" i="1" s="1"/>
  <c r="V11" i="1" s="1"/>
  <c r="V13" i="1" s="1"/>
  <c r="V92" i="1"/>
  <c r="V135" i="1" s="1"/>
  <c r="V121" i="1"/>
  <c r="V125" i="1" s="1"/>
  <c r="V127" i="1" s="1"/>
  <c r="U45" i="1"/>
  <c r="AO44" i="1"/>
  <c r="L111" i="1"/>
  <c r="L112" i="1" s="1"/>
  <c r="L113" i="1" s="1"/>
  <c r="L114" i="1" s="1"/>
  <c r="L115" i="1" s="1"/>
  <c r="L19" i="1" s="1"/>
  <c r="L104" i="1"/>
  <c r="BR45" i="1"/>
  <c r="CC45" i="1"/>
  <c r="BR44" i="1"/>
  <c r="U44" i="1"/>
  <c r="CC44" i="1"/>
  <c r="AY44" i="1"/>
  <c r="AO45" i="1"/>
  <c r="AE44" i="1"/>
  <c r="AE45" i="1"/>
  <c r="I98" i="10"/>
  <c r="BR92" i="1"/>
  <c r="BR135" i="1" s="1"/>
  <c r="CB111" i="1"/>
  <c r="CB112" i="1" s="1"/>
  <c r="CB113" i="1" s="1"/>
  <c r="CB114" i="1" s="1"/>
  <c r="CB115" i="1" s="1"/>
  <c r="CB19" i="1" s="1"/>
  <c r="CB104" i="1"/>
  <c r="CB132" i="1"/>
  <c r="CB134" i="1" s="1"/>
  <c r="CB119" i="1"/>
  <c r="CB121" i="1" s="1"/>
  <c r="BR94" i="1"/>
  <c r="BR12" i="1" s="1"/>
  <c r="BR10" i="1" s="1"/>
  <c r="BR11" i="1" s="1"/>
  <c r="BR13" i="1" s="1"/>
  <c r="BR111" i="1" s="1"/>
  <c r="BR112" i="1" s="1"/>
  <c r="BR113" i="1" s="1"/>
  <c r="BR114" i="1" s="1"/>
  <c r="BR115" i="1" s="1"/>
  <c r="BR19" i="1" s="1"/>
  <c r="BR119" i="1"/>
  <c r="BR121" i="1" s="1"/>
  <c r="BR132" i="1"/>
  <c r="BR134" i="1" s="1"/>
  <c r="AY94" i="1"/>
  <c r="AY12" i="1" s="1"/>
  <c r="AY10" i="1" s="1"/>
  <c r="AY11" i="1" s="1"/>
  <c r="AY13" i="1" s="1"/>
  <c r="AY104" i="1" s="1"/>
  <c r="AY91" i="1"/>
  <c r="AY132" i="1"/>
  <c r="AY134" i="1" s="1"/>
  <c r="AY119" i="1"/>
  <c r="AY121" i="1" s="1"/>
  <c r="AO132" i="1"/>
  <c r="AO134" i="1" s="1"/>
  <c r="AO119" i="1"/>
  <c r="AO121" i="1" s="1"/>
  <c r="AO91" i="1"/>
  <c r="AO94" i="1"/>
  <c r="AO12" i="1" s="1"/>
  <c r="AO10" i="1" s="1"/>
  <c r="AO11" i="1" s="1"/>
  <c r="AO13" i="1" s="1"/>
  <c r="AO92" i="1"/>
  <c r="AO135" i="1" s="1"/>
  <c r="CC94" i="1"/>
  <c r="CC12" i="1" s="1"/>
  <c r="CC10" i="1" s="1"/>
  <c r="CC11" i="1" s="1"/>
  <c r="CC13" i="1" s="1"/>
  <c r="CC111" i="1" s="1"/>
  <c r="CC112" i="1" s="1"/>
  <c r="CC113" i="1" s="1"/>
  <c r="CC114" i="1" s="1"/>
  <c r="CC115" i="1" s="1"/>
  <c r="CC19" i="1" s="1"/>
  <c r="AE132" i="1"/>
  <c r="AE134" i="1" s="1"/>
  <c r="AE119" i="1"/>
  <c r="AE121" i="1" s="1"/>
  <c r="AE91" i="1"/>
  <c r="AE94" i="1"/>
  <c r="AE12" i="1" s="1"/>
  <c r="AE10" i="1" s="1"/>
  <c r="AE11" i="1" s="1"/>
  <c r="AE13" i="1" s="1"/>
  <c r="AE92" i="1"/>
  <c r="AE135" i="1" s="1"/>
  <c r="CC91" i="1"/>
  <c r="U132" i="1"/>
  <c r="U134" i="1" s="1"/>
  <c r="U119" i="1"/>
  <c r="U121" i="1" s="1"/>
  <c r="U91" i="1"/>
  <c r="U94" i="1"/>
  <c r="U12" i="1" s="1"/>
  <c r="U10" i="1" s="1"/>
  <c r="U11" i="1" s="1"/>
  <c r="U13" i="1" s="1"/>
  <c r="U92" i="1"/>
  <c r="U135" i="1" s="1"/>
  <c r="CC132" i="1"/>
  <c r="CC134" i="1" s="1"/>
  <c r="CC119" i="1"/>
  <c r="CC121" i="1" s="1"/>
  <c r="I89" i="10"/>
  <c r="I29" i="10" s="1"/>
  <c r="C89" i="10"/>
  <c r="C29" i="10" s="1"/>
  <c r="C142" i="1"/>
  <c r="J21" i="10" l="1"/>
  <c r="J32" i="10" s="1"/>
  <c r="BU145" i="1"/>
  <c r="BU147" i="1" s="1"/>
  <c r="BU148" i="1" s="1"/>
  <c r="BU20" i="1" s="1"/>
  <c r="BU137" i="1"/>
  <c r="BU144" i="1" s="1"/>
  <c r="BU24" i="1" s="1"/>
  <c r="BU143" i="1"/>
  <c r="BU23" i="1" s="1"/>
  <c r="BU34" i="1" s="1"/>
  <c r="BW145" i="1"/>
  <c r="BW147" i="1" s="1"/>
  <c r="BW148" i="1" s="1"/>
  <c r="BW20" i="1" s="1"/>
  <c r="BW137" i="1"/>
  <c r="BW144" i="1" s="1"/>
  <c r="BW24" i="1" s="1"/>
  <c r="BW143" i="1"/>
  <c r="BW23" i="1" s="1"/>
  <c r="BW34" i="1" s="1"/>
  <c r="BU26" i="1"/>
  <c r="BW26" i="1"/>
  <c r="BW122" i="1"/>
  <c r="BW22" i="1" s="1"/>
  <c r="BW33" i="1" s="1"/>
  <c r="BW124" i="1"/>
  <c r="BW126" i="1" s="1"/>
  <c r="BW128" i="1" s="1"/>
  <c r="BW16" i="1" s="1"/>
  <c r="BW27" i="1" s="1"/>
  <c r="BV118" i="1"/>
  <c r="BV120" i="1" s="1"/>
  <c r="BV105" i="1"/>
  <c r="BV106" i="1" s="1"/>
  <c r="BV107" i="1" s="1"/>
  <c r="BV108" i="1" s="1"/>
  <c r="BV15" i="1" s="1"/>
  <c r="BV131" i="1"/>
  <c r="BV133" i="1" s="1"/>
  <c r="BV136" i="1" s="1"/>
  <c r="BU122" i="1"/>
  <c r="BU22" i="1" s="1"/>
  <c r="BU33" i="1" s="1"/>
  <c r="BU124" i="1"/>
  <c r="BU126" i="1" s="1"/>
  <c r="BU128" i="1" s="1"/>
  <c r="BU16" i="1" s="1"/>
  <c r="BU27" i="1" s="1"/>
  <c r="BV30" i="1"/>
  <c r="AK118" i="1"/>
  <c r="AK120" i="1" s="1"/>
  <c r="AK124" i="1" s="1"/>
  <c r="AK126" i="1" s="1"/>
  <c r="AK128" i="1" s="1"/>
  <c r="AK16" i="1" s="1"/>
  <c r="AK27" i="1" s="1"/>
  <c r="BM145" i="1"/>
  <c r="BM147" i="1" s="1"/>
  <c r="BM148" i="1" s="1"/>
  <c r="BM20" i="1" s="1"/>
  <c r="BM137" i="1"/>
  <c r="BM144" i="1" s="1"/>
  <c r="BM24" i="1" s="1"/>
  <c r="BM143" i="1"/>
  <c r="BM23" i="1" s="1"/>
  <c r="BM34" i="1" s="1"/>
  <c r="BK111" i="1"/>
  <c r="BK112" i="1" s="1"/>
  <c r="BK113" i="1" s="1"/>
  <c r="BK114" i="1" s="1"/>
  <c r="BK115" i="1" s="1"/>
  <c r="BK19" i="1" s="1"/>
  <c r="BK104" i="1"/>
  <c r="BM26" i="1"/>
  <c r="BL111" i="1"/>
  <c r="BL112" i="1" s="1"/>
  <c r="BL113" i="1" s="1"/>
  <c r="BL114" i="1" s="1"/>
  <c r="BL115" i="1" s="1"/>
  <c r="BL19" i="1" s="1"/>
  <c r="BL104" i="1"/>
  <c r="BM122" i="1"/>
  <c r="BM22" i="1" s="1"/>
  <c r="BM33" i="1" s="1"/>
  <c r="BM124" i="1"/>
  <c r="BM126" i="1" s="1"/>
  <c r="BM128" i="1" s="1"/>
  <c r="BM16" i="1" s="1"/>
  <c r="BM27" i="1" s="1"/>
  <c r="BB26" i="1"/>
  <c r="BB122" i="1"/>
  <c r="BB22" i="1" s="1"/>
  <c r="BB33" i="1" s="1"/>
  <c r="BB124" i="1"/>
  <c r="BB126" i="1" s="1"/>
  <c r="BB128" i="1" s="1"/>
  <c r="BB16" i="1" s="1"/>
  <c r="BB27" i="1" s="1"/>
  <c r="F137" i="1"/>
  <c r="F144" i="1" s="1"/>
  <c r="F24" i="1" s="1"/>
  <c r="BD145" i="1"/>
  <c r="BD147" i="1" s="1"/>
  <c r="BD148" i="1" s="1"/>
  <c r="BD20" i="1" s="1"/>
  <c r="BD137" i="1"/>
  <c r="BD144" i="1" s="1"/>
  <c r="BD24" i="1" s="1"/>
  <c r="BD143" i="1"/>
  <c r="BD23" i="1" s="1"/>
  <c r="BD34" i="1" s="1"/>
  <c r="BC111" i="1"/>
  <c r="BC112" i="1" s="1"/>
  <c r="BC113" i="1" s="1"/>
  <c r="BC114" i="1" s="1"/>
  <c r="BC115" i="1" s="1"/>
  <c r="BC19" i="1" s="1"/>
  <c r="BC104" i="1"/>
  <c r="BD26" i="1"/>
  <c r="BD122" i="1"/>
  <c r="BD22" i="1" s="1"/>
  <c r="BD33" i="1" s="1"/>
  <c r="BD124" i="1"/>
  <c r="BD126" i="1" s="1"/>
  <c r="BD128" i="1" s="1"/>
  <c r="BD16" i="1" s="1"/>
  <c r="BD27" i="1" s="1"/>
  <c r="BB143" i="1"/>
  <c r="BB23" i="1" s="1"/>
  <c r="BB34" i="1" s="1"/>
  <c r="BB137" i="1"/>
  <c r="BB144" i="1" s="1"/>
  <c r="BB24" i="1" s="1"/>
  <c r="BB145" i="1"/>
  <c r="BB147" i="1" s="1"/>
  <c r="BB148" i="1" s="1"/>
  <c r="BB20" i="1" s="1"/>
  <c r="AT111" i="1"/>
  <c r="AT112" i="1" s="1"/>
  <c r="AT113" i="1" s="1"/>
  <c r="AT114" i="1" s="1"/>
  <c r="AT115" i="1" s="1"/>
  <c r="AT19" i="1" s="1"/>
  <c r="AT30" i="1" s="1"/>
  <c r="AT104" i="1"/>
  <c r="AS111" i="1"/>
  <c r="AS112" i="1" s="1"/>
  <c r="AS113" i="1" s="1"/>
  <c r="AS114" i="1" s="1"/>
  <c r="AS115" i="1" s="1"/>
  <c r="AS19" i="1" s="1"/>
  <c r="AS104" i="1"/>
  <c r="F17" i="1"/>
  <c r="F28" i="1" s="1"/>
  <c r="AR111" i="1"/>
  <c r="AR112" i="1" s="1"/>
  <c r="AR113" i="1" s="1"/>
  <c r="AR114" i="1" s="1"/>
  <c r="AR115" i="1" s="1"/>
  <c r="AR19" i="1" s="1"/>
  <c r="AR104" i="1"/>
  <c r="AH111" i="1"/>
  <c r="AH112" i="1" s="1"/>
  <c r="AH113" i="1" s="1"/>
  <c r="AH114" i="1" s="1"/>
  <c r="AH115" i="1" s="1"/>
  <c r="AH19" i="1" s="1"/>
  <c r="AH30" i="1" s="1"/>
  <c r="AH104" i="1"/>
  <c r="AK131" i="1"/>
  <c r="AK133" i="1" s="1"/>
  <c r="AK136" i="1" s="1"/>
  <c r="AK145" i="1" s="1"/>
  <c r="AK147" i="1" s="1"/>
  <c r="AK148" i="1" s="1"/>
  <c r="AK20" i="1" s="1"/>
  <c r="AI30" i="1"/>
  <c r="AI118" i="1"/>
  <c r="AI120" i="1" s="1"/>
  <c r="AI105" i="1"/>
  <c r="AI106" i="1" s="1"/>
  <c r="AI107" i="1" s="1"/>
  <c r="AI108" i="1" s="1"/>
  <c r="AI15" i="1" s="1"/>
  <c r="AI131" i="1"/>
  <c r="AI133" i="1" s="1"/>
  <c r="AI136" i="1" s="1"/>
  <c r="X118" i="1"/>
  <c r="X120" i="1" s="1"/>
  <c r="X105" i="1"/>
  <c r="X106" i="1" s="1"/>
  <c r="X107" i="1" s="1"/>
  <c r="X108" i="1" s="1"/>
  <c r="X15" i="1" s="1"/>
  <c r="X131" i="1"/>
  <c r="X133" i="1" s="1"/>
  <c r="X136" i="1" s="1"/>
  <c r="Z137" i="1"/>
  <c r="Z144" i="1" s="1"/>
  <c r="Z24" i="1" s="1"/>
  <c r="Z145" i="1"/>
  <c r="Z147" i="1" s="1"/>
  <c r="Z148" i="1" s="1"/>
  <c r="Z20" i="1" s="1"/>
  <c r="Z143" i="1"/>
  <c r="Z23" i="1" s="1"/>
  <c r="Z34" i="1" s="1"/>
  <c r="Z26" i="1"/>
  <c r="Z122" i="1"/>
  <c r="Z22" i="1" s="1"/>
  <c r="Z33" i="1" s="1"/>
  <c r="Z124" i="1"/>
  <c r="Z126" i="1" s="1"/>
  <c r="Z128" i="1" s="1"/>
  <c r="Z16" i="1" s="1"/>
  <c r="Z27" i="1" s="1"/>
  <c r="Y118" i="1"/>
  <c r="Y120" i="1" s="1"/>
  <c r="Y105" i="1"/>
  <c r="Y106" i="1" s="1"/>
  <c r="Y107" i="1" s="1"/>
  <c r="Y108" i="1" s="1"/>
  <c r="Y15" i="1" s="1"/>
  <c r="Y131" i="1"/>
  <c r="Y133" i="1" s="1"/>
  <c r="Y136" i="1" s="1"/>
  <c r="Y30" i="1"/>
  <c r="X30" i="1"/>
  <c r="N104" i="1"/>
  <c r="N111" i="1"/>
  <c r="N112" i="1" s="1"/>
  <c r="N113" i="1" s="1"/>
  <c r="N114" i="1" s="1"/>
  <c r="N115" i="1" s="1"/>
  <c r="N19" i="1" s="1"/>
  <c r="O118" i="1"/>
  <c r="O120" i="1" s="1"/>
  <c r="O105" i="1"/>
  <c r="O106" i="1" s="1"/>
  <c r="O107" i="1" s="1"/>
  <c r="O108" i="1" s="1"/>
  <c r="O15" i="1" s="1"/>
  <c r="O131" i="1"/>
  <c r="O133" i="1" s="1"/>
  <c r="O136" i="1" s="1"/>
  <c r="O30" i="1"/>
  <c r="P145" i="1"/>
  <c r="P147" i="1" s="1"/>
  <c r="P148" i="1" s="1"/>
  <c r="P20" i="1" s="1"/>
  <c r="P137" i="1"/>
  <c r="P144" i="1" s="1"/>
  <c r="P24" i="1" s="1"/>
  <c r="P143" i="1"/>
  <c r="P23" i="1" s="1"/>
  <c r="P34" i="1" s="1"/>
  <c r="P26" i="1"/>
  <c r="P122" i="1"/>
  <c r="P22" i="1" s="1"/>
  <c r="P33" i="1" s="1"/>
  <c r="P124" i="1"/>
  <c r="P126" i="1" s="1"/>
  <c r="P128" i="1" s="1"/>
  <c r="P16" i="1" s="1"/>
  <c r="P27" i="1" s="1"/>
  <c r="D30" i="1"/>
  <c r="D118" i="1"/>
  <c r="D120" i="1" s="1"/>
  <c r="D105" i="1"/>
  <c r="D106" i="1" s="1"/>
  <c r="D107" i="1" s="1"/>
  <c r="D108" i="1" s="1"/>
  <c r="D15" i="1" s="1"/>
  <c r="D131" i="1"/>
  <c r="D133" i="1" s="1"/>
  <c r="D136" i="1" s="1"/>
  <c r="BX104" i="1"/>
  <c r="BX111" i="1"/>
  <c r="BX112" i="1" s="1"/>
  <c r="BX113" i="1" s="1"/>
  <c r="BX114" i="1" s="1"/>
  <c r="BX115" i="1" s="1"/>
  <c r="BX19" i="1" s="1"/>
  <c r="BX30" i="1" s="1"/>
  <c r="F31" i="1"/>
  <c r="F21" i="1"/>
  <c r="F32" i="1" s="1"/>
  <c r="E30" i="1"/>
  <c r="E118" i="1"/>
  <c r="E120" i="1" s="1"/>
  <c r="E105" i="1"/>
  <c r="E106" i="1" s="1"/>
  <c r="E107" i="1" s="1"/>
  <c r="E108" i="1" s="1"/>
  <c r="E15" i="1" s="1"/>
  <c r="E131" i="1"/>
  <c r="E133" i="1" s="1"/>
  <c r="E136" i="1" s="1"/>
  <c r="BN104" i="1"/>
  <c r="BN111" i="1"/>
  <c r="BN112" i="1" s="1"/>
  <c r="BN113" i="1" s="1"/>
  <c r="BN114" i="1" s="1"/>
  <c r="BN115" i="1" s="1"/>
  <c r="BN19" i="1" s="1"/>
  <c r="BE104" i="1"/>
  <c r="BE111" i="1"/>
  <c r="BE112" i="1" s="1"/>
  <c r="BE113" i="1" s="1"/>
  <c r="BE114" i="1" s="1"/>
  <c r="BE115" i="1" s="1"/>
  <c r="BE19" i="1" s="1"/>
  <c r="BE30" i="1" s="1"/>
  <c r="AU145" i="1"/>
  <c r="AU147" i="1" s="1"/>
  <c r="AU148" i="1" s="1"/>
  <c r="AU20" i="1" s="1"/>
  <c r="AU143" i="1"/>
  <c r="AU23" i="1" s="1"/>
  <c r="AU34" i="1" s="1"/>
  <c r="AU137" i="1"/>
  <c r="AU144" i="1" s="1"/>
  <c r="AU24" i="1" s="1"/>
  <c r="AU26" i="1"/>
  <c r="AU124" i="1"/>
  <c r="AU126" i="1" s="1"/>
  <c r="AU128" i="1" s="1"/>
  <c r="AU16" i="1" s="1"/>
  <c r="AU27" i="1" s="1"/>
  <c r="AU122" i="1"/>
  <c r="AU22" i="1" s="1"/>
  <c r="AU33" i="1" s="1"/>
  <c r="G143" i="1"/>
  <c r="G23" i="1" s="1"/>
  <c r="G34" i="1" s="1"/>
  <c r="G137" i="1"/>
  <c r="G144" i="1" s="1"/>
  <c r="G24" i="1" s="1"/>
  <c r="AK26" i="1"/>
  <c r="AK122" i="1"/>
  <c r="AK22" i="1" s="1"/>
  <c r="AK33" i="1" s="1"/>
  <c r="AA145" i="1"/>
  <c r="AA147" i="1" s="1"/>
  <c r="AA148" i="1" s="1"/>
  <c r="AA20" i="1" s="1"/>
  <c r="AA143" i="1"/>
  <c r="AA23" i="1" s="1"/>
  <c r="AA34" i="1" s="1"/>
  <c r="AA137" i="1"/>
  <c r="AA144" i="1" s="1"/>
  <c r="AA24" i="1" s="1"/>
  <c r="AA26" i="1"/>
  <c r="G21" i="1"/>
  <c r="G32" i="1" s="1"/>
  <c r="AA122" i="1"/>
  <c r="AA22" i="1" s="1"/>
  <c r="AA33" i="1" s="1"/>
  <c r="AA124" i="1"/>
  <c r="AA126" i="1" s="1"/>
  <c r="AA128" i="1" s="1"/>
  <c r="AA16" i="1" s="1"/>
  <c r="AA27" i="1" s="1"/>
  <c r="Q118" i="1"/>
  <c r="Q120" i="1" s="1"/>
  <c r="Q105" i="1"/>
  <c r="Q106" i="1" s="1"/>
  <c r="Q107" i="1" s="1"/>
  <c r="Q108" i="1" s="1"/>
  <c r="Q15" i="1" s="1"/>
  <c r="Q131" i="1"/>
  <c r="Q133" i="1" s="1"/>
  <c r="Q136" i="1" s="1"/>
  <c r="Q30" i="1"/>
  <c r="G26" i="1"/>
  <c r="G124" i="1"/>
  <c r="G126" i="1" s="1"/>
  <c r="G128" i="1" s="1"/>
  <c r="G16" i="1" s="1"/>
  <c r="G27" i="1" s="1"/>
  <c r="G122" i="1"/>
  <c r="G22" i="1" s="1"/>
  <c r="G33" i="1" s="1"/>
  <c r="E31" i="10"/>
  <c r="E21" i="10"/>
  <c r="E32" i="10" s="1"/>
  <c r="K121" i="10"/>
  <c r="K22" i="10" s="1"/>
  <c r="K33" i="10" s="1"/>
  <c r="K123" i="10"/>
  <c r="K125" i="10" s="1"/>
  <c r="K127" i="10" s="1"/>
  <c r="K16" i="10" s="1"/>
  <c r="K27" i="10" s="1"/>
  <c r="K135" i="10"/>
  <c r="K142" i="10" s="1"/>
  <c r="K23" i="10" s="1"/>
  <c r="K34" i="10" s="1"/>
  <c r="K136" i="10"/>
  <c r="K26" i="10"/>
  <c r="F31" i="10"/>
  <c r="F21" i="10"/>
  <c r="F32" i="10" s="1"/>
  <c r="D121" i="10"/>
  <c r="D22" i="10" s="1"/>
  <c r="D33" i="10" s="1"/>
  <c r="D123" i="10"/>
  <c r="D125" i="10" s="1"/>
  <c r="D127" i="10" s="1"/>
  <c r="D16" i="10" s="1"/>
  <c r="D135" i="10"/>
  <c r="D142" i="10" s="1"/>
  <c r="D23" i="10" s="1"/>
  <c r="D34" i="10" s="1"/>
  <c r="D136" i="10"/>
  <c r="BY118" i="1"/>
  <c r="BY120" i="1" s="1"/>
  <c r="BY105" i="1"/>
  <c r="BY106" i="1" s="1"/>
  <c r="BY107" i="1" s="1"/>
  <c r="BY108" i="1" s="1"/>
  <c r="BY15" i="1" s="1"/>
  <c r="BY131" i="1"/>
  <c r="BY133" i="1" s="1"/>
  <c r="BY136" i="1" s="1"/>
  <c r="BY30" i="1"/>
  <c r="BO30" i="1"/>
  <c r="BO118" i="1"/>
  <c r="BO120" i="1" s="1"/>
  <c r="BO105" i="1"/>
  <c r="BO106" i="1" s="1"/>
  <c r="BO107" i="1" s="1"/>
  <c r="BO108" i="1" s="1"/>
  <c r="BO15" i="1" s="1"/>
  <c r="BO131" i="1"/>
  <c r="BO133" i="1" s="1"/>
  <c r="BO136" i="1" s="1"/>
  <c r="BF111" i="1"/>
  <c r="BF112" i="1" s="1"/>
  <c r="BF113" i="1" s="1"/>
  <c r="BF114" i="1" s="1"/>
  <c r="BF115" i="1" s="1"/>
  <c r="BF19" i="1" s="1"/>
  <c r="BF104" i="1"/>
  <c r="AV30" i="1"/>
  <c r="AV118" i="1"/>
  <c r="AV120" i="1" s="1"/>
  <c r="AV105" i="1"/>
  <c r="AV106" i="1" s="1"/>
  <c r="AV107" i="1" s="1"/>
  <c r="AV108" i="1" s="1"/>
  <c r="AV15" i="1" s="1"/>
  <c r="AV131" i="1"/>
  <c r="AV133" i="1" s="1"/>
  <c r="AV136" i="1" s="1"/>
  <c r="AM105" i="1"/>
  <c r="AM106" i="1" s="1"/>
  <c r="AM107" i="1" s="1"/>
  <c r="AM108" i="1" s="1"/>
  <c r="AM15" i="1" s="1"/>
  <c r="AM118" i="1"/>
  <c r="AM120" i="1" s="1"/>
  <c r="AM131" i="1"/>
  <c r="AM133" i="1" s="1"/>
  <c r="AM136" i="1" s="1"/>
  <c r="AM30" i="1"/>
  <c r="AL30" i="1"/>
  <c r="AL118" i="1"/>
  <c r="AL120" i="1" s="1"/>
  <c r="AL105" i="1"/>
  <c r="AL106" i="1" s="1"/>
  <c r="AL107" i="1" s="1"/>
  <c r="AL108" i="1" s="1"/>
  <c r="AL15" i="1" s="1"/>
  <c r="AL131" i="1"/>
  <c r="AL133" i="1" s="1"/>
  <c r="AL136" i="1" s="1"/>
  <c r="AB104" i="1"/>
  <c r="AB111" i="1"/>
  <c r="AB112" i="1" s="1"/>
  <c r="AB113" i="1" s="1"/>
  <c r="AB114" i="1" s="1"/>
  <c r="AB115" i="1" s="1"/>
  <c r="AB19" i="1" s="1"/>
  <c r="R104" i="1"/>
  <c r="R111" i="1"/>
  <c r="R112" i="1" s="1"/>
  <c r="R113" i="1" s="1"/>
  <c r="R114" i="1" s="1"/>
  <c r="R115" i="1" s="1"/>
  <c r="R19" i="1" s="1"/>
  <c r="H30" i="1"/>
  <c r="H118" i="1"/>
  <c r="H120" i="1" s="1"/>
  <c r="H105" i="1"/>
  <c r="H106" i="1" s="1"/>
  <c r="H107" i="1" s="1"/>
  <c r="H108" i="1" s="1"/>
  <c r="H15" i="1" s="1"/>
  <c r="H131" i="1"/>
  <c r="H133" i="1" s="1"/>
  <c r="H136" i="1" s="1"/>
  <c r="CA105" i="1"/>
  <c r="CA106" i="1" s="1"/>
  <c r="CA107" i="1" s="1"/>
  <c r="CA108" i="1" s="1"/>
  <c r="CA15" i="1" s="1"/>
  <c r="CA26" i="1" s="1"/>
  <c r="CA118" i="1"/>
  <c r="CA120" i="1" s="1"/>
  <c r="CA124" i="1" s="1"/>
  <c r="CA126" i="1" s="1"/>
  <c r="CA128" i="1" s="1"/>
  <c r="CA16" i="1" s="1"/>
  <c r="CA27" i="1" s="1"/>
  <c r="BZ145" i="1"/>
  <c r="BZ147" i="1" s="1"/>
  <c r="BZ148" i="1" s="1"/>
  <c r="BZ20" i="1" s="1"/>
  <c r="BZ143" i="1"/>
  <c r="BZ23" i="1" s="1"/>
  <c r="BZ34" i="1" s="1"/>
  <c r="BZ137" i="1"/>
  <c r="BZ144" i="1" s="1"/>
  <c r="BZ24" i="1" s="1"/>
  <c r="BZ26" i="1"/>
  <c r="BZ124" i="1"/>
  <c r="BZ126" i="1" s="1"/>
  <c r="BZ128" i="1" s="1"/>
  <c r="BZ122" i="1"/>
  <c r="BZ22" i="1" s="1"/>
  <c r="BZ33" i="1" s="1"/>
  <c r="BP104" i="1"/>
  <c r="BP111" i="1"/>
  <c r="BP112" i="1" s="1"/>
  <c r="BP113" i="1" s="1"/>
  <c r="BP114" i="1" s="1"/>
  <c r="BP115" i="1" s="1"/>
  <c r="BP19" i="1" s="1"/>
  <c r="BG104" i="1"/>
  <c r="BG111" i="1"/>
  <c r="BG112" i="1" s="1"/>
  <c r="BG113" i="1" s="1"/>
  <c r="BG114" i="1" s="1"/>
  <c r="BG115" i="1" s="1"/>
  <c r="BG19" i="1" s="1"/>
  <c r="AW30" i="1"/>
  <c r="AW118" i="1"/>
  <c r="AW120" i="1" s="1"/>
  <c r="AW105" i="1"/>
  <c r="AW106" i="1" s="1"/>
  <c r="AW107" i="1" s="1"/>
  <c r="AW108" i="1" s="1"/>
  <c r="AW15" i="1" s="1"/>
  <c r="AW131" i="1"/>
  <c r="AW133" i="1" s="1"/>
  <c r="AW136" i="1" s="1"/>
  <c r="AC30" i="1"/>
  <c r="AC118" i="1"/>
  <c r="AC120" i="1" s="1"/>
  <c r="AC105" i="1"/>
  <c r="AC106" i="1" s="1"/>
  <c r="AC107" i="1" s="1"/>
  <c r="AC108" i="1" s="1"/>
  <c r="AC15" i="1" s="1"/>
  <c r="AC131" i="1"/>
  <c r="AC133" i="1" s="1"/>
  <c r="AC136" i="1" s="1"/>
  <c r="S104" i="1"/>
  <c r="S111" i="1"/>
  <c r="S112" i="1" s="1"/>
  <c r="S113" i="1" s="1"/>
  <c r="S114" i="1" s="1"/>
  <c r="S115" i="1" s="1"/>
  <c r="S19" i="1" s="1"/>
  <c r="I145" i="1"/>
  <c r="I147" i="1" s="1"/>
  <c r="I148" i="1" s="1"/>
  <c r="I20" i="1" s="1"/>
  <c r="I143" i="1"/>
  <c r="I23" i="1" s="1"/>
  <c r="I34" i="1" s="1"/>
  <c r="I137" i="1"/>
  <c r="I144" i="1" s="1"/>
  <c r="I24" i="1" s="1"/>
  <c r="I26" i="1"/>
  <c r="I124" i="1"/>
  <c r="I126" i="1" s="1"/>
  <c r="I128" i="1" s="1"/>
  <c r="I122" i="1"/>
  <c r="I22" i="1" s="1"/>
  <c r="I33" i="1" s="1"/>
  <c r="L26" i="10"/>
  <c r="L135" i="10"/>
  <c r="L142" i="10" s="1"/>
  <c r="L23" i="10" s="1"/>
  <c r="L34" i="10" s="1"/>
  <c r="L136" i="10"/>
  <c r="L123" i="10"/>
  <c r="L125" i="10" s="1"/>
  <c r="L127" i="10" s="1"/>
  <c r="L121" i="10"/>
  <c r="L22" i="10" s="1"/>
  <c r="L33" i="10" s="1"/>
  <c r="G26" i="10"/>
  <c r="G135" i="10"/>
  <c r="G142" i="10" s="1"/>
  <c r="G23" i="10" s="1"/>
  <c r="G34" i="10" s="1"/>
  <c r="G136" i="10"/>
  <c r="G123" i="10"/>
  <c r="G125" i="10" s="1"/>
  <c r="G127" i="10" s="1"/>
  <c r="G121" i="10"/>
  <c r="G22" i="10" s="1"/>
  <c r="G33" i="10" s="1"/>
  <c r="H121" i="10"/>
  <c r="H22" i="10" s="1"/>
  <c r="H33" i="10" s="1"/>
  <c r="H123" i="10"/>
  <c r="H125" i="10" s="1"/>
  <c r="H127" i="10" s="1"/>
  <c r="H16" i="10" s="1"/>
  <c r="H27" i="10" s="1"/>
  <c r="H135" i="10"/>
  <c r="H142" i="10" s="1"/>
  <c r="H23" i="10" s="1"/>
  <c r="H34" i="10" s="1"/>
  <c r="H136" i="10"/>
  <c r="CA145" i="1"/>
  <c r="CA147" i="1" s="1"/>
  <c r="CA148" i="1" s="1"/>
  <c r="CA20" i="1" s="1"/>
  <c r="CA21" i="1" s="1"/>
  <c r="CA143" i="1"/>
  <c r="CA137" i="1"/>
  <c r="CA144" i="1" s="1"/>
  <c r="CA24" i="1" s="1"/>
  <c r="BQ118" i="1"/>
  <c r="BQ120" i="1" s="1"/>
  <c r="BQ105" i="1"/>
  <c r="BQ106" i="1" s="1"/>
  <c r="BQ107" i="1" s="1"/>
  <c r="BQ108" i="1" s="1"/>
  <c r="BQ15" i="1" s="1"/>
  <c r="BQ131" i="1"/>
  <c r="BQ133" i="1" s="1"/>
  <c r="BQ136" i="1" s="1"/>
  <c r="BQ30" i="1"/>
  <c r="BH111" i="1"/>
  <c r="BH112" i="1" s="1"/>
  <c r="BH113" i="1" s="1"/>
  <c r="BH114" i="1" s="1"/>
  <c r="BH115" i="1" s="1"/>
  <c r="BH19" i="1" s="1"/>
  <c r="BH104" i="1"/>
  <c r="AX111" i="1"/>
  <c r="AX112" i="1" s="1"/>
  <c r="AX113" i="1" s="1"/>
  <c r="AX114" i="1" s="1"/>
  <c r="AX115" i="1" s="1"/>
  <c r="AX19" i="1" s="1"/>
  <c r="AX104" i="1"/>
  <c r="AN30" i="1"/>
  <c r="AN118" i="1"/>
  <c r="AN120" i="1" s="1"/>
  <c r="AN105" i="1"/>
  <c r="AN106" i="1" s="1"/>
  <c r="AN107" i="1" s="1"/>
  <c r="AN108" i="1" s="1"/>
  <c r="AN15" i="1" s="1"/>
  <c r="AN131" i="1"/>
  <c r="AN133" i="1" s="1"/>
  <c r="AN136" i="1" s="1"/>
  <c r="AD30" i="1"/>
  <c r="AD118" i="1"/>
  <c r="AD120" i="1" s="1"/>
  <c r="AD105" i="1"/>
  <c r="AD106" i="1" s="1"/>
  <c r="AD107" i="1" s="1"/>
  <c r="AD108" i="1" s="1"/>
  <c r="AD15" i="1" s="1"/>
  <c r="AD131" i="1"/>
  <c r="AD133" i="1" s="1"/>
  <c r="AD136" i="1" s="1"/>
  <c r="T30" i="1"/>
  <c r="T118" i="1"/>
  <c r="T120" i="1" s="1"/>
  <c r="T105" i="1"/>
  <c r="T106" i="1" s="1"/>
  <c r="T107" i="1" s="1"/>
  <c r="T108" i="1" s="1"/>
  <c r="T15" i="1" s="1"/>
  <c r="T131" i="1"/>
  <c r="T133" i="1" s="1"/>
  <c r="T136" i="1" s="1"/>
  <c r="J118" i="1"/>
  <c r="J120" i="1" s="1"/>
  <c r="J105" i="1"/>
  <c r="J106" i="1" s="1"/>
  <c r="J107" i="1" s="1"/>
  <c r="J108" i="1" s="1"/>
  <c r="J15" i="1" s="1"/>
  <c r="J26" i="1" s="1"/>
  <c r="J131" i="1"/>
  <c r="J133" i="1" s="1"/>
  <c r="J136" i="1" s="1"/>
  <c r="J30" i="1"/>
  <c r="CD30" i="1"/>
  <c r="CD118" i="1"/>
  <c r="CD120" i="1" s="1"/>
  <c r="CD105" i="1"/>
  <c r="CD106" i="1" s="1"/>
  <c r="CD107" i="1" s="1"/>
  <c r="CD108" i="1" s="1"/>
  <c r="CD15" i="1" s="1"/>
  <c r="CD131" i="1"/>
  <c r="CD133" i="1" s="1"/>
  <c r="CD136" i="1" s="1"/>
  <c r="BS111" i="1"/>
  <c r="BS112" i="1" s="1"/>
  <c r="BS113" i="1" s="1"/>
  <c r="BS114" i="1" s="1"/>
  <c r="BS115" i="1" s="1"/>
  <c r="BS19" i="1" s="1"/>
  <c r="BS104" i="1"/>
  <c r="BI104" i="1"/>
  <c r="BI111" i="1"/>
  <c r="BI112" i="1" s="1"/>
  <c r="BI113" i="1" s="1"/>
  <c r="BI114" i="1" s="1"/>
  <c r="BI115" i="1" s="1"/>
  <c r="BI19" i="1" s="1"/>
  <c r="AZ111" i="1"/>
  <c r="AZ112" i="1" s="1"/>
  <c r="AZ113" i="1" s="1"/>
  <c r="AZ114" i="1" s="1"/>
  <c r="AZ115" i="1" s="1"/>
  <c r="AZ19" i="1" s="1"/>
  <c r="AZ104" i="1"/>
  <c r="AP30" i="1"/>
  <c r="AP118" i="1"/>
  <c r="AP120" i="1" s="1"/>
  <c r="AP105" i="1"/>
  <c r="AP106" i="1" s="1"/>
  <c r="AP107" i="1" s="1"/>
  <c r="AP108" i="1" s="1"/>
  <c r="AP15" i="1" s="1"/>
  <c r="AP131" i="1"/>
  <c r="AP133" i="1" s="1"/>
  <c r="AP136" i="1" s="1"/>
  <c r="AF30" i="1"/>
  <c r="AF118" i="1"/>
  <c r="AF120" i="1" s="1"/>
  <c r="AF105" i="1"/>
  <c r="AF106" i="1" s="1"/>
  <c r="AF107" i="1" s="1"/>
  <c r="AF108" i="1" s="1"/>
  <c r="AF15" i="1" s="1"/>
  <c r="AF131" i="1"/>
  <c r="AF133" i="1" s="1"/>
  <c r="AF136" i="1" s="1"/>
  <c r="V111" i="1"/>
  <c r="V112" i="1" s="1"/>
  <c r="V113" i="1" s="1"/>
  <c r="V114" i="1" s="1"/>
  <c r="V115" i="1" s="1"/>
  <c r="V19" i="1" s="1"/>
  <c r="V104" i="1"/>
  <c r="L118" i="1"/>
  <c r="L120" i="1" s="1"/>
  <c r="L105" i="1"/>
  <c r="L106" i="1" s="1"/>
  <c r="L107" i="1" s="1"/>
  <c r="L108" i="1" s="1"/>
  <c r="L15" i="1" s="1"/>
  <c r="L131" i="1"/>
  <c r="L133" i="1" s="1"/>
  <c r="L136" i="1" s="1"/>
  <c r="L30" i="1"/>
  <c r="BR104" i="1"/>
  <c r="BR131" i="1" s="1"/>
  <c r="BR133" i="1" s="1"/>
  <c r="BR136" i="1" s="1"/>
  <c r="CB118" i="1"/>
  <c r="CB120" i="1" s="1"/>
  <c r="CB105" i="1"/>
  <c r="CB106" i="1" s="1"/>
  <c r="CB107" i="1" s="1"/>
  <c r="CB108" i="1" s="1"/>
  <c r="CB15" i="1" s="1"/>
  <c r="CB30" i="1"/>
  <c r="CB131" i="1"/>
  <c r="CB133" i="1" s="1"/>
  <c r="CB136" i="1" s="1"/>
  <c r="CC104" i="1"/>
  <c r="CC131" i="1" s="1"/>
  <c r="CC133" i="1" s="1"/>
  <c r="CC136" i="1" s="1"/>
  <c r="BR30" i="1"/>
  <c r="AY111" i="1"/>
  <c r="AY112" i="1" s="1"/>
  <c r="AY113" i="1" s="1"/>
  <c r="AY114" i="1" s="1"/>
  <c r="AY115" i="1" s="1"/>
  <c r="AY19" i="1" s="1"/>
  <c r="AY30" i="1" s="1"/>
  <c r="AY118" i="1"/>
  <c r="AY120" i="1" s="1"/>
  <c r="AY105" i="1"/>
  <c r="AY106" i="1" s="1"/>
  <c r="AY107" i="1" s="1"/>
  <c r="AY108" i="1" s="1"/>
  <c r="AY15" i="1" s="1"/>
  <c r="AY131" i="1"/>
  <c r="AY133" i="1" s="1"/>
  <c r="AY136" i="1" s="1"/>
  <c r="AO104" i="1"/>
  <c r="AO111" i="1"/>
  <c r="AO112" i="1" s="1"/>
  <c r="AO113" i="1" s="1"/>
  <c r="AO114" i="1" s="1"/>
  <c r="AO115" i="1" s="1"/>
  <c r="AO19" i="1" s="1"/>
  <c r="AE111" i="1"/>
  <c r="AE112" i="1" s="1"/>
  <c r="AE113" i="1" s="1"/>
  <c r="AE114" i="1" s="1"/>
  <c r="AE115" i="1" s="1"/>
  <c r="AE19" i="1" s="1"/>
  <c r="AE104" i="1"/>
  <c r="U104" i="1"/>
  <c r="U111" i="1"/>
  <c r="U112" i="1" s="1"/>
  <c r="U113" i="1" s="1"/>
  <c r="U114" i="1" s="1"/>
  <c r="U115" i="1" s="1"/>
  <c r="U19" i="1" s="1"/>
  <c r="CC30" i="1"/>
  <c r="C90" i="10"/>
  <c r="C93" i="10"/>
  <c r="C12" i="10" s="1"/>
  <c r="C10" i="10" s="1"/>
  <c r="C11" i="10" s="1"/>
  <c r="C13" i="10" s="1"/>
  <c r="C91" i="10"/>
  <c r="C134" i="10" s="1"/>
  <c r="I93" i="10"/>
  <c r="I90" i="10"/>
  <c r="I91" i="10"/>
  <c r="I134" i="10" s="1"/>
  <c r="I101" i="10"/>
  <c r="I100" i="10"/>
  <c r="C101" i="10"/>
  <c r="C100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BU17" i="1" l="1"/>
  <c r="BU28" i="1" s="1"/>
  <c r="AK143" i="1"/>
  <c r="AK23" i="1" s="1"/>
  <c r="AK34" i="1" s="1"/>
  <c r="BV143" i="1"/>
  <c r="BV23" i="1" s="1"/>
  <c r="BV34" i="1" s="1"/>
  <c r="BV145" i="1"/>
  <c r="BV147" i="1" s="1"/>
  <c r="BV148" i="1" s="1"/>
  <c r="BV20" i="1" s="1"/>
  <c r="BV137" i="1"/>
  <c r="BV144" i="1" s="1"/>
  <c r="BV24" i="1" s="1"/>
  <c r="BV26" i="1"/>
  <c r="BV17" i="1"/>
  <c r="BV28" i="1" s="1"/>
  <c r="BW31" i="1"/>
  <c r="BW21" i="1"/>
  <c r="BW32" i="1" s="1"/>
  <c r="BV122" i="1"/>
  <c r="BV22" i="1" s="1"/>
  <c r="BV33" i="1" s="1"/>
  <c r="BV124" i="1"/>
  <c r="BV126" i="1" s="1"/>
  <c r="BV128" i="1" s="1"/>
  <c r="BV16" i="1" s="1"/>
  <c r="BV27" i="1" s="1"/>
  <c r="BM17" i="1"/>
  <c r="BM28" i="1" s="1"/>
  <c r="BW17" i="1"/>
  <c r="BW28" i="1" s="1"/>
  <c r="BU31" i="1"/>
  <c r="BU21" i="1"/>
  <c r="BU32" i="1" s="1"/>
  <c r="AK137" i="1"/>
  <c r="AK144" i="1" s="1"/>
  <c r="AK24" i="1" s="1"/>
  <c r="BK118" i="1"/>
  <c r="BK120" i="1" s="1"/>
  <c r="BK105" i="1"/>
  <c r="BK106" i="1" s="1"/>
  <c r="BK107" i="1" s="1"/>
  <c r="BK108" i="1" s="1"/>
  <c r="BK15" i="1" s="1"/>
  <c r="BK131" i="1"/>
  <c r="BK133" i="1" s="1"/>
  <c r="BK136" i="1" s="1"/>
  <c r="BK30" i="1"/>
  <c r="BL118" i="1"/>
  <c r="BL120" i="1" s="1"/>
  <c r="BL105" i="1"/>
  <c r="BL106" i="1" s="1"/>
  <c r="BL107" i="1" s="1"/>
  <c r="BL108" i="1" s="1"/>
  <c r="BL15" i="1" s="1"/>
  <c r="BL131" i="1"/>
  <c r="BL133" i="1" s="1"/>
  <c r="BL136" i="1" s="1"/>
  <c r="BM31" i="1"/>
  <c r="BM21" i="1"/>
  <c r="BM32" i="1" s="1"/>
  <c r="BL30" i="1"/>
  <c r="BD31" i="1"/>
  <c r="BD21" i="1"/>
  <c r="BD32" i="1" s="1"/>
  <c r="AT118" i="1"/>
  <c r="AT120" i="1" s="1"/>
  <c r="AT105" i="1"/>
  <c r="AT106" i="1" s="1"/>
  <c r="AT107" i="1" s="1"/>
  <c r="AT108" i="1" s="1"/>
  <c r="AT15" i="1" s="1"/>
  <c r="AT131" i="1"/>
  <c r="AT133" i="1" s="1"/>
  <c r="AT136" i="1" s="1"/>
  <c r="BD17" i="1"/>
  <c r="BD28" i="1" s="1"/>
  <c r="BC118" i="1"/>
  <c r="BC120" i="1" s="1"/>
  <c r="BC105" i="1"/>
  <c r="BC106" i="1" s="1"/>
  <c r="BC107" i="1" s="1"/>
  <c r="BC108" i="1" s="1"/>
  <c r="BC15" i="1" s="1"/>
  <c r="BC131" i="1"/>
  <c r="BC133" i="1" s="1"/>
  <c r="BC136" i="1" s="1"/>
  <c r="BB17" i="1"/>
  <c r="BB28" i="1" s="1"/>
  <c r="BB31" i="1"/>
  <c r="BB21" i="1"/>
  <c r="BB32" i="1" s="1"/>
  <c r="BC30" i="1"/>
  <c r="AH105" i="1"/>
  <c r="AH106" i="1" s="1"/>
  <c r="AH107" i="1" s="1"/>
  <c r="AH108" i="1" s="1"/>
  <c r="AH15" i="1" s="1"/>
  <c r="AH26" i="1" s="1"/>
  <c r="AH118" i="1"/>
  <c r="AH120" i="1" s="1"/>
  <c r="AH131" i="1"/>
  <c r="AH133" i="1" s="1"/>
  <c r="AH136" i="1" s="1"/>
  <c r="AR105" i="1"/>
  <c r="AR106" i="1" s="1"/>
  <c r="AR107" i="1" s="1"/>
  <c r="AR108" i="1" s="1"/>
  <c r="AR15" i="1" s="1"/>
  <c r="AR118" i="1"/>
  <c r="AR120" i="1" s="1"/>
  <c r="AR131" i="1"/>
  <c r="AR133" i="1" s="1"/>
  <c r="AR136" i="1" s="1"/>
  <c r="AR30" i="1"/>
  <c r="AS118" i="1"/>
  <c r="AS120" i="1" s="1"/>
  <c r="AS105" i="1"/>
  <c r="AS106" i="1" s="1"/>
  <c r="AS107" i="1" s="1"/>
  <c r="AS108" i="1" s="1"/>
  <c r="AS15" i="1" s="1"/>
  <c r="AS131" i="1"/>
  <c r="AS133" i="1" s="1"/>
  <c r="AS136" i="1" s="1"/>
  <c r="AS30" i="1"/>
  <c r="AI122" i="1"/>
  <c r="AI22" i="1" s="1"/>
  <c r="AI33" i="1" s="1"/>
  <c r="AI124" i="1"/>
  <c r="AI126" i="1" s="1"/>
  <c r="AI128" i="1" s="1"/>
  <c r="AI16" i="1" s="1"/>
  <c r="AI27" i="1" s="1"/>
  <c r="AI143" i="1"/>
  <c r="AI23" i="1" s="1"/>
  <c r="AI34" i="1" s="1"/>
  <c r="AI145" i="1"/>
  <c r="AI147" i="1" s="1"/>
  <c r="AI148" i="1" s="1"/>
  <c r="AI20" i="1" s="1"/>
  <c r="AI137" i="1"/>
  <c r="AI144" i="1" s="1"/>
  <c r="AI24" i="1" s="1"/>
  <c r="AI26" i="1"/>
  <c r="Z17" i="1"/>
  <c r="Z28" i="1" s="1"/>
  <c r="Y143" i="1"/>
  <c r="Y23" i="1" s="1"/>
  <c r="Y34" i="1" s="1"/>
  <c r="Y145" i="1"/>
  <c r="Y147" i="1" s="1"/>
  <c r="Y148" i="1" s="1"/>
  <c r="Y20" i="1" s="1"/>
  <c r="Y137" i="1"/>
  <c r="Y144" i="1" s="1"/>
  <c r="Y24" i="1" s="1"/>
  <c r="Z31" i="1"/>
  <c r="Z21" i="1"/>
  <c r="Z32" i="1" s="1"/>
  <c r="Y26" i="1"/>
  <c r="Y122" i="1"/>
  <c r="Y22" i="1" s="1"/>
  <c r="Y33" i="1" s="1"/>
  <c r="Y124" i="1"/>
  <c r="Y126" i="1" s="1"/>
  <c r="Y128" i="1" s="1"/>
  <c r="Y16" i="1" s="1"/>
  <c r="Y27" i="1" s="1"/>
  <c r="X145" i="1"/>
  <c r="X147" i="1" s="1"/>
  <c r="X148" i="1" s="1"/>
  <c r="X20" i="1" s="1"/>
  <c r="X137" i="1"/>
  <c r="X144" i="1" s="1"/>
  <c r="X24" i="1" s="1"/>
  <c r="X143" i="1"/>
  <c r="X23" i="1" s="1"/>
  <c r="X34" i="1" s="1"/>
  <c r="X26" i="1"/>
  <c r="X122" i="1"/>
  <c r="X22" i="1" s="1"/>
  <c r="X33" i="1" s="1"/>
  <c r="X124" i="1"/>
  <c r="X126" i="1" s="1"/>
  <c r="X128" i="1" s="1"/>
  <c r="X16" i="1" s="1"/>
  <c r="X27" i="1" s="1"/>
  <c r="P31" i="1"/>
  <c r="P21" i="1"/>
  <c r="P32" i="1" s="1"/>
  <c r="O143" i="1"/>
  <c r="O23" i="1" s="1"/>
  <c r="O34" i="1" s="1"/>
  <c r="O145" i="1"/>
  <c r="O147" i="1" s="1"/>
  <c r="O148" i="1" s="1"/>
  <c r="O20" i="1" s="1"/>
  <c r="O137" i="1"/>
  <c r="O144" i="1" s="1"/>
  <c r="O24" i="1" s="1"/>
  <c r="P17" i="1"/>
  <c r="P28" i="1" s="1"/>
  <c r="O26" i="1"/>
  <c r="O122" i="1"/>
  <c r="O22" i="1" s="1"/>
  <c r="O33" i="1" s="1"/>
  <c r="O124" i="1"/>
  <c r="O126" i="1" s="1"/>
  <c r="O128" i="1" s="1"/>
  <c r="O16" i="1" s="1"/>
  <c r="O27" i="1" s="1"/>
  <c r="N30" i="1"/>
  <c r="N118" i="1"/>
  <c r="N120" i="1" s="1"/>
  <c r="N105" i="1"/>
  <c r="N106" i="1" s="1"/>
  <c r="N107" i="1" s="1"/>
  <c r="N108" i="1" s="1"/>
  <c r="N15" i="1" s="1"/>
  <c r="N131" i="1"/>
  <c r="N133" i="1" s="1"/>
  <c r="N136" i="1" s="1"/>
  <c r="E143" i="1"/>
  <c r="E23" i="1" s="1"/>
  <c r="E34" i="1" s="1"/>
  <c r="E145" i="1"/>
  <c r="E147" i="1" s="1"/>
  <c r="E148" i="1" s="1"/>
  <c r="E20" i="1" s="1"/>
  <c r="E137" i="1"/>
  <c r="E144" i="1" s="1"/>
  <c r="E24" i="1" s="1"/>
  <c r="BX118" i="1"/>
  <c r="BX120" i="1" s="1"/>
  <c r="BX105" i="1"/>
  <c r="BX106" i="1" s="1"/>
  <c r="BX107" i="1" s="1"/>
  <c r="BX108" i="1" s="1"/>
  <c r="BX15" i="1" s="1"/>
  <c r="BX26" i="1" s="1"/>
  <c r="BX131" i="1"/>
  <c r="BX133" i="1" s="1"/>
  <c r="BX136" i="1" s="1"/>
  <c r="E26" i="1"/>
  <c r="D143" i="1"/>
  <c r="D23" i="1" s="1"/>
  <c r="D34" i="1" s="1"/>
  <c r="D145" i="1"/>
  <c r="D147" i="1" s="1"/>
  <c r="D148" i="1" s="1"/>
  <c r="D20" i="1" s="1"/>
  <c r="D137" i="1"/>
  <c r="D144" i="1" s="1"/>
  <c r="D24" i="1" s="1"/>
  <c r="E122" i="1"/>
  <c r="E22" i="1" s="1"/>
  <c r="E33" i="1" s="1"/>
  <c r="E124" i="1"/>
  <c r="E126" i="1" s="1"/>
  <c r="E128" i="1" s="1"/>
  <c r="E16" i="1" s="1"/>
  <c r="E27" i="1" s="1"/>
  <c r="D26" i="1"/>
  <c r="D124" i="1"/>
  <c r="D126" i="1" s="1"/>
  <c r="D128" i="1" s="1"/>
  <c r="D16" i="1" s="1"/>
  <c r="D27" i="1" s="1"/>
  <c r="D122" i="1"/>
  <c r="D22" i="1" s="1"/>
  <c r="D33" i="1" s="1"/>
  <c r="BE131" i="1"/>
  <c r="BE133" i="1" s="1"/>
  <c r="BE136" i="1" s="1"/>
  <c r="BE118" i="1"/>
  <c r="BE120" i="1" s="1"/>
  <c r="BE105" i="1"/>
  <c r="BE106" i="1" s="1"/>
  <c r="BE107" i="1" s="1"/>
  <c r="BE108" i="1" s="1"/>
  <c r="BE15" i="1" s="1"/>
  <c r="BE26" i="1" s="1"/>
  <c r="BN30" i="1"/>
  <c r="BN118" i="1"/>
  <c r="BN120" i="1" s="1"/>
  <c r="BN105" i="1"/>
  <c r="BN106" i="1" s="1"/>
  <c r="BN107" i="1" s="1"/>
  <c r="BN108" i="1" s="1"/>
  <c r="BN15" i="1" s="1"/>
  <c r="BN131" i="1"/>
  <c r="BN133" i="1" s="1"/>
  <c r="BN136" i="1" s="1"/>
  <c r="AU17" i="1"/>
  <c r="AU28" i="1" s="1"/>
  <c r="AU31" i="1"/>
  <c r="AU21" i="1"/>
  <c r="AU32" i="1" s="1"/>
  <c r="AK17" i="1"/>
  <c r="AK28" i="1" s="1"/>
  <c r="AK31" i="1"/>
  <c r="AK21" i="1"/>
  <c r="AK32" i="1" s="1"/>
  <c r="AA17" i="1"/>
  <c r="AA28" i="1" s="1"/>
  <c r="AA31" i="1"/>
  <c r="AA21" i="1"/>
  <c r="AA32" i="1" s="1"/>
  <c r="Q145" i="1"/>
  <c r="Q147" i="1" s="1"/>
  <c r="Q148" i="1" s="1"/>
  <c r="Q20" i="1" s="1"/>
  <c r="Q143" i="1"/>
  <c r="Q23" i="1" s="1"/>
  <c r="Q34" i="1" s="1"/>
  <c r="Q137" i="1"/>
  <c r="Q144" i="1" s="1"/>
  <c r="Q24" i="1" s="1"/>
  <c r="Q26" i="1"/>
  <c r="Q122" i="1"/>
  <c r="Q22" i="1" s="1"/>
  <c r="Q33" i="1" s="1"/>
  <c r="Q124" i="1"/>
  <c r="Q126" i="1" s="1"/>
  <c r="Q128" i="1" s="1"/>
  <c r="Q16" i="1" s="1"/>
  <c r="Q27" i="1" s="1"/>
  <c r="G17" i="1"/>
  <c r="G28" i="1" s="1"/>
  <c r="K17" i="10"/>
  <c r="K28" i="10" s="1"/>
  <c r="K144" i="10"/>
  <c r="K146" i="10" s="1"/>
  <c r="K147" i="10" s="1"/>
  <c r="K20" i="10" s="1"/>
  <c r="K143" i="10"/>
  <c r="K24" i="10" s="1"/>
  <c r="D144" i="10"/>
  <c r="D146" i="10" s="1"/>
  <c r="D147" i="10" s="1"/>
  <c r="D20" i="10" s="1"/>
  <c r="D143" i="10"/>
  <c r="D24" i="10" s="1"/>
  <c r="L16" i="10"/>
  <c r="L17" i="10" s="1"/>
  <c r="L28" i="10" s="1"/>
  <c r="D27" i="10"/>
  <c r="D17" i="10"/>
  <c r="D28" i="10" s="1"/>
  <c r="G16" i="10"/>
  <c r="G17" i="10" s="1"/>
  <c r="G28" i="10" s="1"/>
  <c r="BY145" i="1"/>
  <c r="BY147" i="1" s="1"/>
  <c r="BY148" i="1" s="1"/>
  <c r="BY20" i="1" s="1"/>
  <c r="BY143" i="1"/>
  <c r="BY23" i="1" s="1"/>
  <c r="BY34" i="1" s="1"/>
  <c r="BY137" i="1"/>
  <c r="BY144" i="1" s="1"/>
  <c r="BY24" i="1" s="1"/>
  <c r="BY26" i="1"/>
  <c r="BY124" i="1"/>
  <c r="BY126" i="1" s="1"/>
  <c r="BY128" i="1" s="1"/>
  <c r="BY16" i="1" s="1"/>
  <c r="BY27" i="1" s="1"/>
  <c r="BY122" i="1"/>
  <c r="BY22" i="1" s="1"/>
  <c r="BY33" i="1" s="1"/>
  <c r="BO145" i="1"/>
  <c r="BO147" i="1" s="1"/>
  <c r="BO148" i="1" s="1"/>
  <c r="BO20" i="1" s="1"/>
  <c r="BO143" i="1"/>
  <c r="BO23" i="1" s="1"/>
  <c r="BO34" i="1" s="1"/>
  <c r="BO137" i="1"/>
  <c r="BO144" i="1" s="1"/>
  <c r="BO24" i="1" s="1"/>
  <c r="BO26" i="1"/>
  <c r="BO122" i="1"/>
  <c r="BO22" i="1" s="1"/>
  <c r="BO33" i="1" s="1"/>
  <c r="BO124" i="1"/>
  <c r="BO126" i="1" s="1"/>
  <c r="BO128" i="1" s="1"/>
  <c r="BO16" i="1" s="1"/>
  <c r="BO27" i="1" s="1"/>
  <c r="BF118" i="1"/>
  <c r="BF120" i="1" s="1"/>
  <c r="BF105" i="1"/>
  <c r="BF106" i="1" s="1"/>
  <c r="BF107" i="1" s="1"/>
  <c r="BF108" i="1" s="1"/>
  <c r="BF15" i="1" s="1"/>
  <c r="BF131" i="1"/>
  <c r="BF133" i="1" s="1"/>
  <c r="BF136" i="1" s="1"/>
  <c r="BF30" i="1"/>
  <c r="AV145" i="1"/>
  <c r="AV147" i="1" s="1"/>
  <c r="AV148" i="1" s="1"/>
  <c r="AV20" i="1" s="1"/>
  <c r="AV137" i="1"/>
  <c r="AV144" i="1" s="1"/>
  <c r="AV24" i="1" s="1"/>
  <c r="AV143" i="1"/>
  <c r="AV23" i="1" s="1"/>
  <c r="AV34" i="1" s="1"/>
  <c r="AV26" i="1"/>
  <c r="AV124" i="1"/>
  <c r="AV126" i="1" s="1"/>
  <c r="AV128" i="1" s="1"/>
  <c r="AV16" i="1" s="1"/>
  <c r="AV27" i="1" s="1"/>
  <c r="AV122" i="1"/>
  <c r="AV22" i="1" s="1"/>
  <c r="AV33" i="1" s="1"/>
  <c r="AL124" i="1"/>
  <c r="AL126" i="1" s="1"/>
  <c r="AL128" i="1" s="1"/>
  <c r="AL16" i="1" s="1"/>
  <c r="AL27" i="1" s="1"/>
  <c r="AL122" i="1"/>
  <c r="AL22" i="1" s="1"/>
  <c r="AL33" i="1" s="1"/>
  <c r="AM137" i="1"/>
  <c r="AM144" i="1" s="1"/>
  <c r="AM24" i="1" s="1"/>
  <c r="AM143" i="1"/>
  <c r="AM23" i="1" s="1"/>
  <c r="AM34" i="1" s="1"/>
  <c r="AM145" i="1"/>
  <c r="AM147" i="1" s="1"/>
  <c r="AM148" i="1" s="1"/>
  <c r="AM20" i="1" s="1"/>
  <c r="AL145" i="1"/>
  <c r="AL147" i="1" s="1"/>
  <c r="AL148" i="1" s="1"/>
  <c r="AL20" i="1" s="1"/>
  <c r="AL143" i="1"/>
  <c r="AL23" i="1" s="1"/>
  <c r="AL34" i="1" s="1"/>
  <c r="AL137" i="1"/>
  <c r="AL144" i="1" s="1"/>
  <c r="AL24" i="1" s="1"/>
  <c r="AM122" i="1"/>
  <c r="AM22" i="1" s="1"/>
  <c r="AM33" i="1" s="1"/>
  <c r="AM124" i="1"/>
  <c r="AM126" i="1" s="1"/>
  <c r="AM128" i="1" s="1"/>
  <c r="AM16" i="1" s="1"/>
  <c r="AM27" i="1" s="1"/>
  <c r="AL26" i="1"/>
  <c r="AM26" i="1"/>
  <c r="AB30" i="1"/>
  <c r="AB118" i="1"/>
  <c r="AB120" i="1" s="1"/>
  <c r="AB105" i="1"/>
  <c r="AB106" i="1" s="1"/>
  <c r="AB107" i="1" s="1"/>
  <c r="AB108" i="1" s="1"/>
  <c r="AB15" i="1" s="1"/>
  <c r="AB131" i="1"/>
  <c r="AB133" i="1" s="1"/>
  <c r="AB136" i="1" s="1"/>
  <c r="R118" i="1"/>
  <c r="R120" i="1" s="1"/>
  <c r="R105" i="1"/>
  <c r="R106" i="1" s="1"/>
  <c r="R107" i="1" s="1"/>
  <c r="R108" i="1" s="1"/>
  <c r="R15" i="1" s="1"/>
  <c r="R131" i="1"/>
  <c r="R133" i="1" s="1"/>
  <c r="R136" i="1" s="1"/>
  <c r="R30" i="1"/>
  <c r="H26" i="1"/>
  <c r="H145" i="1"/>
  <c r="H147" i="1" s="1"/>
  <c r="H148" i="1" s="1"/>
  <c r="H20" i="1" s="1"/>
  <c r="H137" i="1"/>
  <c r="H144" i="1" s="1"/>
  <c r="H24" i="1" s="1"/>
  <c r="H143" i="1"/>
  <c r="H23" i="1" s="1"/>
  <c r="H34" i="1" s="1"/>
  <c r="H122" i="1"/>
  <c r="H22" i="1" s="1"/>
  <c r="H33" i="1" s="1"/>
  <c r="H124" i="1"/>
  <c r="H126" i="1" s="1"/>
  <c r="H128" i="1" s="1"/>
  <c r="H16" i="1" s="1"/>
  <c r="H27" i="1" s="1"/>
  <c r="BZ16" i="1"/>
  <c r="BZ27" i="1" s="1"/>
  <c r="CA122" i="1"/>
  <c r="CA22" i="1" s="1"/>
  <c r="CA33" i="1" s="1"/>
  <c r="BZ31" i="1"/>
  <c r="BZ21" i="1"/>
  <c r="BZ32" i="1" s="1"/>
  <c r="BP30" i="1"/>
  <c r="BP118" i="1"/>
  <c r="BP120" i="1" s="1"/>
  <c r="BP105" i="1"/>
  <c r="BP106" i="1" s="1"/>
  <c r="BP107" i="1" s="1"/>
  <c r="BP108" i="1" s="1"/>
  <c r="BP15" i="1" s="1"/>
  <c r="BP131" i="1"/>
  <c r="BP133" i="1" s="1"/>
  <c r="BP136" i="1" s="1"/>
  <c r="BG118" i="1"/>
  <c r="BG120" i="1" s="1"/>
  <c r="BG105" i="1"/>
  <c r="BG106" i="1" s="1"/>
  <c r="BG107" i="1" s="1"/>
  <c r="BG108" i="1" s="1"/>
  <c r="BG15" i="1" s="1"/>
  <c r="BG131" i="1"/>
  <c r="BG133" i="1" s="1"/>
  <c r="BG136" i="1" s="1"/>
  <c r="BG30" i="1"/>
  <c r="AW26" i="1"/>
  <c r="AW124" i="1"/>
  <c r="AW126" i="1" s="1"/>
  <c r="AW128" i="1" s="1"/>
  <c r="AW122" i="1"/>
  <c r="AW22" i="1" s="1"/>
  <c r="AW33" i="1" s="1"/>
  <c r="AW145" i="1"/>
  <c r="AW147" i="1" s="1"/>
  <c r="AW148" i="1" s="1"/>
  <c r="AW20" i="1" s="1"/>
  <c r="AW143" i="1"/>
  <c r="AW23" i="1" s="1"/>
  <c r="AW34" i="1" s="1"/>
  <c r="AW137" i="1"/>
  <c r="AW144" i="1" s="1"/>
  <c r="AW24" i="1" s="1"/>
  <c r="AC145" i="1"/>
  <c r="AC147" i="1" s="1"/>
  <c r="AC148" i="1" s="1"/>
  <c r="AC20" i="1" s="1"/>
  <c r="AC137" i="1"/>
  <c r="AC144" i="1" s="1"/>
  <c r="AC24" i="1" s="1"/>
  <c r="AC143" i="1"/>
  <c r="AC23" i="1" s="1"/>
  <c r="AC34" i="1" s="1"/>
  <c r="AC26" i="1"/>
  <c r="AC124" i="1"/>
  <c r="AC126" i="1" s="1"/>
  <c r="AC128" i="1" s="1"/>
  <c r="AC122" i="1"/>
  <c r="AC22" i="1" s="1"/>
  <c r="AC33" i="1" s="1"/>
  <c r="I16" i="1"/>
  <c r="I27" i="1" s="1"/>
  <c r="S30" i="1"/>
  <c r="S118" i="1"/>
  <c r="S120" i="1" s="1"/>
  <c r="S105" i="1"/>
  <c r="S106" i="1" s="1"/>
  <c r="S107" i="1" s="1"/>
  <c r="S108" i="1" s="1"/>
  <c r="S15" i="1" s="1"/>
  <c r="S131" i="1"/>
  <c r="S133" i="1" s="1"/>
  <c r="S136" i="1" s="1"/>
  <c r="I31" i="1"/>
  <c r="I21" i="1"/>
  <c r="I32" i="1" s="1"/>
  <c r="L144" i="10"/>
  <c r="L146" i="10" s="1"/>
  <c r="L147" i="10" s="1"/>
  <c r="L20" i="10" s="1"/>
  <c r="L143" i="10"/>
  <c r="L24" i="10" s="1"/>
  <c r="G144" i="10"/>
  <c r="G146" i="10" s="1"/>
  <c r="G147" i="10" s="1"/>
  <c r="G20" i="10" s="1"/>
  <c r="G143" i="10"/>
  <c r="G24" i="10" s="1"/>
  <c r="H17" i="10"/>
  <c r="H28" i="10" s="1"/>
  <c r="T26" i="1"/>
  <c r="BQ26" i="1"/>
  <c r="AN26" i="1"/>
  <c r="AD26" i="1"/>
  <c r="CA23" i="1"/>
  <c r="CA34" i="1" s="1"/>
  <c r="CA17" i="1"/>
  <c r="CA28" i="1" s="1"/>
  <c r="H144" i="10"/>
  <c r="H146" i="10" s="1"/>
  <c r="H147" i="10" s="1"/>
  <c r="H20" i="10" s="1"/>
  <c r="H143" i="10"/>
  <c r="H24" i="10" s="1"/>
  <c r="CA31" i="1"/>
  <c r="CA32" i="1"/>
  <c r="BQ145" i="1"/>
  <c r="BQ147" i="1" s="1"/>
  <c r="BQ148" i="1" s="1"/>
  <c r="BQ20" i="1" s="1"/>
  <c r="BQ21" i="1" s="1"/>
  <c r="BQ143" i="1"/>
  <c r="BQ137" i="1"/>
  <c r="BQ144" i="1" s="1"/>
  <c r="BQ24" i="1" s="1"/>
  <c r="BQ124" i="1"/>
  <c r="BQ126" i="1" s="1"/>
  <c r="BQ128" i="1" s="1"/>
  <c r="BQ16" i="1" s="1"/>
  <c r="BQ27" i="1" s="1"/>
  <c r="BQ122" i="1"/>
  <c r="BH118" i="1"/>
  <c r="BH120" i="1" s="1"/>
  <c r="BH105" i="1"/>
  <c r="BH106" i="1" s="1"/>
  <c r="BH107" i="1" s="1"/>
  <c r="BH108" i="1" s="1"/>
  <c r="BH15" i="1" s="1"/>
  <c r="BH131" i="1"/>
  <c r="BH133" i="1" s="1"/>
  <c r="BH136" i="1" s="1"/>
  <c r="BH30" i="1"/>
  <c r="AX118" i="1"/>
  <c r="AX120" i="1" s="1"/>
  <c r="AX105" i="1"/>
  <c r="AX106" i="1" s="1"/>
  <c r="AX107" i="1" s="1"/>
  <c r="AX108" i="1" s="1"/>
  <c r="AX15" i="1" s="1"/>
  <c r="AX131" i="1"/>
  <c r="AX133" i="1" s="1"/>
  <c r="AX136" i="1" s="1"/>
  <c r="AX30" i="1"/>
  <c r="AN145" i="1"/>
  <c r="AN147" i="1" s="1"/>
  <c r="AN148" i="1" s="1"/>
  <c r="AN20" i="1" s="1"/>
  <c r="AN21" i="1" s="1"/>
  <c r="AN143" i="1"/>
  <c r="AN137" i="1"/>
  <c r="AN144" i="1" s="1"/>
  <c r="AN24" i="1" s="1"/>
  <c r="AN122" i="1"/>
  <c r="AN124" i="1"/>
  <c r="AN126" i="1" s="1"/>
  <c r="AN128" i="1" s="1"/>
  <c r="AN16" i="1" s="1"/>
  <c r="AN27" i="1" s="1"/>
  <c r="AD145" i="1"/>
  <c r="AD147" i="1" s="1"/>
  <c r="AD148" i="1" s="1"/>
  <c r="AD20" i="1" s="1"/>
  <c r="AD21" i="1" s="1"/>
  <c r="AD143" i="1"/>
  <c r="AD137" i="1"/>
  <c r="AD144" i="1" s="1"/>
  <c r="AD24" i="1" s="1"/>
  <c r="AD122" i="1"/>
  <c r="AD124" i="1"/>
  <c r="AD126" i="1" s="1"/>
  <c r="AD128" i="1" s="1"/>
  <c r="AD16" i="1" s="1"/>
  <c r="AD27" i="1" s="1"/>
  <c r="T124" i="1"/>
  <c r="T126" i="1" s="1"/>
  <c r="T128" i="1" s="1"/>
  <c r="T16" i="1" s="1"/>
  <c r="T27" i="1" s="1"/>
  <c r="T122" i="1"/>
  <c r="T145" i="1"/>
  <c r="T147" i="1" s="1"/>
  <c r="T148" i="1" s="1"/>
  <c r="T20" i="1" s="1"/>
  <c r="T21" i="1" s="1"/>
  <c r="T137" i="1"/>
  <c r="T144" i="1" s="1"/>
  <c r="T24" i="1" s="1"/>
  <c r="T143" i="1"/>
  <c r="J145" i="1"/>
  <c r="J147" i="1" s="1"/>
  <c r="J148" i="1" s="1"/>
  <c r="J20" i="1" s="1"/>
  <c r="J143" i="1"/>
  <c r="J23" i="1" s="1"/>
  <c r="J34" i="1" s="1"/>
  <c r="J137" i="1"/>
  <c r="J144" i="1" s="1"/>
  <c r="J24" i="1" s="1"/>
  <c r="J122" i="1"/>
  <c r="J22" i="1" s="1"/>
  <c r="J33" i="1" s="1"/>
  <c r="J124" i="1"/>
  <c r="J126" i="1" s="1"/>
  <c r="J128" i="1" s="1"/>
  <c r="J16" i="1" s="1"/>
  <c r="J27" i="1" s="1"/>
  <c r="CD124" i="1"/>
  <c r="CD126" i="1" s="1"/>
  <c r="CD128" i="1" s="1"/>
  <c r="CD16" i="1" s="1"/>
  <c r="CD27" i="1" s="1"/>
  <c r="CD122" i="1"/>
  <c r="CD22" i="1" s="1"/>
  <c r="CD33" i="1" s="1"/>
  <c r="CD145" i="1"/>
  <c r="CD147" i="1" s="1"/>
  <c r="CD148" i="1" s="1"/>
  <c r="CD20" i="1" s="1"/>
  <c r="CD137" i="1"/>
  <c r="CD144" i="1" s="1"/>
  <c r="CD24" i="1" s="1"/>
  <c r="CD143" i="1"/>
  <c r="CD23" i="1" s="1"/>
  <c r="CD34" i="1" s="1"/>
  <c r="CD26" i="1"/>
  <c r="BS118" i="1"/>
  <c r="BS120" i="1" s="1"/>
  <c r="BS105" i="1"/>
  <c r="BS106" i="1" s="1"/>
  <c r="BS107" i="1" s="1"/>
  <c r="BS108" i="1" s="1"/>
  <c r="BS15" i="1" s="1"/>
  <c r="BS131" i="1"/>
  <c r="BS133" i="1" s="1"/>
  <c r="BS136" i="1" s="1"/>
  <c r="BS30" i="1"/>
  <c r="BI30" i="1"/>
  <c r="BI105" i="1"/>
  <c r="BI106" i="1" s="1"/>
  <c r="BI107" i="1" s="1"/>
  <c r="BI108" i="1" s="1"/>
  <c r="BI15" i="1" s="1"/>
  <c r="BI118" i="1"/>
  <c r="BI120" i="1" s="1"/>
  <c r="BI131" i="1"/>
  <c r="BI133" i="1" s="1"/>
  <c r="BI136" i="1" s="1"/>
  <c r="AZ30" i="1"/>
  <c r="AZ105" i="1"/>
  <c r="AZ106" i="1" s="1"/>
  <c r="AZ107" i="1" s="1"/>
  <c r="AZ108" i="1" s="1"/>
  <c r="AZ15" i="1" s="1"/>
  <c r="AZ118" i="1"/>
  <c r="AZ120" i="1" s="1"/>
  <c r="AZ131" i="1"/>
  <c r="AZ133" i="1" s="1"/>
  <c r="AZ136" i="1" s="1"/>
  <c r="AP137" i="1"/>
  <c r="AP144" i="1" s="1"/>
  <c r="AP24" i="1" s="1"/>
  <c r="AP145" i="1"/>
  <c r="AP147" i="1" s="1"/>
  <c r="AP148" i="1" s="1"/>
  <c r="AP20" i="1" s="1"/>
  <c r="AP143" i="1"/>
  <c r="AP23" i="1" s="1"/>
  <c r="AP34" i="1" s="1"/>
  <c r="AP26" i="1"/>
  <c r="AP122" i="1"/>
  <c r="AP22" i="1" s="1"/>
  <c r="AP33" i="1" s="1"/>
  <c r="AP124" i="1"/>
  <c r="AP126" i="1" s="1"/>
  <c r="AP128" i="1" s="1"/>
  <c r="AP16" i="1" s="1"/>
  <c r="AP27" i="1" s="1"/>
  <c r="AF137" i="1"/>
  <c r="AF144" i="1" s="1"/>
  <c r="AF24" i="1" s="1"/>
  <c r="AF145" i="1"/>
  <c r="AF147" i="1" s="1"/>
  <c r="AF148" i="1" s="1"/>
  <c r="AF20" i="1" s="1"/>
  <c r="AF143" i="1"/>
  <c r="AF23" i="1" s="1"/>
  <c r="AF34" i="1" s="1"/>
  <c r="AF124" i="1"/>
  <c r="AF126" i="1" s="1"/>
  <c r="AF128" i="1" s="1"/>
  <c r="AF16" i="1" s="1"/>
  <c r="AF27" i="1" s="1"/>
  <c r="AF122" i="1"/>
  <c r="AF22" i="1" s="1"/>
  <c r="AF33" i="1" s="1"/>
  <c r="AF26" i="1"/>
  <c r="V118" i="1"/>
  <c r="V120" i="1" s="1"/>
  <c r="V105" i="1"/>
  <c r="V106" i="1" s="1"/>
  <c r="V107" i="1" s="1"/>
  <c r="V108" i="1" s="1"/>
  <c r="V15" i="1" s="1"/>
  <c r="V131" i="1"/>
  <c r="V133" i="1" s="1"/>
  <c r="V136" i="1" s="1"/>
  <c r="V30" i="1"/>
  <c r="L137" i="1"/>
  <c r="L144" i="1" s="1"/>
  <c r="L24" i="1" s="1"/>
  <c r="L145" i="1"/>
  <c r="L147" i="1" s="1"/>
  <c r="L148" i="1" s="1"/>
  <c r="L20" i="1" s="1"/>
  <c r="L143" i="1"/>
  <c r="L23" i="1" s="1"/>
  <c r="L34" i="1" s="1"/>
  <c r="L26" i="1"/>
  <c r="L124" i="1"/>
  <c r="L126" i="1" s="1"/>
  <c r="L128" i="1" s="1"/>
  <c r="L16" i="1" s="1"/>
  <c r="L27" i="1" s="1"/>
  <c r="L122" i="1"/>
  <c r="L22" i="1" s="1"/>
  <c r="L33" i="1" s="1"/>
  <c r="BR105" i="1"/>
  <c r="BR106" i="1" s="1"/>
  <c r="BR107" i="1" s="1"/>
  <c r="BR108" i="1" s="1"/>
  <c r="BR15" i="1" s="1"/>
  <c r="BR26" i="1" s="1"/>
  <c r="CC118" i="1"/>
  <c r="CC120" i="1" s="1"/>
  <c r="CC122" i="1" s="1"/>
  <c r="CC22" i="1" s="1"/>
  <c r="CC33" i="1" s="1"/>
  <c r="BR118" i="1"/>
  <c r="BR120" i="1" s="1"/>
  <c r="BR122" i="1" s="1"/>
  <c r="BR22" i="1" s="1"/>
  <c r="BR33" i="1" s="1"/>
  <c r="CC105" i="1"/>
  <c r="CC106" i="1" s="1"/>
  <c r="CC107" i="1" s="1"/>
  <c r="CC108" i="1" s="1"/>
  <c r="CC15" i="1" s="1"/>
  <c r="CC26" i="1" s="1"/>
  <c r="CB145" i="1"/>
  <c r="CB147" i="1" s="1"/>
  <c r="CB148" i="1" s="1"/>
  <c r="CB20" i="1" s="1"/>
  <c r="CB143" i="1"/>
  <c r="CB23" i="1" s="1"/>
  <c r="CB34" i="1" s="1"/>
  <c r="CB137" i="1"/>
  <c r="CB144" i="1" s="1"/>
  <c r="CB24" i="1" s="1"/>
  <c r="CB26" i="1"/>
  <c r="CB122" i="1"/>
  <c r="CB22" i="1" s="1"/>
  <c r="CB33" i="1" s="1"/>
  <c r="BR145" i="1"/>
  <c r="BR147" i="1" s="1"/>
  <c r="BR148" i="1" s="1"/>
  <c r="BR20" i="1" s="1"/>
  <c r="BR137" i="1"/>
  <c r="BR144" i="1" s="1"/>
  <c r="BR24" i="1" s="1"/>
  <c r="BR143" i="1"/>
  <c r="BR23" i="1" s="1"/>
  <c r="BR34" i="1" s="1"/>
  <c r="AY137" i="1"/>
  <c r="AY144" i="1" s="1"/>
  <c r="AY24" i="1" s="1"/>
  <c r="AY145" i="1"/>
  <c r="AY147" i="1" s="1"/>
  <c r="AY148" i="1" s="1"/>
  <c r="AY20" i="1" s="1"/>
  <c r="AY143" i="1"/>
  <c r="AY23" i="1" s="1"/>
  <c r="AY34" i="1" s="1"/>
  <c r="AY26" i="1"/>
  <c r="AY122" i="1"/>
  <c r="AY22" i="1" s="1"/>
  <c r="AY33" i="1" s="1"/>
  <c r="AO30" i="1"/>
  <c r="AO105" i="1"/>
  <c r="AO106" i="1" s="1"/>
  <c r="AO107" i="1" s="1"/>
  <c r="AO108" i="1" s="1"/>
  <c r="AO15" i="1" s="1"/>
  <c r="AO118" i="1"/>
  <c r="AO120" i="1" s="1"/>
  <c r="AO131" i="1"/>
  <c r="AO133" i="1" s="1"/>
  <c r="AO136" i="1" s="1"/>
  <c r="AE118" i="1"/>
  <c r="AE120" i="1" s="1"/>
  <c r="AE105" i="1"/>
  <c r="AE106" i="1" s="1"/>
  <c r="AE107" i="1" s="1"/>
  <c r="AE108" i="1" s="1"/>
  <c r="AE15" i="1" s="1"/>
  <c r="AE131" i="1"/>
  <c r="AE133" i="1" s="1"/>
  <c r="AE136" i="1" s="1"/>
  <c r="AE30" i="1"/>
  <c r="U30" i="1"/>
  <c r="U105" i="1"/>
  <c r="U106" i="1" s="1"/>
  <c r="U107" i="1" s="1"/>
  <c r="U108" i="1" s="1"/>
  <c r="U15" i="1" s="1"/>
  <c r="U118" i="1"/>
  <c r="U120" i="1" s="1"/>
  <c r="U131" i="1"/>
  <c r="U133" i="1" s="1"/>
  <c r="U136" i="1" s="1"/>
  <c r="CC145" i="1"/>
  <c r="CC147" i="1" s="1"/>
  <c r="CC148" i="1" s="1"/>
  <c r="CC20" i="1" s="1"/>
  <c r="CC137" i="1"/>
  <c r="CC144" i="1" s="1"/>
  <c r="CC24" i="1" s="1"/>
  <c r="CC143" i="1"/>
  <c r="CC23" i="1" s="1"/>
  <c r="CC34" i="1" s="1"/>
  <c r="C131" i="10"/>
  <c r="C133" i="10" s="1"/>
  <c r="C118" i="10"/>
  <c r="C120" i="10" s="1"/>
  <c r="I118" i="10"/>
  <c r="I120" i="10" s="1"/>
  <c r="I131" i="10"/>
  <c r="I133" i="10" s="1"/>
  <c r="C110" i="10"/>
  <c r="C111" i="10" s="1"/>
  <c r="C112" i="10" s="1"/>
  <c r="C113" i="10" s="1"/>
  <c r="C114" i="10" s="1"/>
  <c r="C19" i="10" s="1"/>
  <c r="C30" i="10" s="1"/>
  <c r="C103" i="10"/>
  <c r="I12" i="10"/>
  <c r="I10" i="10" s="1"/>
  <c r="I11" i="10" s="1"/>
  <c r="I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BV31" i="1" l="1"/>
  <c r="BV21" i="1"/>
  <c r="BV32" i="1" s="1"/>
  <c r="BL26" i="1"/>
  <c r="BL124" i="1"/>
  <c r="BL126" i="1" s="1"/>
  <c r="BL128" i="1" s="1"/>
  <c r="BL16" i="1" s="1"/>
  <c r="BL27" i="1" s="1"/>
  <c r="BL122" i="1"/>
  <c r="BL22" i="1" s="1"/>
  <c r="BL33" i="1" s="1"/>
  <c r="BK145" i="1"/>
  <c r="BK147" i="1" s="1"/>
  <c r="BK148" i="1" s="1"/>
  <c r="BK20" i="1" s="1"/>
  <c r="BK137" i="1"/>
  <c r="BK144" i="1" s="1"/>
  <c r="BK24" i="1" s="1"/>
  <c r="BK143" i="1"/>
  <c r="BK23" i="1" s="1"/>
  <c r="BK34" i="1" s="1"/>
  <c r="BK26" i="1"/>
  <c r="BK124" i="1"/>
  <c r="BK126" i="1" s="1"/>
  <c r="BK128" i="1" s="1"/>
  <c r="BK16" i="1" s="1"/>
  <c r="BK27" i="1" s="1"/>
  <c r="BK122" i="1"/>
  <c r="BK22" i="1" s="1"/>
  <c r="BK33" i="1" s="1"/>
  <c r="BL143" i="1"/>
  <c r="BL23" i="1" s="1"/>
  <c r="BL34" i="1" s="1"/>
  <c r="BL145" i="1"/>
  <c r="BL147" i="1" s="1"/>
  <c r="BL148" i="1" s="1"/>
  <c r="BL20" i="1" s="1"/>
  <c r="BL137" i="1"/>
  <c r="BL144" i="1" s="1"/>
  <c r="BL24" i="1" s="1"/>
  <c r="BC124" i="1"/>
  <c r="BC126" i="1" s="1"/>
  <c r="BC128" i="1" s="1"/>
  <c r="BC16" i="1" s="1"/>
  <c r="BC27" i="1" s="1"/>
  <c r="BC122" i="1"/>
  <c r="BC22" i="1" s="1"/>
  <c r="BC33" i="1" s="1"/>
  <c r="O17" i="1"/>
  <c r="O28" i="1" s="1"/>
  <c r="AT145" i="1"/>
  <c r="AT147" i="1" s="1"/>
  <c r="AT148" i="1" s="1"/>
  <c r="AT20" i="1" s="1"/>
  <c r="AT137" i="1"/>
  <c r="AT144" i="1" s="1"/>
  <c r="AT24" i="1" s="1"/>
  <c r="AT143" i="1"/>
  <c r="AT23" i="1" s="1"/>
  <c r="AT34" i="1" s="1"/>
  <c r="AT26" i="1"/>
  <c r="AT17" i="1"/>
  <c r="AT28" i="1" s="1"/>
  <c r="BC26" i="1"/>
  <c r="AT122" i="1"/>
  <c r="AT22" i="1" s="1"/>
  <c r="AT33" i="1" s="1"/>
  <c r="AT124" i="1"/>
  <c r="AT126" i="1" s="1"/>
  <c r="AT128" i="1" s="1"/>
  <c r="AT16" i="1" s="1"/>
  <c r="AT27" i="1" s="1"/>
  <c r="BC143" i="1"/>
  <c r="BC23" i="1" s="1"/>
  <c r="BC34" i="1" s="1"/>
  <c r="BC145" i="1"/>
  <c r="BC147" i="1" s="1"/>
  <c r="BC148" i="1" s="1"/>
  <c r="BC20" i="1" s="1"/>
  <c r="BC137" i="1"/>
  <c r="BC144" i="1" s="1"/>
  <c r="BC24" i="1" s="1"/>
  <c r="AR143" i="1"/>
  <c r="AR23" i="1" s="1"/>
  <c r="AR34" i="1" s="1"/>
  <c r="AR145" i="1"/>
  <c r="AR147" i="1" s="1"/>
  <c r="AR148" i="1" s="1"/>
  <c r="AR20" i="1" s="1"/>
  <c r="AR137" i="1"/>
  <c r="AR144" i="1" s="1"/>
  <c r="AR24" i="1" s="1"/>
  <c r="AR124" i="1"/>
  <c r="AR126" i="1" s="1"/>
  <c r="AR128" i="1" s="1"/>
  <c r="AR16" i="1" s="1"/>
  <c r="AR27" i="1" s="1"/>
  <c r="AR122" i="1"/>
  <c r="AR22" i="1" s="1"/>
  <c r="AR33" i="1" s="1"/>
  <c r="AR26" i="1"/>
  <c r="AS143" i="1"/>
  <c r="AS23" i="1" s="1"/>
  <c r="AS34" i="1" s="1"/>
  <c r="AS145" i="1"/>
  <c r="AS147" i="1" s="1"/>
  <c r="AS148" i="1" s="1"/>
  <c r="AS20" i="1" s="1"/>
  <c r="AS137" i="1"/>
  <c r="AS144" i="1" s="1"/>
  <c r="AS24" i="1" s="1"/>
  <c r="AH145" i="1"/>
  <c r="AH147" i="1" s="1"/>
  <c r="AH148" i="1" s="1"/>
  <c r="AH20" i="1" s="1"/>
  <c r="AH137" i="1"/>
  <c r="AH144" i="1" s="1"/>
  <c r="AH24" i="1" s="1"/>
  <c r="AH143" i="1"/>
  <c r="AH23" i="1" s="1"/>
  <c r="AH34" i="1" s="1"/>
  <c r="AS26" i="1"/>
  <c r="AH122" i="1"/>
  <c r="AH22" i="1" s="1"/>
  <c r="AH33" i="1" s="1"/>
  <c r="AH124" i="1"/>
  <c r="AH126" i="1" s="1"/>
  <c r="AH128" i="1" s="1"/>
  <c r="AH16" i="1" s="1"/>
  <c r="AH27" i="1" s="1"/>
  <c r="AS122" i="1"/>
  <c r="AS22" i="1" s="1"/>
  <c r="AS33" i="1" s="1"/>
  <c r="AS124" i="1"/>
  <c r="AS126" i="1" s="1"/>
  <c r="AS128" i="1" s="1"/>
  <c r="AS16" i="1" s="1"/>
  <c r="AS27" i="1" s="1"/>
  <c r="AI31" i="1"/>
  <c r="AI21" i="1"/>
  <c r="AI32" i="1" s="1"/>
  <c r="AI17" i="1"/>
  <c r="AI28" i="1" s="1"/>
  <c r="Y17" i="1"/>
  <c r="Y28" i="1" s="1"/>
  <c r="X17" i="1"/>
  <c r="X28" i="1" s="1"/>
  <c r="X31" i="1"/>
  <c r="X21" i="1"/>
  <c r="X32" i="1" s="1"/>
  <c r="Y31" i="1"/>
  <c r="Y21" i="1"/>
  <c r="Y32" i="1" s="1"/>
  <c r="E17" i="1"/>
  <c r="E28" i="1" s="1"/>
  <c r="N145" i="1"/>
  <c r="N147" i="1" s="1"/>
  <c r="N148" i="1" s="1"/>
  <c r="N20" i="1" s="1"/>
  <c r="N137" i="1"/>
  <c r="N144" i="1" s="1"/>
  <c r="N24" i="1" s="1"/>
  <c r="N143" i="1"/>
  <c r="N23" i="1" s="1"/>
  <c r="N34" i="1" s="1"/>
  <c r="N124" i="1"/>
  <c r="N126" i="1" s="1"/>
  <c r="N128" i="1" s="1"/>
  <c r="N16" i="1" s="1"/>
  <c r="N27" i="1" s="1"/>
  <c r="N122" i="1"/>
  <c r="N22" i="1" s="1"/>
  <c r="N33" i="1" s="1"/>
  <c r="N26" i="1"/>
  <c r="O31" i="1"/>
  <c r="O21" i="1"/>
  <c r="O32" i="1" s="1"/>
  <c r="D17" i="1"/>
  <c r="D28" i="1" s="1"/>
  <c r="BX145" i="1"/>
  <c r="BX147" i="1" s="1"/>
  <c r="BX148" i="1" s="1"/>
  <c r="BX20" i="1" s="1"/>
  <c r="BX143" i="1"/>
  <c r="BX23" i="1" s="1"/>
  <c r="BX34" i="1" s="1"/>
  <c r="BX137" i="1"/>
  <c r="BX144" i="1" s="1"/>
  <c r="BX24" i="1" s="1"/>
  <c r="BX122" i="1"/>
  <c r="BX22" i="1" s="1"/>
  <c r="BX33" i="1" s="1"/>
  <c r="BX124" i="1"/>
  <c r="BX126" i="1" s="1"/>
  <c r="BX128" i="1" s="1"/>
  <c r="BX16" i="1" s="1"/>
  <c r="D31" i="1"/>
  <c r="D21" i="1"/>
  <c r="D32" i="1" s="1"/>
  <c r="E31" i="1"/>
  <c r="E21" i="1"/>
  <c r="E32" i="1" s="1"/>
  <c r="BN143" i="1"/>
  <c r="BN23" i="1" s="1"/>
  <c r="BN34" i="1" s="1"/>
  <c r="BN145" i="1"/>
  <c r="BN147" i="1" s="1"/>
  <c r="BN148" i="1" s="1"/>
  <c r="BN20" i="1" s="1"/>
  <c r="BN137" i="1"/>
  <c r="BN144" i="1" s="1"/>
  <c r="BN24" i="1" s="1"/>
  <c r="BN26" i="1"/>
  <c r="BN124" i="1"/>
  <c r="BN126" i="1" s="1"/>
  <c r="BN128" i="1" s="1"/>
  <c r="BN16" i="1" s="1"/>
  <c r="BN27" i="1" s="1"/>
  <c r="BN122" i="1"/>
  <c r="BN22" i="1" s="1"/>
  <c r="BN33" i="1" s="1"/>
  <c r="BE124" i="1"/>
  <c r="BE126" i="1" s="1"/>
  <c r="BE128" i="1" s="1"/>
  <c r="BE16" i="1" s="1"/>
  <c r="BE122" i="1"/>
  <c r="BE22" i="1" s="1"/>
  <c r="BE33" i="1" s="1"/>
  <c r="BE137" i="1"/>
  <c r="BE144" i="1" s="1"/>
  <c r="BE24" i="1" s="1"/>
  <c r="BE143" i="1"/>
  <c r="BE23" i="1" s="1"/>
  <c r="BE34" i="1" s="1"/>
  <c r="BE145" i="1"/>
  <c r="BE147" i="1" s="1"/>
  <c r="BE148" i="1" s="1"/>
  <c r="BE20" i="1" s="1"/>
  <c r="AM17" i="1"/>
  <c r="AM28" i="1" s="1"/>
  <c r="Q17" i="1"/>
  <c r="Q28" i="1" s="1"/>
  <c r="Q31" i="1"/>
  <c r="Q21" i="1"/>
  <c r="Q32" i="1" s="1"/>
  <c r="K31" i="10"/>
  <c r="K21" i="10"/>
  <c r="K32" i="10" s="1"/>
  <c r="G27" i="10"/>
  <c r="L27" i="10"/>
  <c r="D21" i="10"/>
  <c r="D32" i="10" s="1"/>
  <c r="D31" i="10"/>
  <c r="BY17" i="1"/>
  <c r="BY28" i="1" s="1"/>
  <c r="BY31" i="1"/>
  <c r="BY21" i="1"/>
  <c r="BY32" i="1" s="1"/>
  <c r="BO17" i="1"/>
  <c r="BO28" i="1" s="1"/>
  <c r="BO31" i="1"/>
  <c r="BO21" i="1"/>
  <c r="BO32" i="1" s="1"/>
  <c r="BF145" i="1"/>
  <c r="BF147" i="1" s="1"/>
  <c r="BF148" i="1" s="1"/>
  <c r="BF20" i="1" s="1"/>
  <c r="BF143" i="1"/>
  <c r="BF23" i="1" s="1"/>
  <c r="BF34" i="1" s="1"/>
  <c r="BF137" i="1"/>
  <c r="BF144" i="1" s="1"/>
  <c r="BF24" i="1" s="1"/>
  <c r="BF26" i="1"/>
  <c r="BF124" i="1"/>
  <c r="BF126" i="1" s="1"/>
  <c r="BF128" i="1" s="1"/>
  <c r="BF16" i="1" s="1"/>
  <c r="BF27" i="1" s="1"/>
  <c r="BF122" i="1"/>
  <c r="BF22" i="1" s="1"/>
  <c r="BF33" i="1" s="1"/>
  <c r="AV17" i="1"/>
  <c r="AV28" i="1" s="1"/>
  <c r="AL17" i="1"/>
  <c r="AL28" i="1" s="1"/>
  <c r="AV31" i="1"/>
  <c r="AV21" i="1"/>
  <c r="AV32" i="1" s="1"/>
  <c r="AL31" i="1"/>
  <c r="AL21" i="1"/>
  <c r="AL32" i="1" s="1"/>
  <c r="AM31" i="1"/>
  <c r="AM21" i="1"/>
  <c r="AM32" i="1" s="1"/>
  <c r="AB26" i="1"/>
  <c r="AB145" i="1"/>
  <c r="AB147" i="1" s="1"/>
  <c r="AB148" i="1" s="1"/>
  <c r="AB20" i="1" s="1"/>
  <c r="AB143" i="1"/>
  <c r="AB23" i="1" s="1"/>
  <c r="AB34" i="1" s="1"/>
  <c r="AB137" i="1"/>
  <c r="AB144" i="1" s="1"/>
  <c r="AB24" i="1" s="1"/>
  <c r="AB124" i="1"/>
  <c r="AB126" i="1" s="1"/>
  <c r="AB128" i="1" s="1"/>
  <c r="AB16" i="1" s="1"/>
  <c r="AB27" i="1" s="1"/>
  <c r="AB122" i="1"/>
  <c r="AB22" i="1" s="1"/>
  <c r="AB33" i="1" s="1"/>
  <c r="R145" i="1"/>
  <c r="R147" i="1" s="1"/>
  <c r="R148" i="1" s="1"/>
  <c r="R20" i="1" s="1"/>
  <c r="R143" i="1"/>
  <c r="R23" i="1" s="1"/>
  <c r="R34" i="1" s="1"/>
  <c r="R137" i="1"/>
  <c r="R144" i="1" s="1"/>
  <c r="R24" i="1" s="1"/>
  <c r="R26" i="1"/>
  <c r="R124" i="1"/>
  <c r="R126" i="1" s="1"/>
  <c r="R128" i="1" s="1"/>
  <c r="R16" i="1" s="1"/>
  <c r="R27" i="1" s="1"/>
  <c r="R122" i="1"/>
  <c r="R22" i="1" s="1"/>
  <c r="R33" i="1" s="1"/>
  <c r="H31" i="1"/>
  <c r="H21" i="1"/>
  <c r="H32" i="1" s="1"/>
  <c r="H17" i="1"/>
  <c r="H28" i="1" s="1"/>
  <c r="BZ17" i="1"/>
  <c r="BZ28" i="1" s="1"/>
  <c r="BP137" i="1"/>
  <c r="BP144" i="1" s="1"/>
  <c r="BP24" i="1" s="1"/>
  <c r="BP145" i="1"/>
  <c r="BP147" i="1" s="1"/>
  <c r="BP148" i="1" s="1"/>
  <c r="BP20" i="1" s="1"/>
  <c r="BP143" i="1"/>
  <c r="BP23" i="1" s="1"/>
  <c r="BP34" i="1" s="1"/>
  <c r="BP26" i="1"/>
  <c r="BP124" i="1"/>
  <c r="BP126" i="1" s="1"/>
  <c r="BP128" i="1" s="1"/>
  <c r="BP122" i="1"/>
  <c r="BP22" i="1" s="1"/>
  <c r="BP33" i="1" s="1"/>
  <c r="AW16" i="1"/>
  <c r="AW27" i="1" s="1"/>
  <c r="BG145" i="1"/>
  <c r="BG147" i="1" s="1"/>
  <c r="BG148" i="1" s="1"/>
  <c r="BG20" i="1" s="1"/>
  <c r="BG143" i="1"/>
  <c r="BG23" i="1" s="1"/>
  <c r="BG34" i="1" s="1"/>
  <c r="BG137" i="1"/>
  <c r="BG144" i="1" s="1"/>
  <c r="BG24" i="1" s="1"/>
  <c r="BG26" i="1"/>
  <c r="BG124" i="1"/>
  <c r="BG126" i="1" s="1"/>
  <c r="BG128" i="1" s="1"/>
  <c r="BG122" i="1"/>
  <c r="BG22" i="1" s="1"/>
  <c r="BG33" i="1" s="1"/>
  <c r="AW31" i="1"/>
  <c r="AW21" i="1"/>
  <c r="AW32" i="1" s="1"/>
  <c r="AC16" i="1"/>
  <c r="AC17" i="1" s="1"/>
  <c r="AC28" i="1" s="1"/>
  <c r="I17" i="1"/>
  <c r="I28" i="1" s="1"/>
  <c r="AC31" i="1"/>
  <c r="AC21" i="1"/>
  <c r="AC32" i="1" s="1"/>
  <c r="S145" i="1"/>
  <c r="S147" i="1" s="1"/>
  <c r="S148" i="1" s="1"/>
  <c r="S20" i="1" s="1"/>
  <c r="S137" i="1"/>
  <c r="S144" i="1" s="1"/>
  <c r="S24" i="1" s="1"/>
  <c r="S143" i="1"/>
  <c r="S23" i="1" s="1"/>
  <c r="S34" i="1" s="1"/>
  <c r="S26" i="1"/>
  <c r="S124" i="1"/>
  <c r="S126" i="1" s="1"/>
  <c r="S128" i="1" s="1"/>
  <c r="S122" i="1"/>
  <c r="S22" i="1" s="1"/>
  <c r="S33" i="1" s="1"/>
  <c r="AN17" i="1"/>
  <c r="AN28" i="1" s="1"/>
  <c r="T17" i="1"/>
  <c r="T28" i="1" s="1"/>
  <c r="L31" i="10"/>
  <c r="L21" i="10"/>
  <c r="L32" i="10" s="1"/>
  <c r="G31" i="10"/>
  <c r="G21" i="10"/>
  <c r="G32" i="10" s="1"/>
  <c r="AD22" i="1"/>
  <c r="AD33" i="1" s="1"/>
  <c r="T23" i="1"/>
  <c r="T34" i="1" s="1"/>
  <c r="AX26" i="1"/>
  <c r="BQ22" i="1"/>
  <c r="BQ33" i="1" s="1"/>
  <c r="AD23" i="1"/>
  <c r="AD34" i="1" s="1"/>
  <c r="BQ23" i="1"/>
  <c r="BQ34" i="1" s="1"/>
  <c r="T22" i="1"/>
  <c r="T33" i="1" s="1"/>
  <c r="AN22" i="1"/>
  <c r="AN33" i="1" s="1"/>
  <c r="BQ17" i="1"/>
  <c r="BQ28" i="1" s="1"/>
  <c r="AD17" i="1"/>
  <c r="AD28" i="1" s="1"/>
  <c r="AN23" i="1"/>
  <c r="AN34" i="1" s="1"/>
  <c r="BH26" i="1"/>
  <c r="H31" i="10"/>
  <c r="H21" i="10"/>
  <c r="H32" i="10" s="1"/>
  <c r="BQ31" i="1"/>
  <c r="BQ32" i="1"/>
  <c r="BH143" i="1"/>
  <c r="BH145" i="1"/>
  <c r="BH147" i="1" s="1"/>
  <c r="BH148" i="1" s="1"/>
  <c r="BH20" i="1" s="1"/>
  <c r="BH21" i="1" s="1"/>
  <c r="BH137" i="1"/>
  <c r="BH144" i="1" s="1"/>
  <c r="BH24" i="1" s="1"/>
  <c r="BH124" i="1"/>
  <c r="BH126" i="1" s="1"/>
  <c r="BH128" i="1" s="1"/>
  <c r="BH16" i="1" s="1"/>
  <c r="BH27" i="1" s="1"/>
  <c r="BH122" i="1"/>
  <c r="AX143" i="1"/>
  <c r="AX145" i="1"/>
  <c r="AX147" i="1" s="1"/>
  <c r="AX148" i="1" s="1"/>
  <c r="AX20" i="1" s="1"/>
  <c r="AX21" i="1" s="1"/>
  <c r="AX137" i="1"/>
  <c r="AX144" i="1" s="1"/>
  <c r="AX24" i="1" s="1"/>
  <c r="AX124" i="1"/>
  <c r="AX126" i="1" s="1"/>
  <c r="AX128" i="1" s="1"/>
  <c r="AX16" i="1" s="1"/>
  <c r="AX27" i="1" s="1"/>
  <c r="AX122" i="1"/>
  <c r="AN31" i="1"/>
  <c r="AN32" i="1"/>
  <c r="AD31" i="1"/>
  <c r="AD32" i="1"/>
  <c r="T31" i="1"/>
  <c r="T32" i="1"/>
  <c r="J17" i="1"/>
  <c r="J28" i="1" s="1"/>
  <c r="J31" i="1"/>
  <c r="J21" i="1"/>
  <c r="J32" i="1" s="1"/>
  <c r="CD17" i="1"/>
  <c r="CD28" i="1" s="1"/>
  <c r="CD31" i="1"/>
  <c r="CD21" i="1"/>
  <c r="CD32" i="1" s="1"/>
  <c r="BS137" i="1"/>
  <c r="BS144" i="1" s="1"/>
  <c r="BS24" i="1" s="1"/>
  <c r="BS143" i="1"/>
  <c r="BS23" i="1" s="1"/>
  <c r="BS34" i="1" s="1"/>
  <c r="BS145" i="1"/>
  <c r="BS147" i="1" s="1"/>
  <c r="BS148" i="1" s="1"/>
  <c r="BS20" i="1" s="1"/>
  <c r="BS26" i="1"/>
  <c r="BS122" i="1"/>
  <c r="BS22" i="1" s="1"/>
  <c r="BS33" i="1" s="1"/>
  <c r="BS124" i="1"/>
  <c r="BS126" i="1" s="1"/>
  <c r="BS128" i="1" s="1"/>
  <c r="BS16" i="1" s="1"/>
  <c r="BS27" i="1" s="1"/>
  <c r="BI145" i="1"/>
  <c r="BI147" i="1" s="1"/>
  <c r="BI148" i="1" s="1"/>
  <c r="BI20" i="1" s="1"/>
  <c r="BI137" i="1"/>
  <c r="BI144" i="1" s="1"/>
  <c r="BI24" i="1" s="1"/>
  <c r="BI143" i="1"/>
  <c r="BI23" i="1" s="1"/>
  <c r="BI34" i="1" s="1"/>
  <c r="BI122" i="1"/>
  <c r="BI22" i="1" s="1"/>
  <c r="BI33" i="1" s="1"/>
  <c r="BI124" i="1"/>
  <c r="BI126" i="1" s="1"/>
  <c r="BI128" i="1" s="1"/>
  <c r="BI16" i="1" s="1"/>
  <c r="BI27" i="1" s="1"/>
  <c r="BI26" i="1"/>
  <c r="AZ122" i="1"/>
  <c r="AZ22" i="1" s="1"/>
  <c r="AZ33" i="1" s="1"/>
  <c r="AZ124" i="1"/>
  <c r="AZ126" i="1" s="1"/>
  <c r="AZ128" i="1" s="1"/>
  <c r="AZ16" i="1" s="1"/>
  <c r="AZ27" i="1" s="1"/>
  <c r="AZ26" i="1"/>
  <c r="AZ145" i="1"/>
  <c r="AZ147" i="1" s="1"/>
  <c r="AZ148" i="1" s="1"/>
  <c r="AZ20" i="1" s="1"/>
  <c r="AZ137" i="1"/>
  <c r="AZ144" i="1" s="1"/>
  <c r="AZ24" i="1" s="1"/>
  <c r="AZ143" i="1"/>
  <c r="AZ23" i="1" s="1"/>
  <c r="AZ34" i="1" s="1"/>
  <c r="AP17" i="1"/>
  <c r="AP28" i="1" s="1"/>
  <c r="AP31" i="1"/>
  <c r="AP21" i="1"/>
  <c r="AP32" i="1" s="1"/>
  <c r="AF17" i="1"/>
  <c r="AF28" i="1" s="1"/>
  <c r="AF31" i="1"/>
  <c r="AF21" i="1"/>
  <c r="AF32" i="1" s="1"/>
  <c r="V137" i="1"/>
  <c r="V144" i="1" s="1"/>
  <c r="V24" i="1" s="1"/>
  <c r="V145" i="1"/>
  <c r="V147" i="1" s="1"/>
  <c r="V148" i="1" s="1"/>
  <c r="V20" i="1" s="1"/>
  <c r="V143" i="1"/>
  <c r="V23" i="1" s="1"/>
  <c r="V34" i="1" s="1"/>
  <c r="V26" i="1"/>
  <c r="V122" i="1"/>
  <c r="V22" i="1" s="1"/>
  <c r="V33" i="1" s="1"/>
  <c r="V124" i="1"/>
  <c r="V126" i="1" s="1"/>
  <c r="V128" i="1" s="1"/>
  <c r="V16" i="1" s="1"/>
  <c r="V27" i="1" s="1"/>
  <c r="L17" i="1"/>
  <c r="L28" i="1" s="1"/>
  <c r="L31" i="1"/>
  <c r="L21" i="1"/>
  <c r="L32" i="1" s="1"/>
  <c r="CB31" i="1"/>
  <c r="CB21" i="1"/>
  <c r="CB32" i="1" s="1"/>
  <c r="BR31" i="1"/>
  <c r="BR21" i="1"/>
  <c r="BR32" i="1" s="1"/>
  <c r="AY31" i="1"/>
  <c r="AY21" i="1"/>
  <c r="AY32" i="1" s="1"/>
  <c r="AO145" i="1"/>
  <c r="AO147" i="1" s="1"/>
  <c r="AO148" i="1" s="1"/>
  <c r="AO20" i="1" s="1"/>
  <c r="AO137" i="1"/>
  <c r="AO144" i="1" s="1"/>
  <c r="AO24" i="1" s="1"/>
  <c r="AO143" i="1"/>
  <c r="AO23" i="1" s="1"/>
  <c r="AO34" i="1" s="1"/>
  <c r="AO122" i="1"/>
  <c r="AO22" i="1" s="1"/>
  <c r="AO33" i="1" s="1"/>
  <c r="AO26" i="1"/>
  <c r="AE145" i="1"/>
  <c r="AE147" i="1" s="1"/>
  <c r="AE148" i="1" s="1"/>
  <c r="AE20" i="1" s="1"/>
  <c r="AE137" i="1"/>
  <c r="AE144" i="1" s="1"/>
  <c r="AE24" i="1" s="1"/>
  <c r="AE143" i="1"/>
  <c r="AE23" i="1" s="1"/>
  <c r="AE34" i="1" s="1"/>
  <c r="AE26" i="1"/>
  <c r="AE122" i="1"/>
  <c r="AE22" i="1" s="1"/>
  <c r="AE33" i="1" s="1"/>
  <c r="U145" i="1"/>
  <c r="U147" i="1" s="1"/>
  <c r="U148" i="1" s="1"/>
  <c r="U20" i="1" s="1"/>
  <c r="U137" i="1"/>
  <c r="U144" i="1" s="1"/>
  <c r="U24" i="1" s="1"/>
  <c r="U143" i="1"/>
  <c r="U23" i="1" s="1"/>
  <c r="U34" i="1" s="1"/>
  <c r="U122" i="1"/>
  <c r="U22" i="1" s="1"/>
  <c r="U33" i="1" s="1"/>
  <c r="U26" i="1"/>
  <c r="CC31" i="1"/>
  <c r="CC21" i="1"/>
  <c r="CC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17" i="10"/>
  <c r="C119" i="10" s="1"/>
  <c r="C104" i="10"/>
  <c r="C105" i="10" s="1"/>
  <c r="C106" i="10" s="1"/>
  <c r="C107" i="10" s="1"/>
  <c r="C15" i="10" s="1"/>
  <c r="C26" i="10" s="1"/>
  <c r="C130" i="10"/>
  <c r="C132" i="10" s="1"/>
  <c r="I103" i="10"/>
  <c r="I110" i="10"/>
  <c r="I111" i="10" s="1"/>
  <c r="I112" i="10" s="1"/>
  <c r="I113" i="10" s="1"/>
  <c r="I114" i="10" s="1"/>
  <c r="I19" i="10" s="1"/>
  <c r="I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BC17" i="1" l="1"/>
  <c r="BC28" i="1" s="1"/>
  <c r="BL17" i="1"/>
  <c r="BL28" i="1" s="1"/>
  <c r="BK17" i="1"/>
  <c r="BK28" i="1" s="1"/>
  <c r="BL31" i="1"/>
  <c r="BL21" i="1"/>
  <c r="BL32" i="1" s="1"/>
  <c r="BK31" i="1"/>
  <c r="BK21" i="1"/>
  <c r="BK32" i="1" s="1"/>
  <c r="AS17" i="1"/>
  <c r="AS28" i="1" s="1"/>
  <c r="BC31" i="1"/>
  <c r="BC21" i="1"/>
  <c r="BC32" i="1" s="1"/>
  <c r="AT31" i="1"/>
  <c r="AT21" i="1"/>
  <c r="AT32" i="1" s="1"/>
  <c r="AR17" i="1"/>
  <c r="AR28" i="1" s="1"/>
  <c r="AH31" i="1"/>
  <c r="AH21" i="1"/>
  <c r="AH32" i="1" s="1"/>
  <c r="AR31" i="1"/>
  <c r="AR21" i="1"/>
  <c r="AR32" i="1" s="1"/>
  <c r="AS31" i="1"/>
  <c r="AS21" i="1"/>
  <c r="AS32" i="1" s="1"/>
  <c r="AH17" i="1"/>
  <c r="AH28" i="1" s="1"/>
  <c r="N17" i="1"/>
  <c r="N28" i="1" s="1"/>
  <c r="N31" i="1"/>
  <c r="N21" i="1"/>
  <c r="N32" i="1" s="1"/>
  <c r="BX27" i="1"/>
  <c r="BX17" i="1"/>
  <c r="BX28" i="1" s="1"/>
  <c r="BX31" i="1"/>
  <c r="BX21" i="1"/>
  <c r="BX32" i="1" s="1"/>
  <c r="BE27" i="1"/>
  <c r="BE17" i="1"/>
  <c r="BE28" i="1" s="1"/>
  <c r="BE31" i="1"/>
  <c r="BE21" i="1"/>
  <c r="BE32" i="1" s="1"/>
  <c r="BN17" i="1"/>
  <c r="BN28" i="1" s="1"/>
  <c r="BN31" i="1"/>
  <c r="BN21" i="1"/>
  <c r="BN32" i="1" s="1"/>
  <c r="BF17" i="1"/>
  <c r="BF28" i="1" s="1"/>
  <c r="BF31" i="1"/>
  <c r="BF21" i="1"/>
  <c r="BF32" i="1" s="1"/>
  <c r="AB31" i="1"/>
  <c r="AB21" i="1"/>
  <c r="AB32" i="1" s="1"/>
  <c r="AB17" i="1"/>
  <c r="AB28" i="1" s="1"/>
  <c r="R17" i="1"/>
  <c r="R28" i="1" s="1"/>
  <c r="R31" i="1"/>
  <c r="R21" i="1"/>
  <c r="R32" i="1" s="1"/>
  <c r="BP16" i="1"/>
  <c r="BP27" i="1" s="1"/>
  <c r="BG16" i="1"/>
  <c r="BG27" i="1" s="1"/>
  <c r="BP31" i="1"/>
  <c r="BP21" i="1"/>
  <c r="BP32" i="1" s="1"/>
  <c r="AW17" i="1"/>
  <c r="AW28" i="1" s="1"/>
  <c r="BG31" i="1"/>
  <c r="BG21" i="1"/>
  <c r="BG32" i="1" s="1"/>
  <c r="AC27" i="1"/>
  <c r="S16" i="1"/>
  <c r="S27" i="1" s="1"/>
  <c r="S31" i="1"/>
  <c r="S21" i="1"/>
  <c r="S32" i="1" s="1"/>
  <c r="BH17" i="1"/>
  <c r="BH28" i="1" s="1"/>
  <c r="AX17" i="1"/>
  <c r="AX28" i="1" s="1"/>
  <c r="AX23" i="1"/>
  <c r="AX34" i="1" s="1"/>
  <c r="BH22" i="1"/>
  <c r="BH33" i="1" s="1"/>
  <c r="BH23" i="1"/>
  <c r="BH34" i="1" s="1"/>
  <c r="AX22" i="1"/>
  <c r="AX33" i="1" s="1"/>
  <c r="BH31" i="1"/>
  <c r="BH32" i="1"/>
  <c r="AX31" i="1"/>
  <c r="AX32" i="1"/>
  <c r="BS17" i="1"/>
  <c r="BS28" i="1" s="1"/>
  <c r="BS31" i="1"/>
  <c r="BS21" i="1"/>
  <c r="BS32" i="1" s="1"/>
  <c r="BI31" i="1"/>
  <c r="BI21" i="1"/>
  <c r="BI32" i="1" s="1"/>
  <c r="BI17" i="1"/>
  <c r="BI28" i="1" s="1"/>
  <c r="AZ17" i="1"/>
  <c r="AZ28" i="1" s="1"/>
  <c r="AZ31" i="1"/>
  <c r="AZ21" i="1"/>
  <c r="AZ32" i="1" s="1"/>
  <c r="V17" i="1"/>
  <c r="V28" i="1" s="1"/>
  <c r="V31" i="1"/>
  <c r="V21" i="1"/>
  <c r="V32" i="1" s="1"/>
  <c r="AO31" i="1"/>
  <c r="AO21" i="1"/>
  <c r="AO32" i="1" s="1"/>
  <c r="AE31" i="1"/>
  <c r="AE21" i="1"/>
  <c r="AE32" i="1" s="1"/>
  <c r="U31" i="1"/>
  <c r="U21" i="1"/>
  <c r="U32" i="1" s="1"/>
  <c r="C136" i="10"/>
  <c r="C135" i="10"/>
  <c r="C142" i="10" s="1"/>
  <c r="C23" i="10" s="1"/>
  <c r="C34" i="10" s="1"/>
  <c r="I117" i="10"/>
  <c r="I119" i="10" s="1"/>
  <c r="I104" i="10"/>
  <c r="I105" i="10" s="1"/>
  <c r="I106" i="10" s="1"/>
  <c r="I107" i="10" s="1"/>
  <c r="I15" i="10" s="1"/>
  <c r="I26" i="10" s="1"/>
  <c r="I130" i="10"/>
  <c r="I132" i="10" s="1"/>
  <c r="C121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BP17" i="1" l="1"/>
  <c r="BP28" i="1" s="1"/>
  <c r="BG17" i="1"/>
  <c r="BG28" i="1" s="1"/>
  <c r="S17" i="1"/>
  <c r="S28" i="1" s="1"/>
  <c r="I135" i="10"/>
  <c r="I142" i="10" s="1"/>
  <c r="I23" i="10" s="1"/>
  <c r="I34" i="10" s="1"/>
  <c r="I136" i="10"/>
  <c r="I143" i="10" s="1"/>
  <c r="I24" i="10" s="1"/>
  <c r="C144" i="10"/>
  <c r="C143" i="10"/>
  <c r="C24" i="10" s="1"/>
  <c r="I121" i="10"/>
  <c r="I22" i="10" s="1"/>
  <c r="I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89" i="1"/>
  <c r="K88" i="1"/>
  <c r="K89" i="1" s="1"/>
  <c r="M88" i="1"/>
  <c r="M89" i="1" s="1"/>
  <c r="W88" i="1"/>
  <c r="W89" i="1" s="1"/>
  <c r="AG88" i="1"/>
  <c r="AG89" i="1" s="1"/>
  <c r="AQ88" i="1"/>
  <c r="AQ89" i="1" s="1"/>
  <c r="BA88" i="1"/>
  <c r="BA89" i="1" s="1"/>
  <c r="BJ88" i="1"/>
  <c r="BJ89" i="1" s="1"/>
  <c r="BT88" i="1"/>
  <c r="BT89" i="1" s="1"/>
  <c r="K75" i="1"/>
  <c r="M75" i="1"/>
  <c r="W75" i="1"/>
  <c r="AG75" i="1"/>
  <c r="AQ75" i="1"/>
  <c r="C75" i="1"/>
  <c r="I144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M69" i="1"/>
  <c r="M66" i="1"/>
  <c r="M65" i="1"/>
  <c r="M62" i="1"/>
  <c r="M61" i="1"/>
  <c r="M98" i="1"/>
  <c r="Y90" i="7" l="1"/>
  <c r="I90" i="7"/>
  <c r="S90" i="7"/>
  <c r="M90" i="7"/>
  <c r="H90" i="7"/>
  <c r="E90" i="7"/>
  <c r="J90" i="7"/>
  <c r="T90" i="7"/>
  <c r="R90" i="7"/>
  <c r="M99" i="1"/>
  <c r="M76" i="1"/>
  <c r="M84" i="1" l="1"/>
  <c r="M81" i="1"/>
  <c r="M79" i="1"/>
  <c r="M102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01" i="1"/>
  <c r="E69" i="2"/>
  <c r="M85" i="1"/>
  <c r="M90" i="1" s="1"/>
  <c r="M92" i="1" s="1"/>
  <c r="M135" i="1" s="1"/>
  <c r="M119" i="1"/>
  <c r="M132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65" i="1"/>
  <c r="W65" i="1"/>
  <c r="AG65" i="1"/>
  <c r="AQ65" i="1"/>
  <c r="BA65" i="1"/>
  <c r="BJ65" i="1"/>
  <c r="BT65" i="1"/>
  <c r="K66" i="1"/>
  <c r="W66" i="1"/>
  <c r="AG66" i="1"/>
  <c r="AQ66" i="1"/>
  <c r="BA66" i="1"/>
  <c r="BJ66" i="1"/>
  <c r="BT66" i="1"/>
  <c r="C66" i="1"/>
  <c r="C65" i="1"/>
  <c r="M44" i="1" l="1"/>
  <c r="M45" i="1"/>
  <c r="J40" i="8"/>
  <c r="J41" i="8" s="1"/>
  <c r="M91" i="1"/>
  <c r="I40" i="8"/>
  <c r="I41" i="8" s="1"/>
  <c r="H40" i="8"/>
  <c r="H41" i="8" s="1"/>
  <c r="M94" i="1"/>
  <c r="M12" i="1" s="1"/>
  <c r="M10" i="1" s="1"/>
  <c r="M11" i="1" s="1"/>
  <c r="M13" i="1" s="1"/>
  <c r="M134" i="1"/>
  <c r="M121" i="1"/>
  <c r="BT49" i="1"/>
  <c r="AG49" i="1"/>
  <c r="M111" i="1" l="1"/>
  <c r="M112" i="1" s="1"/>
  <c r="M113" i="1" s="1"/>
  <c r="M114" i="1" s="1"/>
  <c r="M115" i="1" s="1"/>
  <c r="M19" i="1" s="1"/>
  <c r="M30" i="1" s="1"/>
  <c r="M104" i="1"/>
  <c r="BT75" i="1"/>
  <c r="BT70" i="1"/>
  <c r="K98" i="1"/>
  <c r="K61" i="1"/>
  <c r="K62" i="1"/>
  <c r="K69" i="1"/>
  <c r="C76" i="1"/>
  <c r="C81" i="1" s="1"/>
  <c r="C69" i="1"/>
  <c r="C62" i="1"/>
  <c r="C61" i="1"/>
  <c r="C52" i="1"/>
  <c r="C98" i="1" s="1"/>
  <c r="AQ98" i="1"/>
  <c r="AQ61" i="1"/>
  <c r="AQ62" i="1"/>
  <c r="AQ69" i="1"/>
  <c r="BJ75" i="1"/>
  <c r="BA75" i="1"/>
  <c r="BJ70" i="1"/>
  <c r="O40" i="8" l="1"/>
  <c r="O41" i="8" s="1"/>
  <c r="AB40" i="8"/>
  <c r="AB41" i="8" s="1"/>
  <c r="M131" i="1"/>
  <c r="M133" i="1" s="1"/>
  <c r="M118" i="1"/>
  <c r="M120" i="1" s="1"/>
  <c r="M122" i="1" s="1"/>
  <c r="M22" i="1" s="1"/>
  <c r="M33" i="1" s="1"/>
  <c r="M105" i="1"/>
  <c r="M106" i="1" s="1"/>
  <c r="M107" i="1" s="1"/>
  <c r="M108" i="1" s="1"/>
  <c r="M15" i="1" s="1"/>
  <c r="M26" i="1" s="1"/>
  <c r="AQ76" i="1"/>
  <c r="K76" i="1"/>
  <c r="K99" i="1"/>
  <c r="C99" i="1"/>
  <c r="C79" i="1"/>
  <c r="C101" i="1" s="1"/>
  <c r="C84" i="1"/>
  <c r="AQ99" i="1"/>
  <c r="BT98" i="1"/>
  <c r="BT61" i="1"/>
  <c r="BT62" i="1"/>
  <c r="BT69" i="1"/>
  <c r="BJ98" i="1"/>
  <c r="BJ61" i="1"/>
  <c r="BJ62" i="1"/>
  <c r="BJ69" i="1"/>
  <c r="BA98" i="1"/>
  <c r="BA61" i="1"/>
  <c r="BA62" i="1"/>
  <c r="BA69" i="1"/>
  <c r="AG62" i="1"/>
  <c r="W62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AG98" i="1"/>
  <c r="AG61" i="1"/>
  <c r="AG69" i="1"/>
  <c r="W69" i="1"/>
  <c r="W98" i="1"/>
  <c r="W61" i="1"/>
  <c r="M136" i="1" l="1"/>
  <c r="M137" i="1" s="1"/>
  <c r="M144" i="1" s="1"/>
  <c r="M24" i="1" s="1"/>
  <c r="P39" i="2"/>
  <c r="P40" i="2" s="1"/>
  <c r="I40" i="2"/>
  <c r="E47" i="2"/>
  <c r="Q56" i="2" s="1"/>
  <c r="AQ79" i="1"/>
  <c r="AQ102" i="1" s="1"/>
  <c r="AQ81" i="1"/>
  <c r="K79" i="1"/>
  <c r="K102" i="1" s="1"/>
  <c r="K81" i="1"/>
  <c r="AQ84" i="1"/>
  <c r="AG76" i="1"/>
  <c r="BT76" i="1"/>
  <c r="BJ76" i="1"/>
  <c r="K84" i="1"/>
  <c r="W76" i="1"/>
  <c r="W81" i="1" s="1"/>
  <c r="BA76" i="1"/>
  <c r="C85" i="1"/>
  <c r="C90" i="1" s="1"/>
  <c r="C92" i="1" s="1"/>
  <c r="C135" i="1" s="1"/>
  <c r="C102" i="1"/>
  <c r="BT99" i="1"/>
  <c r="BJ99" i="1"/>
  <c r="BA99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99" i="1"/>
  <c r="AG99" i="1"/>
  <c r="C45" i="1" l="1"/>
  <c r="C44" i="1"/>
  <c r="M145" i="1"/>
  <c r="M143" i="1"/>
  <c r="M23" i="1" s="1"/>
  <c r="M34" i="1" s="1"/>
  <c r="AQ85" i="1"/>
  <c r="AQ90" i="1" s="1"/>
  <c r="AQ92" i="1" s="1"/>
  <c r="AQ135" i="1" s="1"/>
  <c r="AQ101" i="1"/>
  <c r="C91" i="1"/>
  <c r="C40" i="8"/>
  <c r="C41" i="8" s="1"/>
  <c r="J39" i="2"/>
  <c r="J40" i="2" s="1"/>
  <c r="R39" i="2"/>
  <c r="R40" i="2" s="1"/>
  <c r="Q39" i="2"/>
  <c r="Q40" i="2" s="1"/>
  <c r="K101" i="1"/>
  <c r="W79" i="1"/>
  <c r="W101" i="1" s="1"/>
  <c r="BJ84" i="1"/>
  <c r="BJ81" i="1"/>
  <c r="W84" i="1"/>
  <c r="BA79" i="1"/>
  <c r="BA102" i="1" s="1"/>
  <c r="BA81" i="1"/>
  <c r="BT84" i="1"/>
  <c r="BT81" i="1"/>
  <c r="AG84" i="1"/>
  <c r="AG81" i="1"/>
  <c r="AG79" i="1"/>
  <c r="AG102" i="1" s="1"/>
  <c r="BT79" i="1"/>
  <c r="BT101" i="1" s="1"/>
  <c r="K85" i="1"/>
  <c r="K44" i="1" s="1"/>
  <c r="BJ79" i="1"/>
  <c r="BJ102" i="1" s="1"/>
  <c r="BA8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94" i="1"/>
  <c r="C12" i="1" s="1"/>
  <c r="C10" i="1" s="1"/>
  <c r="C11" i="1" s="1"/>
  <c r="K119" i="1"/>
  <c r="K132" i="1"/>
  <c r="C119" i="1"/>
  <c r="C132" i="1"/>
  <c r="AQ132" i="1"/>
  <c r="AQ119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AQ45" i="1" l="1"/>
  <c r="AQ44" i="1"/>
  <c r="K45" i="1"/>
  <c r="W102" i="1"/>
  <c r="W132" i="1" s="1"/>
  <c r="AG101" i="1"/>
  <c r="BA101" i="1"/>
  <c r="AQ91" i="1"/>
  <c r="S40" i="8"/>
  <c r="S41" i="8" s="1"/>
  <c r="K40" i="8"/>
  <c r="K41" i="8" s="1"/>
  <c r="G40" i="8"/>
  <c r="G41" i="8" s="1"/>
  <c r="T40" i="8"/>
  <c r="T41" i="8" s="1"/>
  <c r="D40" i="8"/>
  <c r="D41" i="8" s="1"/>
  <c r="AQ94" i="1"/>
  <c r="AQ12" i="1" s="1"/>
  <c r="AQ10" i="1" s="1"/>
  <c r="AQ11" i="1" s="1"/>
  <c r="AQ13" i="1" s="1"/>
  <c r="AQ111" i="1" s="1"/>
  <c r="AQ112" i="1" s="1"/>
  <c r="AQ113" i="1" s="1"/>
  <c r="AQ114" i="1" s="1"/>
  <c r="AQ115" i="1" s="1"/>
  <c r="AQ19" i="1" s="1"/>
  <c r="AQ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AG85" i="1"/>
  <c r="AG90" i="1" s="1"/>
  <c r="AG92" i="1" s="1"/>
  <c r="AG135" i="1" s="1"/>
  <c r="W85" i="1"/>
  <c r="W44" i="1" s="1"/>
  <c r="BJ85" i="1"/>
  <c r="BJ90" i="1" s="1"/>
  <c r="BJ92" i="1" s="1"/>
  <c r="BJ135" i="1" s="1"/>
  <c r="BJ101" i="1"/>
  <c r="AQ121" i="1"/>
  <c r="AQ134" i="1"/>
  <c r="BT102" i="1"/>
  <c r="BT132" i="1" s="1"/>
  <c r="BT85" i="1"/>
  <c r="BT45" i="1" s="1"/>
  <c r="K90" i="1"/>
  <c r="K92" i="1" s="1"/>
  <c r="K135" i="1" s="1"/>
  <c r="BA85" i="1"/>
  <c r="BA44" i="1" s="1"/>
  <c r="C134" i="1"/>
  <c r="C121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104" i="1" s="1"/>
  <c r="BJ119" i="1"/>
  <c r="BJ132" i="1"/>
  <c r="BA132" i="1"/>
  <c r="BA119" i="1"/>
  <c r="AG132" i="1"/>
  <c r="AG119" i="1"/>
  <c r="AG44" i="1" l="1"/>
  <c r="W45" i="1"/>
  <c r="AG45" i="1"/>
  <c r="BA45" i="1"/>
  <c r="BJ45" i="1"/>
  <c r="BT44" i="1"/>
  <c r="BJ44" i="1"/>
  <c r="W119" i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BJ91" i="1"/>
  <c r="W40" i="8"/>
  <c r="W41" i="8" s="1"/>
  <c r="N40" i="8"/>
  <c r="N41" i="8" s="1"/>
  <c r="K91" i="1"/>
  <c r="E40" i="8"/>
  <c r="E41" i="8" s="1"/>
  <c r="F40" i="8"/>
  <c r="F41" i="8" s="1"/>
  <c r="AG91" i="1"/>
  <c r="P40" i="8"/>
  <c r="P41" i="8" s="1"/>
  <c r="BJ94" i="1"/>
  <c r="BJ12" i="1" s="1"/>
  <c r="BJ10" i="1" s="1"/>
  <c r="BJ11" i="1" s="1"/>
  <c r="BJ13" i="1" s="1"/>
  <c r="BJ104" i="1" s="1"/>
  <c r="K134" i="1"/>
  <c r="W90" i="1"/>
  <c r="AG94" i="1"/>
  <c r="AG12" i="1" s="1"/>
  <c r="AG10" i="1" s="1"/>
  <c r="AG11" i="1" s="1"/>
  <c r="AG13" i="1" s="1"/>
  <c r="AG104" i="1" s="1"/>
  <c r="AG131" i="1" s="1"/>
  <c r="AG133" i="1" s="1"/>
  <c r="T40" i="2"/>
  <c r="T39" i="2"/>
  <c r="O59" i="2"/>
  <c r="J59" i="2"/>
  <c r="J60" i="2" s="1"/>
  <c r="I19" i="2"/>
  <c r="I20" i="2" s="1"/>
  <c r="K59" i="2"/>
  <c r="K60" i="2" s="1"/>
  <c r="I59" i="2"/>
  <c r="I60" i="2" s="1"/>
  <c r="BT119" i="1"/>
  <c r="K19" i="2"/>
  <c r="K20" i="2" s="1"/>
  <c r="H59" i="2"/>
  <c r="H60" i="2" s="1"/>
  <c r="J19" i="2"/>
  <c r="J20" i="2" s="1"/>
  <c r="H19" i="2"/>
  <c r="N59" i="2"/>
  <c r="N60" i="2" s="1"/>
  <c r="BJ134" i="1"/>
  <c r="BJ121" i="1"/>
  <c r="AG134" i="1"/>
  <c r="AG121" i="1"/>
  <c r="K121" i="1"/>
  <c r="K94" i="1"/>
  <c r="K12" i="1" s="1"/>
  <c r="K10" i="1" s="1"/>
  <c r="K11" i="1" s="1"/>
  <c r="K13" i="1" s="1"/>
  <c r="K104" i="1" s="1"/>
  <c r="K131" i="1" s="1"/>
  <c r="K133" i="1" s="1"/>
  <c r="BT90" i="1"/>
  <c r="BT92" i="1" s="1"/>
  <c r="BT135" i="1" s="1"/>
  <c r="BA90" i="1"/>
  <c r="C111" i="1"/>
  <c r="C112" i="1" s="1"/>
  <c r="C113" i="1" s="1"/>
  <c r="C114" i="1" s="1"/>
  <c r="C115" i="1" s="1"/>
  <c r="C19" i="1" s="1"/>
  <c r="C30" i="1" s="1"/>
  <c r="C131" i="1"/>
  <c r="L60" i="2"/>
  <c r="O60" i="2"/>
  <c r="Q60" i="2"/>
  <c r="AQ104" i="1"/>
  <c r="AQ131" i="1" s="1"/>
  <c r="AQ133" i="1" s="1"/>
  <c r="AQ136" i="1" s="1"/>
  <c r="AQ137" i="1" s="1"/>
  <c r="AQ144" i="1" s="1"/>
  <c r="BA92" i="1" l="1"/>
  <c r="BA135" i="1" s="1"/>
  <c r="BA94" i="1"/>
  <c r="BA12" i="1" s="1"/>
  <c r="BA10" i="1" s="1"/>
  <c r="BA11" i="1" s="1"/>
  <c r="BA13" i="1" s="1"/>
  <c r="BA111" i="1" s="1"/>
  <c r="BA112" i="1" s="1"/>
  <c r="BA113" i="1" s="1"/>
  <c r="BA114" i="1" s="1"/>
  <c r="BA115" i="1" s="1"/>
  <c r="BA19" i="1" s="1"/>
  <c r="BA30" i="1" s="1"/>
  <c r="K136" i="1"/>
  <c r="K137" i="1" s="1"/>
  <c r="K144" i="1" s="1"/>
  <c r="K24" i="1" s="1"/>
  <c r="I122" i="10"/>
  <c r="C122" i="10"/>
  <c r="AG136" i="1"/>
  <c r="AG137" i="1" s="1"/>
  <c r="AG144" i="1" s="1"/>
  <c r="AG24" i="1" s="1"/>
  <c r="W121" i="1"/>
  <c r="W92" i="1"/>
  <c r="W135" i="1" s="1"/>
  <c r="AQ24" i="1"/>
  <c r="AG118" i="1"/>
  <c r="AG120" i="1" s="1"/>
  <c r="AG122" i="1" s="1"/>
  <c r="AG22" i="1" s="1"/>
  <c r="AG33" i="1" s="1"/>
  <c r="AG111" i="1"/>
  <c r="AG112" i="1" s="1"/>
  <c r="AG113" i="1" s="1"/>
  <c r="AG114" i="1" s="1"/>
  <c r="AG115" i="1" s="1"/>
  <c r="AG19" i="1" s="1"/>
  <c r="AG30" i="1" s="1"/>
  <c r="AG105" i="1"/>
  <c r="AG106" i="1" s="1"/>
  <c r="AG107" i="1" s="1"/>
  <c r="AG108" i="1" s="1"/>
  <c r="AG15" i="1" s="1"/>
  <c r="AG26" i="1" s="1"/>
  <c r="W134" i="1"/>
  <c r="AQ145" i="1"/>
  <c r="AQ143" i="1"/>
  <c r="AQ23" i="1" s="1"/>
  <c r="AQ34" i="1" s="1"/>
  <c r="C133" i="1"/>
  <c r="C136" i="1" s="1"/>
  <c r="C145" i="1" s="1"/>
  <c r="BA91" i="1"/>
  <c r="U40" i="8"/>
  <c r="U41" i="8" s="1"/>
  <c r="BT91" i="1"/>
  <c r="Y40" i="8"/>
  <c r="Y41" i="8" s="1"/>
  <c r="W91" i="1"/>
  <c r="L40" i="8"/>
  <c r="L41" i="8" s="1"/>
  <c r="W94" i="1"/>
  <c r="W12" i="1" s="1"/>
  <c r="W10" i="1" s="1"/>
  <c r="W11" i="1" s="1"/>
  <c r="W13" i="1" s="1"/>
  <c r="W111" i="1" s="1"/>
  <c r="W112" i="1" s="1"/>
  <c r="W113" i="1" s="1"/>
  <c r="W114" i="1" s="1"/>
  <c r="W115" i="1" s="1"/>
  <c r="W19" i="1" s="1"/>
  <c r="W30" i="1" s="1"/>
  <c r="BT94" i="1"/>
  <c r="BT12" i="1" s="1"/>
  <c r="BT10" i="1" s="1"/>
  <c r="BT11" i="1" s="1"/>
  <c r="BT13" i="1" s="1"/>
  <c r="BT111" i="1" s="1"/>
  <c r="BT112" i="1" s="1"/>
  <c r="BT113" i="1" s="1"/>
  <c r="BT114" i="1" s="1"/>
  <c r="BT115" i="1" s="1"/>
  <c r="BT19" i="1" s="1"/>
  <c r="BT30" i="1" s="1"/>
  <c r="H20" i="2"/>
  <c r="T20" i="2" s="1"/>
  <c r="T19" i="2"/>
  <c r="T59" i="2"/>
  <c r="BT121" i="1"/>
  <c r="K105" i="1"/>
  <c r="K106" i="1" s="1"/>
  <c r="K107" i="1" s="1"/>
  <c r="K108" i="1" s="1"/>
  <c r="K15" i="1" s="1"/>
  <c r="K26" i="1" s="1"/>
  <c r="BA134" i="1"/>
  <c r="K111" i="1"/>
  <c r="K112" i="1" s="1"/>
  <c r="K113" i="1" s="1"/>
  <c r="K114" i="1" s="1"/>
  <c r="K115" i="1" s="1"/>
  <c r="K19" i="1" s="1"/>
  <c r="K30" i="1" s="1"/>
  <c r="BA121" i="1"/>
  <c r="K118" i="1"/>
  <c r="K120" i="1" s="1"/>
  <c r="K122" i="1" s="1"/>
  <c r="K22" i="1" s="1"/>
  <c r="K33" i="1" s="1"/>
  <c r="BT134" i="1"/>
  <c r="C118" i="1"/>
  <c r="C120" i="1" s="1"/>
  <c r="C122" i="1" s="1"/>
  <c r="C22" i="1" s="1"/>
  <c r="C33" i="1" s="1"/>
  <c r="C105" i="1"/>
  <c r="T60" i="2"/>
  <c r="BJ111" i="1"/>
  <c r="BJ112" i="1" s="1"/>
  <c r="BJ113" i="1" s="1"/>
  <c r="BJ114" i="1" s="1"/>
  <c r="BJ115" i="1" s="1"/>
  <c r="BJ19" i="1" s="1"/>
  <c r="BJ30" i="1" s="1"/>
  <c r="AQ105" i="1"/>
  <c r="AQ106" i="1" s="1"/>
  <c r="AQ107" i="1" s="1"/>
  <c r="AQ108" i="1" s="1"/>
  <c r="AQ15" i="1" s="1"/>
  <c r="AQ26" i="1" s="1"/>
  <c r="AQ118" i="1"/>
  <c r="AQ120" i="1" s="1"/>
  <c r="BJ105" i="1"/>
  <c r="BJ106" i="1" s="1"/>
  <c r="BJ107" i="1" s="1"/>
  <c r="BJ108" i="1" s="1"/>
  <c r="BJ15" i="1" s="1"/>
  <c r="BJ26" i="1" s="1"/>
  <c r="BJ118" i="1"/>
  <c r="BJ120" i="1" s="1"/>
  <c r="BJ131" i="1"/>
  <c r="BJ133" i="1" s="1"/>
  <c r="AY123" i="1" l="1"/>
  <c r="AE123" i="1"/>
  <c r="CC123" i="1"/>
  <c r="AO123" i="1"/>
  <c r="CB123" i="1"/>
  <c r="BR123" i="1"/>
  <c r="U123" i="1"/>
  <c r="BJ136" i="1"/>
  <c r="BJ137" i="1" s="1"/>
  <c r="BJ144" i="1" s="1"/>
  <c r="BJ24" i="1" s="1"/>
  <c r="C106" i="1"/>
  <c r="C107" i="1" s="1"/>
  <c r="C108" i="1" s="1"/>
  <c r="C15" i="1" s="1"/>
  <c r="C26" i="1" s="1"/>
  <c r="I145" i="10"/>
  <c r="I146" i="10" s="1"/>
  <c r="I147" i="10" s="1"/>
  <c r="I20" i="10" s="1"/>
  <c r="C145" i="10"/>
  <c r="C146" i="10" s="1"/>
  <c r="C147" i="10" s="1"/>
  <c r="C20" i="10" s="1"/>
  <c r="C137" i="1"/>
  <c r="C144" i="1" s="1"/>
  <c r="C24" i="1" s="1"/>
  <c r="C143" i="1"/>
  <c r="C23" i="1" s="1"/>
  <c r="C34" i="1" s="1"/>
  <c r="C124" i="10"/>
  <c r="C126" i="10" s="1"/>
  <c r="C123" i="10"/>
  <c r="C125" i="10" s="1"/>
  <c r="C127" i="10" s="1"/>
  <c r="I124" i="10"/>
  <c r="I126" i="10" s="1"/>
  <c r="I123" i="10"/>
  <c r="I125" i="10" s="1"/>
  <c r="I127" i="10" s="1"/>
  <c r="K143" i="1"/>
  <c r="K23" i="1" s="1"/>
  <c r="K34" i="1" s="1"/>
  <c r="K145" i="1"/>
  <c r="W104" i="1"/>
  <c r="W105" i="1" s="1"/>
  <c r="W106" i="1" s="1"/>
  <c r="AG145" i="1"/>
  <c r="AG143" i="1"/>
  <c r="AG23" i="1" s="1"/>
  <c r="AG34" i="1" s="1"/>
  <c r="BA104" i="1"/>
  <c r="BA118" i="1" s="1"/>
  <c r="BA120" i="1" s="1"/>
  <c r="BA122" i="1" s="1"/>
  <c r="BA22" i="1" s="1"/>
  <c r="BA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BT104" i="1"/>
  <c r="BT105" i="1" s="1"/>
  <c r="BT106" i="1" s="1"/>
  <c r="BT107" i="1" s="1"/>
  <c r="BT108" i="1" s="1"/>
  <c r="BT15" i="1" s="1"/>
  <c r="BT26" i="1" s="1"/>
  <c r="K123" i="1"/>
  <c r="K124" i="1" s="1"/>
  <c r="K126" i="1" s="1"/>
  <c r="K128" i="1" s="1"/>
  <c r="BA123" i="1"/>
  <c r="BA125" i="1" s="1"/>
  <c r="BA127" i="1" s="1"/>
  <c r="C123" i="1"/>
  <c r="BJ123" i="1"/>
  <c r="BJ125" i="1" s="1"/>
  <c r="BJ127" i="1" s="1"/>
  <c r="AG123" i="1"/>
  <c r="AG124" i="1" s="1"/>
  <c r="AG126" i="1" s="1"/>
  <c r="AG128" i="1" s="1"/>
  <c r="W123" i="1"/>
  <c r="W125" i="1" s="1"/>
  <c r="W127" i="1" s="1"/>
  <c r="M123" i="1"/>
  <c r="M125" i="1" s="1"/>
  <c r="M127" i="1" s="1"/>
  <c r="BT123" i="1"/>
  <c r="BT125" i="1" s="1"/>
  <c r="BT127" i="1" s="1"/>
  <c r="AQ123" i="1"/>
  <c r="AQ125" i="1" s="1"/>
  <c r="AQ127" i="1" s="1"/>
  <c r="W146" i="1"/>
  <c r="M146" i="1"/>
  <c r="M147" i="1" s="1"/>
  <c r="M148" i="1" s="1"/>
  <c r="M20" i="1" s="1"/>
  <c r="AQ146" i="1"/>
  <c r="AQ147" i="1" s="1"/>
  <c r="AQ148" i="1" s="1"/>
  <c r="AQ20" i="1" s="1"/>
  <c r="AG146" i="1"/>
  <c r="C146" i="1"/>
  <c r="C147" i="1" s="1"/>
  <c r="C148" i="1" s="1"/>
  <c r="C20" i="1" s="1"/>
  <c r="BT146" i="1"/>
  <c r="BJ146" i="1"/>
  <c r="BA146" i="1"/>
  <c r="K146" i="1"/>
  <c r="AQ122" i="1"/>
  <c r="AQ22" i="1" s="1"/>
  <c r="AQ33" i="1" s="1"/>
  <c r="BJ122" i="1"/>
  <c r="BJ22" i="1" s="1"/>
  <c r="BJ33" i="1" s="1"/>
  <c r="U125" i="1" l="1"/>
  <c r="U127" i="1" s="1"/>
  <c r="U124" i="1"/>
  <c r="U126" i="1" s="1"/>
  <c r="BR125" i="1"/>
  <c r="BR127" i="1" s="1"/>
  <c r="BR124" i="1"/>
  <c r="BR126" i="1" s="1"/>
  <c r="CB125" i="1"/>
  <c r="CB127" i="1" s="1"/>
  <c r="CB124" i="1"/>
  <c r="CB126" i="1" s="1"/>
  <c r="CB128" i="1" s="1"/>
  <c r="AO125" i="1"/>
  <c r="AO127" i="1" s="1"/>
  <c r="AO124" i="1"/>
  <c r="AO126" i="1" s="1"/>
  <c r="CC125" i="1"/>
  <c r="CC127" i="1" s="1"/>
  <c r="CC124" i="1"/>
  <c r="CC126" i="1" s="1"/>
  <c r="AE125" i="1"/>
  <c r="AE127" i="1" s="1"/>
  <c r="AE124" i="1"/>
  <c r="AE126" i="1" s="1"/>
  <c r="AY125" i="1"/>
  <c r="AY127" i="1" s="1"/>
  <c r="AY124" i="1"/>
  <c r="AY126" i="1" s="1"/>
  <c r="BJ145" i="1"/>
  <c r="BJ147" i="1" s="1"/>
  <c r="BJ148" i="1" s="1"/>
  <c r="BJ20" i="1" s="1"/>
  <c r="BJ21" i="1" s="1"/>
  <c r="BJ32" i="1" s="1"/>
  <c r="W118" i="1"/>
  <c r="W120" i="1" s="1"/>
  <c r="W122" i="1" s="1"/>
  <c r="W22" i="1" s="1"/>
  <c r="W33" i="1" s="1"/>
  <c r="BJ143" i="1"/>
  <c r="BJ23" i="1" s="1"/>
  <c r="BJ34" i="1" s="1"/>
  <c r="C16" i="10"/>
  <c r="C27" i="10" s="1"/>
  <c r="I16" i="10"/>
  <c r="I17" i="10" s="1"/>
  <c r="I28" i="10" s="1"/>
  <c r="C124" i="1"/>
  <c r="C126" i="1" s="1"/>
  <c r="C128" i="1" s="1"/>
  <c r="C125" i="1"/>
  <c r="C127" i="1" s="1"/>
  <c r="C31" i="10"/>
  <c r="C21" i="10"/>
  <c r="C32" i="10" s="1"/>
  <c r="I31" i="10"/>
  <c r="I21" i="10"/>
  <c r="I32" i="10" s="1"/>
  <c r="BA105" i="1"/>
  <c r="BA106" i="1" s="1"/>
  <c r="BA107" i="1" s="1"/>
  <c r="BA108" i="1" s="1"/>
  <c r="BA15" i="1" s="1"/>
  <c r="BA26" i="1" s="1"/>
  <c r="BA131" i="1"/>
  <c r="BA133" i="1" s="1"/>
  <c r="K147" i="1"/>
  <c r="K148" i="1" s="1"/>
  <c r="K20" i="1" s="1"/>
  <c r="K21" i="1" s="1"/>
  <c r="K32" i="1" s="1"/>
  <c r="AG147" i="1"/>
  <c r="AG148" i="1" s="1"/>
  <c r="AG20" i="1" s="1"/>
  <c r="AG31" i="1" s="1"/>
  <c r="K125" i="1"/>
  <c r="K127" i="1" s="1"/>
  <c r="K16" i="1" s="1"/>
  <c r="M21" i="1"/>
  <c r="M32" i="1" s="1"/>
  <c r="M31" i="1"/>
  <c r="C21" i="1"/>
  <c r="C32" i="1" s="1"/>
  <c r="C31" i="1"/>
  <c r="W131" i="1"/>
  <c r="W133" i="1" s="1"/>
  <c r="AQ21" i="1"/>
  <c r="AQ32" i="1" s="1"/>
  <c r="AQ31" i="1"/>
  <c r="W107" i="1"/>
  <c r="W108" i="1" s="1"/>
  <c r="W15" i="1" s="1"/>
  <c r="W26" i="1" s="1"/>
  <c r="BA124" i="1"/>
  <c r="BA126" i="1" s="1"/>
  <c r="M124" i="1"/>
  <c r="M126" i="1" s="1"/>
  <c r="BT118" i="1"/>
  <c r="BT120" i="1" s="1"/>
  <c r="BT122" i="1" s="1"/>
  <c r="BT22" i="1" s="1"/>
  <c r="BT33" i="1" s="1"/>
  <c r="BT131" i="1"/>
  <c r="BT133" i="1" s="1"/>
  <c r="AQ124" i="1"/>
  <c r="AQ126" i="1" s="1"/>
  <c r="BJ124" i="1"/>
  <c r="BJ126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AG125" i="1"/>
  <c r="AG127" i="1" s="1"/>
  <c r="AG16" i="1" s="1"/>
  <c r="CC128" i="1" l="1"/>
  <c r="CC16" i="1" s="1"/>
  <c r="BR128" i="1"/>
  <c r="BR16" i="1" s="1"/>
  <c r="BJ128" i="1"/>
  <c r="BJ16" i="1" s="1"/>
  <c r="BJ27" i="1" s="1"/>
  <c r="BA128" i="1"/>
  <c r="BA16" i="1" s="1"/>
  <c r="BA27" i="1" s="1"/>
  <c r="AY128" i="1"/>
  <c r="AY16" i="1" s="1"/>
  <c r="AQ128" i="1"/>
  <c r="AQ16" i="1" s="1"/>
  <c r="AO128" i="1"/>
  <c r="AO16" i="1" s="1"/>
  <c r="AE128" i="1"/>
  <c r="AE16" i="1" s="1"/>
  <c r="U128" i="1"/>
  <c r="U16" i="1" s="1"/>
  <c r="U27" i="1" s="1"/>
  <c r="M128" i="1"/>
  <c r="M16" i="1" s="1"/>
  <c r="CB16" i="1"/>
  <c r="BT124" i="1"/>
  <c r="BT126" i="1" s="1"/>
  <c r="BJ31" i="1"/>
  <c r="W124" i="1"/>
  <c r="W126" i="1" s="1"/>
  <c r="U96" i="7"/>
  <c r="U13" i="7" s="1"/>
  <c r="U14" i="7" s="1"/>
  <c r="C17" i="10"/>
  <c r="C28" i="10" s="1"/>
  <c r="I27" i="10"/>
  <c r="K31" i="1"/>
  <c r="C16" i="1"/>
  <c r="C17" i="1" s="1"/>
  <c r="C28" i="1" s="1"/>
  <c r="R96" i="7"/>
  <c r="R13" i="7" s="1"/>
  <c r="R14" i="7" s="1"/>
  <c r="F96" i="7"/>
  <c r="F13" i="7" s="1"/>
  <c r="F14" i="7" s="1"/>
  <c r="BT136" i="1"/>
  <c r="BT137" i="1" s="1"/>
  <c r="BT144" i="1" s="1"/>
  <c r="BT24" i="1" s="1"/>
  <c r="W136" i="1"/>
  <c r="W137" i="1" s="1"/>
  <c r="W144" i="1" s="1"/>
  <c r="W24" i="1" s="1"/>
  <c r="BA136" i="1"/>
  <c r="BA143" i="1" s="1"/>
  <c r="BA23" i="1" s="1"/>
  <c r="BA34" i="1" s="1"/>
  <c r="AG21" i="1"/>
  <c r="AG32" i="1" s="1"/>
  <c r="AG17" i="1"/>
  <c r="AG28" i="1" s="1"/>
  <c r="AG27" i="1"/>
  <c r="K17" i="1"/>
  <c r="K28" i="1" s="1"/>
  <c r="K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BR17" i="1" l="1"/>
  <c r="BR28" i="1" s="1"/>
  <c r="BR27" i="1"/>
  <c r="CC27" i="1"/>
  <c r="CC17" i="1"/>
  <c r="CC28" i="1" s="1"/>
  <c r="BT128" i="1"/>
  <c r="BT16" i="1" s="1"/>
  <c r="BT27" i="1" s="1"/>
  <c r="BJ17" i="1"/>
  <c r="BJ28" i="1" s="1"/>
  <c r="BA17" i="1"/>
  <c r="BA28" i="1" s="1"/>
  <c r="AY27" i="1"/>
  <c r="AY17" i="1"/>
  <c r="AY28" i="1" s="1"/>
  <c r="AQ27" i="1"/>
  <c r="AQ17" i="1"/>
  <c r="AQ28" i="1" s="1"/>
  <c r="AO17" i="1"/>
  <c r="AO28" i="1" s="1"/>
  <c r="AO27" i="1"/>
  <c r="AE27" i="1"/>
  <c r="AE17" i="1"/>
  <c r="AE28" i="1" s="1"/>
  <c r="W128" i="1"/>
  <c r="W16" i="1" s="1"/>
  <c r="W17" i="1" s="1"/>
  <c r="W28" i="1" s="1"/>
  <c r="U17" i="1"/>
  <c r="U28" i="1" s="1"/>
  <c r="M27" i="1"/>
  <c r="M17" i="1"/>
  <c r="M28" i="1" s="1"/>
  <c r="CB27" i="1"/>
  <c r="CB17" i="1"/>
  <c r="CB28" i="1" s="1"/>
  <c r="BT143" i="1"/>
  <c r="BT23" i="1" s="1"/>
  <c r="BT34" i="1" s="1"/>
  <c r="W145" i="1"/>
  <c r="W147" i="1" s="1"/>
  <c r="W148" i="1" s="1"/>
  <c r="W20" i="1" s="1"/>
  <c r="W21" i="1" s="1"/>
  <c r="W32" i="1" s="1"/>
  <c r="BT145" i="1"/>
  <c r="BT147" i="1" s="1"/>
  <c r="BT148" i="1" s="1"/>
  <c r="BT20" i="1" s="1"/>
  <c r="BT21" i="1" s="1"/>
  <c r="BT32" i="1" s="1"/>
  <c r="W143" i="1"/>
  <c r="W23" i="1" s="1"/>
  <c r="W34" i="1" s="1"/>
  <c r="C27" i="1"/>
  <c r="BA137" i="1"/>
  <c r="BA144" i="1" s="1"/>
  <c r="BA24" i="1" s="1"/>
  <c r="BA145" i="1"/>
  <c r="BA147" i="1" s="1"/>
  <c r="BA148" i="1" s="1"/>
  <c r="BA20" i="1" s="1"/>
  <c r="BT17" i="1" l="1"/>
  <c r="BT28" i="1" s="1"/>
  <c r="W27" i="1"/>
  <c r="BT31" i="1"/>
  <c r="W31" i="1"/>
  <c r="BA21" i="1"/>
  <c r="BA32" i="1" s="1"/>
  <c r="BA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4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7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2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4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75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75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5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5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5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7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8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81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81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1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1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1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<sst xmlns="http://schemas.openxmlformats.org/spreadsheetml/2006/main" count="1103" uniqueCount="282">
  <si>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</si>
  <si>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</si>
  <si>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</si>
  <si>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</si>
  <si>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</si>
  <si>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</si>
  <si>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</si>
  <si>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</si>
  <si>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</si>
  <si>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</si>
  <si>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</si>
  <si>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</si>
  <si>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</si>
  <si>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</si>
  <si>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</si>
  <si>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</si>
  <si>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</si>
  <si>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</si>
  <si>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</si>
  <si>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</si>
  <si>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</si>
  <si>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</si>
  <si>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</si>
  <si>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</si>
  <si>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</si>
  <si>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</si>
  <si>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</si>
  <si>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</si>
  <si>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</si>
  <si>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</si>
  <si>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</si>
  <si>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</si>
  <si>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</si>
  <si>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</si>
  <si>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</si>
  <si>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</si>
  <si>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</si>
  <si>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</si>
  <si>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</si>
  <si>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</si>
  <si>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</si>
  <si>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</si>
  <si>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</si>
  <si>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</si>
  <si>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</si>
  <si>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</si>
  <si>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</si>
  <si>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</si>
  <si>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</si>
  <si>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</si>
  <si>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</si>
  <si>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</si>
  <si>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</si>
  <si>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</si>
  <si>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</si>
  <si>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</si>
  <si>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</si>
  <si>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</si>
  <si>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</si>
  <si>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</si>
  <si>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</si>
  <si>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</si>
  <si>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</si>
  <si>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</si>
  <si>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</si>
  <si>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</si>
  <si>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</si>
  <si>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</si>
  <si>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</si>
  <si>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</si>
  <si>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</si>
  <si>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</si>
  <si>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</si>
  <si>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</si>
  <si>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</si>
  <si>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</si>
  <si>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</si>
  <si>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</si>
  <si>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</si>
  <si>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</si>
  <si>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</si>
  <si>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</si>
  <si>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</si>
  <si>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</si>
  <si>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</si>
  <si>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</si>
  <si>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</si>
  <si>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</si>
  <si>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</si>
  <si>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</si>
  <si>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</si>
  <si>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</si>
  <si>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</si>
  <si>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</si>
  <si>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</si>
  <si>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</si>
  <si>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</si>
  <si>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</si>
  <si>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</si>
  <si>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</si>
  <si>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</si>
  <si>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</si>
  <si>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</si>
  <si>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</si>
  <si>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</si>
  <si>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</si>
  <si>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</si>
  <si>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</si>
  <si>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</si>
  <si>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</si>
  <si>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</si>
  <si>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</si>
  <si>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</si>
  <si>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</si>
  <si>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</si>
  <si>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</si>
  <si>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</si>
  <si>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</si>
  <si>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</si>
  <si>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</si>
  <si>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</si>
  <si>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</si>
  <si>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</si>
  <si>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</si>
  <si>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</si>
  <si>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</si>
  <si>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</si>
  <si>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</si>
  <si>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</si>
  <si>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</si>
  <si>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</si>
  <si>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</si>
  <si>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</si>
  <si>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</si>
  <si>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</si>
  <si>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</si>
  <si>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</si>
  <si>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</si>
  <si>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</si>
  <si>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</si>
  <si>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</si>
  <si>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</si>
  <si>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</si>
  <si>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</si>
  <si>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</si>
  <si>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</si>
  <si>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</si>
  <si>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</si>
  <si>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</si>
  <si>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</si>
  <si>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</si>
  <si>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</si>
  <si>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</si>
  <si>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</si>
  <si>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</si>
  <si>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</si>
  <si>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</si>
  <si>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</si>
  <si>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</si>
  <si>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</si>
  <si>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</si>
  <si>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</si>
  <si>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</si>
  <si>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</si>
  <si>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</si>
  <si>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</si>
  <si>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</si>
  <si>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</si>
  <si>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</si>
  <si>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</si>
  <si>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</si>
  <si>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</si>
  <si>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</si>
  <si>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</si>
  <si>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</si>
  <si>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</si>
  <si>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</si>
  <si>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</si>
  <si>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</si>
  <si>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</si>
  <si>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</si>
  <si>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</si>
  <si>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</si>
  <si>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</si>
  <si>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</si>
  <si>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</si>
  <si>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</si>
  <si>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</si>
  <si>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</si>
  <si>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</si>
  <si>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</si>
  <si>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</si>
  <si>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</si>
  <si>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</si>
  <si>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</si>
  <si>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</si>
  <si>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</si>
  <si>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</si>
  <si>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</si>
  <si>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</si>
  <si>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</si>
  <si>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</si>
  <si>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</si>
  <si>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</si>
  <si>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</si>
  <si>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</si>
  <si>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</si>
  <si>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</si>
  <si>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</si>
  <si>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</si>
  <si>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</si>
  <si>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</si>
  <si>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</si>
  <si>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</si>
  <si>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</si>
  <si>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</si>
  <si>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</si>
  <si>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</si>
  <si>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</si>
  <si>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</si>
  <si>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</si>
  <si>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</si>
  <si>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</si>
  <si>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</si>
  <si>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</si>
  <si>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</si>
  <si>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</si>
  <si>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</si>
  <si>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</si>
  <si>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</si>
  <si>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</si>
  <si>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</si>
  <si>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</si>
  <si>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</si>
  <si>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</si>
  <si>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</si>
  <si>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</si>
  <si>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</si>
  <si>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</si>
  <si>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</si>
  <si>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</si>
  <si>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</si>
  <si>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</si>
  <si>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</si>
  <si>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</si>
  <si>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</si>
  <si>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</si>
  <si>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</si>
  <si>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StaldID</t>
  </si>
  <si>
    <t>ugentlig</t>
  </si>
  <si>
    <t>kontrol</t>
  </si>
  <si>
    <t>linespil</t>
  </si>
  <si>
    <t>Scenarie</t>
  </si>
  <si>
    <t>GoedningsID</t>
  </si>
  <si>
    <t>6.13</t>
  </si>
  <si>
    <t>5.11.49.7.14.4</t>
  </si>
  <si>
    <t>19.72</t>
  </si>
  <si>
    <t xml:space="preserve">Normtal 2023/24 (smg. Og sl.) Søer: 1 kg for årsdyr, jf pers com. </t>
  </si>
  <si>
    <t>NH3</t>
  </si>
  <si>
    <t>N-udledning, gylle ubehandlet, ab stald</t>
  </si>
  <si>
    <t>fra normtal</t>
  </si>
  <si>
    <t>NH3-udledning stald, kg-N pr. dyr prod/årsdyr</t>
  </si>
  <si>
    <t>NH3-udledning lager,  kg-N pr. dyr prod/årsdyr</t>
  </si>
  <si>
    <t>NH3-udledning stald tempkorr, kg-N pr. dyr prod/årsdyr</t>
  </si>
  <si>
    <t>NH3-udledning lager tempkorr, kg-N pr. dyr prod/årsdyr</t>
  </si>
  <si>
    <t>temp korrektions faktor</t>
  </si>
  <si>
    <t>NH3-udledning stald tempkorr, kg-N/t gylle ab dyr</t>
  </si>
  <si>
    <t>NH3-udledning lager tempkorr, kg-N/t gylle ab dyr</t>
  </si>
  <si>
    <t>N-udledning</t>
  </si>
  <si>
    <t>køling</t>
  </si>
  <si>
    <t>PK rediger</t>
  </si>
  <si>
    <t>60.63.8.10.80.79</t>
  </si>
  <si>
    <t>forsuring</t>
  </si>
  <si>
    <t>hyppig</t>
  </si>
  <si>
    <t>lavdosis</t>
  </si>
  <si>
    <t>fakkel</t>
  </si>
  <si>
    <t>CH4 teknologi korrektionsfaktor</t>
  </si>
  <si>
    <t>oxidation</t>
  </si>
  <si>
    <t>ugentlig_fakkel</t>
  </si>
  <si>
    <t>ugentlig_oxidation</t>
  </si>
  <si>
    <t>ugentlig_lavdosis</t>
  </si>
  <si>
    <t>NH3 teknologi korrektionsfaktor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</si>
</sst>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7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11" fillId="0" borderId="0" xfId="0" applyNumberFormat="1" applyFont="1" applyAlignment="1">
      <alignment horizontal="left"/>
    </xf>
    <xf numFmtId="2" fontId="0" fillId="0" borderId="0" xfId="0" applyNumberFormat="1" applyFill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BT148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0"/>
  <sheetViews>
    <sheetView zoomScaleNormal="100" workbookViewId="0">
      <pane xSplit="2" ySplit="6" topLeftCell="C20" activePane="bottomRight" state="frozen"/>
      <selection pane="topRight" activeCell="C1" sqref="C1"/>
      <selection pane="bottomLeft" activeCell="A3" sqref="A3"/>
      <selection pane="bottomRight" activeCell="AN40" sqref="AN40"/>
    </sheetView>
  </sheetViews>
  <sheetFormatPr defaultColWidth="9.140625" defaultRowHeight="15" x14ac:dyDescent="0.25"/>
  <cols>
    <col min="1" max="1" width="40.28515625" style="2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2" width="27.140625" style="2" customWidth="1"/>
    <col min="33" max="52" width="33.28515625" style="2" bestFit="1" customWidth="1"/>
    <col min="53" max="61" width="36.42578125" style="2" bestFit="1" customWidth="1"/>
    <col min="62" max="71" width="39" style="2" bestFit="1" customWidth="1"/>
    <col min="72" max="82" width="43.85546875" style="2" bestFit="1" customWidth="1"/>
    <col min="83" max="130" width="12.5703125" style="2" customWidth="1"/>
    <col min="131" max="16384" width="9.140625" style="2"/>
  </cols>
  <sheetData>
    <row r="1" spans="1:82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4</v>
      </c>
      <c r="BB1" s="6" t="s">
        <v>4</v>
      </c>
      <c r="BC1" s="6" t="s">
        <v>4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</row>
    <row r="2" spans="1:82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9</v>
      </c>
      <c r="T2" s="6" t="s">
        <v>9</v>
      </c>
      <c r="U2" s="6" t="s">
        <v>9</v>
      </c>
      <c r="V2" s="6" t="s">
        <v>9</v>
      </c>
      <c r="W2" s="6" t="s">
        <v>10</v>
      </c>
      <c r="X2" s="6" t="s">
        <v>10</v>
      </c>
      <c r="Y2" s="6" t="s">
        <v>10</v>
      </c>
      <c r="Z2" s="6" t="s">
        <v>10</v>
      </c>
      <c r="AA2" s="6" t="s">
        <v>10</v>
      </c>
      <c r="AB2" s="6" t="s">
        <v>10</v>
      </c>
      <c r="AC2" s="6" t="s">
        <v>10</v>
      </c>
      <c r="AD2" s="6" t="s">
        <v>10</v>
      </c>
      <c r="AE2" s="6" t="s">
        <v>10</v>
      </c>
      <c r="AF2" s="6" t="s">
        <v>10</v>
      </c>
      <c r="AG2" s="6" t="s">
        <v>11</v>
      </c>
      <c r="AH2" s="6" t="s">
        <v>11</v>
      </c>
      <c r="AI2" s="6" t="s">
        <v>11</v>
      </c>
      <c r="AJ2" s="6" t="s">
        <v>11</v>
      </c>
      <c r="AK2" s="6" t="s">
        <v>11</v>
      </c>
      <c r="AL2" s="6" t="s">
        <v>11</v>
      </c>
      <c r="AM2" s="6" t="s">
        <v>11</v>
      </c>
      <c r="AN2" s="6" t="s">
        <v>11</v>
      </c>
      <c r="AO2" s="6" t="s">
        <v>11</v>
      </c>
      <c r="AP2" s="6" t="s">
        <v>11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12</v>
      </c>
      <c r="AV2" s="6" t="s">
        <v>12</v>
      </c>
      <c r="AW2" s="6" t="s">
        <v>12</v>
      </c>
      <c r="AX2" s="6" t="s">
        <v>12</v>
      </c>
      <c r="AY2" s="6" t="s">
        <v>12</v>
      </c>
      <c r="AZ2" s="6" t="s">
        <v>12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13</v>
      </c>
      <c r="BG2" s="6" t="s">
        <v>13</v>
      </c>
      <c r="BH2" s="6" t="s">
        <v>13</v>
      </c>
      <c r="BI2" s="6" t="s">
        <v>13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14</v>
      </c>
      <c r="BP2" s="6" t="s">
        <v>14</v>
      </c>
      <c r="BQ2" s="6" t="s">
        <v>14</v>
      </c>
      <c r="BR2" s="6" t="s">
        <v>14</v>
      </c>
      <c r="BS2" s="6" t="s">
        <v>14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15</v>
      </c>
      <c r="BZ2" s="6" t="s">
        <v>15</v>
      </c>
      <c r="CA2" s="6" t="s">
        <v>15</v>
      </c>
      <c r="CB2" s="6" t="s">
        <v>15</v>
      </c>
      <c r="CC2" s="6" t="s">
        <v>15</v>
      </c>
      <c r="CD2" s="6" t="s">
        <v>15</v>
      </c>
    </row>
    <row r="3" spans="1:82" x14ac:dyDescent="0.25">
      <c r="A3" s="2" t="s">
        <v>252</v>
      </c>
      <c r="C3" s="6" t="s">
        <v>250</v>
      </c>
      <c r="D3" s="6" t="s">
        <v>279</v>
      </c>
      <c r="E3" s="6" t="s">
        <v>278</v>
      </c>
      <c r="F3" s="6" t="s">
        <v>280</v>
      </c>
      <c r="G3" s="6" t="s">
        <v>277</v>
      </c>
      <c r="H3" s="6" t="s">
        <v>275</v>
      </c>
      <c r="I3" s="6" t="s">
        <v>274</v>
      </c>
      <c r="J3" s="6" t="s">
        <v>272</v>
      </c>
      <c r="K3" s="6" t="s">
        <v>249</v>
      </c>
      <c r="L3" s="6" t="s">
        <v>269</v>
      </c>
      <c r="M3" s="6" t="s">
        <v>250</v>
      </c>
      <c r="N3" s="6" t="s">
        <v>279</v>
      </c>
      <c r="O3" s="6" t="s">
        <v>278</v>
      </c>
      <c r="P3" s="6" t="s">
        <v>280</v>
      </c>
      <c r="Q3" s="6" t="s">
        <v>277</v>
      </c>
      <c r="R3" s="6" t="s">
        <v>275</v>
      </c>
      <c r="S3" s="6" t="s">
        <v>274</v>
      </c>
      <c r="T3" s="6" t="s">
        <v>272</v>
      </c>
      <c r="U3" s="6" t="s">
        <v>249</v>
      </c>
      <c r="V3" s="6" t="s">
        <v>269</v>
      </c>
      <c r="W3" s="6" t="s">
        <v>250</v>
      </c>
      <c r="X3" s="6" t="s">
        <v>279</v>
      </c>
      <c r="Y3" s="6" t="s">
        <v>278</v>
      </c>
      <c r="Z3" s="6" t="s">
        <v>280</v>
      </c>
      <c r="AA3" s="6" t="s">
        <v>277</v>
      </c>
      <c r="AB3" s="6" t="s">
        <v>275</v>
      </c>
      <c r="AC3" s="6" t="s">
        <v>274</v>
      </c>
      <c r="AD3" s="6" t="s">
        <v>272</v>
      </c>
      <c r="AE3" s="6" t="s">
        <v>249</v>
      </c>
      <c r="AF3" s="6" t="s">
        <v>269</v>
      </c>
      <c r="AG3" s="6" t="s">
        <v>250</v>
      </c>
      <c r="AH3" s="6" t="s">
        <v>279</v>
      </c>
      <c r="AI3" s="6" t="s">
        <v>278</v>
      </c>
      <c r="AJ3" s="6" t="s">
        <v>280</v>
      </c>
      <c r="AK3" s="6" t="s">
        <v>277</v>
      </c>
      <c r="AL3" s="6" t="s">
        <v>275</v>
      </c>
      <c r="AM3" s="6" t="s">
        <v>274</v>
      </c>
      <c r="AN3" s="6" t="s">
        <v>272</v>
      </c>
      <c r="AO3" s="6" t="s">
        <v>249</v>
      </c>
      <c r="AP3" s="6" t="s">
        <v>269</v>
      </c>
      <c r="AQ3" s="6" t="s">
        <v>250</v>
      </c>
      <c r="AR3" s="6" t="s">
        <v>279</v>
      </c>
      <c r="AS3" s="6" t="s">
        <v>278</v>
      </c>
      <c r="AT3" s="6" t="s">
        <v>280</v>
      </c>
      <c r="AU3" s="6" t="s">
        <v>277</v>
      </c>
      <c r="AV3" s="6" t="s">
        <v>275</v>
      </c>
      <c r="AW3" s="6" t="s">
        <v>274</v>
      </c>
      <c r="AX3" s="6" t="s">
        <v>272</v>
      </c>
      <c r="AY3" s="6" t="s">
        <v>249</v>
      </c>
      <c r="AZ3" s="6" t="s">
        <v>269</v>
      </c>
      <c r="BA3" s="6" t="s">
        <v>250</v>
      </c>
      <c r="BB3" s="6" t="s">
        <v>279</v>
      </c>
      <c r="BC3" s="6" t="s">
        <v>278</v>
      </c>
      <c r="BD3" s="6" t="s">
        <v>280</v>
      </c>
      <c r="BE3" s="6" t="s">
        <v>277</v>
      </c>
      <c r="BF3" s="6" t="s">
        <v>275</v>
      </c>
      <c r="BG3" s="6" t="s">
        <v>274</v>
      </c>
      <c r="BH3" s="6" t="s">
        <v>272</v>
      </c>
      <c r="BI3" s="6" t="s">
        <v>269</v>
      </c>
      <c r="BJ3" s="6" t="s">
        <v>250</v>
      </c>
      <c r="BK3" s="6" t="s">
        <v>279</v>
      </c>
      <c r="BL3" s="6" t="s">
        <v>278</v>
      </c>
      <c r="BM3" s="6" t="s">
        <v>280</v>
      </c>
      <c r="BN3" s="6" t="s">
        <v>277</v>
      </c>
      <c r="BO3" s="6" t="s">
        <v>275</v>
      </c>
      <c r="BP3" s="6" t="s">
        <v>274</v>
      </c>
      <c r="BQ3" s="6" t="s">
        <v>272</v>
      </c>
      <c r="BR3" s="6" t="s">
        <v>249</v>
      </c>
      <c r="BS3" s="6" t="s">
        <v>269</v>
      </c>
      <c r="BT3" s="6" t="s">
        <v>250</v>
      </c>
      <c r="BU3" s="6" t="s">
        <v>279</v>
      </c>
      <c r="BV3" s="6" t="s">
        <v>278</v>
      </c>
      <c r="BW3" s="6" t="s">
        <v>280</v>
      </c>
      <c r="BX3" s="6" t="s">
        <v>277</v>
      </c>
      <c r="BY3" s="6" t="s">
        <v>275</v>
      </c>
      <c r="BZ3" s="6" t="s">
        <v>274</v>
      </c>
      <c r="CA3" s="6" t="s">
        <v>272</v>
      </c>
      <c r="CB3" s="6" t="s">
        <v>249</v>
      </c>
      <c r="CC3" s="6" t="s">
        <v>251</v>
      </c>
      <c r="CD3" s="6" t="s">
        <v>269</v>
      </c>
    </row>
    <row r="4" spans="1:82" s="73" customFormat="1" x14ac:dyDescent="0.25">
      <c r="A4" s="73" t="s">
        <v>248</v>
      </c>
      <c r="C4" s="74">
        <v>46</v>
      </c>
      <c r="D4" s="74">
        <v>46</v>
      </c>
      <c r="E4" s="74">
        <v>46</v>
      </c>
      <c r="F4" s="74">
        <v>46</v>
      </c>
      <c r="G4" s="74">
        <v>46</v>
      </c>
      <c r="H4" s="74">
        <v>46</v>
      </c>
      <c r="I4" s="74">
        <v>46</v>
      </c>
      <c r="J4" s="74">
        <v>46</v>
      </c>
      <c r="K4" s="74">
        <v>46</v>
      </c>
      <c r="L4" s="74">
        <v>46</v>
      </c>
      <c r="M4" s="74">
        <v>20</v>
      </c>
      <c r="N4" s="74">
        <v>20</v>
      </c>
      <c r="O4" s="74">
        <v>20</v>
      </c>
      <c r="P4" s="74">
        <v>20</v>
      </c>
      <c r="Q4" s="74">
        <v>20</v>
      </c>
      <c r="R4" s="74">
        <v>20</v>
      </c>
      <c r="S4" s="74">
        <v>20</v>
      </c>
      <c r="T4" s="74">
        <v>20</v>
      </c>
      <c r="U4" s="74">
        <v>20</v>
      </c>
      <c r="V4" s="74">
        <v>20</v>
      </c>
      <c r="W4" s="74">
        <v>47</v>
      </c>
      <c r="X4" s="74">
        <v>47</v>
      </c>
      <c r="Y4" s="74">
        <v>47</v>
      </c>
      <c r="Z4" s="74">
        <v>47</v>
      </c>
      <c r="AA4" s="74">
        <v>47</v>
      </c>
      <c r="AB4" s="74">
        <v>47</v>
      </c>
      <c r="AC4" s="74">
        <v>47</v>
      </c>
      <c r="AD4" s="74">
        <v>47</v>
      </c>
      <c r="AE4" s="74">
        <v>47</v>
      </c>
      <c r="AF4" s="74">
        <v>47</v>
      </c>
      <c r="AG4" s="74">
        <v>73</v>
      </c>
      <c r="AH4" s="74">
        <v>73</v>
      </c>
      <c r="AI4" s="74">
        <v>73</v>
      </c>
      <c r="AJ4" s="74">
        <v>73</v>
      </c>
      <c r="AK4" s="74">
        <v>73</v>
      </c>
      <c r="AL4" s="74">
        <v>73</v>
      </c>
      <c r="AM4" s="74">
        <v>73</v>
      </c>
      <c r="AN4" s="74">
        <v>73</v>
      </c>
      <c r="AO4" s="74">
        <v>73</v>
      </c>
      <c r="AP4" s="74">
        <v>73</v>
      </c>
      <c r="AQ4" s="74" t="s">
        <v>256</v>
      </c>
      <c r="AR4" s="74" t="s">
        <v>256</v>
      </c>
      <c r="AS4" s="74" t="s">
        <v>256</v>
      </c>
      <c r="AT4" s="74" t="s">
        <v>256</v>
      </c>
      <c r="AU4" s="74" t="s">
        <v>256</v>
      </c>
      <c r="AV4" s="74" t="s">
        <v>256</v>
      </c>
      <c r="AW4" s="74" t="s">
        <v>256</v>
      </c>
      <c r="AX4" s="74" t="s">
        <v>256</v>
      </c>
      <c r="AY4" s="74" t="s">
        <v>256</v>
      </c>
      <c r="AZ4" s="74" t="s">
        <v>256</v>
      </c>
      <c r="BA4" s="74">
        <v>65</v>
      </c>
      <c r="BB4" s="74">
        <v>65</v>
      </c>
      <c r="BC4" s="74">
        <v>65</v>
      </c>
      <c r="BD4" s="74">
        <v>65</v>
      </c>
      <c r="BE4" s="74">
        <v>65</v>
      </c>
      <c r="BF4" s="74">
        <v>65</v>
      </c>
      <c r="BG4" s="74">
        <v>65</v>
      </c>
      <c r="BH4" s="74">
        <v>65</v>
      </c>
      <c r="BI4" s="74">
        <v>65</v>
      </c>
      <c r="BJ4" s="74">
        <v>64</v>
      </c>
      <c r="BK4" s="74">
        <v>64</v>
      </c>
      <c r="BL4" s="74">
        <v>64</v>
      </c>
      <c r="BM4" s="74">
        <v>64</v>
      </c>
      <c r="BN4" s="74">
        <v>64</v>
      </c>
      <c r="BO4" s="74">
        <v>64</v>
      </c>
      <c r="BP4" s="74">
        <v>64</v>
      </c>
      <c r="BQ4" s="74">
        <v>64</v>
      </c>
      <c r="BR4" s="74">
        <v>64</v>
      </c>
      <c r="BS4" s="74">
        <v>64</v>
      </c>
      <c r="BT4" s="74" t="s">
        <v>271</v>
      </c>
      <c r="BU4" s="74" t="s">
        <v>271</v>
      </c>
      <c r="BV4" s="74" t="s">
        <v>271</v>
      </c>
      <c r="BW4" s="74" t="s">
        <v>271</v>
      </c>
      <c r="BX4" s="74" t="s">
        <v>271</v>
      </c>
      <c r="BY4" s="74" t="s">
        <v>271</v>
      </c>
      <c r="BZ4" s="74" t="s">
        <v>271</v>
      </c>
      <c r="CA4" s="74" t="s">
        <v>271</v>
      </c>
      <c r="CB4" s="74" t="s">
        <v>271</v>
      </c>
      <c r="CC4" s="74" t="s">
        <v>271</v>
      </c>
      <c r="CD4" s="74" t="s">
        <v>271</v>
      </c>
    </row>
    <row r="5" spans="1:82" s="73" customFormat="1" x14ac:dyDescent="0.25">
      <c r="A5" s="73" t="s">
        <v>253</v>
      </c>
      <c r="C5" s="74">
        <v>10</v>
      </c>
      <c r="D5" s="74">
        <v>10</v>
      </c>
      <c r="E5" s="74">
        <v>10</v>
      </c>
      <c r="F5" s="74">
        <v>10</v>
      </c>
      <c r="G5" s="74">
        <v>10</v>
      </c>
      <c r="H5" s="74">
        <v>10</v>
      </c>
      <c r="I5" s="74">
        <v>10</v>
      </c>
      <c r="J5" s="74">
        <v>10</v>
      </c>
      <c r="K5" s="74">
        <v>10</v>
      </c>
      <c r="L5" s="74">
        <v>10</v>
      </c>
      <c r="M5" s="74">
        <v>10</v>
      </c>
      <c r="N5" s="74">
        <v>10</v>
      </c>
      <c r="O5" s="74">
        <v>10</v>
      </c>
      <c r="P5" s="74">
        <v>10</v>
      </c>
      <c r="Q5" s="74">
        <v>10</v>
      </c>
      <c r="R5" s="74">
        <v>10</v>
      </c>
      <c r="S5" s="74">
        <v>10</v>
      </c>
      <c r="T5" s="74">
        <v>10</v>
      </c>
      <c r="U5" s="74">
        <v>10</v>
      </c>
      <c r="V5" s="74">
        <v>10</v>
      </c>
      <c r="W5" s="74">
        <v>10</v>
      </c>
      <c r="X5" s="74">
        <v>10</v>
      </c>
      <c r="Y5" s="74">
        <v>10</v>
      </c>
      <c r="Z5" s="74">
        <v>10</v>
      </c>
      <c r="AA5" s="74">
        <v>10</v>
      </c>
      <c r="AB5" s="74">
        <v>10</v>
      </c>
      <c r="AC5" s="74">
        <v>10</v>
      </c>
      <c r="AD5" s="74">
        <v>10</v>
      </c>
      <c r="AE5" s="74">
        <v>10</v>
      </c>
      <c r="AF5" s="74">
        <v>10</v>
      </c>
      <c r="AG5" s="74">
        <v>10</v>
      </c>
      <c r="AH5" s="74">
        <v>10</v>
      </c>
      <c r="AI5" s="74">
        <v>10</v>
      </c>
      <c r="AJ5" s="74">
        <v>10</v>
      </c>
      <c r="AK5" s="74">
        <v>10</v>
      </c>
      <c r="AL5" s="74">
        <v>10</v>
      </c>
      <c r="AM5" s="74">
        <v>10</v>
      </c>
      <c r="AN5" s="74">
        <v>10</v>
      </c>
      <c r="AO5" s="74">
        <v>10</v>
      </c>
      <c r="AP5" s="74">
        <v>10</v>
      </c>
      <c r="AQ5" s="74">
        <v>10</v>
      </c>
      <c r="AR5" s="74">
        <v>10</v>
      </c>
      <c r="AS5" s="74">
        <v>10</v>
      </c>
      <c r="AT5" s="74">
        <v>10</v>
      </c>
      <c r="AU5" s="74">
        <v>10</v>
      </c>
      <c r="AV5" s="74">
        <v>10</v>
      </c>
      <c r="AW5" s="74">
        <v>10</v>
      </c>
      <c r="AX5" s="74">
        <v>10</v>
      </c>
      <c r="AY5" s="74">
        <v>10</v>
      </c>
      <c r="AZ5" s="74">
        <v>10</v>
      </c>
      <c r="BA5" s="74">
        <v>10</v>
      </c>
      <c r="BB5" s="74">
        <v>10</v>
      </c>
      <c r="BC5" s="74">
        <v>10</v>
      </c>
      <c r="BD5" s="74">
        <v>10</v>
      </c>
      <c r="BE5" s="74">
        <v>10</v>
      </c>
      <c r="BF5" s="74">
        <v>10</v>
      </c>
      <c r="BG5" s="74">
        <v>10</v>
      </c>
      <c r="BH5" s="74">
        <v>10</v>
      </c>
      <c r="BI5" s="74">
        <v>10</v>
      </c>
      <c r="BJ5" s="74">
        <v>10</v>
      </c>
      <c r="BK5" s="74">
        <v>10</v>
      </c>
      <c r="BL5" s="74">
        <v>10</v>
      </c>
      <c r="BM5" s="74">
        <v>10</v>
      </c>
      <c r="BN5" s="74">
        <v>10</v>
      </c>
      <c r="BO5" s="74">
        <v>10</v>
      </c>
      <c r="BP5" s="74">
        <v>10</v>
      </c>
      <c r="BQ5" s="74">
        <v>10</v>
      </c>
      <c r="BR5" s="74">
        <v>10</v>
      </c>
      <c r="BS5" s="74">
        <v>10</v>
      </c>
      <c r="BT5" s="74">
        <v>10</v>
      </c>
      <c r="BU5" s="74">
        <v>10</v>
      </c>
      <c r="BV5" s="74">
        <v>10</v>
      </c>
      <c r="BW5" s="74">
        <v>10</v>
      </c>
      <c r="BX5" s="74">
        <v>10</v>
      </c>
      <c r="BY5" s="74">
        <v>10</v>
      </c>
      <c r="BZ5" s="74">
        <v>10</v>
      </c>
      <c r="CA5" s="74">
        <v>10</v>
      </c>
      <c r="CB5" s="74">
        <v>10</v>
      </c>
      <c r="CC5" s="74">
        <v>10</v>
      </c>
      <c r="CD5" s="74">
        <v>10</v>
      </c>
    </row>
    <row r="6" spans="1:82" x14ac:dyDescent="0.25">
      <c r="A6" s="2" t="s">
        <v>16</v>
      </c>
      <c r="B6" s="2" t="s">
        <v>17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7</v>
      </c>
      <c r="Y6" s="10">
        <v>7</v>
      </c>
      <c r="Z6" s="10">
        <v>7</v>
      </c>
      <c r="AA6" s="10">
        <v>29</v>
      </c>
      <c r="AB6" s="10">
        <v>29</v>
      </c>
      <c r="AC6" s="10">
        <v>29</v>
      </c>
      <c r="AD6" s="10">
        <v>29</v>
      </c>
      <c r="AE6" s="10">
        <v>7</v>
      </c>
      <c r="AF6" s="10">
        <v>29</v>
      </c>
      <c r="AG6" s="10">
        <v>22</v>
      </c>
      <c r="AH6" s="10">
        <v>7</v>
      </c>
      <c r="AI6" s="10">
        <v>7</v>
      </c>
      <c r="AJ6" s="10">
        <v>7</v>
      </c>
      <c r="AK6" s="10">
        <v>22</v>
      </c>
      <c r="AL6" s="10">
        <v>22</v>
      </c>
      <c r="AM6" s="10">
        <v>22</v>
      </c>
      <c r="AN6" s="10">
        <v>22</v>
      </c>
      <c r="AO6" s="10">
        <v>7</v>
      </c>
      <c r="AP6" s="10">
        <v>22</v>
      </c>
      <c r="AQ6" s="10">
        <v>15</v>
      </c>
      <c r="AR6" s="10">
        <v>7</v>
      </c>
      <c r="AS6" s="10">
        <v>7</v>
      </c>
      <c r="AT6" s="10">
        <v>7</v>
      </c>
      <c r="AU6" s="10">
        <v>15</v>
      </c>
      <c r="AV6" s="10">
        <v>15</v>
      </c>
      <c r="AW6" s="10">
        <v>15</v>
      </c>
      <c r="AX6" s="10">
        <v>15</v>
      </c>
      <c r="AY6" s="10">
        <v>7</v>
      </c>
      <c r="AZ6" s="10">
        <v>15</v>
      </c>
      <c r="BA6" s="10">
        <v>41</v>
      </c>
      <c r="BB6" s="10">
        <v>7</v>
      </c>
      <c r="BC6" s="10">
        <v>7</v>
      </c>
      <c r="BD6" s="10">
        <v>7</v>
      </c>
      <c r="BE6" s="10">
        <v>41</v>
      </c>
      <c r="BF6" s="10">
        <v>41</v>
      </c>
      <c r="BG6" s="10">
        <v>41</v>
      </c>
      <c r="BH6" s="10">
        <v>41</v>
      </c>
      <c r="BI6" s="10">
        <v>41</v>
      </c>
      <c r="BJ6" s="10">
        <v>41</v>
      </c>
      <c r="BK6" s="10">
        <v>7</v>
      </c>
      <c r="BL6" s="10">
        <v>7</v>
      </c>
      <c r="BM6" s="10">
        <v>7</v>
      </c>
      <c r="BN6" s="10">
        <v>41</v>
      </c>
      <c r="BO6" s="10">
        <v>41</v>
      </c>
      <c r="BP6" s="10">
        <v>41</v>
      </c>
      <c r="BQ6" s="10">
        <v>41</v>
      </c>
      <c r="BR6" s="10">
        <v>7</v>
      </c>
      <c r="BS6" s="10">
        <v>41</v>
      </c>
      <c r="BT6" s="10">
        <v>30</v>
      </c>
      <c r="BU6" s="10">
        <v>7</v>
      </c>
      <c r="BV6" s="10">
        <v>7</v>
      </c>
      <c r="BW6" s="10">
        <v>7</v>
      </c>
      <c r="BX6" s="10">
        <v>30</v>
      </c>
      <c r="BY6" s="10">
        <v>30</v>
      </c>
      <c r="BZ6" s="10">
        <v>30</v>
      </c>
      <c r="CA6" s="10">
        <v>30</v>
      </c>
      <c r="CB6" s="10">
        <v>7</v>
      </c>
      <c r="CC6" s="10">
        <v>1</v>
      </c>
      <c r="CD6" s="10">
        <v>30</v>
      </c>
    </row>
    <row r="7" spans="1:82" x14ac:dyDescent="0.25">
      <c r="A7" s="2" t="s">
        <v>18</v>
      </c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</row>
    <row r="8" spans="1:82" x14ac:dyDescent="0.25">
      <c r="A8" s="2" t="s">
        <v>20</v>
      </c>
      <c r="B8" s="2" t="s">
        <v>21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</row>
    <row r="9" spans="1:82" x14ac:dyDescent="0.25">
      <c r="A9" s="2" t="s">
        <v>22</v>
      </c>
      <c r="B9" s="2" t="s">
        <v>23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1</v>
      </c>
      <c r="CD9" s="3">
        <v>3</v>
      </c>
    </row>
    <row r="10" spans="1:82" s="17" customFormat="1" x14ac:dyDescent="0.25">
      <c r="A10" s="17" t="s">
        <v>24</v>
      </c>
      <c r="C10" s="20">
        <f t="shared" ref="C10:BX10" si="0">+C6*C12+C9</f>
        <v>33.946858989898992</v>
      </c>
      <c r="D10" s="20">
        <f t="shared" ref="D10:F10" si="1">+D6*D12+D9</f>
        <v>7.5130836026936034</v>
      </c>
      <c r="E10" s="20">
        <f t="shared" si="1"/>
        <v>7.5130836026936034</v>
      </c>
      <c r="F10" s="20">
        <f t="shared" si="1"/>
        <v>7.5130836026936034</v>
      </c>
      <c r="G10" s="20">
        <f t="shared" si="0"/>
        <v>33.946858989898992</v>
      </c>
      <c r="H10" s="20">
        <f t="shared" ref="H10:I10" si="2">+H6*H12+H9</f>
        <v>33.946858989898992</v>
      </c>
      <c r="I10" s="20">
        <f t="shared" si="2"/>
        <v>33.946858989898992</v>
      </c>
      <c r="J10" s="20">
        <f t="shared" ref="J10" si="3">+J6*J12+J9</f>
        <v>33.946858989898992</v>
      </c>
      <c r="K10" s="20">
        <f t="shared" si="0"/>
        <v>7.5130836026936034</v>
      </c>
      <c r="L10" s="20">
        <f t="shared" ref="L10" si="4">+L6*L12+L9</f>
        <v>33.946858989898992</v>
      </c>
      <c r="M10" s="20">
        <f t="shared" ref="M10:U10" si="5">+M6*M12+M9</f>
        <v>34.243155286195282</v>
      </c>
      <c r="N10" s="20">
        <f t="shared" ref="N10:P10" si="6">+N6*N12+N9</f>
        <v>12.112586958473624</v>
      </c>
      <c r="O10" s="20">
        <f t="shared" si="6"/>
        <v>12.112586958473624</v>
      </c>
      <c r="P10" s="20">
        <f t="shared" si="6"/>
        <v>12.112586958473624</v>
      </c>
      <c r="Q10" s="20">
        <f t="shared" si="5"/>
        <v>34.243155286195282</v>
      </c>
      <c r="R10" s="20">
        <f t="shared" ref="R10:S10" si="7">+R6*R12+R9</f>
        <v>34.243155286195282</v>
      </c>
      <c r="S10" s="20">
        <f t="shared" si="7"/>
        <v>34.243155286195282</v>
      </c>
      <c r="T10" s="20">
        <f t="shared" ref="T10" si="8">+T6*T12+T9</f>
        <v>34.243155286195282</v>
      </c>
      <c r="U10" s="20">
        <f t="shared" si="5"/>
        <v>12.112586958473624</v>
      </c>
      <c r="V10" s="20">
        <f t="shared" ref="V10" si="9">+V6*V12+V9</f>
        <v>34.243155286195282</v>
      </c>
      <c r="W10" s="20">
        <f t="shared" si="0"/>
        <v>33.349213355874895</v>
      </c>
      <c r="X10" s="20">
        <f t="shared" ref="X10:Z10" si="10">+X6*X12+X9</f>
        <v>10.325672189349113</v>
      </c>
      <c r="Y10" s="20">
        <f t="shared" si="10"/>
        <v>10.325672189349113</v>
      </c>
      <c r="Z10" s="20">
        <f t="shared" si="10"/>
        <v>10.325672189349113</v>
      </c>
      <c r="AA10" s="20">
        <f t="shared" si="0"/>
        <v>33.349213355874895</v>
      </c>
      <c r="AB10" s="20">
        <f t="shared" ref="AB10:AC10" si="11">+AB6*AB12+AB9</f>
        <v>33.349213355874895</v>
      </c>
      <c r="AC10" s="20">
        <f t="shared" si="11"/>
        <v>33.349213355874895</v>
      </c>
      <c r="AD10" s="20">
        <f t="shared" ref="AD10" si="12">+AD6*AD12+AD9</f>
        <v>33.349213355874895</v>
      </c>
      <c r="AE10" s="20">
        <f t="shared" ref="AE10:AF10" si="13">+AE6*AE12+AE9</f>
        <v>10.325672189349113</v>
      </c>
      <c r="AF10" s="20">
        <f t="shared" si="13"/>
        <v>33.349213355874895</v>
      </c>
      <c r="AG10" s="20">
        <f t="shared" si="0"/>
        <v>33.698054888701037</v>
      </c>
      <c r="AH10" s="20">
        <f t="shared" ref="AH10:AJ10" si="14">+AH6*AH12+AH9</f>
        <v>12.767562919132148</v>
      </c>
      <c r="AI10" s="20">
        <f t="shared" si="14"/>
        <v>12.767562919132148</v>
      </c>
      <c r="AJ10" s="20">
        <f t="shared" si="14"/>
        <v>12.767562919132148</v>
      </c>
      <c r="AK10" s="20">
        <f t="shared" si="0"/>
        <v>33.698054888701037</v>
      </c>
      <c r="AL10" s="20">
        <f t="shared" ref="AL10:AM10" si="15">+AL6*AL12+AL9</f>
        <v>33.698054888701037</v>
      </c>
      <c r="AM10" s="20">
        <f t="shared" si="15"/>
        <v>33.698054888701037</v>
      </c>
      <c r="AN10" s="20">
        <f t="shared" ref="AN10" si="16">+AN6*AN12+AN9</f>
        <v>33.698054888701037</v>
      </c>
      <c r="AO10" s="20">
        <f t="shared" ref="AO10:AP10" si="17">+AO6*AO12+AO9</f>
        <v>12.767562919132148</v>
      </c>
      <c r="AP10" s="20">
        <f t="shared" si="17"/>
        <v>33.698054888701037</v>
      </c>
      <c r="AQ10" s="20">
        <f t="shared" si="0"/>
        <v>34.395737954353343</v>
      </c>
      <c r="AR10" s="20">
        <f t="shared" ref="AR10:AT10" si="18">+AR6*AR12+AR9</f>
        <v>17.651344378698226</v>
      </c>
      <c r="AS10" s="20">
        <f t="shared" si="18"/>
        <v>17.651344378698226</v>
      </c>
      <c r="AT10" s="20">
        <f t="shared" si="18"/>
        <v>17.651344378698226</v>
      </c>
      <c r="AU10" s="20">
        <f t="shared" si="0"/>
        <v>34.395737954353343</v>
      </c>
      <c r="AV10" s="20">
        <f t="shared" ref="AV10:AW10" si="19">+AV6*AV12+AV9</f>
        <v>34.395737954353343</v>
      </c>
      <c r="AW10" s="20">
        <f t="shared" si="19"/>
        <v>34.395737954353343</v>
      </c>
      <c r="AX10" s="20">
        <f t="shared" ref="AX10" si="20">+AX6*AX12+AX9</f>
        <v>34.395737954353343</v>
      </c>
      <c r="AY10" s="20">
        <f t="shared" ref="AY10:AZ10" si="21">+AY6*AY12+AY9</f>
        <v>17.651344378698226</v>
      </c>
      <c r="AZ10" s="20">
        <f t="shared" si="21"/>
        <v>34.395737954353343</v>
      </c>
      <c r="BA10" s="20">
        <f t="shared" si="0"/>
        <v>19.063756476041739</v>
      </c>
      <c r="BB10" s="20">
        <f t="shared" ref="BB10:BD10" si="22">+BB6*BB12+BB9</f>
        <v>5.7425925690802968</v>
      </c>
      <c r="BC10" s="20">
        <f t="shared" si="22"/>
        <v>5.7425925690802968</v>
      </c>
      <c r="BD10" s="20">
        <f t="shared" si="22"/>
        <v>5.7425925690802968</v>
      </c>
      <c r="BE10" s="20">
        <f t="shared" si="0"/>
        <v>19.063756476041739</v>
      </c>
      <c r="BF10" s="20">
        <f t="shared" ref="BF10:BG10" si="23">+BF6*BF12+BF9</f>
        <v>19.063756476041739</v>
      </c>
      <c r="BG10" s="20">
        <f t="shared" si="23"/>
        <v>19.063756476041739</v>
      </c>
      <c r="BH10" s="20">
        <f t="shared" ref="BH10" si="24">+BH6*BH12+BH9</f>
        <v>19.063756476041739</v>
      </c>
      <c r="BI10" s="20">
        <f t="shared" ref="BI10" si="25">+BI6*BI12+BI9</f>
        <v>19.063756476041739</v>
      </c>
      <c r="BJ10" s="20">
        <f t="shared" si="0"/>
        <v>35.127512952083478</v>
      </c>
      <c r="BK10" s="20">
        <f t="shared" ref="BK10:BM10" si="26">+BK6*BK12+BK9</f>
        <v>8.4851851381605936</v>
      </c>
      <c r="BL10" s="20">
        <f t="shared" si="26"/>
        <v>8.4851851381605936</v>
      </c>
      <c r="BM10" s="20">
        <f t="shared" si="26"/>
        <v>8.4851851381605936</v>
      </c>
      <c r="BN10" s="20">
        <f t="shared" si="0"/>
        <v>35.127512952083478</v>
      </c>
      <c r="BO10" s="20">
        <f t="shared" ref="BO10:BP10" si="27">+BO6*BO12+BO9</f>
        <v>35.127512952083478</v>
      </c>
      <c r="BP10" s="20">
        <f t="shared" si="27"/>
        <v>35.127512952083478</v>
      </c>
      <c r="BQ10" s="20">
        <f t="shared" ref="BQ10" si="28">+BQ6*BQ12+BQ9</f>
        <v>35.127512952083478</v>
      </c>
      <c r="BR10" s="20">
        <f t="shared" ref="BR10" si="29">+BR6*BR12+BR9</f>
        <v>8.4851851381605936</v>
      </c>
      <c r="BS10" s="20">
        <f t="shared" ref="BS10" si="30">+BS6*BS12+BS9</f>
        <v>35.127512952083478</v>
      </c>
      <c r="BT10" s="20">
        <f t="shared" si="0"/>
        <v>32.938320157207443</v>
      </c>
      <c r="BU10" s="20">
        <f t="shared" ref="BU10:BW10" si="31">+BU6*BU12+BU9</f>
        <v>9.9856080366817359</v>
      </c>
      <c r="BV10" s="20">
        <f t="shared" si="31"/>
        <v>9.9856080366817359</v>
      </c>
      <c r="BW10" s="20">
        <f t="shared" si="31"/>
        <v>9.9856080366817359</v>
      </c>
      <c r="BX10" s="20">
        <f t="shared" si="0"/>
        <v>32.938320157207443</v>
      </c>
      <c r="BY10" s="20">
        <f t="shared" ref="BY10:BZ10" si="32">+BY6*BY12+BY9</f>
        <v>32.938320157207443</v>
      </c>
      <c r="BZ10" s="20">
        <f t="shared" si="32"/>
        <v>32.938320157207443</v>
      </c>
      <c r="CA10" s="20">
        <f t="shared" ref="CA10" si="33">+CA6*CA12+CA9</f>
        <v>32.938320157207443</v>
      </c>
      <c r="CB10" s="20">
        <f t="shared" ref="CB10" si="34">+CB6*CB12+CB9</f>
        <v>9.9856080366817359</v>
      </c>
      <c r="CC10" s="20">
        <f t="shared" ref="CC10:CD10" si="35">+CC6*CC12+CC9</f>
        <v>1.997944005240248</v>
      </c>
      <c r="CD10" s="20">
        <f t="shared" si="35"/>
        <v>32.938320157207443</v>
      </c>
    </row>
    <row r="11" spans="1:82" s="17" customFormat="1" x14ac:dyDescent="0.25">
      <c r="A11" s="17" t="s">
        <v>25</v>
      </c>
      <c r="C11" s="20">
        <f t="shared" ref="C11:BX11" si="36">0.5*(C10-C9)+C9</f>
        <v>18.473429494949496</v>
      </c>
      <c r="D11" s="20">
        <f t="shared" ref="D11:F11" si="37">0.5*(D10-D9)+D9</f>
        <v>5.2565418013468017</v>
      </c>
      <c r="E11" s="20">
        <f t="shared" si="37"/>
        <v>5.2565418013468017</v>
      </c>
      <c r="F11" s="20">
        <f t="shared" si="37"/>
        <v>5.2565418013468017</v>
      </c>
      <c r="G11" s="20">
        <f t="shared" si="36"/>
        <v>18.473429494949496</v>
      </c>
      <c r="H11" s="20">
        <f t="shared" ref="H11:I11" si="38">0.5*(H10-H9)+H9</f>
        <v>18.473429494949496</v>
      </c>
      <c r="I11" s="20">
        <f t="shared" si="38"/>
        <v>18.473429494949496</v>
      </c>
      <c r="J11" s="20">
        <f t="shared" ref="J11" si="39">0.5*(J10-J9)+J9</f>
        <v>18.473429494949496</v>
      </c>
      <c r="K11" s="20">
        <f t="shared" si="36"/>
        <v>5.2565418013468017</v>
      </c>
      <c r="L11" s="20">
        <f t="shared" ref="L11" si="40">0.5*(L10-L9)+L9</f>
        <v>18.473429494949496</v>
      </c>
      <c r="M11" s="20">
        <f t="shared" ref="M11:U11" si="41">0.5*(M10-M9)+M9</f>
        <v>18.621577643097641</v>
      </c>
      <c r="N11" s="20">
        <f t="shared" ref="N11:P11" si="42">0.5*(N10-N9)+N9</f>
        <v>7.5562934792368122</v>
      </c>
      <c r="O11" s="20">
        <f t="shared" si="42"/>
        <v>7.5562934792368122</v>
      </c>
      <c r="P11" s="20">
        <f t="shared" si="42"/>
        <v>7.5562934792368122</v>
      </c>
      <c r="Q11" s="20">
        <f t="shared" si="41"/>
        <v>18.621577643097641</v>
      </c>
      <c r="R11" s="20">
        <f t="shared" ref="R11:S11" si="43">0.5*(R10-R9)+R9</f>
        <v>18.621577643097641</v>
      </c>
      <c r="S11" s="20">
        <f t="shared" si="43"/>
        <v>18.621577643097641</v>
      </c>
      <c r="T11" s="20">
        <f t="shared" ref="T11" si="44">0.5*(T10-T9)+T9</f>
        <v>18.621577643097641</v>
      </c>
      <c r="U11" s="20">
        <f t="shared" si="41"/>
        <v>7.5562934792368122</v>
      </c>
      <c r="V11" s="20">
        <f t="shared" ref="V11" si="45">0.5*(V10-V9)+V9</f>
        <v>18.621577643097641</v>
      </c>
      <c r="W11" s="20">
        <f t="shared" si="36"/>
        <v>18.174606677937447</v>
      </c>
      <c r="X11" s="20">
        <f t="shared" ref="X11:Z11" si="46">0.5*(X10-X9)+X9</f>
        <v>6.6628360946745566</v>
      </c>
      <c r="Y11" s="20">
        <f t="shared" si="46"/>
        <v>6.6628360946745566</v>
      </c>
      <c r="Z11" s="20">
        <f t="shared" si="46"/>
        <v>6.6628360946745566</v>
      </c>
      <c r="AA11" s="20">
        <f t="shared" si="36"/>
        <v>18.174606677937447</v>
      </c>
      <c r="AB11" s="20">
        <f t="shared" ref="AB11:AC11" si="47">0.5*(AB10-AB9)+AB9</f>
        <v>18.174606677937447</v>
      </c>
      <c r="AC11" s="20">
        <f t="shared" si="47"/>
        <v>18.174606677937447</v>
      </c>
      <c r="AD11" s="20">
        <f t="shared" ref="AD11" si="48">0.5*(AD10-AD9)+AD9</f>
        <v>18.174606677937447</v>
      </c>
      <c r="AE11" s="20">
        <f t="shared" ref="AE11:AF11" si="49">0.5*(AE10-AE9)+AE9</f>
        <v>6.6628360946745566</v>
      </c>
      <c r="AF11" s="20">
        <f t="shared" si="49"/>
        <v>18.174606677937447</v>
      </c>
      <c r="AG11" s="20">
        <f t="shared" si="36"/>
        <v>18.349027444350519</v>
      </c>
      <c r="AH11" s="20">
        <f t="shared" ref="AH11:AJ11" si="50">0.5*(AH10-AH9)+AH9</f>
        <v>7.883781459566074</v>
      </c>
      <c r="AI11" s="20">
        <f t="shared" si="50"/>
        <v>7.883781459566074</v>
      </c>
      <c r="AJ11" s="20">
        <f t="shared" si="50"/>
        <v>7.883781459566074</v>
      </c>
      <c r="AK11" s="20">
        <f t="shared" si="36"/>
        <v>18.349027444350519</v>
      </c>
      <c r="AL11" s="20">
        <f t="shared" ref="AL11:AM11" si="51">0.5*(AL10-AL9)+AL9</f>
        <v>18.349027444350519</v>
      </c>
      <c r="AM11" s="20">
        <f t="shared" si="51"/>
        <v>18.349027444350519</v>
      </c>
      <c r="AN11" s="20">
        <f t="shared" ref="AN11" si="52">0.5*(AN10-AN9)+AN9</f>
        <v>18.349027444350519</v>
      </c>
      <c r="AO11" s="20">
        <f t="shared" ref="AO11:AP11" si="53">0.5*(AO10-AO9)+AO9</f>
        <v>7.883781459566074</v>
      </c>
      <c r="AP11" s="20">
        <f t="shared" si="53"/>
        <v>18.349027444350519</v>
      </c>
      <c r="AQ11" s="20">
        <f t="shared" si="36"/>
        <v>18.697868977176672</v>
      </c>
      <c r="AR11" s="20">
        <f t="shared" ref="AR11:AT11" si="54">0.5*(AR10-AR9)+AR9</f>
        <v>10.325672189349113</v>
      </c>
      <c r="AS11" s="20">
        <f t="shared" si="54"/>
        <v>10.325672189349113</v>
      </c>
      <c r="AT11" s="20">
        <f t="shared" si="54"/>
        <v>10.325672189349113</v>
      </c>
      <c r="AU11" s="20">
        <f t="shared" si="36"/>
        <v>18.697868977176672</v>
      </c>
      <c r="AV11" s="20">
        <f t="shared" ref="AV11:AW11" si="55">0.5*(AV10-AV9)+AV9</f>
        <v>18.697868977176672</v>
      </c>
      <c r="AW11" s="20">
        <f t="shared" si="55"/>
        <v>18.697868977176672</v>
      </c>
      <c r="AX11" s="20">
        <f t="shared" ref="AX11" si="56">0.5*(AX10-AX9)+AX9</f>
        <v>18.697868977176672</v>
      </c>
      <c r="AY11" s="20">
        <f t="shared" ref="AY11:AZ11" si="57">0.5*(AY10-AY9)+AY9</f>
        <v>10.325672189349113</v>
      </c>
      <c r="AZ11" s="20">
        <f t="shared" si="57"/>
        <v>18.697868977176672</v>
      </c>
      <c r="BA11" s="20">
        <f t="shared" si="36"/>
        <v>11.03187823802087</v>
      </c>
      <c r="BB11" s="20">
        <f t="shared" ref="BB11:BD11" si="58">0.5*(BB10-BB9)+BB9</f>
        <v>4.3712962845401488</v>
      </c>
      <c r="BC11" s="20">
        <f t="shared" si="58"/>
        <v>4.3712962845401488</v>
      </c>
      <c r="BD11" s="20">
        <f t="shared" si="58"/>
        <v>4.3712962845401488</v>
      </c>
      <c r="BE11" s="20">
        <f t="shared" si="36"/>
        <v>11.03187823802087</v>
      </c>
      <c r="BF11" s="20">
        <f t="shared" ref="BF11:BG11" si="59">0.5*(BF10-BF9)+BF9</f>
        <v>11.03187823802087</v>
      </c>
      <c r="BG11" s="20">
        <f t="shared" si="59"/>
        <v>11.03187823802087</v>
      </c>
      <c r="BH11" s="20">
        <f t="shared" ref="BH11" si="60">0.5*(BH10-BH9)+BH9</f>
        <v>11.03187823802087</v>
      </c>
      <c r="BI11" s="20">
        <f t="shared" ref="BI11" si="61">0.5*(BI10-BI9)+BI9</f>
        <v>11.03187823802087</v>
      </c>
      <c r="BJ11" s="20">
        <f t="shared" si="36"/>
        <v>19.063756476041739</v>
      </c>
      <c r="BK11" s="20">
        <f t="shared" ref="BK11:BM11" si="62">0.5*(BK10-BK9)+BK9</f>
        <v>5.7425925690802968</v>
      </c>
      <c r="BL11" s="20">
        <f t="shared" si="62"/>
        <v>5.7425925690802968</v>
      </c>
      <c r="BM11" s="20">
        <f t="shared" si="62"/>
        <v>5.7425925690802968</v>
      </c>
      <c r="BN11" s="20">
        <f t="shared" si="36"/>
        <v>19.063756476041739</v>
      </c>
      <c r="BO11" s="20">
        <f t="shared" ref="BO11:BP11" si="63">0.5*(BO10-BO9)+BO9</f>
        <v>19.063756476041739</v>
      </c>
      <c r="BP11" s="20">
        <f t="shared" si="63"/>
        <v>19.063756476041739</v>
      </c>
      <c r="BQ11" s="20">
        <f t="shared" ref="BQ11" si="64">0.5*(BQ10-BQ9)+BQ9</f>
        <v>19.063756476041739</v>
      </c>
      <c r="BR11" s="20">
        <f t="shared" ref="BR11" si="65">0.5*(BR10-BR9)+BR9</f>
        <v>5.7425925690802968</v>
      </c>
      <c r="BS11" s="20">
        <f t="shared" ref="BS11" si="66">0.5*(BS10-BS9)+BS9</f>
        <v>19.063756476041739</v>
      </c>
      <c r="BT11" s="20">
        <f t="shared" si="36"/>
        <v>17.969160078603721</v>
      </c>
      <c r="BU11" s="20">
        <f t="shared" ref="BU11:BW11" si="67">0.5*(BU10-BU9)+BU9</f>
        <v>6.492804018340868</v>
      </c>
      <c r="BV11" s="20">
        <f t="shared" si="67"/>
        <v>6.492804018340868</v>
      </c>
      <c r="BW11" s="20">
        <f t="shared" si="67"/>
        <v>6.492804018340868</v>
      </c>
      <c r="BX11" s="20">
        <f t="shared" si="36"/>
        <v>17.969160078603721</v>
      </c>
      <c r="BY11" s="20">
        <f t="shared" ref="BY11:BZ11" si="68">0.5*(BY10-BY9)+BY9</f>
        <v>17.969160078603721</v>
      </c>
      <c r="BZ11" s="20">
        <f t="shared" si="68"/>
        <v>17.969160078603721</v>
      </c>
      <c r="CA11" s="20">
        <f t="shared" ref="CA11" si="69">0.5*(CA10-CA9)+CA9</f>
        <v>17.969160078603721</v>
      </c>
      <c r="CB11" s="20">
        <f t="shared" ref="CB11" si="70">0.5*(CB10-CB9)+CB9</f>
        <v>6.492804018340868</v>
      </c>
      <c r="CC11" s="20">
        <f t="shared" ref="CC11:CD11" si="71">0.5*(CC10-CC9)+CC9</f>
        <v>1.4989720026201239</v>
      </c>
      <c r="CD11" s="20">
        <f t="shared" si="71"/>
        <v>17.969160078603721</v>
      </c>
    </row>
    <row r="12" spans="1:82" x14ac:dyDescent="0.25">
      <c r="A12" s="2" t="s">
        <v>26</v>
      </c>
      <c r="C12" s="4">
        <f t="shared" ref="C12:BX12" si="72">+C94</f>
        <v>0.644726228956229</v>
      </c>
      <c r="D12" s="4">
        <f t="shared" ref="D12:F12" si="73">+D94</f>
        <v>0.644726228956229</v>
      </c>
      <c r="E12" s="4">
        <f t="shared" si="73"/>
        <v>0.644726228956229</v>
      </c>
      <c r="F12" s="4">
        <f t="shared" si="73"/>
        <v>0.644726228956229</v>
      </c>
      <c r="G12" s="4">
        <f t="shared" si="72"/>
        <v>0.644726228956229</v>
      </c>
      <c r="H12" s="4">
        <f t="shared" ref="H12:I12" si="74">+H94</f>
        <v>0.644726228956229</v>
      </c>
      <c r="I12" s="4">
        <f t="shared" si="74"/>
        <v>0.644726228956229</v>
      </c>
      <c r="J12" s="4">
        <f t="shared" ref="J12" si="75">+J94</f>
        <v>0.644726228956229</v>
      </c>
      <c r="K12" s="4">
        <f t="shared" si="72"/>
        <v>0.644726228956229</v>
      </c>
      <c r="L12" s="4">
        <f t="shared" ref="L12" si="76">+L94</f>
        <v>0.644726228956229</v>
      </c>
      <c r="M12" s="4">
        <f t="shared" ref="M12:U12" si="77">+M94</f>
        <v>1.3017981369248035</v>
      </c>
      <c r="N12" s="4">
        <f t="shared" ref="N12:P12" si="78">+N94</f>
        <v>1.3017981369248035</v>
      </c>
      <c r="O12" s="4">
        <f t="shared" si="78"/>
        <v>1.3017981369248035</v>
      </c>
      <c r="P12" s="4">
        <f t="shared" si="78"/>
        <v>1.3017981369248035</v>
      </c>
      <c r="Q12" s="4">
        <f t="shared" si="77"/>
        <v>1.3017981369248035</v>
      </c>
      <c r="R12" s="4">
        <f t="shared" ref="R12:S12" si="79">+R94</f>
        <v>1.3017981369248035</v>
      </c>
      <c r="S12" s="4">
        <f t="shared" si="79"/>
        <v>1.3017981369248035</v>
      </c>
      <c r="T12" s="4">
        <f t="shared" ref="T12" si="80">+T94</f>
        <v>1.3017981369248035</v>
      </c>
      <c r="U12" s="4">
        <f t="shared" si="77"/>
        <v>1.3017981369248035</v>
      </c>
      <c r="V12" s="4">
        <f t="shared" ref="V12" si="81">+V94</f>
        <v>1.3017981369248035</v>
      </c>
      <c r="W12" s="4">
        <f t="shared" si="72"/>
        <v>1.0465245984784448</v>
      </c>
      <c r="X12" s="4">
        <f t="shared" ref="X12:Z12" si="82">+X94</f>
        <v>1.0465245984784448</v>
      </c>
      <c r="Y12" s="4">
        <f t="shared" si="82"/>
        <v>1.0465245984784448</v>
      </c>
      <c r="Z12" s="4">
        <f t="shared" si="82"/>
        <v>1.0465245984784448</v>
      </c>
      <c r="AA12" s="4">
        <f t="shared" si="72"/>
        <v>1.0465245984784448</v>
      </c>
      <c r="AB12" s="4">
        <f t="shared" ref="AB12:AC12" si="83">+AB94</f>
        <v>1.0465245984784448</v>
      </c>
      <c r="AC12" s="4">
        <f t="shared" si="83"/>
        <v>1.0465245984784448</v>
      </c>
      <c r="AD12" s="4">
        <f t="shared" ref="AD12" si="84">+AD94</f>
        <v>1.0465245984784448</v>
      </c>
      <c r="AE12" s="4">
        <f t="shared" ref="AE12:AF12" si="85">+AE94</f>
        <v>1.0465245984784448</v>
      </c>
      <c r="AF12" s="4">
        <f t="shared" si="85"/>
        <v>1.0465245984784448</v>
      </c>
      <c r="AG12" s="4">
        <f t="shared" si="72"/>
        <v>1.3953661313045926</v>
      </c>
      <c r="AH12" s="4">
        <f t="shared" ref="AH12:AJ12" si="86">+AH94</f>
        <v>1.3953661313045926</v>
      </c>
      <c r="AI12" s="4">
        <f t="shared" si="86"/>
        <v>1.3953661313045926</v>
      </c>
      <c r="AJ12" s="4">
        <f t="shared" si="86"/>
        <v>1.3953661313045926</v>
      </c>
      <c r="AK12" s="4">
        <f t="shared" si="72"/>
        <v>1.3953661313045926</v>
      </c>
      <c r="AL12" s="4">
        <f t="shared" ref="AL12:AM12" si="87">+AL94</f>
        <v>1.3953661313045926</v>
      </c>
      <c r="AM12" s="4">
        <f t="shared" si="87"/>
        <v>1.3953661313045926</v>
      </c>
      <c r="AN12" s="4">
        <f t="shared" ref="AN12" si="88">+AN94</f>
        <v>1.3953661313045926</v>
      </c>
      <c r="AO12" s="4">
        <f t="shared" ref="AO12:AP12" si="89">+AO94</f>
        <v>1.3953661313045926</v>
      </c>
      <c r="AP12" s="4">
        <f t="shared" si="89"/>
        <v>1.3953661313045926</v>
      </c>
      <c r="AQ12" s="4">
        <f t="shared" si="72"/>
        <v>2.0930491969568896</v>
      </c>
      <c r="AR12" s="4">
        <f t="shared" ref="AR12:AT12" si="90">+AR94</f>
        <v>2.0930491969568896</v>
      </c>
      <c r="AS12" s="4">
        <f t="shared" si="90"/>
        <v>2.0930491969568896</v>
      </c>
      <c r="AT12" s="4">
        <f t="shared" si="90"/>
        <v>2.0930491969568896</v>
      </c>
      <c r="AU12" s="4">
        <f t="shared" si="72"/>
        <v>2.0930491969568896</v>
      </c>
      <c r="AV12" s="4">
        <f t="shared" ref="AV12:AW12" si="91">+AV94</f>
        <v>2.0930491969568896</v>
      </c>
      <c r="AW12" s="4">
        <f t="shared" si="91"/>
        <v>2.0930491969568896</v>
      </c>
      <c r="AX12" s="4">
        <f t="shared" ref="AX12" si="92">+AX94</f>
        <v>2.0930491969568896</v>
      </c>
      <c r="AY12" s="4">
        <f t="shared" ref="AY12:AZ12" si="93">+AY94</f>
        <v>2.0930491969568896</v>
      </c>
      <c r="AZ12" s="4">
        <f t="shared" si="93"/>
        <v>2.0930491969568896</v>
      </c>
      <c r="BA12" s="4">
        <f t="shared" si="72"/>
        <v>0.39179893844004243</v>
      </c>
      <c r="BB12" s="4">
        <f t="shared" ref="BB12:BD12" si="94">+BB94</f>
        <v>0.39179893844004243</v>
      </c>
      <c r="BC12" s="4">
        <f t="shared" si="94"/>
        <v>0.39179893844004243</v>
      </c>
      <c r="BD12" s="4">
        <f t="shared" si="94"/>
        <v>0.39179893844004243</v>
      </c>
      <c r="BE12" s="4">
        <f t="shared" si="72"/>
        <v>0.39179893844004243</v>
      </c>
      <c r="BF12" s="4">
        <f t="shared" ref="BF12:BG12" si="95">+BF94</f>
        <v>0.39179893844004243</v>
      </c>
      <c r="BG12" s="4">
        <f t="shared" si="95"/>
        <v>0.39179893844004243</v>
      </c>
      <c r="BH12" s="4">
        <f t="shared" ref="BH12" si="96">+BH94</f>
        <v>0.39179893844004243</v>
      </c>
      <c r="BI12" s="4">
        <f t="shared" ref="BI12" si="97">+BI94</f>
        <v>0.39179893844004243</v>
      </c>
      <c r="BJ12" s="4">
        <f t="shared" si="72"/>
        <v>0.78359787688008486</v>
      </c>
      <c r="BK12" s="4">
        <f t="shared" ref="BK12:BM12" si="98">+BK94</f>
        <v>0.78359787688008486</v>
      </c>
      <c r="BL12" s="4">
        <f t="shared" si="98"/>
        <v>0.78359787688008486</v>
      </c>
      <c r="BM12" s="4">
        <f t="shared" si="98"/>
        <v>0.78359787688008486</v>
      </c>
      <c r="BN12" s="4">
        <f t="shared" si="72"/>
        <v>0.78359787688008486</v>
      </c>
      <c r="BO12" s="4">
        <f t="shared" ref="BO12:BP12" si="99">+BO94</f>
        <v>0.78359787688008486</v>
      </c>
      <c r="BP12" s="4">
        <f t="shared" si="99"/>
        <v>0.78359787688008486</v>
      </c>
      <c r="BQ12" s="4">
        <f t="shared" ref="BQ12" si="100">+BQ94</f>
        <v>0.78359787688008486</v>
      </c>
      <c r="BR12" s="4">
        <f t="shared" ref="BR12" si="101">+BR94</f>
        <v>0.78359787688008486</v>
      </c>
      <c r="BS12" s="4">
        <f t="shared" ref="BS12" si="102">+BS94</f>
        <v>0.78359787688008486</v>
      </c>
      <c r="BT12" s="4">
        <f t="shared" si="72"/>
        <v>0.99794400524024796</v>
      </c>
      <c r="BU12" s="4">
        <f t="shared" ref="BU12:BW12" si="103">+BU94</f>
        <v>0.99794400524024796</v>
      </c>
      <c r="BV12" s="4">
        <f t="shared" si="103"/>
        <v>0.99794400524024796</v>
      </c>
      <c r="BW12" s="4">
        <f t="shared" si="103"/>
        <v>0.99794400524024796</v>
      </c>
      <c r="BX12" s="4">
        <f t="shared" si="72"/>
        <v>0.99794400524024796</v>
      </c>
      <c r="BY12" s="4">
        <f t="shared" ref="BY12:BZ12" si="104">+BY94</f>
        <v>0.99794400524024796</v>
      </c>
      <c r="BZ12" s="4">
        <f t="shared" si="104"/>
        <v>0.99794400524024796</v>
      </c>
      <c r="CA12" s="4">
        <f t="shared" ref="CA12" si="105">+CA94</f>
        <v>0.99794400524024796</v>
      </c>
      <c r="CB12" s="4">
        <f t="shared" ref="CB12" si="106">+CB94</f>
        <v>0.99794400524024796</v>
      </c>
      <c r="CC12" s="4">
        <f t="shared" ref="CC12:CD12" si="107">+CC94</f>
        <v>0.99794400524024796</v>
      </c>
      <c r="CD12" s="4">
        <f t="shared" si="107"/>
        <v>0.99794400524024796</v>
      </c>
    </row>
    <row r="13" spans="1:82" x14ac:dyDescent="0.25">
      <c r="A13" s="2" t="s">
        <v>27</v>
      </c>
      <c r="C13" s="4">
        <f t="shared" ref="C13:J13" si="108">+C11/C12</f>
        <v>28.653137820772098</v>
      </c>
      <c r="D13" s="4">
        <f t="shared" si="108"/>
        <v>8.1531378207720984</v>
      </c>
      <c r="E13" s="4">
        <f t="shared" si="108"/>
        <v>8.1531378207720984</v>
      </c>
      <c r="F13" s="4">
        <f t="shared" si="108"/>
        <v>8.1531378207720984</v>
      </c>
      <c r="G13" s="4">
        <f t="shared" si="108"/>
        <v>28.653137820772098</v>
      </c>
      <c r="H13" s="4">
        <f t="shared" si="108"/>
        <v>28.653137820772098</v>
      </c>
      <c r="I13" s="4">
        <f t="shared" si="108"/>
        <v>28.653137820772098</v>
      </c>
      <c r="J13" s="4">
        <f t="shared" si="108"/>
        <v>28.653137820772098</v>
      </c>
      <c r="K13" s="4">
        <f t="shared" ref="K13:BX13" si="109">+K11/K12</f>
        <v>8.1531378207720984</v>
      </c>
      <c r="L13" s="4">
        <f t="shared" ref="L13" si="110">+L11/L12</f>
        <v>28.653137820772098</v>
      </c>
      <c r="M13" s="4">
        <f t="shared" ref="M13:U13" si="111">+M11/M12</f>
        <v>14.304504757616879</v>
      </c>
      <c r="N13" s="4">
        <f t="shared" ref="N13:P13" si="112">+N11/N12</f>
        <v>5.80450475761688</v>
      </c>
      <c r="O13" s="4">
        <f t="shared" si="112"/>
        <v>5.80450475761688</v>
      </c>
      <c r="P13" s="4">
        <f t="shared" si="112"/>
        <v>5.80450475761688</v>
      </c>
      <c r="Q13" s="4">
        <f t="shared" si="111"/>
        <v>14.304504757616879</v>
      </c>
      <c r="R13" s="4">
        <f t="shared" ref="R13:S13" si="113">+R11/R12</f>
        <v>14.304504757616879</v>
      </c>
      <c r="S13" s="4">
        <f t="shared" si="113"/>
        <v>14.304504757616879</v>
      </c>
      <c r="T13" s="4">
        <f t="shared" ref="T13" si="114">+T11/T12</f>
        <v>14.304504757616879</v>
      </c>
      <c r="U13" s="4">
        <f t="shared" si="111"/>
        <v>5.80450475761688</v>
      </c>
      <c r="V13" s="4">
        <f t="shared" ref="V13" si="115">+V11/V12</f>
        <v>14.304504757616879</v>
      </c>
      <c r="W13" s="4">
        <f t="shared" si="109"/>
        <v>17.366631137349028</v>
      </c>
      <c r="X13" s="4">
        <f t="shared" ref="X13:Z13" si="116">+X11/X12</f>
        <v>6.366631137349029</v>
      </c>
      <c r="Y13" s="4">
        <f t="shared" si="116"/>
        <v>6.366631137349029</v>
      </c>
      <c r="Z13" s="4">
        <f t="shared" si="116"/>
        <v>6.366631137349029</v>
      </c>
      <c r="AA13" s="4">
        <f t="shared" si="109"/>
        <v>17.366631137349028</v>
      </c>
      <c r="AB13" s="4">
        <f t="shared" ref="AB13:AC13" si="117">+AB11/AB12</f>
        <v>17.366631137349028</v>
      </c>
      <c r="AC13" s="4">
        <f t="shared" si="117"/>
        <v>17.366631137349028</v>
      </c>
      <c r="AD13" s="4">
        <f t="shared" ref="AD13" si="118">+AD11/AD12</f>
        <v>17.366631137349028</v>
      </c>
      <c r="AE13" s="4">
        <f t="shared" ref="AE13:AF13" si="119">+AE11/AE12</f>
        <v>6.366631137349029</v>
      </c>
      <c r="AF13" s="4">
        <f t="shared" si="119"/>
        <v>17.366631137349028</v>
      </c>
      <c r="AG13" s="4">
        <f t="shared" si="109"/>
        <v>13.149973353011772</v>
      </c>
      <c r="AH13" s="4">
        <f t="shared" ref="AH13:AJ13" si="120">+AH11/AH12</f>
        <v>5.6499733530117719</v>
      </c>
      <c r="AI13" s="4">
        <f t="shared" si="120"/>
        <v>5.6499733530117719</v>
      </c>
      <c r="AJ13" s="4">
        <f t="shared" si="120"/>
        <v>5.6499733530117719</v>
      </c>
      <c r="AK13" s="4">
        <f t="shared" si="109"/>
        <v>13.149973353011772</v>
      </c>
      <c r="AL13" s="4">
        <f t="shared" ref="AL13:AM13" si="121">+AL11/AL12</f>
        <v>13.149973353011772</v>
      </c>
      <c r="AM13" s="4">
        <f t="shared" si="121"/>
        <v>13.149973353011772</v>
      </c>
      <c r="AN13" s="4">
        <f t="shared" ref="AN13" si="122">+AN11/AN12</f>
        <v>13.149973353011772</v>
      </c>
      <c r="AO13" s="4">
        <f t="shared" ref="AO13:AP13" si="123">+AO11/AO12</f>
        <v>5.6499733530117719</v>
      </c>
      <c r="AP13" s="4">
        <f t="shared" si="123"/>
        <v>13.149973353011772</v>
      </c>
      <c r="AQ13" s="4">
        <f t="shared" si="109"/>
        <v>8.933315568674514</v>
      </c>
      <c r="AR13" s="4">
        <f t="shared" ref="AR13:AT13" si="124">+AR11/AR12</f>
        <v>4.933315568674514</v>
      </c>
      <c r="AS13" s="4">
        <f t="shared" si="124"/>
        <v>4.933315568674514</v>
      </c>
      <c r="AT13" s="4">
        <f t="shared" si="124"/>
        <v>4.933315568674514</v>
      </c>
      <c r="AU13" s="4">
        <f t="shared" si="109"/>
        <v>8.933315568674514</v>
      </c>
      <c r="AV13" s="4">
        <f t="shared" ref="AV13:AW13" si="125">+AV11/AV12</f>
        <v>8.933315568674514</v>
      </c>
      <c r="AW13" s="4">
        <f t="shared" si="125"/>
        <v>8.933315568674514</v>
      </c>
      <c r="AX13" s="4">
        <f t="shared" ref="AX13" si="126">+AX11/AX12</f>
        <v>8.933315568674514</v>
      </c>
      <c r="AY13" s="4">
        <f t="shared" ref="AY13:AZ13" si="127">+AY11/AY12</f>
        <v>4.933315568674514</v>
      </c>
      <c r="AZ13" s="4">
        <f t="shared" si="127"/>
        <v>8.933315568674514</v>
      </c>
      <c r="BA13" s="4">
        <f t="shared" si="109"/>
        <v>28.156988586912913</v>
      </c>
      <c r="BB13" s="4">
        <f t="shared" ref="BB13:BD13" si="128">+BB11/BB12</f>
        <v>11.156988586912915</v>
      </c>
      <c r="BC13" s="4">
        <f t="shared" si="128"/>
        <v>11.156988586912915</v>
      </c>
      <c r="BD13" s="4">
        <f t="shared" si="128"/>
        <v>11.156988586912915</v>
      </c>
      <c r="BE13" s="4">
        <f t="shared" si="109"/>
        <v>28.156988586912913</v>
      </c>
      <c r="BF13" s="4">
        <f t="shared" ref="BF13:BG13" si="129">+BF11/BF12</f>
        <v>28.156988586912913</v>
      </c>
      <c r="BG13" s="4">
        <f t="shared" si="129"/>
        <v>28.156988586912913</v>
      </c>
      <c r="BH13" s="4">
        <f t="shared" ref="BH13" si="130">+BH11/BH12</f>
        <v>28.156988586912913</v>
      </c>
      <c r="BI13" s="4">
        <f t="shared" ref="BI13" si="131">+BI11/BI12</f>
        <v>28.156988586912913</v>
      </c>
      <c r="BJ13" s="4">
        <f t="shared" si="109"/>
        <v>24.328494293456455</v>
      </c>
      <c r="BK13" s="4">
        <f t="shared" ref="BK13:BM13" si="132">+BK11/BK12</f>
        <v>7.3284942934564565</v>
      </c>
      <c r="BL13" s="4">
        <f t="shared" si="132"/>
        <v>7.3284942934564565</v>
      </c>
      <c r="BM13" s="4">
        <f t="shared" si="132"/>
        <v>7.3284942934564565</v>
      </c>
      <c r="BN13" s="4">
        <f t="shared" si="109"/>
        <v>24.328494293456455</v>
      </c>
      <c r="BO13" s="4">
        <f t="shared" ref="BO13:BP13" si="133">+BO11/BO12</f>
        <v>24.328494293456455</v>
      </c>
      <c r="BP13" s="4">
        <f t="shared" si="133"/>
        <v>24.328494293456455</v>
      </c>
      <c r="BQ13" s="4">
        <f t="shared" ref="BQ13" si="134">+BQ11/BQ12</f>
        <v>24.328494293456455</v>
      </c>
      <c r="BR13" s="4">
        <f t="shared" ref="BR13" si="135">+BR11/BR12</f>
        <v>7.3284942934564565</v>
      </c>
      <c r="BS13" s="4">
        <f t="shared" ref="BS13" si="136">+BS11/BS12</f>
        <v>24.328494293456455</v>
      </c>
      <c r="BT13" s="4">
        <f t="shared" si="109"/>
        <v>18.006180691749105</v>
      </c>
      <c r="BU13" s="4">
        <f t="shared" ref="BU13:BW13" si="137">+BU11/BU12</f>
        <v>6.5061806917491039</v>
      </c>
      <c r="BV13" s="4">
        <f t="shared" si="137"/>
        <v>6.5061806917491039</v>
      </c>
      <c r="BW13" s="4">
        <f t="shared" si="137"/>
        <v>6.5061806917491039</v>
      </c>
      <c r="BX13" s="4">
        <f t="shared" si="109"/>
        <v>18.006180691749105</v>
      </c>
      <c r="BY13" s="4">
        <f t="shared" ref="BY13:BZ13" si="138">+BY11/BY12</f>
        <v>18.006180691749105</v>
      </c>
      <c r="BZ13" s="4">
        <f t="shared" si="138"/>
        <v>18.006180691749105</v>
      </c>
      <c r="CA13" s="4">
        <f t="shared" ref="CA13" si="139">+CA11/CA12</f>
        <v>18.006180691749105</v>
      </c>
      <c r="CB13" s="4">
        <f t="shared" ref="CB13" si="140">+CB11/CB12</f>
        <v>6.5061806917491039</v>
      </c>
      <c r="CC13" s="4">
        <f t="shared" ref="CC13:CD13" si="141">+CC11/CC12</f>
        <v>1.5020602305830346</v>
      </c>
      <c r="CD13" s="4">
        <f t="shared" si="141"/>
        <v>18.006180691749105</v>
      </c>
    </row>
    <row r="14" spans="1:82" s="70" customFormat="1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</row>
    <row r="15" spans="1:82" x14ac:dyDescent="0.25">
      <c r="A15" s="16" t="s">
        <v>29</v>
      </c>
      <c r="C15" s="4">
        <f t="shared" ref="C15:I15" si="142">+C108</f>
        <v>2.228659377351442</v>
      </c>
      <c r="D15" s="4">
        <f t="shared" si="142"/>
        <v>0.76593392695188633</v>
      </c>
      <c r="E15" s="4">
        <f t="shared" si="142"/>
        <v>0.76593392695188633</v>
      </c>
      <c r="F15" s="4">
        <f t="shared" si="142"/>
        <v>0.76593392695188633</v>
      </c>
      <c r="G15" s="4">
        <f t="shared" si="142"/>
        <v>2.228659377351442</v>
      </c>
      <c r="H15" s="4">
        <f t="shared" si="142"/>
        <v>2.228659377351442</v>
      </c>
      <c r="I15" s="4">
        <f t="shared" si="142"/>
        <v>2.228659377351442</v>
      </c>
      <c r="J15" s="4">
        <f>+J108*J36</f>
        <v>0.66859781320543266</v>
      </c>
      <c r="K15" s="4">
        <f t="shared" ref="K15:L15" si="143">+K108</f>
        <v>0.76593392695188633</v>
      </c>
      <c r="L15" s="4">
        <f t="shared" si="143"/>
        <v>1.8977678416709445</v>
      </c>
      <c r="M15" s="4">
        <f t="shared" ref="M15:U15" si="144">+M108</f>
        <v>1.2559937948972177</v>
      </c>
      <c r="N15" s="4">
        <f t="shared" ref="N15:P15" si="145">+N108</f>
        <v>0.55240617999303054</v>
      </c>
      <c r="O15" s="4">
        <f t="shared" si="145"/>
        <v>0.55240617999303054</v>
      </c>
      <c r="P15" s="4">
        <f t="shared" si="145"/>
        <v>0.55240617999303054</v>
      </c>
      <c r="Q15" s="4">
        <f t="shared" si="144"/>
        <v>1.2559937948972177</v>
      </c>
      <c r="R15" s="4">
        <f t="shared" ref="R15:S15" si="146">+R108</f>
        <v>1.2559937948972177</v>
      </c>
      <c r="S15" s="4">
        <f t="shared" si="146"/>
        <v>1.2559937948972177</v>
      </c>
      <c r="T15" s="4">
        <f>+T108*T36</f>
        <v>0.37679813846916538</v>
      </c>
      <c r="U15" s="4">
        <f t="shared" si="144"/>
        <v>0.55240617999303054</v>
      </c>
      <c r="V15" s="4">
        <f t="shared" ref="V15" si="147">+V108</f>
        <v>1.0450008508515014</v>
      </c>
      <c r="W15" s="4">
        <f t="shared" ref="W15:AE15" si="148">+W108</f>
        <v>1.658819878497882</v>
      </c>
      <c r="X15" s="4">
        <f t="shared" ref="X15:Z15" si="149">+X108</f>
        <v>0.67450275635499135</v>
      </c>
      <c r="Y15" s="4">
        <f t="shared" si="149"/>
        <v>0.67450275635499135</v>
      </c>
      <c r="Z15" s="4">
        <f t="shared" si="149"/>
        <v>0.67450275635499135</v>
      </c>
      <c r="AA15" s="4">
        <f t="shared" si="148"/>
        <v>1.658819878497882</v>
      </c>
      <c r="AB15" s="4">
        <f t="shared" ref="AB15:AC15" si="150">+AB108</f>
        <v>1.658819878497882</v>
      </c>
      <c r="AC15" s="4">
        <f t="shared" si="150"/>
        <v>1.658819878497882</v>
      </c>
      <c r="AD15" s="4">
        <f>+AD108*AD36</f>
        <v>0.49764596354936469</v>
      </c>
      <c r="AE15" s="4">
        <f t="shared" si="148"/>
        <v>0.67450275635499135</v>
      </c>
      <c r="AF15" s="4">
        <f t="shared" ref="AF15" si="151">+AF108</f>
        <v>1.3872620118158281</v>
      </c>
      <c r="AG15" s="4">
        <f t="shared" ref="AG15:AO15" si="152">+AG108</f>
        <v>1.3063413890652427</v>
      </c>
      <c r="AH15" s="4">
        <f t="shared" ref="AH15:AJ15" si="153">+AH108</f>
        <v>0.60271196654481007</v>
      </c>
      <c r="AI15" s="4">
        <f t="shared" si="153"/>
        <v>0.60271196654481007</v>
      </c>
      <c r="AJ15" s="4">
        <f t="shared" si="153"/>
        <v>0.60271196654481007</v>
      </c>
      <c r="AK15" s="4">
        <f t="shared" si="152"/>
        <v>1.3063413890652427</v>
      </c>
      <c r="AL15" s="4">
        <f t="shared" ref="AL15:AM15" si="154">+AL108</f>
        <v>1.3063413890652427</v>
      </c>
      <c r="AM15" s="4">
        <f t="shared" si="154"/>
        <v>1.3063413890652427</v>
      </c>
      <c r="AN15" s="4">
        <f>+AN108*AN36</f>
        <v>0.39190241671957288</v>
      </c>
      <c r="AO15" s="4">
        <f t="shared" si="152"/>
        <v>0.60271196654481007</v>
      </c>
      <c r="AP15" s="4">
        <f t="shared" ref="AP15" si="155">+AP108</f>
        <v>1.0847596473597807</v>
      </c>
      <c r="AQ15" s="4">
        <f t="shared" ref="AQ15:AY15" si="156">+AQ108</f>
        <v>0.92350418157975989</v>
      </c>
      <c r="AR15" s="4">
        <f t="shared" ref="AR15:AT15" si="157">+AR108</f>
        <v>0.52990597701564612</v>
      </c>
      <c r="AS15" s="4">
        <f t="shared" si="157"/>
        <v>0.52990597701564612</v>
      </c>
      <c r="AT15" s="4">
        <f t="shared" si="157"/>
        <v>0.52990597701564612</v>
      </c>
      <c r="AU15" s="4">
        <f t="shared" si="156"/>
        <v>0.92350418157975989</v>
      </c>
      <c r="AV15" s="4">
        <f t="shared" ref="AV15:AW15" si="158">+AV108</f>
        <v>0.92350418157975989</v>
      </c>
      <c r="AW15" s="4">
        <f t="shared" si="158"/>
        <v>0.92350418157975989</v>
      </c>
      <c r="AX15" s="4">
        <f>+AX108*AX36</f>
        <v>0.27705125447392803</v>
      </c>
      <c r="AY15" s="4">
        <f t="shared" si="156"/>
        <v>0.52990597701564612</v>
      </c>
      <c r="AZ15" s="4">
        <f t="shared" ref="AZ15" si="159">+AZ108</f>
        <v>0.76128848673319316</v>
      </c>
      <c r="BA15" s="4">
        <f t="shared" ref="BA15:BN15" si="160">+BA108</f>
        <v>2.1838017454020617</v>
      </c>
      <c r="BB15" s="4">
        <f t="shared" ref="BB15:BD15" si="161">+BB108</f>
        <v>1.0112882755476447</v>
      </c>
      <c r="BC15" s="4">
        <f t="shared" si="161"/>
        <v>1.0112882755476447</v>
      </c>
      <c r="BD15" s="4">
        <f t="shared" si="161"/>
        <v>1.0112882755476447</v>
      </c>
      <c r="BE15" s="4">
        <f t="shared" si="160"/>
        <v>2.1838017454020617</v>
      </c>
      <c r="BF15" s="4">
        <f t="shared" ref="BF15:BG15" si="162">+BF108</f>
        <v>2.1838017454020617</v>
      </c>
      <c r="BG15" s="4">
        <f t="shared" si="162"/>
        <v>2.1838017454020617</v>
      </c>
      <c r="BH15" s="4">
        <f>+BH108*BH36</f>
        <v>0.65514052362061859</v>
      </c>
      <c r="BI15" s="4">
        <f t="shared" ref="BI15" si="163">+BI108</f>
        <v>1.8581484969638515</v>
      </c>
      <c r="BJ15" s="4">
        <f t="shared" si="160"/>
        <v>1.9527274717022072</v>
      </c>
      <c r="BK15" s="4">
        <f t="shared" ref="BK15:BM15" si="164">+BK108</f>
        <v>0.68887524981159864</v>
      </c>
      <c r="BL15" s="4">
        <f t="shared" si="164"/>
        <v>0.68887524981159864</v>
      </c>
      <c r="BM15" s="4">
        <f t="shared" si="164"/>
        <v>0.68887524981159864</v>
      </c>
      <c r="BN15" s="4">
        <f t="shared" si="160"/>
        <v>1.9527274717022072</v>
      </c>
      <c r="BO15" s="4">
        <f t="shared" ref="BO15:BP15" si="165">+BO108</f>
        <v>1.9527274717022072</v>
      </c>
      <c r="BP15" s="4">
        <f t="shared" si="165"/>
        <v>1.9527274717022072</v>
      </c>
      <c r="BQ15" s="4">
        <f>+BQ108*BQ36</f>
        <v>0.5858182415106622</v>
      </c>
      <c r="BR15" s="4">
        <f t="shared" ref="BR15" si="166">+BR108</f>
        <v>0.68887524981159864</v>
      </c>
      <c r="BS15" s="4">
        <f t="shared" ref="BS15" si="167">+BS108</f>
        <v>1.651608860232775</v>
      </c>
      <c r="BT15" s="4">
        <f t="shared" ref="BT15:CC15" si="168">+BT108</f>
        <v>1.8571273428996962</v>
      </c>
      <c r="BU15" s="4">
        <f t="shared" ref="BU15:BW15" si="169">+BU108</f>
        <v>0.74768657586477361</v>
      </c>
      <c r="BV15" s="4">
        <f t="shared" si="169"/>
        <v>0.74768657586477361</v>
      </c>
      <c r="BW15" s="4">
        <f t="shared" si="169"/>
        <v>0.74768657586477361</v>
      </c>
      <c r="BX15" s="4">
        <f t="shared" si="168"/>
        <v>1.8571273428996962</v>
      </c>
      <c r="BY15" s="4">
        <f t="shared" ref="BY15:BZ15" si="170">+BY108</f>
        <v>1.8571273428996962</v>
      </c>
      <c r="BZ15" s="4">
        <f t="shared" si="170"/>
        <v>1.8571273428996962</v>
      </c>
      <c r="CA15" s="4">
        <f>+CA108*CA36</f>
        <v>0.55713820286990889</v>
      </c>
      <c r="CB15" s="4">
        <f t="shared" ref="CB15" si="171">+CB108</f>
        <v>0.74768657586477361</v>
      </c>
      <c r="CC15" s="4">
        <f t="shared" si="168"/>
        <v>0.18117307363993121</v>
      </c>
      <c r="CD15" s="4">
        <f t="shared" ref="CD15" si="172">+CD108</f>
        <v>1.5547520873157981</v>
      </c>
    </row>
    <row r="16" spans="1:82" x14ac:dyDescent="0.25">
      <c r="A16" s="16" t="s">
        <v>30</v>
      </c>
      <c r="B16" s="2" t="s">
        <v>31</v>
      </c>
      <c r="C16" s="4">
        <f>+C128</f>
        <v>1.7913186325326469</v>
      </c>
      <c r="D16" s="4">
        <f t="shared" ref="D16:J16" si="173">+D128*D36</f>
        <v>1.6060838675258065</v>
      </c>
      <c r="E16" s="4">
        <f t="shared" si="173"/>
        <v>0.96365032051548394</v>
      </c>
      <c r="F16" s="4">
        <f t="shared" si="173"/>
        <v>0.80304193376290345</v>
      </c>
      <c r="G16" s="4">
        <f t="shared" si="173"/>
        <v>1.0747911795195881</v>
      </c>
      <c r="H16" s="4">
        <f t="shared" si="173"/>
        <v>0.64487470771175281</v>
      </c>
      <c r="I16" s="4">
        <f t="shared" si="173"/>
        <v>0.53739558975979418</v>
      </c>
      <c r="J16" s="4">
        <f t="shared" si="173"/>
        <v>0.53739558975979418</v>
      </c>
      <c r="K16" s="4">
        <f t="shared" ref="K16:L16" si="174">+K128</f>
        <v>2.6768064458763443</v>
      </c>
      <c r="L16" s="4">
        <f t="shared" si="174"/>
        <v>1.9916299228733096</v>
      </c>
      <c r="M16" s="4">
        <f t="shared" ref="M16:W16" si="175">+M128</f>
        <v>2.3503567580022531</v>
      </c>
      <c r="N16" s="4">
        <f t="shared" ref="N16:T16" si="176">+N128*N36</f>
        <v>1.6657718938122339</v>
      </c>
      <c r="O16" s="4">
        <f t="shared" si="176"/>
        <v>0.99946313628734029</v>
      </c>
      <c r="P16" s="4">
        <f t="shared" si="176"/>
        <v>0.83288594690611706</v>
      </c>
      <c r="Q16" s="4">
        <f t="shared" si="176"/>
        <v>1.4102140548013518</v>
      </c>
      <c r="R16" s="4">
        <f t="shared" si="176"/>
        <v>0.84612843288081108</v>
      </c>
      <c r="S16" s="4">
        <f t="shared" si="176"/>
        <v>0.70510702740067599</v>
      </c>
      <c r="T16" s="4">
        <f t="shared" si="176"/>
        <v>0.70510702740067599</v>
      </c>
      <c r="U16" s="4">
        <f t="shared" ref="U16:V16" si="177">+U128</f>
        <v>2.7762864896870565</v>
      </c>
      <c r="V16" s="4">
        <f t="shared" si="177"/>
        <v>2.478085225844906</v>
      </c>
      <c r="W16" s="4">
        <f t="shared" si="175"/>
        <v>2.4774310654317739</v>
      </c>
      <c r="X16" s="4">
        <f t="shared" ref="X16:AD16" si="178">+X128*X36</f>
        <v>1.8439833473517486</v>
      </c>
      <c r="Y16" s="4">
        <f t="shared" si="178"/>
        <v>1.1063900084110492</v>
      </c>
      <c r="Z16" s="4">
        <f t="shared" si="178"/>
        <v>0.92199167367587442</v>
      </c>
      <c r="AA16" s="4">
        <f t="shared" si="178"/>
        <v>1.4864586392590644</v>
      </c>
      <c r="AB16" s="4">
        <f t="shared" si="178"/>
        <v>0.8918751835554386</v>
      </c>
      <c r="AC16" s="4">
        <f t="shared" si="178"/>
        <v>0.74322931962953231</v>
      </c>
      <c r="AD16" s="4">
        <f t="shared" si="178"/>
        <v>0.74322931962953231</v>
      </c>
      <c r="AE16" s="4">
        <f t="shared" ref="AE16:AF16" si="179">+AE128</f>
        <v>3.0733055789195811</v>
      </c>
      <c r="AF16" s="4">
        <f t="shared" si="179"/>
        <v>2.6418236255659311</v>
      </c>
      <c r="AG16" s="4">
        <f t="shared" ref="AG16:AO16" si="180">+AG128</f>
        <v>2.6908104161316206</v>
      </c>
      <c r="AH16" s="4">
        <f t="shared" ref="AH16:AN16" si="181">+AH128*AH36</f>
        <v>1.8700592740965256</v>
      </c>
      <c r="AI16" s="4">
        <f t="shared" si="181"/>
        <v>1.1220355644579154</v>
      </c>
      <c r="AJ16" s="4">
        <f t="shared" si="181"/>
        <v>0.93502963704826303</v>
      </c>
      <c r="AK16" s="4">
        <f t="shared" si="181"/>
        <v>1.6144862496789723</v>
      </c>
      <c r="AL16" s="4">
        <f t="shared" si="181"/>
        <v>0.96869174980738337</v>
      </c>
      <c r="AM16" s="4">
        <f t="shared" si="181"/>
        <v>0.80724312483948635</v>
      </c>
      <c r="AN16" s="4">
        <f t="shared" si="181"/>
        <v>0.80724312483948635</v>
      </c>
      <c r="AO16" s="4">
        <f t="shared" si="180"/>
        <v>3.1167654568275429</v>
      </c>
      <c r="AP16" s="4">
        <f t="shared" ref="AP16" si="182">+AP128</f>
        <v>2.824949007817477</v>
      </c>
      <c r="AQ16" s="4">
        <f t="shared" ref="AQ16:AY16" si="183">+AQ128</f>
        <v>2.9225679763971693</v>
      </c>
      <c r="AR16" s="4">
        <f t="shared" ref="AR16:AX16" si="184">+AR128*AR36</f>
        <v>1.8965039427589443</v>
      </c>
      <c r="AS16" s="4">
        <f t="shared" si="184"/>
        <v>1.1379023656553666</v>
      </c>
      <c r="AT16" s="4">
        <f t="shared" si="184"/>
        <v>0.94825197137947226</v>
      </c>
      <c r="AU16" s="4">
        <f t="shared" si="184"/>
        <v>1.7535407858383014</v>
      </c>
      <c r="AV16" s="4">
        <f t="shared" si="184"/>
        <v>1.0521244715029809</v>
      </c>
      <c r="AW16" s="4">
        <f t="shared" si="184"/>
        <v>0.87677039291915093</v>
      </c>
      <c r="AX16" s="4">
        <f t="shared" si="184"/>
        <v>0.87677039291915093</v>
      </c>
      <c r="AY16" s="4">
        <f t="shared" si="183"/>
        <v>3.1608399045982405</v>
      </c>
      <c r="AZ16" s="4">
        <f t="shared" ref="AZ16" si="185">+AZ128</f>
        <v>3.020768237341886</v>
      </c>
      <c r="BA16" s="4">
        <f t="shared" ref="BA16:BJ16" si="186">+BA128</f>
        <v>1.7957014542795169</v>
      </c>
      <c r="BB16" s="4">
        <f t="shared" ref="BB16:BH16" si="187">+BB128*BB36</f>
        <v>1.5033024574900804</v>
      </c>
      <c r="BC16" s="4">
        <f t="shared" si="187"/>
        <v>0.90198147449404831</v>
      </c>
      <c r="BD16" s="4">
        <f t="shared" si="187"/>
        <v>0.75165122874504042</v>
      </c>
      <c r="BE16" s="4">
        <f t="shared" si="187"/>
        <v>1.0774208725677101</v>
      </c>
      <c r="BF16" s="4">
        <f t="shared" si="187"/>
        <v>0.6464525235406261</v>
      </c>
      <c r="BG16" s="4">
        <f t="shared" si="187"/>
        <v>0.53871043628385518</v>
      </c>
      <c r="BH16" s="4">
        <f t="shared" si="187"/>
        <v>0.53871043628385518</v>
      </c>
      <c r="BI16" s="4">
        <f t="shared" ref="BI16" si="188">+BI128</f>
        <v>1.9928416508824089</v>
      </c>
      <c r="BJ16" s="4">
        <f t="shared" si="186"/>
        <v>1.9355865251809463</v>
      </c>
      <c r="BK16" s="4">
        <f t="shared" ref="BK16:BQ16" si="189">+BK128*BK36</f>
        <v>1.6204096583285774</v>
      </c>
      <c r="BL16" s="4">
        <f t="shared" si="189"/>
        <v>0.97224579499714647</v>
      </c>
      <c r="BM16" s="4">
        <f t="shared" si="189"/>
        <v>0.81020482916428882</v>
      </c>
      <c r="BN16" s="4">
        <f t="shared" si="189"/>
        <v>1.1613519151085678</v>
      </c>
      <c r="BO16" s="4">
        <f t="shared" si="189"/>
        <v>0.69681114906514063</v>
      </c>
      <c r="BP16" s="4">
        <f t="shared" si="189"/>
        <v>0.58067595755428403</v>
      </c>
      <c r="BQ16" s="4">
        <f t="shared" si="189"/>
        <v>0.58067595755428403</v>
      </c>
      <c r="BR16" s="4">
        <f t="shared" ref="BR16" si="190">+BR128</f>
        <v>2.7006827638809625</v>
      </c>
      <c r="BS16" s="4">
        <f t="shared" ref="BS16" si="191">+BS128</f>
        <v>2.1178742270557747</v>
      </c>
      <c r="BT16" s="4">
        <f t="shared" ref="BT16:CC16" si="192">+BT128</f>
        <v>2.6574190522697032</v>
      </c>
      <c r="BU16" s="4">
        <f t="shared" ref="BU16:CA16" si="193">+BU128*BU36</f>
        <v>1.9974236823339053</v>
      </c>
      <c r="BV16" s="4">
        <f t="shared" si="193"/>
        <v>1.1984542094003432</v>
      </c>
      <c r="BW16" s="4">
        <f t="shared" si="193"/>
        <v>0.99871184116695289</v>
      </c>
      <c r="BX16" s="4">
        <f t="shared" si="193"/>
        <v>1.5944514313618219</v>
      </c>
      <c r="BY16" s="4">
        <f t="shared" si="193"/>
        <v>0.95667085881709313</v>
      </c>
      <c r="BZ16" s="4">
        <f t="shared" si="193"/>
        <v>0.79722571568091105</v>
      </c>
      <c r="CA16" s="4">
        <f t="shared" si="193"/>
        <v>0.79722571568091105</v>
      </c>
      <c r="CB16" s="4">
        <f t="shared" ref="CB16" si="194">+CB128</f>
        <v>3.3290394705565092</v>
      </c>
      <c r="CC16" s="4">
        <f t="shared" si="192"/>
        <v>3.6719888614881624</v>
      </c>
      <c r="CD16" s="4">
        <f t="shared" ref="CD16" si="195">+CD128</f>
        <v>2.8404674868225372</v>
      </c>
    </row>
    <row r="17" spans="1:82" x14ac:dyDescent="0.25">
      <c r="A17" s="16" t="s">
        <v>32</v>
      </c>
      <c r="C17" s="4">
        <f t="shared" ref="C17:J17" si="196">+C15+C16</f>
        <v>4.0199780098840892</v>
      </c>
      <c r="D17" s="4">
        <f t="shared" si="196"/>
        <v>2.372017794477693</v>
      </c>
      <c r="E17" s="4">
        <f t="shared" si="196"/>
        <v>1.7295842474673702</v>
      </c>
      <c r="F17" s="4">
        <f t="shared" si="196"/>
        <v>1.5689758607147897</v>
      </c>
      <c r="G17" s="4">
        <f t="shared" si="196"/>
        <v>3.30345055687103</v>
      </c>
      <c r="H17" s="4">
        <f t="shared" si="196"/>
        <v>2.873534085063195</v>
      </c>
      <c r="I17" s="4">
        <f t="shared" si="196"/>
        <v>2.766054967111236</v>
      </c>
      <c r="J17" s="4">
        <f t="shared" si="196"/>
        <v>1.2059934029652268</v>
      </c>
      <c r="K17" s="4">
        <f t="shared" ref="K17:L17" si="197">+K15+K16</f>
        <v>3.4427403728282306</v>
      </c>
      <c r="L17" s="4">
        <f t="shared" si="197"/>
        <v>3.8893977645442543</v>
      </c>
      <c r="M17" s="4">
        <f t="shared" ref="M17:AA17" si="198">+M15+M16</f>
        <v>3.606350552899471</v>
      </c>
      <c r="N17" s="4">
        <f t="shared" ref="N17:P17" si="199">+N15+N16</f>
        <v>2.2181780738052645</v>
      </c>
      <c r="O17" s="4">
        <f t="shared" si="199"/>
        <v>1.5518693162803707</v>
      </c>
      <c r="P17" s="4">
        <f t="shared" si="199"/>
        <v>1.3852921268991476</v>
      </c>
      <c r="Q17" s="4">
        <f t="shared" si="198"/>
        <v>2.6662078496985693</v>
      </c>
      <c r="R17" s="4">
        <f t="shared" ref="R17:S17" si="200">+R15+R16</f>
        <v>2.1021222277780289</v>
      </c>
      <c r="S17" s="4">
        <f t="shared" si="200"/>
        <v>1.9611008222978938</v>
      </c>
      <c r="T17" s="4">
        <f>+T15+T16</f>
        <v>1.0819051658698413</v>
      </c>
      <c r="U17" s="4">
        <f t="shared" ref="U17:V17" si="201">+U15+U16</f>
        <v>3.3286926696800871</v>
      </c>
      <c r="V17" s="4">
        <f t="shared" si="201"/>
        <v>3.5230860766964076</v>
      </c>
      <c r="W17" s="4">
        <f t="shared" si="198"/>
        <v>4.1362509439296558</v>
      </c>
      <c r="X17" s="4">
        <f t="shared" ref="X17:Z17" si="202">+X15+X16</f>
        <v>2.5184861037067399</v>
      </c>
      <c r="Y17" s="4">
        <f t="shared" si="202"/>
        <v>1.7808927647660404</v>
      </c>
      <c r="Z17" s="4">
        <f t="shared" si="202"/>
        <v>1.5964944300308659</v>
      </c>
      <c r="AA17" s="4">
        <f t="shared" si="198"/>
        <v>3.1452785177569464</v>
      </c>
      <c r="AB17" s="4">
        <f t="shared" ref="AB17:AC17" si="203">+AB15+AB16</f>
        <v>2.5506950620533209</v>
      </c>
      <c r="AC17" s="4">
        <f t="shared" si="203"/>
        <v>2.4020491981274144</v>
      </c>
      <c r="AD17" s="4">
        <f>+AD15+AD16</f>
        <v>1.2408752831788969</v>
      </c>
      <c r="AE17" s="4">
        <f t="shared" ref="AE17:AF17" si="204">+AE15+AE16</f>
        <v>3.7478083352745726</v>
      </c>
      <c r="AF17" s="4">
        <f t="shared" si="204"/>
        <v>4.0290856373817592</v>
      </c>
      <c r="AG17" s="4">
        <f t="shared" ref="AG17:AO17" si="205">+AG15+AG16</f>
        <v>3.9971518051968635</v>
      </c>
      <c r="AH17" s="4">
        <f t="shared" ref="AH17:AJ17" si="206">+AH15+AH16</f>
        <v>2.4727712406413356</v>
      </c>
      <c r="AI17" s="4">
        <f t="shared" si="206"/>
        <v>1.7247475310027256</v>
      </c>
      <c r="AJ17" s="4">
        <f t="shared" si="206"/>
        <v>1.5377416035930731</v>
      </c>
      <c r="AK17" s="4">
        <f t="shared" si="205"/>
        <v>2.9208276387442149</v>
      </c>
      <c r="AL17" s="4">
        <f t="shared" ref="AL17:AM17" si="207">+AL15+AL16</f>
        <v>2.2750331388726259</v>
      </c>
      <c r="AM17" s="4">
        <f t="shared" si="207"/>
        <v>2.1135845139047289</v>
      </c>
      <c r="AN17" s="4">
        <f>+AN15+AN16</f>
        <v>1.1991455415590593</v>
      </c>
      <c r="AO17" s="4">
        <f t="shared" si="205"/>
        <v>3.7194774233723531</v>
      </c>
      <c r="AP17" s="4">
        <f t="shared" ref="AP17" si="208">+AP15+AP16</f>
        <v>3.9097086551772575</v>
      </c>
      <c r="AQ17" s="4">
        <f t="shared" ref="AQ17:AY17" si="209">+AQ15+AQ16</f>
        <v>3.8460721579769293</v>
      </c>
      <c r="AR17" s="4">
        <f t="shared" ref="AR17:AT17" si="210">+AR15+AR16</f>
        <v>2.4264099197745903</v>
      </c>
      <c r="AS17" s="4">
        <f t="shared" si="210"/>
        <v>1.6678083426710129</v>
      </c>
      <c r="AT17" s="4">
        <f t="shared" si="210"/>
        <v>1.4781579483951184</v>
      </c>
      <c r="AU17" s="4">
        <f t="shared" si="209"/>
        <v>2.6770449674180612</v>
      </c>
      <c r="AV17" s="4">
        <f t="shared" ref="AV17:AW17" si="211">+AV15+AV16</f>
        <v>1.9756286530827407</v>
      </c>
      <c r="AW17" s="4">
        <f t="shared" si="211"/>
        <v>1.8002745744989108</v>
      </c>
      <c r="AX17" s="4">
        <f>+AX15+AX16</f>
        <v>1.1538216473930789</v>
      </c>
      <c r="AY17" s="4">
        <f t="shared" si="209"/>
        <v>3.6907458816138865</v>
      </c>
      <c r="AZ17" s="4">
        <f t="shared" ref="AZ17" si="212">+AZ15+AZ16</f>
        <v>3.7820567240750793</v>
      </c>
      <c r="BA17" s="4">
        <f t="shared" ref="BA17:BN17" si="213">+BA15+BA16</f>
        <v>3.9795031996815786</v>
      </c>
      <c r="BB17" s="4">
        <f t="shared" ref="BB17:BD17" si="214">+BB15+BB16</f>
        <v>2.5145907330377248</v>
      </c>
      <c r="BC17" s="4">
        <f t="shared" si="214"/>
        <v>1.9132697500416929</v>
      </c>
      <c r="BD17" s="4">
        <f t="shared" si="214"/>
        <v>1.7629395042926852</v>
      </c>
      <c r="BE17" s="4">
        <f t="shared" si="213"/>
        <v>3.2612226179697719</v>
      </c>
      <c r="BF17" s="4">
        <f t="shared" ref="BF17:BG17" si="215">+BF15+BF16</f>
        <v>2.8302542689426877</v>
      </c>
      <c r="BG17" s="4">
        <f t="shared" si="215"/>
        <v>2.722512181685917</v>
      </c>
      <c r="BH17" s="4">
        <f>+BH15+BH16</f>
        <v>1.1938509599044738</v>
      </c>
      <c r="BI17" s="4">
        <f t="shared" ref="BI17" si="216">+BI15+BI16</f>
        <v>3.8509901478462605</v>
      </c>
      <c r="BJ17" s="4">
        <f t="shared" si="213"/>
        <v>3.8883139968831535</v>
      </c>
      <c r="BK17" s="4">
        <f t="shared" ref="BK17:BM17" si="217">+BK15+BK16</f>
        <v>2.3092849081401763</v>
      </c>
      <c r="BL17" s="4">
        <f t="shared" si="217"/>
        <v>1.6611210448087452</v>
      </c>
      <c r="BM17" s="4">
        <f t="shared" si="217"/>
        <v>1.4990800789758874</v>
      </c>
      <c r="BN17" s="4">
        <f t="shared" si="213"/>
        <v>3.1140793868107748</v>
      </c>
      <c r="BO17" s="4">
        <f t="shared" ref="BO17:BP17" si="218">+BO15+BO16</f>
        <v>2.6495386207673479</v>
      </c>
      <c r="BP17" s="4">
        <f t="shared" si="218"/>
        <v>2.5334034292564911</v>
      </c>
      <c r="BQ17" s="4">
        <f>+BQ15+BQ16</f>
        <v>1.1664941990649462</v>
      </c>
      <c r="BR17" s="4">
        <f t="shared" ref="BR17" si="219">+BR15+BR16</f>
        <v>3.3895580136925609</v>
      </c>
      <c r="BS17" s="4">
        <f t="shared" ref="BS17" si="220">+BS15+BS16</f>
        <v>3.7694830872885499</v>
      </c>
      <c r="BT17" s="4">
        <f t="shared" ref="BT17:CC17" si="221">+BT15+BT16</f>
        <v>4.5145463951693996</v>
      </c>
      <c r="BU17" s="4">
        <f t="shared" ref="BU17:BW17" si="222">+BU15+BU16</f>
        <v>2.7451102581986788</v>
      </c>
      <c r="BV17" s="4">
        <f t="shared" si="222"/>
        <v>1.9461407852651167</v>
      </c>
      <c r="BW17" s="4">
        <f t="shared" si="222"/>
        <v>1.7463984170317266</v>
      </c>
      <c r="BX17" s="4">
        <f t="shared" si="221"/>
        <v>3.451578774261518</v>
      </c>
      <c r="BY17" s="4">
        <f t="shared" ref="BY17:BZ17" si="223">+BY15+BY16</f>
        <v>2.8137982017167893</v>
      </c>
      <c r="BZ17" s="4">
        <f t="shared" si="223"/>
        <v>2.6543530585806074</v>
      </c>
      <c r="CA17" s="4">
        <f>+CA15+CA16</f>
        <v>1.3543639185508201</v>
      </c>
      <c r="CB17" s="4">
        <f t="shared" ref="CB17" si="224">+CB15+CB16</f>
        <v>4.0767260464212827</v>
      </c>
      <c r="CC17" s="4">
        <f t="shared" si="221"/>
        <v>3.8531619351280937</v>
      </c>
      <c r="CD17" s="4">
        <f t="shared" ref="CD17" si="225">+CD15+CD16</f>
        <v>4.3952195741383351</v>
      </c>
    </row>
    <row r="18" spans="1:82" x14ac:dyDescent="0.25">
      <c r="A18" s="2" t="s">
        <v>33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x14ac:dyDescent="0.25">
      <c r="A19" s="16" t="s">
        <v>34</v>
      </c>
      <c r="C19" s="4">
        <f t="shared" ref="C19:J19" si="226">+C115</f>
        <v>2.3423748511847924</v>
      </c>
      <c r="D19" s="4">
        <f t="shared" si="226"/>
        <v>0.93586143612016182</v>
      </c>
      <c r="E19" s="4">
        <f t="shared" si="226"/>
        <v>0.93586143612016182</v>
      </c>
      <c r="F19" s="4">
        <f t="shared" si="226"/>
        <v>0.93586143612016182</v>
      </c>
      <c r="G19" s="4">
        <f t="shared" si="226"/>
        <v>2.3423748511847924</v>
      </c>
      <c r="H19" s="4">
        <f t="shared" si="226"/>
        <v>2.3423748511847924</v>
      </c>
      <c r="I19" s="4">
        <f t="shared" si="226"/>
        <v>2.3423748511847924</v>
      </c>
      <c r="J19" s="4">
        <f t="shared" si="226"/>
        <v>2.3423748511847924</v>
      </c>
      <c r="K19" s="4">
        <f t="shared" ref="K19:L19" si="227">+K115</f>
        <v>0.93586143612016182</v>
      </c>
      <c r="L19" s="4">
        <f t="shared" si="227"/>
        <v>2.0007059149725213</v>
      </c>
      <c r="M19" s="4">
        <f t="shared" ref="M19:AA19" si="228">+M115</f>
        <v>1.405197810062158</v>
      </c>
      <c r="N19" s="4">
        <f t="shared" ref="N19:P19" si="229">+N115</f>
        <v>0.72864882490178795</v>
      </c>
      <c r="O19" s="4">
        <f t="shared" si="229"/>
        <v>0.72864882490178795</v>
      </c>
      <c r="P19" s="4">
        <f t="shared" si="229"/>
        <v>0.72864882490178795</v>
      </c>
      <c r="Q19" s="4">
        <f t="shared" si="228"/>
        <v>1.405197810062158</v>
      </c>
      <c r="R19" s="4">
        <f t="shared" ref="R19:S19" si="230">+R115</f>
        <v>1.405197810062158</v>
      </c>
      <c r="S19" s="4">
        <f t="shared" si="230"/>
        <v>1.405197810062158</v>
      </c>
      <c r="T19" s="4">
        <f>+T115</f>
        <v>1.405197810062158</v>
      </c>
      <c r="U19" s="4">
        <f t="shared" ref="U19:V19" si="231">+U115</f>
        <v>0.72864882490178795</v>
      </c>
      <c r="V19" s="4">
        <f t="shared" si="231"/>
        <v>1.173081532757285</v>
      </c>
      <c r="W19" s="4">
        <f t="shared" si="228"/>
        <v>1.8160907528016472</v>
      </c>
      <c r="X19" s="4">
        <f t="shared" ref="X19:Z19" si="232">+X115</f>
        <v>0.86960059868994455</v>
      </c>
      <c r="Y19" s="4">
        <f t="shared" si="232"/>
        <v>0.86960059868994455</v>
      </c>
      <c r="Z19" s="4">
        <f t="shared" si="232"/>
        <v>0.86960059868994455</v>
      </c>
      <c r="AA19" s="4">
        <f t="shared" si="228"/>
        <v>1.8160907528016472</v>
      </c>
      <c r="AB19" s="4">
        <f t="shared" ref="AB19:AC19" si="233">+AB115</f>
        <v>1.8160907528016472</v>
      </c>
      <c r="AC19" s="4">
        <f t="shared" si="233"/>
        <v>1.8160907528016472</v>
      </c>
      <c r="AD19" s="4">
        <f>+AD115</f>
        <v>1.8160907528016472</v>
      </c>
      <c r="AE19" s="4">
        <f t="shared" ref="AE19:AF19" si="234">+AE115</f>
        <v>0.86960059868994455</v>
      </c>
      <c r="AF19" s="4">
        <f t="shared" si="234"/>
        <v>1.5238055688768766</v>
      </c>
      <c r="AG19" s="4">
        <f t="shared" ref="AG19:AP19" si="235">+AG115</f>
        <v>1.4771578903336426</v>
      </c>
      <c r="AH19" s="4">
        <f t="shared" si="235"/>
        <v>0.80056870420932091</v>
      </c>
      <c r="AI19" s="4">
        <f t="shared" si="235"/>
        <v>0.80056870420932091</v>
      </c>
      <c r="AJ19" s="4">
        <f t="shared" si="235"/>
        <v>0.80056870420932091</v>
      </c>
      <c r="AK19" s="4">
        <f t="shared" si="235"/>
        <v>1.4771578903336426</v>
      </c>
      <c r="AL19" s="4">
        <f t="shared" si="235"/>
        <v>1.4771578903336426</v>
      </c>
      <c r="AM19" s="4">
        <f t="shared" si="235"/>
        <v>1.4771578903336426</v>
      </c>
      <c r="AN19" s="4">
        <f t="shared" si="235"/>
        <v>1.4771578903336426</v>
      </c>
      <c r="AO19" s="4">
        <f t="shared" si="235"/>
        <v>0.80056870420932091</v>
      </c>
      <c r="AP19" s="4">
        <f t="shared" si="235"/>
        <v>1.2307681023946426</v>
      </c>
      <c r="AQ19" s="4">
        <f t="shared" ref="AQ19:AY19" si="236">+AQ115</f>
        <v>1.1090329848928255</v>
      </c>
      <c r="AR19" s="4">
        <f t="shared" ref="AR19:AT19" si="237">+AR115</f>
        <v>0.73056062378530728</v>
      </c>
      <c r="AS19" s="4">
        <f t="shared" si="237"/>
        <v>0.73056062378530728</v>
      </c>
      <c r="AT19" s="4">
        <f t="shared" si="237"/>
        <v>0.73056062378530728</v>
      </c>
      <c r="AU19" s="4">
        <f t="shared" si="236"/>
        <v>1.1090329848928255</v>
      </c>
      <c r="AV19" s="4">
        <f t="shared" ref="AV19:AW19" si="238">+AV115</f>
        <v>1.1090329848928255</v>
      </c>
      <c r="AW19" s="4">
        <f t="shared" si="238"/>
        <v>1.1090329848928255</v>
      </c>
      <c r="AX19" s="4">
        <f>+AX115</f>
        <v>1.1090329848928255</v>
      </c>
      <c r="AY19" s="4">
        <f t="shared" si="236"/>
        <v>0.73056062378530728</v>
      </c>
      <c r="AZ19" s="4">
        <f t="shared" ref="AZ19" si="239">+AZ115</f>
        <v>0.91741792557691504</v>
      </c>
      <c r="BA19" s="4">
        <f t="shared" ref="BA19:BN19" si="240">+BA115</f>
        <v>2.2977954470406834</v>
      </c>
      <c r="BB19" s="4">
        <f t="shared" ref="BB19:BD19" si="241">+BB115</f>
        <v>1.1703412660501675</v>
      </c>
      <c r="BC19" s="4">
        <f t="shared" si="241"/>
        <v>1.1703412660501675</v>
      </c>
      <c r="BD19" s="4">
        <f t="shared" si="241"/>
        <v>1.1703412660501675</v>
      </c>
      <c r="BE19" s="4">
        <f t="shared" si="240"/>
        <v>2.2977954470406834</v>
      </c>
      <c r="BF19" s="4">
        <f t="shared" ref="BF19:BG19" si="242">+BF115</f>
        <v>2.2977954470406834</v>
      </c>
      <c r="BG19" s="4">
        <f t="shared" si="242"/>
        <v>2.2977954470406834</v>
      </c>
      <c r="BH19" s="4">
        <f>+BH115</f>
        <v>2.2977954470406834</v>
      </c>
      <c r="BI19" s="4">
        <f t="shared" ref="BI19" si="243">+BI115</f>
        <v>1.9611491988417469</v>
      </c>
      <c r="BJ19" s="4">
        <f t="shared" si="240"/>
        <v>2.0756012781032513</v>
      </c>
      <c r="BK19" s="4">
        <f t="shared" ref="BK19:BM19" si="244">+BK115</f>
        <v>0.8603184618626456</v>
      </c>
      <c r="BL19" s="4">
        <f t="shared" si="244"/>
        <v>0.8603184618626456</v>
      </c>
      <c r="BM19" s="4">
        <f t="shared" si="244"/>
        <v>0.8603184618626456</v>
      </c>
      <c r="BN19" s="4">
        <f t="shared" si="240"/>
        <v>2.0756012781032513</v>
      </c>
      <c r="BO19" s="4">
        <f t="shared" ref="BO19:BP19" si="245">+BO115</f>
        <v>2.0756012781032513</v>
      </c>
      <c r="BP19" s="4">
        <f t="shared" si="245"/>
        <v>2.0756012781032513</v>
      </c>
      <c r="BQ19" s="4">
        <f>+BQ115</f>
        <v>2.0756012781032513</v>
      </c>
      <c r="BR19" s="4">
        <f t="shared" ref="BR19" si="246">+BR115</f>
        <v>0.8603184618626456</v>
      </c>
      <c r="BS19" s="4">
        <f t="shared" ref="BS19" si="247">+BS115</f>
        <v>1.7610719135462469</v>
      </c>
      <c r="BT19" s="4">
        <f t="shared" ref="BT19:CC19" si="248">+BT115</f>
        <v>2.0258241125388148</v>
      </c>
      <c r="BU19" s="4">
        <f t="shared" ref="BU19:BW19" si="249">+BU115</f>
        <v>0.95901877211900965</v>
      </c>
      <c r="BV19" s="4">
        <f t="shared" si="249"/>
        <v>0.95901877211900965</v>
      </c>
      <c r="BW19" s="4">
        <f t="shared" si="249"/>
        <v>0.95901877211900965</v>
      </c>
      <c r="BX19" s="4">
        <f t="shared" si="248"/>
        <v>2.0258241125388148</v>
      </c>
      <c r="BY19" s="4">
        <f t="shared" ref="BY19:BZ19" si="250">+BY115</f>
        <v>2.0258241125388148</v>
      </c>
      <c r="BZ19" s="4">
        <f t="shared" si="250"/>
        <v>2.0258241125388148</v>
      </c>
      <c r="CA19" s="4">
        <f>+CA115</f>
        <v>2.0258241125388148</v>
      </c>
      <c r="CB19" s="4">
        <f t="shared" ref="CB19" si="251">+CB115</f>
        <v>0.95901877211900965</v>
      </c>
      <c r="CC19" s="4">
        <f t="shared" si="248"/>
        <v>0.41427618869241234</v>
      </c>
      <c r="CD19" s="4">
        <f t="shared" ref="CD19" si="252">+CD115</f>
        <v>1.7015626202422429</v>
      </c>
    </row>
    <row r="20" spans="1:82" x14ac:dyDescent="0.25">
      <c r="A20" s="16" t="s">
        <v>35</v>
      </c>
      <c r="C20" s="4">
        <f t="shared" ref="C20:J20" si="253">+C148</f>
        <v>7.3277386549361778E-2</v>
      </c>
      <c r="D20" s="4">
        <f t="shared" si="253"/>
        <v>9.3959984273359998E-2</v>
      </c>
      <c r="E20" s="4">
        <f t="shared" si="253"/>
        <v>9.3959984273359998E-2</v>
      </c>
      <c r="F20" s="4">
        <f t="shared" si="253"/>
        <v>9.3959984273359998E-2</v>
      </c>
      <c r="G20" s="4">
        <f t="shared" si="253"/>
        <v>7.3277386549361778E-2</v>
      </c>
      <c r="H20" s="4">
        <f t="shared" si="253"/>
        <v>7.3277386549361778E-2</v>
      </c>
      <c r="I20" s="4">
        <f t="shared" si="253"/>
        <v>7.3277386549361778E-2</v>
      </c>
      <c r="J20" s="4">
        <f t="shared" si="253"/>
        <v>7.3277386549361778E-2</v>
      </c>
      <c r="K20" s="4">
        <f t="shared" ref="K20:L20" si="254">+K148</f>
        <v>9.3959984273359998E-2</v>
      </c>
      <c r="L20" s="4">
        <f t="shared" si="254"/>
        <v>7.7956115917806365E-2</v>
      </c>
      <c r="M20" s="4">
        <f t="shared" ref="M20:U20" si="255">+M148</f>
        <v>8.603686852548191E-2</v>
      </c>
      <c r="N20" s="4">
        <f t="shared" ref="N20:P20" si="256">+N148</f>
        <v>9.5985433786772517E-2</v>
      </c>
      <c r="O20" s="4">
        <f t="shared" si="256"/>
        <v>9.5985433786772517E-2</v>
      </c>
      <c r="P20" s="4">
        <f t="shared" si="256"/>
        <v>9.5985433786772517E-2</v>
      </c>
      <c r="Q20" s="4">
        <f t="shared" si="255"/>
        <v>8.603686852548191E-2</v>
      </c>
      <c r="R20" s="4">
        <f t="shared" ref="R20:S20" si="257">+R148</f>
        <v>8.603686852548191E-2</v>
      </c>
      <c r="S20" s="4">
        <f t="shared" si="257"/>
        <v>8.603686852548191E-2</v>
      </c>
      <c r="T20" s="4">
        <f>+T148</f>
        <v>8.603686852548191E-2</v>
      </c>
      <c r="U20" s="4">
        <f t="shared" si="255"/>
        <v>9.5985433786772517E-2</v>
      </c>
      <c r="V20" s="4">
        <f t="shared" ref="V20" si="258">+V148</f>
        <v>8.9020259689632078E-2</v>
      </c>
      <c r="W20" s="4">
        <f t="shared" ref="W20:AE20" si="259">+W148</f>
        <v>9.2718114086362671E-2</v>
      </c>
      <c r="X20" s="4">
        <f t="shared" ref="X20:Z20" si="260">+X148</f>
        <v>0.1066361292986939</v>
      </c>
      <c r="Y20" s="4">
        <f t="shared" si="260"/>
        <v>0.1066361292986939</v>
      </c>
      <c r="Z20" s="4">
        <f t="shared" si="260"/>
        <v>0.1066361292986939</v>
      </c>
      <c r="AA20" s="4">
        <f t="shared" si="259"/>
        <v>9.2718114086362671E-2</v>
      </c>
      <c r="AB20" s="4">
        <f t="shared" ref="AB20:AC20" si="261">+AB148</f>
        <v>9.2718114086362671E-2</v>
      </c>
      <c r="AC20" s="4">
        <f t="shared" si="261"/>
        <v>9.2718114086362671E-2</v>
      </c>
      <c r="AD20" s="4">
        <f>+AD148</f>
        <v>9.2718114086362671E-2</v>
      </c>
      <c r="AE20" s="4">
        <f t="shared" si="259"/>
        <v>0.1066361292986939</v>
      </c>
      <c r="AF20" s="4">
        <f t="shared" ref="AF20" si="262">+AF148</f>
        <v>9.6557879172721045E-2</v>
      </c>
      <c r="AG20" s="4">
        <f t="shared" ref="AG20:AO20" si="263">+AG148</f>
        <v>9.7702077960995809E-2</v>
      </c>
      <c r="AH20" s="4">
        <f t="shared" ref="AH20:AJ20" si="264">+AH148</f>
        <v>0.10765123437225808</v>
      </c>
      <c r="AI20" s="4">
        <f t="shared" si="264"/>
        <v>0.10765123437225808</v>
      </c>
      <c r="AJ20" s="4">
        <f t="shared" si="264"/>
        <v>0.10765123437225808</v>
      </c>
      <c r="AK20" s="4">
        <f t="shared" si="263"/>
        <v>9.7702077960995809E-2</v>
      </c>
      <c r="AL20" s="4">
        <f t="shared" ref="AL20:AM20" si="265">+AL148</f>
        <v>9.7702077960995809E-2</v>
      </c>
      <c r="AM20" s="4">
        <f t="shared" si="265"/>
        <v>9.7702077960995809E-2</v>
      </c>
      <c r="AN20" s="4">
        <f>+AN148</f>
        <v>9.7702077960995809E-2</v>
      </c>
      <c r="AO20" s="4">
        <f t="shared" si="263"/>
        <v>0.10765123437225808</v>
      </c>
      <c r="AP20" s="4">
        <f t="shared" ref="AP20" si="266">+AP148</f>
        <v>0.10083519226171783</v>
      </c>
      <c r="AQ20" s="4">
        <f t="shared" ref="AQ20:AY20" si="267">+AQ148</f>
        <v>0.10311530704922843</v>
      </c>
      <c r="AR20" s="4">
        <f t="shared" ref="AR20:AT20" si="268">+AR148</f>
        <v>0.10868069413377246</v>
      </c>
      <c r="AS20" s="4">
        <f t="shared" si="268"/>
        <v>0.10868069413377246</v>
      </c>
      <c r="AT20" s="4">
        <f t="shared" si="268"/>
        <v>0.10868069413377246</v>
      </c>
      <c r="AU20" s="4">
        <f t="shared" si="267"/>
        <v>0.10311530704922843</v>
      </c>
      <c r="AV20" s="4">
        <f t="shared" ref="AV20:AW20" si="269">+AV148</f>
        <v>0.10311530704922843</v>
      </c>
      <c r="AW20" s="4">
        <f t="shared" si="269"/>
        <v>0.10311530704922843</v>
      </c>
      <c r="AX20" s="4">
        <f>+AX148</f>
        <v>0.10311530704922843</v>
      </c>
      <c r="AY20" s="4">
        <f t="shared" si="267"/>
        <v>0.10868069413377246</v>
      </c>
      <c r="AZ20" s="4">
        <f t="shared" ref="AZ20" si="270">+AZ148</f>
        <v>0.10540899925244672</v>
      </c>
      <c r="BA20" s="4">
        <f t="shared" ref="BA20:BN20" si="271">+BA148</f>
        <v>7.3151797840059304E-2</v>
      </c>
      <c r="BB20" s="4">
        <f t="shared" ref="BB20:BD20" si="272">+BB148</f>
        <v>8.9730865645534313E-2</v>
      </c>
      <c r="BC20" s="4">
        <f t="shared" si="272"/>
        <v>8.9730865645534313E-2</v>
      </c>
      <c r="BD20" s="4">
        <f t="shared" si="272"/>
        <v>8.9730865645534313E-2</v>
      </c>
      <c r="BE20" s="4">
        <f t="shared" si="271"/>
        <v>7.3151797840059304E-2</v>
      </c>
      <c r="BF20" s="4">
        <f t="shared" ref="BF20:BG20" si="273">+BF148</f>
        <v>7.3151797840059304E-2</v>
      </c>
      <c r="BG20" s="4">
        <f t="shared" si="273"/>
        <v>7.3151797840059304E-2</v>
      </c>
      <c r="BH20" s="4">
        <f>+BH148</f>
        <v>7.3151797840059304E-2</v>
      </c>
      <c r="BI20" s="4">
        <f t="shared" ref="BI20" si="274">+BI148</f>
        <v>7.7756459045018128E-2</v>
      </c>
      <c r="BJ20" s="4">
        <f t="shared" si="271"/>
        <v>7.6419134335772604E-2</v>
      </c>
      <c r="BK20" s="4">
        <f t="shared" ref="BK20:BM20" si="275">+BK148</f>
        <v>9.4289710854971398E-2</v>
      </c>
      <c r="BL20" s="4">
        <f t="shared" si="275"/>
        <v>9.4289710854971398E-2</v>
      </c>
      <c r="BM20" s="4">
        <f t="shared" si="275"/>
        <v>9.4289710854971398E-2</v>
      </c>
      <c r="BN20" s="4">
        <f t="shared" si="271"/>
        <v>7.6419134335772604E-2</v>
      </c>
      <c r="BO20" s="4">
        <f t="shared" ref="BO20:BP20" si="276">+BO148</f>
        <v>7.6419134335772604E-2</v>
      </c>
      <c r="BP20" s="4">
        <f t="shared" si="276"/>
        <v>7.6419134335772604E-2</v>
      </c>
      <c r="BQ20" s="4">
        <f>+BQ148</f>
        <v>7.6419134335772604E-2</v>
      </c>
      <c r="BR20" s="4">
        <f t="shared" ref="BR20" si="277">+BR148</f>
        <v>9.4289710854971398E-2</v>
      </c>
      <c r="BS20" s="4">
        <f t="shared" ref="BS20" si="278">+BS148</f>
        <v>8.0676881479318924E-2</v>
      </c>
      <c r="BT20" s="4">
        <f t="shared" ref="BT20:CC20" si="279">+BT148</f>
        <v>9.9925597595914531E-2</v>
      </c>
      <c r="BU20" s="4">
        <f t="shared" ref="BU20:BW20" si="280">+BU148</f>
        <v>0.11561283205055491</v>
      </c>
      <c r="BV20" s="4">
        <f t="shared" si="280"/>
        <v>0.11561283205055491</v>
      </c>
      <c r="BW20" s="4">
        <f t="shared" si="280"/>
        <v>0.11561283205055491</v>
      </c>
      <c r="BX20" s="4">
        <f t="shared" si="279"/>
        <v>9.9925597595914531E-2</v>
      </c>
      <c r="BY20" s="4">
        <f t="shared" ref="BY20:BZ20" si="281">+BY148</f>
        <v>9.9925597595914531E-2</v>
      </c>
      <c r="BZ20" s="4">
        <f t="shared" si="281"/>
        <v>9.9925597595914531E-2</v>
      </c>
      <c r="CA20" s="4">
        <f>+CA148</f>
        <v>9.9925597595914531E-2</v>
      </c>
      <c r="CB20" s="4">
        <f t="shared" ref="CB20" si="282">+CB148</f>
        <v>0.11561283205055491</v>
      </c>
      <c r="CC20" s="4">
        <f t="shared" si="279"/>
        <v>0.12362320123400568</v>
      </c>
      <c r="CD20" s="4">
        <f t="shared" ref="CD20" si="283">+CD148</f>
        <v>0.10420111339501723</v>
      </c>
    </row>
    <row r="21" spans="1:82" x14ac:dyDescent="0.25">
      <c r="A21" s="16" t="s">
        <v>36</v>
      </c>
      <c r="C21" s="4">
        <f t="shared" ref="C21:J21" si="284">+C19+C20</f>
        <v>2.4156522377341543</v>
      </c>
      <c r="D21" s="4">
        <f t="shared" si="284"/>
        <v>1.0298214203935219</v>
      </c>
      <c r="E21" s="4">
        <f t="shared" si="284"/>
        <v>1.0298214203935219</v>
      </c>
      <c r="F21" s="4">
        <f t="shared" si="284"/>
        <v>1.0298214203935219</v>
      </c>
      <c r="G21" s="4">
        <f t="shared" si="284"/>
        <v>2.4156522377341543</v>
      </c>
      <c r="H21" s="4">
        <f t="shared" si="284"/>
        <v>2.4156522377341543</v>
      </c>
      <c r="I21" s="4">
        <f t="shared" si="284"/>
        <v>2.4156522377341543</v>
      </c>
      <c r="J21" s="4">
        <f t="shared" si="284"/>
        <v>2.4156522377341543</v>
      </c>
      <c r="K21" s="4">
        <f t="shared" ref="K21:L21" si="285">+K19+K20</f>
        <v>1.0298214203935219</v>
      </c>
      <c r="L21" s="4">
        <f t="shared" si="285"/>
        <v>2.0786620308903276</v>
      </c>
      <c r="M21" s="4">
        <f t="shared" ref="M21:AA21" si="286">+M19+M20</f>
        <v>1.49123467858764</v>
      </c>
      <c r="N21" s="4">
        <f t="shared" ref="N21:P21" si="287">+N19+N20</f>
        <v>0.82463425868856044</v>
      </c>
      <c r="O21" s="4">
        <f t="shared" si="287"/>
        <v>0.82463425868856044</v>
      </c>
      <c r="P21" s="4">
        <f t="shared" si="287"/>
        <v>0.82463425868856044</v>
      </c>
      <c r="Q21" s="4">
        <f t="shared" si="286"/>
        <v>1.49123467858764</v>
      </c>
      <c r="R21" s="4">
        <f t="shared" ref="R21:S21" si="288">+R19+R20</f>
        <v>1.49123467858764</v>
      </c>
      <c r="S21" s="4">
        <f t="shared" si="288"/>
        <v>1.49123467858764</v>
      </c>
      <c r="T21" s="4">
        <f>+T19+T20</f>
        <v>1.49123467858764</v>
      </c>
      <c r="U21" s="4">
        <f t="shared" ref="U21:V21" si="289">+U19+U20</f>
        <v>0.82463425868856044</v>
      </c>
      <c r="V21" s="4">
        <f t="shared" si="289"/>
        <v>1.2621017924469171</v>
      </c>
      <c r="W21" s="4">
        <f t="shared" si="286"/>
        <v>1.9088088668880099</v>
      </c>
      <c r="X21" s="4">
        <f t="shared" ref="X21:Z21" si="290">+X19+X20</f>
        <v>0.97623672798863848</v>
      </c>
      <c r="Y21" s="4">
        <f t="shared" si="290"/>
        <v>0.97623672798863848</v>
      </c>
      <c r="Z21" s="4">
        <f t="shared" si="290"/>
        <v>0.97623672798863848</v>
      </c>
      <c r="AA21" s="4">
        <f t="shared" si="286"/>
        <v>1.9088088668880099</v>
      </c>
      <c r="AB21" s="4">
        <f t="shared" ref="AB21:AC21" si="291">+AB19+AB20</f>
        <v>1.9088088668880099</v>
      </c>
      <c r="AC21" s="4">
        <f t="shared" si="291"/>
        <v>1.9088088668880099</v>
      </c>
      <c r="AD21" s="4">
        <f>+AD19+AD20</f>
        <v>1.9088088668880099</v>
      </c>
      <c r="AE21" s="4">
        <f t="shared" ref="AE21:AF21" si="292">+AE19+AE20</f>
        <v>0.97623672798863848</v>
      </c>
      <c r="AF21" s="4">
        <f t="shared" si="292"/>
        <v>1.6203634480495976</v>
      </c>
      <c r="AG21" s="4">
        <f t="shared" ref="AG21:AO21" si="293">+AG19+AG20</f>
        <v>1.5748599682946385</v>
      </c>
      <c r="AH21" s="4">
        <f t="shared" ref="AH21:AJ21" si="294">+AH19+AH20</f>
        <v>0.90821993858157901</v>
      </c>
      <c r="AI21" s="4">
        <f t="shared" si="294"/>
        <v>0.90821993858157901</v>
      </c>
      <c r="AJ21" s="4">
        <f t="shared" si="294"/>
        <v>0.90821993858157901</v>
      </c>
      <c r="AK21" s="4">
        <f t="shared" si="293"/>
        <v>1.5748599682946385</v>
      </c>
      <c r="AL21" s="4">
        <f t="shared" ref="AL21:AM21" si="295">+AL19+AL20</f>
        <v>1.5748599682946385</v>
      </c>
      <c r="AM21" s="4">
        <f t="shared" si="295"/>
        <v>1.5748599682946385</v>
      </c>
      <c r="AN21" s="4">
        <f>+AN19+AN20</f>
        <v>1.5748599682946385</v>
      </c>
      <c r="AO21" s="4">
        <f t="shared" si="293"/>
        <v>0.90821993858157901</v>
      </c>
      <c r="AP21" s="4">
        <f t="shared" ref="AP21" si="296">+AP19+AP20</f>
        <v>1.3316032946563605</v>
      </c>
      <c r="AQ21" s="4">
        <f t="shared" ref="AQ21:AY21" si="297">+AQ19+AQ20</f>
        <v>1.2121482919420539</v>
      </c>
      <c r="AR21" s="4">
        <f t="shared" ref="AR21:AT21" si="298">+AR19+AR20</f>
        <v>0.83924131791907974</v>
      </c>
      <c r="AS21" s="4">
        <f t="shared" si="298"/>
        <v>0.83924131791907974</v>
      </c>
      <c r="AT21" s="4">
        <f t="shared" si="298"/>
        <v>0.83924131791907974</v>
      </c>
      <c r="AU21" s="4">
        <f t="shared" si="297"/>
        <v>1.2121482919420539</v>
      </c>
      <c r="AV21" s="4">
        <f t="shared" ref="AV21:AW21" si="299">+AV19+AV20</f>
        <v>1.2121482919420539</v>
      </c>
      <c r="AW21" s="4">
        <f t="shared" si="299"/>
        <v>1.2121482919420539</v>
      </c>
      <c r="AX21" s="4">
        <f>+AX19+AX20</f>
        <v>1.2121482919420539</v>
      </c>
      <c r="AY21" s="4">
        <f t="shared" si="297"/>
        <v>0.83924131791907974</v>
      </c>
      <c r="AZ21" s="4">
        <f t="shared" ref="AZ21" si="300">+AZ19+AZ20</f>
        <v>1.0228269248293618</v>
      </c>
      <c r="BA21" s="4">
        <f t="shared" ref="BA21:BN21" si="301">+BA19+BA20</f>
        <v>2.3709472448807425</v>
      </c>
      <c r="BB21" s="4">
        <f t="shared" ref="BB21:BD21" si="302">+BB19+BB20</f>
        <v>1.2600721316957018</v>
      </c>
      <c r="BC21" s="4">
        <f t="shared" si="302"/>
        <v>1.2600721316957018</v>
      </c>
      <c r="BD21" s="4">
        <f t="shared" si="302"/>
        <v>1.2600721316957018</v>
      </c>
      <c r="BE21" s="4">
        <f t="shared" si="301"/>
        <v>2.3709472448807425</v>
      </c>
      <c r="BF21" s="4">
        <f t="shared" ref="BF21:BG21" si="303">+BF19+BF20</f>
        <v>2.3709472448807425</v>
      </c>
      <c r="BG21" s="4">
        <f t="shared" si="303"/>
        <v>2.3709472448807425</v>
      </c>
      <c r="BH21" s="4">
        <f>+BH19+BH20</f>
        <v>2.3709472448807425</v>
      </c>
      <c r="BI21" s="4">
        <f t="shared" ref="BI21" si="304">+BI19+BI20</f>
        <v>2.0389056578867648</v>
      </c>
      <c r="BJ21" s="4">
        <f t="shared" si="301"/>
        <v>2.1520204124390241</v>
      </c>
      <c r="BK21" s="4">
        <f t="shared" ref="BK21:BM21" si="305">+BK19+BK20</f>
        <v>0.954608172717617</v>
      </c>
      <c r="BL21" s="4">
        <f t="shared" si="305"/>
        <v>0.954608172717617</v>
      </c>
      <c r="BM21" s="4">
        <f t="shared" si="305"/>
        <v>0.954608172717617</v>
      </c>
      <c r="BN21" s="4">
        <f t="shared" si="301"/>
        <v>2.1520204124390241</v>
      </c>
      <c r="BO21" s="4">
        <f t="shared" ref="BO21:BP21" si="306">+BO19+BO20</f>
        <v>2.1520204124390241</v>
      </c>
      <c r="BP21" s="4">
        <f t="shared" si="306"/>
        <v>2.1520204124390241</v>
      </c>
      <c r="BQ21" s="4">
        <f>+BQ19+BQ20</f>
        <v>2.1520204124390241</v>
      </c>
      <c r="BR21" s="4">
        <f t="shared" ref="BR21" si="307">+BR19+BR20</f>
        <v>0.954608172717617</v>
      </c>
      <c r="BS21" s="4">
        <f t="shared" ref="BS21" si="308">+BS19+BS20</f>
        <v>1.8417487950255658</v>
      </c>
      <c r="BT21" s="4">
        <f t="shared" ref="BT21:CC21" si="309">+BT19+BT20</f>
        <v>2.1257497101347291</v>
      </c>
      <c r="BU21" s="4">
        <f t="shared" ref="BU21:BW21" si="310">+BU19+BU20</f>
        <v>1.0746316041695645</v>
      </c>
      <c r="BV21" s="4">
        <f t="shared" si="310"/>
        <v>1.0746316041695645</v>
      </c>
      <c r="BW21" s="4">
        <f t="shared" si="310"/>
        <v>1.0746316041695645</v>
      </c>
      <c r="BX21" s="4">
        <f t="shared" si="309"/>
        <v>2.1257497101347291</v>
      </c>
      <c r="BY21" s="4">
        <f t="shared" ref="BY21:BZ21" si="311">+BY19+BY20</f>
        <v>2.1257497101347291</v>
      </c>
      <c r="BZ21" s="4">
        <f t="shared" si="311"/>
        <v>2.1257497101347291</v>
      </c>
      <c r="CA21" s="4">
        <f>+CA19+CA20</f>
        <v>2.1257497101347291</v>
      </c>
      <c r="CB21" s="4">
        <f t="shared" ref="CB21" si="312">+CB19+CB20</f>
        <v>1.0746316041695645</v>
      </c>
      <c r="CC21" s="4">
        <f t="shared" si="309"/>
        <v>0.53789938992641806</v>
      </c>
      <c r="CD21" s="4">
        <f t="shared" ref="CD21" si="313">+CD19+CD20</f>
        <v>1.8057637336372601</v>
      </c>
    </row>
    <row r="22" spans="1:82" x14ac:dyDescent="0.25">
      <c r="A22" s="68" t="s">
        <v>37</v>
      </c>
      <c r="C22" s="4">
        <f t="shared" ref="C22:J22" si="314">+C122</f>
        <v>34.54907669235061</v>
      </c>
      <c r="D22" s="4">
        <f t="shared" si="314"/>
        <v>44.300579695014321</v>
      </c>
      <c r="E22" s="4">
        <f t="shared" si="314"/>
        <v>44.300579695014321</v>
      </c>
      <c r="F22" s="4">
        <f t="shared" si="314"/>
        <v>44.300579695014321</v>
      </c>
      <c r="G22" s="4">
        <f t="shared" si="314"/>
        <v>34.54907669235061</v>
      </c>
      <c r="H22" s="4">
        <f t="shared" si="314"/>
        <v>34.54907669235061</v>
      </c>
      <c r="I22" s="4">
        <f t="shared" si="314"/>
        <v>34.54907669235061</v>
      </c>
      <c r="J22" s="4">
        <f t="shared" si="314"/>
        <v>34.54907669235061</v>
      </c>
      <c r="K22" s="4">
        <f t="shared" ref="K22:BX22" si="315">+K122</f>
        <v>44.300579695014321</v>
      </c>
      <c r="L22" s="4">
        <f t="shared" ref="L22" si="316">+L122</f>
        <v>36.755020263553931</v>
      </c>
      <c r="M22" s="4">
        <f t="shared" si="315"/>
        <v>40.564961566338106</v>
      </c>
      <c r="N22" s="4">
        <f t="shared" ref="N22:P22" si="317">+N122</f>
        <v>45.255545665699351</v>
      </c>
      <c r="O22" s="4">
        <f t="shared" si="317"/>
        <v>45.255545665699351</v>
      </c>
      <c r="P22" s="4">
        <f t="shared" si="317"/>
        <v>45.255545665699351</v>
      </c>
      <c r="Q22" s="4">
        <f t="shared" si="315"/>
        <v>40.564961566338106</v>
      </c>
      <c r="R22" s="4">
        <f t="shared" ref="R22:S22" si="318">+R122</f>
        <v>40.564961566338106</v>
      </c>
      <c r="S22" s="4">
        <f t="shared" si="318"/>
        <v>40.564961566338106</v>
      </c>
      <c r="T22" s="4">
        <f>+T122</f>
        <v>40.564961566338106</v>
      </c>
      <c r="U22" s="4">
        <f t="shared" ref="U22:V22" si="319">+U122</f>
        <v>45.255545665699351</v>
      </c>
      <c r="V22" s="4">
        <f t="shared" si="319"/>
        <v>41.97158119330954</v>
      </c>
      <c r="W22" s="4">
        <f t="shared" si="315"/>
        <v>43.715058426408326</v>
      </c>
      <c r="X22" s="4">
        <f t="shared" ref="X22:Z22" si="320">+X122</f>
        <v>50.277172574027603</v>
      </c>
      <c r="Y22" s="4">
        <f t="shared" si="320"/>
        <v>50.277172574027603</v>
      </c>
      <c r="Z22" s="4">
        <f t="shared" si="320"/>
        <v>50.277172574027603</v>
      </c>
      <c r="AA22" s="4">
        <f t="shared" si="315"/>
        <v>43.715058426408326</v>
      </c>
      <c r="AB22" s="4">
        <f t="shared" ref="AB22:AC22" si="321">+AB122</f>
        <v>43.715058426408326</v>
      </c>
      <c r="AC22" s="4">
        <f t="shared" si="321"/>
        <v>43.715058426408326</v>
      </c>
      <c r="AD22" s="4">
        <f>+AD122</f>
        <v>43.715058426408326</v>
      </c>
      <c r="AE22" s="4">
        <f t="shared" ref="AE22:AF22" si="322">+AE122</f>
        <v>50.277172574027603</v>
      </c>
      <c r="AF22" s="4">
        <f t="shared" si="322"/>
        <v>45.525444204288682</v>
      </c>
      <c r="AG22" s="4">
        <f t="shared" si="315"/>
        <v>46.064915022625925</v>
      </c>
      <c r="AH22" s="4">
        <f t="shared" ref="AH22:AJ22" si="323">+AH122</f>
        <v>50.755777839428802</v>
      </c>
      <c r="AI22" s="4">
        <f t="shared" si="323"/>
        <v>50.755777839428802</v>
      </c>
      <c r="AJ22" s="4">
        <f t="shared" si="323"/>
        <v>50.755777839428802</v>
      </c>
      <c r="AK22" s="4">
        <f t="shared" si="315"/>
        <v>46.064915022625925</v>
      </c>
      <c r="AL22" s="4">
        <f t="shared" ref="AL22:AM22" si="324">+AL122</f>
        <v>46.064915022625925</v>
      </c>
      <c r="AM22" s="4">
        <f t="shared" si="324"/>
        <v>46.064915022625925</v>
      </c>
      <c r="AN22" s="4">
        <f>+AN122</f>
        <v>46.064915022625925</v>
      </c>
      <c r="AO22" s="4">
        <f t="shared" ref="AO22:AP22" si="325">+AO122</f>
        <v>50.755777839428802</v>
      </c>
      <c r="AP22" s="4">
        <f t="shared" si="325"/>
        <v>47.542126633995665</v>
      </c>
      <c r="AQ22" s="4">
        <f t="shared" si="315"/>
        <v>48.617163072529138</v>
      </c>
      <c r="AR22" s="4">
        <f t="shared" ref="AR22:AT22" si="326">+AR122</f>
        <v>51.241151102956565</v>
      </c>
      <c r="AS22" s="4">
        <f t="shared" si="326"/>
        <v>51.241151102956565</v>
      </c>
      <c r="AT22" s="4">
        <f t="shared" si="326"/>
        <v>51.241151102956565</v>
      </c>
      <c r="AU22" s="4">
        <f t="shared" si="315"/>
        <v>48.617163072529138</v>
      </c>
      <c r="AV22" s="4">
        <f t="shared" ref="AV22:AW22" si="327">+AV122</f>
        <v>48.617163072529138</v>
      </c>
      <c r="AW22" s="4">
        <f t="shared" si="327"/>
        <v>48.617163072529138</v>
      </c>
      <c r="AX22" s="4">
        <f>+AX122</f>
        <v>48.617163072529138</v>
      </c>
      <c r="AY22" s="4">
        <f t="shared" ref="AY22:AZ22" si="328">+AY122</f>
        <v>51.241151102956565</v>
      </c>
      <c r="AZ22" s="4">
        <f t="shared" si="328"/>
        <v>49.698601038172924</v>
      </c>
      <c r="BA22" s="4">
        <f t="shared" si="315"/>
        <v>34.489863691536755</v>
      </c>
      <c r="BB22" s="4">
        <f t="shared" ref="BB22:BD22" si="329">+BB122</f>
        <v>42.306620157232871</v>
      </c>
      <c r="BC22" s="4">
        <f t="shared" si="329"/>
        <v>42.306620157232871</v>
      </c>
      <c r="BD22" s="4">
        <f t="shared" si="329"/>
        <v>42.306620157232871</v>
      </c>
      <c r="BE22" s="4">
        <f t="shared" si="315"/>
        <v>34.489863691536755</v>
      </c>
      <c r="BF22" s="4">
        <f t="shared" ref="BF22:BG22" si="330">+BF122</f>
        <v>34.489863691536755</v>
      </c>
      <c r="BG22" s="4">
        <f t="shared" si="330"/>
        <v>34.489863691536755</v>
      </c>
      <c r="BH22" s="4">
        <f>+BH122</f>
        <v>34.489863691536755</v>
      </c>
      <c r="BI22" s="4">
        <f t="shared" ref="BI22" si="331">+BI122</f>
        <v>36.660885347791492</v>
      </c>
      <c r="BJ22" s="4">
        <f t="shared" si="315"/>
        <v>36.030358849535787</v>
      </c>
      <c r="BK22" s="4">
        <f t="shared" ref="BK22:BM22" si="332">+BK122</f>
        <v>44.456040328806509</v>
      </c>
      <c r="BL22" s="4">
        <f t="shared" si="332"/>
        <v>44.456040328806509</v>
      </c>
      <c r="BM22" s="4">
        <f t="shared" si="332"/>
        <v>44.456040328806509</v>
      </c>
      <c r="BN22" s="4">
        <f t="shared" si="315"/>
        <v>36.030358849535787</v>
      </c>
      <c r="BO22" s="4">
        <f t="shared" ref="BO22:BP22" si="333">+BO122</f>
        <v>36.030358849535787</v>
      </c>
      <c r="BP22" s="4">
        <f t="shared" si="333"/>
        <v>36.030358849535787</v>
      </c>
      <c r="BQ22" s="4">
        <f>+BQ122</f>
        <v>36.030358849535787</v>
      </c>
      <c r="BR22" s="4">
        <f t="shared" ref="BR22" si="334">+BR122</f>
        <v>44.456040328806509</v>
      </c>
      <c r="BS22" s="4">
        <f t="shared" ref="BS22" si="335">+BS122</f>
        <v>38.037816259332004</v>
      </c>
      <c r="BT22" s="4">
        <f t="shared" si="315"/>
        <v>47.113267782068377</v>
      </c>
      <c r="BU22" s="4">
        <f t="shared" ref="BU22:BW22" si="336">+BU122</f>
        <v>54.509539562301178</v>
      </c>
      <c r="BV22" s="4">
        <f t="shared" si="336"/>
        <v>54.509539562301178</v>
      </c>
      <c r="BW22" s="4">
        <f t="shared" si="336"/>
        <v>54.509539562301178</v>
      </c>
      <c r="BX22" s="4">
        <f t="shared" si="315"/>
        <v>47.113267782068377</v>
      </c>
      <c r="BY22" s="4">
        <f t="shared" ref="BY22:BZ22" si="337">+BY122</f>
        <v>47.113267782068377</v>
      </c>
      <c r="BZ22" s="4">
        <f t="shared" si="337"/>
        <v>47.113267782068377</v>
      </c>
      <c r="CA22" s="4">
        <f>+CA122</f>
        <v>47.113267782068377</v>
      </c>
      <c r="CB22" s="4">
        <f t="shared" ref="CB22" si="338">+CB122</f>
        <v>54.509539562301178</v>
      </c>
      <c r="CC22" s="4">
        <f t="shared" ref="CC22:CD22" si="339">+CC122</f>
        <v>58.28629624380013</v>
      </c>
      <c r="CD22" s="4">
        <f t="shared" si="339"/>
        <v>49.12910281929436</v>
      </c>
    </row>
    <row r="23" spans="1:82" x14ac:dyDescent="0.25">
      <c r="A23" s="68" t="s">
        <v>38</v>
      </c>
      <c r="C23" s="4">
        <f t="shared" ref="C23:J24" si="340">+C143</f>
        <v>8.2985154761191549</v>
      </c>
      <c r="D23" s="4">
        <f t="shared" si="340"/>
        <v>10.640777739843964</v>
      </c>
      <c r="E23" s="4">
        <f t="shared" si="340"/>
        <v>10.640777739843964</v>
      </c>
      <c r="F23" s="4">
        <f t="shared" si="340"/>
        <v>10.640777739843964</v>
      </c>
      <c r="G23" s="4">
        <f t="shared" si="340"/>
        <v>8.2985154761191549</v>
      </c>
      <c r="H23" s="4">
        <f t="shared" si="340"/>
        <v>8.2985154761191549</v>
      </c>
      <c r="I23" s="4">
        <f t="shared" si="340"/>
        <v>8.2985154761191549</v>
      </c>
      <c r="J23" s="4">
        <f t="shared" si="340"/>
        <v>8.2985154761191549</v>
      </c>
      <c r="K23" s="4">
        <f t="shared" ref="K23:BX23" si="341">+K143</f>
        <v>10.640777739843964</v>
      </c>
      <c r="L23" s="4">
        <f t="shared" ref="L23" si="342">+L143</f>
        <v>8.8283720922043365</v>
      </c>
      <c r="M23" s="4">
        <f t="shared" si="341"/>
        <v>9.7435009434265805</v>
      </c>
      <c r="N23" s="4">
        <f t="shared" ref="N23:P23" si="343">+N143</f>
        <v>10.870155791172655</v>
      </c>
      <c r="O23" s="4">
        <f t="shared" si="343"/>
        <v>10.870155791172655</v>
      </c>
      <c r="P23" s="4">
        <f t="shared" si="343"/>
        <v>10.870155791172655</v>
      </c>
      <c r="Q23" s="4">
        <f t="shared" si="341"/>
        <v>9.7435009434265805</v>
      </c>
      <c r="R23" s="4">
        <f t="shared" ref="R23:S23" si="344">+R143</f>
        <v>9.7435009434265805</v>
      </c>
      <c r="S23" s="4">
        <f t="shared" si="344"/>
        <v>9.7435009434265805</v>
      </c>
      <c r="T23" s="4">
        <f>+T143</f>
        <v>9.7435009434265805</v>
      </c>
      <c r="U23" s="4">
        <f t="shared" ref="U23:V23" si="345">+U143</f>
        <v>10.870155791172655</v>
      </c>
      <c r="V23" s="4">
        <f t="shared" si="345"/>
        <v>10.081363944726984</v>
      </c>
      <c r="W23" s="4">
        <f t="shared" si="341"/>
        <v>10.500138458731147</v>
      </c>
      <c r="X23" s="4">
        <f t="shared" ref="X23:Z23" si="346">+X143</f>
        <v>12.07632546641856</v>
      </c>
      <c r="Y23" s="4">
        <f t="shared" si="346"/>
        <v>12.07632546641856</v>
      </c>
      <c r="Z23" s="4">
        <f t="shared" si="346"/>
        <v>12.07632546641856</v>
      </c>
      <c r="AA23" s="4">
        <f t="shared" si="341"/>
        <v>10.500138458731147</v>
      </c>
      <c r="AB23" s="4">
        <f t="shared" ref="AB23:AC23" si="347">+AB143</f>
        <v>10.500138458731147</v>
      </c>
      <c r="AC23" s="4">
        <f t="shared" si="347"/>
        <v>10.500138458731147</v>
      </c>
      <c r="AD23" s="4">
        <f>+AD143</f>
        <v>10.500138458731147</v>
      </c>
      <c r="AE23" s="4">
        <f t="shared" ref="AE23:AF23" si="348">+AE143</f>
        <v>12.07632546641856</v>
      </c>
      <c r="AF23" s="4">
        <f t="shared" si="348"/>
        <v>10.93498407064912</v>
      </c>
      <c r="AG23" s="4">
        <f t="shared" si="341"/>
        <v>11.064562263859633</v>
      </c>
      <c r="AH23" s="4">
        <f t="shared" ref="AH23:AJ23" si="349">+AH143</f>
        <v>12.191284058141601</v>
      </c>
      <c r="AI23" s="4">
        <f t="shared" si="349"/>
        <v>12.191284058141601</v>
      </c>
      <c r="AJ23" s="4">
        <f t="shared" si="349"/>
        <v>12.191284058141601</v>
      </c>
      <c r="AK23" s="4">
        <f t="shared" si="341"/>
        <v>11.064562263859633</v>
      </c>
      <c r="AL23" s="4">
        <f t="shared" ref="AL23:AM23" si="350">+AL143</f>
        <v>11.064562263859633</v>
      </c>
      <c r="AM23" s="4">
        <f t="shared" si="350"/>
        <v>11.064562263859633</v>
      </c>
      <c r="AN23" s="4">
        <f>+AN143</f>
        <v>11.064562263859633</v>
      </c>
      <c r="AO23" s="4">
        <f t="shared" ref="AO23:AP23" si="351">+AO143</f>
        <v>12.191284058141601</v>
      </c>
      <c r="AP23" s="4">
        <f t="shared" si="351"/>
        <v>11.419381106852589</v>
      </c>
      <c r="AQ23" s="4">
        <f t="shared" si="341"/>
        <v>11.677599484206135</v>
      </c>
      <c r="AR23" s="4">
        <f t="shared" ref="AR23:AT23" si="352">+AR143</f>
        <v>12.307868289174651</v>
      </c>
      <c r="AS23" s="4">
        <f t="shared" si="352"/>
        <v>12.307868289174651</v>
      </c>
      <c r="AT23" s="4">
        <f t="shared" si="352"/>
        <v>12.307868289174651</v>
      </c>
      <c r="AU23" s="4">
        <f t="shared" si="341"/>
        <v>11.677599484206135</v>
      </c>
      <c r="AV23" s="4">
        <f t="shared" ref="AV23:AW23" si="353">+AV143</f>
        <v>11.677599484206135</v>
      </c>
      <c r="AW23" s="4">
        <f t="shared" si="353"/>
        <v>11.677599484206135</v>
      </c>
      <c r="AX23" s="4">
        <f>+AX143</f>
        <v>11.677599484206135</v>
      </c>
      <c r="AY23" s="4">
        <f t="shared" ref="AY23:AZ23" si="354">+AY143</f>
        <v>12.307868289174651</v>
      </c>
      <c r="AZ23" s="4">
        <f t="shared" si="354"/>
        <v>11.937355476363946</v>
      </c>
      <c r="BA23" s="4">
        <f t="shared" si="341"/>
        <v>8.2842928093886705</v>
      </c>
      <c r="BB23" s="4">
        <f t="shared" ref="BB23:BD23" si="355">+BB143</f>
        <v>10.161838628666549</v>
      </c>
      <c r="BC23" s="4">
        <f t="shared" si="355"/>
        <v>10.161838628666549</v>
      </c>
      <c r="BD23" s="4">
        <f t="shared" si="355"/>
        <v>10.161838628666549</v>
      </c>
      <c r="BE23" s="4">
        <f t="shared" si="341"/>
        <v>8.2842928093886705</v>
      </c>
      <c r="BF23" s="4">
        <f t="shared" ref="BF23:BG23" si="356">+BF143</f>
        <v>8.2842928093886705</v>
      </c>
      <c r="BG23" s="4">
        <f t="shared" si="356"/>
        <v>8.2842928093886705</v>
      </c>
      <c r="BH23" s="4">
        <f>+BH143</f>
        <v>8.2842928093886705</v>
      </c>
      <c r="BI23" s="4">
        <f t="shared" ref="BI23" si="357">+BI143</f>
        <v>8.805761356112777</v>
      </c>
      <c r="BJ23" s="4">
        <f t="shared" si="341"/>
        <v>8.6543120438642482</v>
      </c>
      <c r="BK23" s="4">
        <f t="shared" ref="BK23:BM23" si="358">+BK143</f>
        <v>10.678118606777678</v>
      </c>
      <c r="BL23" s="4">
        <f t="shared" si="358"/>
        <v>10.678118606777678</v>
      </c>
      <c r="BM23" s="4">
        <f t="shared" si="358"/>
        <v>10.678118606777678</v>
      </c>
      <c r="BN23" s="4">
        <f t="shared" si="341"/>
        <v>8.6543120438642482</v>
      </c>
      <c r="BO23" s="4">
        <f t="shared" ref="BO23:BP23" si="359">+BO143</f>
        <v>8.6543120438642482</v>
      </c>
      <c r="BP23" s="4">
        <f t="shared" si="359"/>
        <v>8.6543120438642482</v>
      </c>
      <c r="BQ23" s="4">
        <f>+BQ143</f>
        <v>8.6543120438642482</v>
      </c>
      <c r="BR23" s="4">
        <f t="shared" ref="BR23" si="360">+BR143</f>
        <v>10.678118606777678</v>
      </c>
      <c r="BS23" s="4">
        <f t="shared" ref="BS23" si="361">+BS143</f>
        <v>9.1364932764102509</v>
      </c>
      <c r="BT23" s="4">
        <f t="shared" si="341"/>
        <v>11.316371354913914</v>
      </c>
      <c r="BU23" s="4">
        <f t="shared" ref="BU23:BW23" si="362">+BU143</f>
        <v>13.09291885516693</v>
      </c>
      <c r="BV23" s="4">
        <f t="shared" si="362"/>
        <v>13.09291885516693</v>
      </c>
      <c r="BW23" s="4">
        <f t="shared" si="362"/>
        <v>13.09291885516693</v>
      </c>
      <c r="BX23" s="4">
        <f t="shared" si="341"/>
        <v>11.316371354913914</v>
      </c>
      <c r="BY23" s="4">
        <f t="shared" ref="BY23:BZ23" si="363">+BY143</f>
        <v>11.316371354913914</v>
      </c>
      <c r="BZ23" s="4">
        <f t="shared" si="363"/>
        <v>11.316371354913914</v>
      </c>
      <c r="CA23" s="4">
        <f>+CA143</f>
        <v>11.316371354913914</v>
      </c>
      <c r="CB23" s="4">
        <f t="shared" ref="CB23" si="364">+CB143</f>
        <v>13.09291885516693</v>
      </c>
      <c r="CC23" s="4">
        <f t="shared" ref="CC23:CD23" si="365">+CC143</f>
        <v>14.000076926279572</v>
      </c>
      <c r="CD23" s="4">
        <f t="shared" si="365"/>
        <v>11.800564851680408</v>
      </c>
    </row>
    <row r="24" spans="1:82" x14ac:dyDescent="0.25">
      <c r="A24" s="68" t="s">
        <v>39</v>
      </c>
      <c r="C24" s="4">
        <f t="shared" si="340"/>
        <v>8.2985154761191549</v>
      </c>
      <c r="D24" s="4">
        <f t="shared" si="340"/>
        <v>10.640777739843964</v>
      </c>
      <c r="E24" s="4">
        <f t="shared" si="340"/>
        <v>10.640777739843964</v>
      </c>
      <c r="F24" s="4">
        <f t="shared" si="340"/>
        <v>10.640777739843964</v>
      </c>
      <c r="G24" s="4">
        <f t="shared" si="340"/>
        <v>8.2985154761191549</v>
      </c>
      <c r="H24" s="4">
        <f t="shared" si="340"/>
        <v>8.2985154761191549</v>
      </c>
      <c r="I24" s="4">
        <f t="shared" si="340"/>
        <v>8.2985154761191549</v>
      </c>
      <c r="J24" s="4">
        <f t="shared" si="340"/>
        <v>8.2985154761191549</v>
      </c>
      <c r="K24" s="4">
        <f t="shared" ref="K24:BX24" si="366">+K144</f>
        <v>10.640777739843964</v>
      </c>
      <c r="L24" s="4">
        <f t="shared" ref="L24" si="367">+L144</f>
        <v>8.8283720922043365</v>
      </c>
      <c r="M24" s="4">
        <f t="shared" si="366"/>
        <v>11.679718812634064</v>
      </c>
      <c r="N24" s="4">
        <f t="shared" ref="N24:P24" si="368">+N144</f>
        <v>12.806373660380139</v>
      </c>
      <c r="O24" s="4">
        <f t="shared" si="368"/>
        <v>12.806373660380139</v>
      </c>
      <c r="P24" s="4">
        <f t="shared" si="368"/>
        <v>12.806373660380139</v>
      </c>
      <c r="Q24" s="4">
        <f t="shared" si="366"/>
        <v>11.679718812634064</v>
      </c>
      <c r="R24" s="4">
        <f t="shared" ref="R24:S24" si="369">+R144</f>
        <v>11.679718812634064</v>
      </c>
      <c r="S24" s="4">
        <f t="shared" si="369"/>
        <v>11.679718812634064</v>
      </c>
      <c r="T24" s="4">
        <f>+T144</f>
        <v>11.679718812634064</v>
      </c>
      <c r="U24" s="4">
        <f t="shared" ref="U24:V24" si="370">+U144</f>
        <v>12.806373660380139</v>
      </c>
      <c r="V24" s="4">
        <f t="shared" si="370"/>
        <v>12.017581813934468</v>
      </c>
      <c r="W24" s="4">
        <f t="shared" si="366"/>
        <v>11.572057682412865</v>
      </c>
      <c r="X24" s="4">
        <f t="shared" ref="X24:Z24" si="371">+X144</f>
        <v>13.148244690100276</v>
      </c>
      <c r="Y24" s="4">
        <f t="shared" si="371"/>
        <v>13.148244690100276</v>
      </c>
      <c r="Z24" s="4">
        <f t="shared" si="371"/>
        <v>13.148244690100276</v>
      </c>
      <c r="AA24" s="4">
        <f t="shared" si="366"/>
        <v>11.572057682412865</v>
      </c>
      <c r="AB24" s="4">
        <f t="shared" ref="AB24:AC24" si="372">+AB144</f>
        <v>11.572057682412865</v>
      </c>
      <c r="AC24" s="4">
        <f t="shared" si="372"/>
        <v>11.572057682412865</v>
      </c>
      <c r="AD24" s="4">
        <f>+AD144</f>
        <v>11.572057682412865</v>
      </c>
      <c r="AE24" s="4">
        <f t="shared" ref="AE24:AF24" si="373">+AE144</f>
        <v>13.148244690100276</v>
      </c>
      <c r="AF24" s="4">
        <f t="shared" si="373"/>
        <v>12.006903294330836</v>
      </c>
      <c r="AG24" s="4">
        <f t="shared" si="366"/>
        <v>12.136481487541349</v>
      </c>
      <c r="AH24" s="4">
        <f t="shared" ref="AH24:AJ24" si="374">+AH144</f>
        <v>13.263203281823317</v>
      </c>
      <c r="AI24" s="4">
        <f t="shared" si="374"/>
        <v>13.263203281823317</v>
      </c>
      <c r="AJ24" s="4">
        <f t="shared" si="374"/>
        <v>13.263203281823317</v>
      </c>
      <c r="AK24" s="4">
        <f t="shared" si="366"/>
        <v>12.136481487541349</v>
      </c>
      <c r="AL24" s="4">
        <f t="shared" ref="AL24:AM24" si="375">+AL144</f>
        <v>12.136481487541349</v>
      </c>
      <c r="AM24" s="4">
        <f t="shared" si="375"/>
        <v>12.136481487541349</v>
      </c>
      <c r="AN24" s="4">
        <f>+AN144</f>
        <v>12.136481487541349</v>
      </c>
      <c r="AO24" s="4">
        <f t="shared" ref="AO24:AP24" si="376">+AO144</f>
        <v>13.263203281823317</v>
      </c>
      <c r="AP24" s="4">
        <f t="shared" si="376"/>
        <v>12.491300330534305</v>
      </c>
      <c r="AQ24" s="4">
        <f t="shared" si="366"/>
        <v>12.749518707887852</v>
      </c>
      <c r="AR24" s="4">
        <f t="shared" ref="AR24:AT24" si="377">+AR144</f>
        <v>13.379787512856367</v>
      </c>
      <c r="AS24" s="4">
        <f t="shared" si="377"/>
        <v>13.379787512856367</v>
      </c>
      <c r="AT24" s="4">
        <f t="shared" si="377"/>
        <v>13.379787512856367</v>
      </c>
      <c r="AU24" s="4">
        <f t="shared" si="366"/>
        <v>12.749518707887852</v>
      </c>
      <c r="AV24" s="4">
        <f t="shared" ref="AV24:AW24" si="378">+AV144</f>
        <v>12.749518707887852</v>
      </c>
      <c r="AW24" s="4">
        <f t="shared" si="378"/>
        <v>12.749518707887852</v>
      </c>
      <c r="AX24" s="4">
        <f>+AX144</f>
        <v>12.749518707887852</v>
      </c>
      <c r="AY24" s="4">
        <f t="shared" ref="AY24:AZ24" si="379">+AY144</f>
        <v>13.379787512856367</v>
      </c>
      <c r="AZ24" s="4">
        <f t="shared" si="379"/>
        <v>13.009274700045662</v>
      </c>
      <c r="BA24" s="4">
        <f t="shared" si="366"/>
        <v>8.2842928093886705</v>
      </c>
      <c r="BB24" s="4">
        <f t="shared" ref="BB24:BD24" si="380">+BB144</f>
        <v>10.161838628666549</v>
      </c>
      <c r="BC24" s="4">
        <f t="shared" si="380"/>
        <v>10.161838628666549</v>
      </c>
      <c r="BD24" s="4">
        <f t="shared" si="380"/>
        <v>10.161838628666549</v>
      </c>
      <c r="BE24" s="4">
        <f t="shared" si="366"/>
        <v>8.2842928093886705</v>
      </c>
      <c r="BF24" s="4">
        <f t="shared" ref="BF24:BG24" si="381">+BF144</f>
        <v>8.2842928093886705</v>
      </c>
      <c r="BG24" s="4">
        <f t="shared" si="381"/>
        <v>8.2842928093886705</v>
      </c>
      <c r="BH24" s="4">
        <f>+BH144</f>
        <v>8.2842928093886705</v>
      </c>
      <c r="BI24" s="4">
        <f t="shared" ref="BI24" si="382">+BI144</f>
        <v>8.805761356112777</v>
      </c>
      <c r="BJ24" s="4">
        <f t="shared" si="366"/>
        <v>8.6543120438642482</v>
      </c>
      <c r="BK24" s="4">
        <f t="shared" ref="BK24:BM24" si="383">+BK144</f>
        <v>10.678118606777678</v>
      </c>
      <c r="BL24" s="4">
        <f t="shared" si="383"/>
        <v>10.678118606777678</v>
      </c>
      <c r="BM24" s="4">
        <f t="shared" si="383"/>
        <v>10.678118606777678</v>
      </c>
      <c r="BN24" s="4">
        <f t="shared" si="366"/>
        <v>8.6543120438642482</v>
      </c>
      <c r="BO24" s="4">
        <f t="shared" ref="BO24:BP24" si="384">+BO144</f>
        <v>8.6543120438642482</v>
      </c>
      <c r="BP24" s="4">
        <f t="shared" si="384"/>
        <v>8.6543120438642482</v>
      </c>
      <c r="BQ24" s="4">
        <f>+BQ144</f>
        <v>8.6543120438642482</v>
      </c>
      <c r="BR24" s="4">
        <f t="shared" ref="BR24" si="385">+BR144</f>
        <v>10.678118606777678</v>
      </c>
      <c r="BS24" s="4">
        <f t="shared" ref="BS24" si="386">+BS144</f>
        <v>9.1364932764102509</v>
      </c>
      <c r="BT24" s="4">
        <f t="shared" si="366"/>
        <v>15.168765110874283</v>
      </c>
      <c r="BU24" s="4">
        <f t="shared" ref="BU24:BW24" si="387">+BU144</f>
        <v>16.945312611127303</v>
      </c>
      <c r="BV24" s="4">
        <f t="shared" si="387"/>
        <v>16.945312611127303</v>
      </c>
      <c r="BW24" s="4">
        <f t="shared" si="387"/>
        <v>16.945312611127303</v>
      </c>
      <c r="BX24" s="4">
        <f t="shared" si="366"/>
        <v>15.168765110874283</v>
      </c>
      <c r="BY24" s="4">
        <f t="shared" ref="BY24:BZ24" si="388">+BY144</f>
        <v>15.168765110874283</v>
      </c>
      <c r="BZ24" s="4">
        <f t="shared" si="388"/>
        <v>15.168765110874283</v>
      </c>
      <c r="CA24" s="4">
        <f>+CA144</f>
        <v>15.168765110874283</v>
      </c>
      <c r="CB24" s="4">
        <f t="shared" ref="CB24" si="389">+CB144</f>
        <v>16.945312611127303</v>
      </c>
      <c r="CC24" s="4">
        <f t="shared" ref="CC24:CD24" si="390">+CC144</f>
        <v>17.852470682239943</v>
      </c>
      <c r="CD24" s="4">
        <f t="shared" si="390"/>
        <v>15.652958607640779</v>
      </c>
    </row>
    <row r="25" spans="1:82" x14ac:dyDescent="0.25">
      <c r="A25" s="70" t="s">
        <v>40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x14ac:dyDescent="0.25">
      <c r="A26" s="16" t="s">
        <v>41</v>
      </c>
      <c r="C26" s="4">
        <f t="shared" ref="C26:CD26" si="391">+C15*C$90/C$85</f>
        <v>2.602404674076773</v>
      </c>
      <c r="D26" s="4">
        <f t="shared" ref="D26:F26" si="392">+D15*D$90/D$85</f>
        <v>0.894380743773589</v>
      </c>
      <c r="E26" s="4">
        <f t="shared" si="392"/>
        <v>0.894380743773589</v>
      </c>
      <c r="F26" s="4">
        <f t="shared" si="392"/>
        <v>0.894380743773589</v>
      </c>
      <c r="G26" s="4">
        <f t="shared" si="391"/>
        <v>2.602404674076773</v>
      </c>
      <c r="H26" s="4">
        <f t="shared" ref="H26:I26" si="393">+H15*H$90/H$85</f>
        <v>2.602404674076773</v>
      </c>
      <c r="I26" s="4">
        <f t="shared" si="393"/>
        <v>2.602404674076773</v>
      </c>
      <c r="J26" s="4">
        <f t="shared" si="391"/>
        <v>0.78072140222303199</v>
      </c>
      <c r="K26" s="4">
        <f t="shared" si="391"/>
        <v>0.894380743773589</v>
      </c>
      <c r="L26" s="4">
        <f t="shared" si="391"/>
        <v>2.2160227586444008</v>
      </c>
      <c r="M26" s="4">
        <f t="shared" si="391"/>
        <v>1.4806654354141398</v>
      </c>
      <c r="N26" s="4">
        <f t="shared" ref="N26:P26" si="394">+N15*N$90/N$85</f>
        <v>0.65122036458132038</v>
      </c>
      <c r="O26" s="4">
        <f t="shared" si="394"/>
        <v>0.65122036458132038</v>
      </c>
      <c r="P26" s="4">
        <f t="shared" si="394"/>
        <v>0.65122036458132038</v>
      </c>
      <c r="Q26" s="4">
        <f t="shared" si="391"/>
        <v>1.4806654354141398</v>
      </c>
      <c r="R26" s="4">
        <f t="shared" ref="R26:S26" si="395">+R15*R$90/R$85</f>
        <v>1.4806654354141398</v>
      </c>
      <c r="S26" s="4">
        <f t="shared" si="395"/>
        <v>1.4806654354141398</v>
      </c>
      <c r="T26" s="4">
        <f t="shared" si="391"/>
        <v>0.444199630624242</v>
      </c>
      <c r="U26" s="4">
        <f t="shared" si="391"/>
        <v>0.65122036458132038</v>
      </c>
      <c r="V26" s="4">
        <f t="shared" si="391"/>
        <v>1.2319301624900187</v>
      </c>
      <c r="W26" s="4">
        <f t="shared" si="391"/>
        <v>1.9210560217635622</v>
      </c>
      <c r="X26" s="4">
        <f t="shared" ref="X26:Z26" si="396">+X15*X$90/X$85</f>
        <v>0.78113217630670639</v>
      </c>
      <c r="Y26" s="4">
        <f t="shared" si="396"/>
        <v>0.78113217630670639</v>
      </c>
      <c r="Z26" s="4">
        <f t="shared" si="396"/>
        <v>0.78113217630670639</v>
      </c>
      <c r="AA26" s="4">
        <f t="shared" si="391"/>
        <v>1.9210560217635622</v>
      </c>
      <c r="AB26" s="4">
        <f t="shared" ref="AB26:AC26" si="397">+AB15*AB$90/AB$85</f>
        <v>1.9210560217635622</v>
      </c>
      <c r="AC26" s="4">
        <f t="shared" si="397"/>
        <v>1.9210560217635622</v>
      </c>
      <c r="AD26" s="4">
        <f t="shared" si="391"/>
        <v>0.57631680652906869</v>
      </c>
      <c r="AE26" s="4">
        <f t="shared" si="391"/>
        <v>0.78113217630670639</v>
      </c>
      <c r="AF26" s="4">
        <f t="shared" si="391"/>
        <v>1.6065686673443329</v>
      </c>
      <c r="AG26" s="4">
        <f t="shared" si="391"/>
        <v>1.5128556297596629</v>
      </c>
      <c r="AH26" s="4">
        <f t="shared" ref="AH26:AJ26" si="398">+AH15*AH$90/AH$85</f>
        <v>0.69799227012418763</v>
      </c>
      <c r="AI26" s="4">
        <f t="shared" si="398"/>
        <v>0.69799227012418763</v>
      </c>
      <c r="AJ26" s="4">
        <f t="shared" si="398"/>
        <v>0.69799227012418763</v>
      </c>
      <c r="AK26" s="4">
        <f t="shared" si="391"/>
        <v>1.5128556297596629</v>
      </c>
      <c r="AL26" s="4">
        <f t="shared" ref="AL26:AM26" si="399">+AL15*AL$90/AL$85</f>
        <v>1.5128556297596629</v>
      </c>
      <c r="AM26" s="4">
        <f t="shared" si="399"/>
        <v>1.5128556297596629</v>
      </c>
      <c r="AN26" s="4">
        <f t="shared" si="391"/>
        <v>0.45385668892789893</v>
      </c>
      <c r="AO26" s="4">
        <f t="shared" si="391"/>
        <v>0.69799227012418763</v>
      </c>
      <c r="AP26" s="4">
        <f t="shared" si="391"/>
        <v>1.2562449243215321</v>
      </c>
      <c r="AQ26" s="4">
        <f t="shared" si="391"/>
        <v>1.0694972324265482</v>
      </c>
      <c r="AR26" s="4">
        <f t="shared" ref="AR26:AT26" si="400">+AR15*AR$90/AR$85</f>
        <v>0.61367667539421189</v>
      </c>
      <c r="AS26" s="4">
        <f t="shared" si="400"/>
        <v>0.61367667539421189</v>
      </c>
      <c r="AT26" s="4">
        <f t="shared" si="400"/>
        <v>0.61367667539421189</v>
      </c>
      <c r="AU26" s="4">
        <f t="shared" si="391"/>
        <v>1.0694972324265482</v>
      </c>
      <c r="AV26" s="4">
        <f t="shared" ref="AV26:AW26" si="401">+AV15*AV$90/AV$85</f>
        <v>1.0694972324265482</v>
      </c>
      <c r="AW26" s="4">
        <f t="shared" si="401"/>
        <v>1.0694972324265482</v>
      </c>
      <c r="AX26" s="4">
        <f t="shared" si="391"/>
        <v>0.32084916972796451</v>
      </c>
      <c r="AY26" s="4">
        <f t="shared" si="391"/>
        <v>0.61367667539421189</v>
      </c>
      <c r="AZ26" s="4">
        <f t="shared" si="391"/>
        <v>0.88163751272524771</v>
      </c>
      <c r="BA26" s="4">
        <f t="shared" si="391"/>
        <v>2.6998156387082761</v>
      </c>
      <c r="BB26" s="4">
        <f t="shared" ref="BB26:BD26" si="402">+BB15*BB$90/BB$85</f>
        <v>1.2502471468916143</v>
      </c>
      <c r="BC26" s="4">
        <f t="shared" si="402"/>
        <v>1.2502471468916143</v>
      </c>
      <c r="BD26" s="4">
        <f t="shared" si="402"/>
        <v>1.2502471468916143</v>
      </c>
      <c r="BE26" s="4">
        <f t="shared" si="391"/>
        <v>2.6998156387082761</v>
      </c>
      <c r="BF26" s="4">
        <f t="shared" ref="BF26:BG26" si="403">+BF15*BF$90/BF$85</f>
        <v>2.6998156387082761</v>
      </c>
      <c r="BG26" s="4">
        <f t="shared" si="403"/>
        <v>2.6998156387082761</v>
      </c>
      <c r="BH26" s="4">
        <f t="shared" si="391"/>
        <v>0.80994469161248284</v>
      </c>
      <c r="BI26" s="4">
        <f t="shared" si="391"/>
        <v>2.2972132803299239</v>
      </c>
      <c r="BJ26" s="4">
        <f t="shared" si="391"/>
        <v>2.4141404673464337</v>
      </c>
      <c r="BK26" s="4">
        <f t="shared" ref="BK26:BM26" si="404">+BK15*BK$90/BK$85</f>
        <v>0.85165064845115246</v>
      </c>
      <c r="BL26" s="4">
        <f t="shared" si="404"/>
        <v>0.85165064845115246</v>
      </c>
      <c r="BM26" s="4">
        <f t="shared" si="404"/>
        <v>0.85165064845115246</v>
      </c>
      <c r="BN26" s="4">
        <f t="shared" si="391"/>
        <v>2.4141404673464337</v>
      </c>
      <c r="BO26" s="4">
        <f t="shared" ref="BO26:BP26" si="405">+BO15*BO$90/BO$85</f>
        <v>2.4141404673464337</v>
      </c>
      <c r="BP26" s="4">
        <f t="shared" si="405"/>
        <v>2.4141404673464337</v>
      </c>
      <c r="BQ26" s="4">
        <f t="shared" si="391"/>
        <v>0.7242421402039303</v>
      </c>
      <c r="BR26" s="4">
        <f t="shared" si="391"/>
        <v>0.85165064845115246</v>
      </c>
      <c r="BS26" s="4">
        <f t="shared" si="391"/>
        <v>2.0418700732674062</v>
      </c>
      <c r="BT26" s="4">
        <f t="shared" si="391"/>
        <v>1.8928433126880209</v>
      </c>
      <c r="BU26" s="4">
        <f t="shared" ref="BU26:BW26" si="406">+BU15*BU$90/BU$85</f>
        <v>0.76206596199401255</v>
      </c>
      <c r="BV26" s="4">
        <f t="shared" si="406"/>
        <v>0.76206596199401255</v>
      </c>
      <c r="BW26" s="4">
        <f t="shared" si="406"/>
        <v>0.76206596199401255</v>
      </c>
      <c r="BX26" s="4">
        <f t="shared" si="391"/>
        <v>1.8928433126880209</v>
      </c>
      <c r="BY26" s="4">
        <f t="shared" ref="BY26:BZ26" si="407">+BY15*BY$90/BY$85</f>
        <v>1.8928433126880209</v>
      </c>
      <c r="BZ26" s="4">
        <f t="shared" si="407"/>
        <v>1.8928433126880209</v>
      </c>
      <c r="CA26" s="4">
        <f t="shared" si="391"/>
        <v>0.5678529938064063</v>
      </c>
      <c r="CB26" s="4">
        <f t="shared" si="391"/>
        <v>0.76206596199401255</v>
      </c>
      <c r="CC26" s="4">
        <f t="shared" si="391"/>
        <v>0.18465736460647222</v>
      </c>
      <c r="CD26" s="4">
        <f t="shared" si="391"/>
        <v>1.5846528255668448</v>
      </c>
    </row>
    <row r="27" spans="1:82" x14ac:dyDescent="0.25">
      <c r="A27" s="16" t="s">
        <v>42</v>
      </c>
      <c r="B27" s="2" t="s">
        <v>31</v>
      </c>
      <c r="C27" s="4">
        <f t="shared" ref="C27:CD27" si="408">+C16*C$90/C$85</f>
        <v>2.0917220592066523</v>
      </c>
      <c r="D27" s="4">
        <f t="shared" ref="D27:F27" si="409">+D16*D$90/D$85</f>
        <v>1.8754234973204504</v>
      </c>
      <c r="E27" s="4">
        <f t="shared" si="409"/>
        <v>1.1252540983922703</v>
      </c>
      <c r="F27" s="4">
        <f t="shared" si="409"/>
        <v>0.93771174866022555</v>
      </c>
      <c r="G27" s="4">
        <f t="shared" si="408"/>
        <v>1.2550332355239913</v>
      </c>
      <c r="H27" s="4">
        <f t="shared" ref="H27:I27" si="410">+H16*H$90/H$85</f>
        <v>0.75301994131439465</v>
      </c>
      <c r="I27" s="4">
        <f t="shared" si="410"/>
        <v>0.62751661776199574</v>
      </c>
      <c r="J27" s="4">
        <f t="shared" si="408"/>
        <v>0.62751661776199574</v>
      </c>
      <c r="K27" s="4">
        <f t="shared" si="408"/>
        <v>3.1257058288674178</v>
      </c>
      <c r="L27" s="4">
        <f t="shared" si="408"/>
        <v>2.325625473766304</v>
      </c>
      <c r="M27" s="4">
        <f t="shared" si="408"/>
        <v>2.7707875839870368</v>
      </c>
      <c r="N27" s="4">
        <f t="shared" ref="N27:P27" si="411">+N16*N$90/N$85</f>
        <v>1.9637444679047684</v>
      </c>
      <c r="O27" s="4">
        <f t="shared" si="411"/>
        <v>1.1782466807428609</v>
      </c>
      <c r="P27" s="4">
        <f t="shared" si="411"/>
        <v>0.98187223395238421</v>
      </c>
      <c r="Q27" s="4">
        <f t="shared" si="408"/>
        <v>1.6624725503922222</v>
      </c>
      <c r="R27" s="4">
        <f t="shared" ref="R27:S27" si="412">+R16*R$90/R$85</f>
        <v>0.99748353023533332</v>
      </c>
      <c r="S27" s="4">
        <f t="shared" si="412"/>
        <v>0.8312362751961111</v>
      </c>
      <c r="T27" s="4">
        <f t="shared" si="408"/>
        <v>0.8312362751961111</v>
      </c>
      <c r="U27" s="4">
        <f t="shared" si="408"/>
        <v>3.2729074465079475</v>
      </c>
      <c r="V27" s="4">
        <f t="shared" si="408"/>
        <v>2.9213640663083522</v>
      </c>
      <c r="W27" s="4">
        <f t="shared" si="408"/>
        <v>2.8690781491366746</v>
      </c>
      <c r="X27" s="4">
        <f t="shared" ref="X27:Z27" si="413">+X16*X$90/X$85</f>
        <v>2.1354912364985439</v>
      </c>
      <c r="Y27" s="4">
        <f t="shared" si="413"/>
        <v>1.2812947418991265</v>
      </c>
      <c r="Z27" s="4">
        <f t="shared" si="413"/>
        <v>1.0677456182492722</v>
      </c>
      <c r="AA27" s="4">
        <f t="shared" si="408"/>
        <v>1.721446889482005</v>
      </c>
      <c r="AB27" s="4">
        <f t="shared" ref="AB27:AC27" si="414">+AB16*AB$90/AB$85</f>
        <v>1.0328681336892027</v>
      </c>
      <c r="AC27" s="4">
        <f t="shared" si="414"/>
        <v>0.8607234447410026</v>
      </c>
      <c r="AD27" s="4">
        <f t="shared" si="408"/>
        <v>0.8607234447410026</v>
      </c>
      <c r="AE27" s="4">
        <f t="shared" si="408"/>
        <v>3.5591520608309071</v>
      </c>
      <c r="AF27" s="4">
        <f t="shared" si="408"/>
        <v>3.0594588659778696</v>
      </c>
      <c r="AG27" s="4">
        <f t="shared" si="408"/>
        <v>3.1161897806618102</v>
      </c>
      <c r="AH27" s="4">
        <f t="shared" ref="AH27:AJ27" si="415">+AH16*AH$90/AH$85</f>
        <v>2.1656894013176688</v>
      </c>
      <c r="AI27" s="4">
        <f t="shared" si="415"/>
        <v>1.2994136407906014</v>
      </c>
      <c r="AJ27" s="4">
        <f t="shared" si="415"/>
        <v>1.0828447006588346</v>
      </c>
      <c r="AK27" s="4">
        <f t="shared" si="408"/>
        <v>1.8697138683970862</v>
      </c>
      <c r="AL27" s="4">
        <f t="shared" ref="AL27:AM27" si="416">+AL16*AL$90/AL$85</f>
        <v>1.1218283210382518</v>
      </c>
      <c r="AM27" s="4">
        <f t="shared" si="416"/>
        <v>0.93485693419854343</v>
      </c>
      <c r="AN27" s="4">
        <f t="shared" si="408"/>
        <v>0.93485693419854343</v>
      </c>
      <c r="AO27" s="4">
        <f t="shared" si="408"/>
        <v>3.6094823355294481</v>
      </c>
      <c r="AP27" s="4">
        <f t="shared" si="408"/>
        <v>3.2715338012207775</v>
      </c>
      <c r="AQ27" s="4">
        <f t="shared" si="408"/>
        <v>3.3845849587691075</v>
      </c>
      <c r="AR27" s="4">
        <f t="shared" ref="AR27:AT27" si="417">+AR16*AR$90/AR$85</f>
        <v>2.1963146009767689</v>
      </c>
      <c r="AS27" s="4">
        <f t="shared" si="417"/>
        <v>1.3177887605860612</v>
      </c>
      <c r="AT27" s="4">
        <f t="shared" si="417"/>
        <v>1.0981573004883847</v>
      </c>
      <c r="AU27" s="4">
        <f t="shared" si="408"/>
        <v>2.0307509752614643</v>
      </c>
      <c r="AV27" s="4">
        <f t="shared" ref="AV27:AW27" si="418">+AV16*AV$90/AV$85</f>
        <v>1.2184505851568788</v>
      </c>
      <c r="AW27" s="4">
        <f t="shared" si="418"/>
        <v>1.0153754876307324</v>
      </c>
      <c r="AX27" s="4">
        <f t="shared" si="408"/>
        <v>1.0153754876307324</v>
      </c>
      <c r="AY27" s="4">
        <f t="shared" si="408"/>
        <v>3.660524334961281</v>
      </c>
      <c r="AZ27" s="4">
        <f t="shared" si="408"/>
        <v>3.4983093028476393</v>
      </c>
      <c r="BA27" s="4">
        <f t="shared" si="408"/>
        <v>2.2200105293085808</v>
      </c>
      <c r="BB27" s="4">
        <f t="shared" ref="BB27:BD27" si="419">+BB16*BB$90/BB$85</f>
        <v>1.8585201211537006</v>
      </c>
      <c r="BC27" s="4">
        <f t="shared" si="419"/>
        <v>1.1151120726922203</v>
      </c>
      <c r="BD27" s="4">
        <f t="shared" si="419"/>
        <v>0.9292600605768504</v>
      </c>
      <c r="BE27" s="4">
        <f t="shared" si="408"/>
        <v>1.3320063175851486</v>
      </c>
      <c r="BF27" s="4">
        <f t="shared" ref="BF27:BG27" si="420">+BF16*BF$90/BF$85</f>
        <v>0.79920379055108914</v>
      </c>
      <c r="BG27" s="4">
        <f t="shared" si="420"/>
        <v>0.66600315879257443</v>
      </c>
      <c r="BH27" s="4">
        <f t="shared" si="408"/>
        <v>0.66600315879257443</v>
      </c>
      <c r="BI27" s="4">
        <f t="shared" si="408"/>
        <v>2.4637332879917508</v>
      </c>
      <c r="BJ27" s="4">
        <f t="shared" si="408"/>
        <v>2.3929492600503512</v>
      </c>
      <c r="BK27" s="4">
        <f t="shared" ref="BK27:BM27" si="421">+BK16*BK$90/BK$85</f>
        <v>2.0032987636723303</v>
      </c>
      <c r="BL27" s="4">
        <f t="shared" si="421"/>
        <v>1.2019792582033983</v>
      </c>
      <c r="BM27" s="4">
        <f t="shared" si="421"/>
        <v>1.0016493818361654</v>
      </c>
      <c r="BN27" s="4">
        <f t="shared" si="408"/>
        <v>1.4357695560302106</v>
      </c>
      <c r="BO27" s="4">
        <f t="shared" ref="BO27:BP27" si="422">+BO16*BO$90/BO$85</f>
        <v>0.86146173361812639</v>
      </c>
      <c r="BP27" s="4">
        <f t="shared" si="422"/>
        <v>0.71788477801510553</v>
      </c>
      <c r="BQ27" s="4">
        <f t="shared" si="408"/>
        <v>0.71788477801510553</v>
      </c>
      <c r="BR27" s="4">
        <f t="shared" si="408"/>
        <v>3.3388312727872176</v>
      </c>
      <c r="BS27" s="4">
        <f t="shared" si="408"/>
        <v>2.6183100050456551</v>
      </c>
      <c r="BT27" s="4">
        <f t="shared" si="408"/>
        <v>2.7085261015243809</v>
      </c>
      <c r="BU27" s="4">
        <f t="shared" ref="BU27:BW27" si="423">+BU16*BU$90/BU$85</f>
        <v>2.035837808411729</v>
      </c>
      <c r="BV27" s="4">
        <f t="shared" si="423"/>
        <v>1.2215026850470372</v>
      </c>
      <c r="BW27" s="4">
        <f t="shared" si="423"/>
        <v>1.0179189042058647</v>
      </c>
      <c r="BX27" s="4">
        <f t="shared" si="408"/>
        <v>1.6251156609146284</v>
      </c>
      <c r="BY27" s="4">
        <f t="shared" ref="BY27:BZ27" si="424">+BY16*BY$90/BY$85</f>
        <v>0.97506939654877711</v>
      </c>
      <c r="BZ27" s="4">
        <f t="shared" si="424"/>
        <v>0.81255783045731433</v>
      </c>
      <c r="CA27" s="4">
        <f t="shared" si="408"/>
        <v>0.81255783045731433</v>
      </c>
      <c r="CB27" s="4">
        <f t="shared" si="408"/>
        <v>3.3930630140195488</v>
      </c>
      <c r="CC27" s="4">
        <f t="shared" si="408"/>
        <v>3.7426079516337003</v>
      </c>
      <c r="CD27" s="4">
        <f t="shared" si="408"/>
        <v>2.8950948936785852</v>
      </c>
    </row>
    <row r="28" spans="1:82" x14ac:dyDescent="0.25">
      <c r="A28" s="16" t="s">
        <v>43</v>
      </c>
      <c r="C28" s="4">
        <f t="shared" ref="C28:CD28" si="425">+C17*C$90/C$85</f>
        <v>4.6941267332834249</v>
      </c>
      <c r="D28" s="4">
        <f t="shared" ref="D28:F28" si="426">+D17*D$90/D$85</f>
        <v>2.76980424109404</v>
      </c>
      <c r="E28" s="4">
        <f t="shared" si="426"/>
        <v>2.0196348421658592</v>
      </c>
      <c r="F28" s="4">
        <f t="shared" si="426"/>
        <v>1.8320924924338144</v>
      </c>
      <c r="G28" s="4">
        <f t="shared" si="425"/>
        <v>3.8574379096007636</v>
      </c>
      <c r="H28" s="4">
        <f t="shared" ref="H28:I28" si="427">+H17*H$90/H$85</f>
        <v>3.355424615391168</v>
      </c>
      <c r="I28" s="4">
        <f t="shared" si="427"/>
        <v>3.2299212918387683</v>
      </c>
      <c r="J28" s="4">
        <f t="shared" si="425"/>
        <v>1.4082380199850277</v>
      </c>
      <c r="K28" s="4">
        <f t="shared" si="425"/>
        <v>4.0200865726410067</v>
      </c>
      <c r="L28" s="4">
        <f t="shared" si="425"/>
        <v>4.5416482324107053</v>
      </c>
      <c r="M28" s="4">
        <f t="shared" si="425"/>
        <v>4.2514530194011773</v>
      </c>
      <c r="N28" s="4">
        <f t="shared" ref="N28:P28" si="428">+N17*N$90/N$85</f>
        <v>2.6149648324860886</v>
      </c>
      <c r="O28" s="4">
        <f t="shared" si="428"/>
        <v>1.8294670453241813</v>
      </c>
      <c r="P28" s="4">
        <f t="shared" si="428"/>
        <v>1.6330925985337046</v>
      </c>
      <c r="Q28" s="4">
        <f t="shared" si="425"/>
        <v>3.1431379858063617</v>
      </c>
      <c r="R28" s="4">
        <f t="shared" ref="R28:S28" si="429">+R17*R$90/R$85</f>
        <v>2.4781489656494733</v>
      </c>
      <c r="S28" s="4">
        <f t="shared" si="429"/>
        <v>2.3119017106102513</v>
      </c>
      <c r="T28" s="4">
        <f t="shared" si="425"/>
        <v>1.275435905820353</v>
      </c>
      <c r="U28" s="4">
        <f t="shared" si="425"/>
        <v>3.9241278110892681</v>
      </c>
      <c r="V28" s="4">
        <f t="shared" si="425"/>
        <v>4.1532942287983712</v>
      </c>
      <c r="W28" s="4">
        <f t="shared" si="425"/>
        <v>4.7901341709002363</v>
      </c>
      <c r="X28" s="4">
        <f t="shared" ref="X28:Z28" si="430">+X17*X$90/X$85</f>
        <v>2.9166234128052504</v>
      </c>
      <c r="Y28" s="4">
        <f t="shared" si="430"/>
        <v>2.0624269182058326</v>
      </c>
      <c r="Z28" s="4">
        <f t="shared" si="430"/>
        <v>1.8488777945559787</v>
      </c>
      <c r="AA28" s="4">
        <f t="shared" si="425"/>
        <v>3.6425029112455665</v>
      </c>
      <c r="AB28" s="4">
        <f t="shared" ref="AB28:AC28" si="431">+AB17*AB$90/AB$85</f>
        <v>2.9539241554527651</v>
      </c>
      <c r="AC28" s="4">
        <f t="shared" si="431"/>
        <v>2.7817794665045645</v>
      </c>
      <c r="AD28" s="4">
        <f t="shared" si="425"/>
        <v>1.4370402512700713</v>
      </c>
      <c r="AE28" s="4">
        <f t="shared" si="425"/>
        <v>4.3402842371376131</v>
      </c>
      <c r="AF28" s="4">
        <f t="shared" si="425"/>
        <v>4.6660275333222021</v>
      </c>
      <c r="AG28" s="4">
        <f t="shared" si="425"/>
        <v>4.6290454104214742</v>
      </c>
      <c r="AH28" s="4">
        <f t="shared" ref="AH28:AJ28" si="432">+AH17*AH$90/AH$85</f>
        <v>2.8636816714418565</v>
      </c>
      <c r="AI28" s="4">
        <f t="shared" si="432"/>
        <v>1.9974059109147893</v>
      </c>
      <c r="AJ28" s="4">
        <f t="shared" si="432"/>
        <v>1.7808369707830225</v>
      </c>
      <c r="AK28" s="4">
        <f t="shared" si="425"/>
        <v>3.3825694981567489</v>
      </c>
      <c r="AL28" s="4">
        <f t="shared" ref="AL28:AM28" si="433">+AL17*AL$90/AL$85</f>
        <v>2.6346839507979145</v>
      </c>
      <c r="AM28" s="4">
        <f t="shared" si="433"/>
        <v>2.447712563958206</v>
      </c>
      <c r="AN28" s="4">
        <f t="shared" si="425"/>
        <v>1.3887136231264423</v>
      </c>
      <c r="AO28" s="4">
        <f t="shared" si="425"/>
        <v>4.3074746056536357</v>
      </c>
      <c r="AP28" s="4">
        <f t="shared" si="425"/>
        <v>4.5277787255423094</v>
      </c>
      <c r="AQ28" s="4">
        <f t="shared" si="425"/>
        <v>4.4540821911956563</v>
      </c>
      <c r="AR28" s="4">
        <f t="shared" ref="AR28:AT28" si="434">+AR17*AR$90/AR$85</f>
        <v>2.8099912763709805</v>
      </c>
      <c r="AS28" s="4">
        <f t="shared" si="434"/>
        <v>1.9314654359802732</v>
      </c>
      <c r="AT28" s="4">
        <f t="shared" si="434"/>
        <v>1.7118339758825962</v>
      </c>
      <c r="AU28" s="4">
        <f t="shared" si="425"/>
        <v>3.1002482076880122</v>
      </c>
      <c r="AV28" s="4">
        <f t="shared" ref="AV28:AW28" si="435">+AV17*AV$90/AV$85</f>
        <v>2.2879478175834267</v>
      </c>
      <c r="AW28" s="4">
        <f t="shared" si="435"/>
        <v>2.0848727200572807</v>
      </c>
      <c r="AX28" s="4">
        <f t="shared" si="425"/>
        <v>1.3362246573586969</v>
      </c>
      <c r="AY28" s="4">
        <f t="shared" si="425"/>
        <v>4.274201010355493</v>
      </c>
      <c r="AZ28" s="4">
        <f t="shared" si="425"/>
        <v>4.3799468155728869</v>
      </c>
      <c r="BA28" s="4">
        <f t="shared" si="425"/>
        <v>4.9198261680168569</v>
      </c>
      <c r="BB28" s="4">
        <f t="shared" ref="BB28:BD28" si="436">+BB17*BB$90/BB$85</f>
        <v>3.1087672680453142</v>
      </c>
      <c r="BC28" s="4">
        <f t="shared" si="436"/>
        <v>2.3653592195838349</v>
      </c>
      <c r="BD28" s="4">
        <f t="shared" si="436"/>
        <v>2.1795072074684652</v>
      </c>
      <c r="BE28" s="4">
        <f t="shared" si="425"/>
        <v>4.0318219562934248</v>
      </c>
      <c r="BF28" s="4">
        <f t="shared" ref="BF28:BG28" si="437">+BF17*BF$90/BF$85</f>
        <v>3.499019429259365</v>
      </c>
      <c r="BG28" s="4">
        <f t="shared" si="437"/>
        <v>3.3658187975008507</v>
      </c>
      <c r="BH28" s="4">
        <f t="shared" si="425"/>
        <v>1.4759478504050574</v>
      </c>
      <c r="BI28" s="4">
        <f t="shared" si="425"/>
        <v>4.7609465683216747</v>
      </c>
      <c r="BJ28" s="4">
        <f t="shared" si="425"/>
        <v>4.807089727396785</v>
      </c>
      <c r="BK28" s="4">
        <f t="shared" ref="BK28:BM28" si="438">+BK17*BK$90/BK$85</f>
        <v>2.8549494121234829</v>
      </c>
      <c r="BL28" s="4">
        <f t="shared" si="438"/>
        <v>2.0536299066545509</v>
      </c>
      <c r="BM28" s="4">
        <f t="shared" si="438"/>
        <v>1.8533000302873175</v>
      </c>
      <c r="BN28" s="4">
        <f t="shared" si="425"/>
        <v>3.8499100233766441</v>
      </c>
      <c r="BO28" s="4">
        <f t="shared" ref="BO28:BP28" si="439">+BO17*BO$90/BO$85</f>
        <v>3.2756022009645607</v>
      </c>
      <c r="BP28" s="4">
        <f t="shared" si="439"/>
        <v>3.1320252453615396</v>
      </c>
      <c r="BQ28" s="4">
        <f t="shared" si="425"/>
        <v>1.4421269182190357</v>
      </c>
      <c r="BR28" s="4">
        <f t="shared" si="425"/>
        <v>4.1904819212383693</v>
      </c>
      <c r="BS28" s="4">
        <f t="shared" si="425"/>
        <v>4.6601800783130614</v>
      </c>
      <c r="BT28" s="4">
        <f t="shared" si="425"/>
        <v>4.6013694142124022</v>
      </c>
      <c r="BU28" s="4">
        <f t="shared" ref="BU28:BW28" si="440">+BU17*BU$90/BU$85</f>
        <v>2.7979037704057412</v>
      </c>
      <c r="BV28" s="4">
        <f t="shared" si="440"/>
        <v>1.9835686470410498</v>
      </c>
      <c r="BW28" s="4">
        <f t="shared" si="440"/>
        <v>1.7799848661998772</v>
      </c>
      <c r="BX28" s="4">
        <f t="shared" si="425"/>
        <v>3.5179589736026493</v>
      </c>
      <c r="BY28" s="4">
        <f t="shared" ref="BY28:BZ28" si="441">+BY17*BY$90/BY$85</f>
        <v>2.8679127092367978</v>
      </c>
      <c r="BZ28" s="4">
        <f t="shared" si="441"/>
        <v>2.7054011431453353</v>
      </c>
      <c r="CA28" s="4">
        <f t="shared" si="425"/>
        <v>1.3804108242637207</v>
      </c>
      <c r="CB28" s="4">
        <f t="shared" si="425"/>
        <v>4.155128976013561</v>
      </c>
      <c r="CC28" s="4">
        <f t="shared" si="425"/>
        <v>3.9272653162401721</v>
      </c>
      <c r="CD28" s="4">
        <f t="shared" si="425"/>
        <v>4.47974771924543</v>
      </c>
    </row>
    <row r="29" spans="1:82" x14ac:dyDescent="0.25">
      <c r="A29" s="2" t="s">
        <v>33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x14ac:dyDescent="0.25">
      <c r="A30" s="16" t="s">
        <v>44</v>
      </c>
      <c r="C30" s="4">
        <f t="shared" ref="C30:CD30" si="442">+C19*C$90/C$85</f>
        <v>2.735190187927012</v>
      </c>
      <c r="D30" s="4">
        <f t="shared" ref="D30:F30" si="443">+D19*D$90/D$85</f>
        <v>1.092805029067146</v>
      </c>
      <c r="E30" s="4">
        <f t="shared" si="443"/>
        <v>1.092805029067146</v>
      </c>
      <c r="F30" s="4">
        <f t="shared" si="443"/>
        <v>1.092805029067146</v>
      </c>
      <c r="G30" s="4">
        <f t="shared" si="442"/>
        <v>2.735190187927012</v>
      </c>
      <c r="H30" s="4">
        <f t="shared" ref="H30:I30" si="444">+H19*H$90/H$85</f>
        <v>2.735190187927012</v>
      </c>
      <c r="I30" s="4">
        <f t="shared" si="444"/>
        <v>2.735190187927012</v>
      </c>
      <c r="J30" s="4">
        <f t="shared" si="442"/>
        <v>2.735190187927012</v>
      </c>
      <c r="K30" s="4">
        <f t="shared" si="442"/>
        <v>1.092805029067146</v>
      </c>
      <c r="L30" s="4">
        <f t="shared" si="442"/>
        <v>2.3362235061533534</v>
      </c>
      <c r="M30" s="4">
        <f t="shared" si="442"/>
        <v>1.6565590019088796</v>
      </c>
      <c r="N30" s="4">
        <f t="shared" ref="N30:P30" si="445">+N19*N$90/N$85</f>
        <v>0.85898921950923812</v>
      </c>
      <c r="O30" s="4">
        <f t="shared" si="445"/>
        <v>0.85898921950923812</v>
      </c>
      <c r="P30" s="4">
        <f t="shared" si="445"/>
        <v>0.85898921950923812</v>
      </c>
      <c r="Q30" s="4">
        <f t="shared" si="442"/>
        <v>1.6565590019088796</v>
      </c>
      <c r="R30" s="4">
        <f t="shared" ref="R30:S30" si="446">+R19*R$90/R$85</f>
        <v>1.6565590019088796</v>
      </c>
      <c r="S30" s="4">
        <f t="shared" si="446"/>
        <v>1.6565590019088796</v>
      </c>
      <c r="T30" s="4">
        <f t="shared" si="442"/>
        <v>1.6565590019088796</v>
      </c>
      <c r="U30" s="4">
        <f t="shared" si="442"/>
        <v>0.85898921950923812</v>
      </c>
      <c r="V30" s="4">
        <f t="shared" si="442"/>
        <v>1.3829218627775877</v>
      </c>
      <c r="W30" s="4">
        <f t="shared" si="442"/>
        <v>2.1031892141888022</v>
      </c>
      <c r="X30" s="4">
        <f t="shared" ref="X30:Z30" si="447">+X19*X$90/X$85</f>
        <v>1.0070722495532536</v>
      </c>
      <c r="Y30" s="4">
        <f t="shared" si="447"/>
        <v>1.0070722495532536</v>
      </c>
      <c r="Z30" s="4">
        <f t="shared" si="447"/>
        <v>1.0070722495532536</v>
      </c>
      <c r="AA30" s="4">
        <f t="shared" si="442"/>
        <v>2.1031892141888022</v>
      </c>
      <c r="AB30" s="4">
        <f t="shared" ref="AB30:AC30" si="448">+AB19*AB$90/AB$85</f>
        <v>2.1031892141888022</v>
      </c>
      <c r="AC30" s="4">
        <f t="shared" si="448"/>
        <v>2.1031892141888022</v>
      </c>
      <c r="AD30" s="4">
        <f t="shared" si="442"/>
        <v>2.1031892141888022</v>
      </c>
      <c r="AE30" s="4">
        <f t="shared" si="442"/>
        <v>1.0070722495532536</v>
      </c>
      <c r="AF30" s="4">
        <f t="shared" si="442"/>
        <v>1.764697844553538</v>
      </c>
      <c r="AG30" s="4">
        <f t="shared" si="442"/>
        <v>1.7106758226762031</v>
      </c>
      <c r="AH30" s="4">
        <f t="shared" ref="AH30:AJ30" si="449">+AH19*AH$90/AH$85</f>
        <v>0.92712738133414618</v>
      </c>
      <c r="AI30" s="4">
        <f t="shared" si="449"/>
        <v>0.92712738133414618</v>
      </c>
      <c r="AJ30" s="4">
        <f t="shared" si="449"/>
        <v>0.92712738133414618</v>
      </c>
      <c r="AK30" s="4">
        <f t="shared" si="442"/>
        <v>1.7106758226762031</v>
      </c>
      <c r="AL30" s="4">
        <f t="shared" ref="AL30:AM30" si="450">+AL19*AL$90/AL$85</f>
        <v>1.7106758226762031</v>
      </c>
      <c r="AM30" s="4">
        <f t="shared" si="450"/>
        <v>1.7106758226762031</v>
      </c>
      <c r="AN30" s="4">
        <f t="shared" si="442"/>
        <v>1.7106758226762031</v>
      </c>
      <c r="AO30" s="4">
        <f t="shared" si="442"/>
        <v>0.92712738133414618</v>
      </c>
      <c r="AP30" s="4">
        <f t="shared" si="442"/>
        <v>1.4253352670458483</v>
      </c>
      <c r="AQ30" s="4">
        <f t="shared" si="442"/>
        <v>1.2843555358717027</v>
      </c>
      <c r="AR30" s="4">
        <f t="shared" ref="AR30:AT30" si="451">+AR19*AR$90/AR$85</f>
        <v>0.84605200587358453</v>
      </c>
      <c r="AS30" s="4">
        <f t="shared" si="451"/>
        <v>0.84605200587358453</v>
      </c>
      <c r="AT30" s="4">
        <f t="shared" si="451"/>
        <v>0.84605200587358453</v>
      </c>
      <c r="AU30" s="4">
        <f t="shared" si="442"/>
        <v>1.2843555358717027</v>
      </c>
      <c r="AV30" s="4">
        <f t="shared" ref="AV30:AW30" si="452">+AV19*AV$90/AV$85</f>
        <v>1.2843555358717027</v>
      </c>
      <c r="AW30" s="4">
        <f t="shared" si="452"/>
        <v>1.2843555358717027</v>
      </c>
      <c r="AX30" s="4">
        <f t="shared" si="442"/>
        <v>1.2843555358717027</v>
      </c>
      <c r="AY30" s="4">
        <f t="shared" si="442"/>
        <v>0.84605200587358453</v>
      </c>
      <c r="AZ30" s="4">
        <f t="shared" si="442"/>
        <v>1.0624488247628738</v>
      </c>
      <c r="BA30" s="4">
        <f t="shared" si="442"/>
        <v>2.8407450884837333</v>
      </c>
      <c r="BB30" s="4">
        <f t="shared" ref="BB30:BD30" si="453">+BB19*BB$90/BB$85</f>
        <v>1.4468830146145657</v>
      </c>
      <c r="BC30" s="4">
        <f t="shared" si="453"/>
        <v>1.4468830146145657</v>
      </c>
      <c r="BD30" s="4">
        <f t="shared" si="453"/>
        <v>1.4468830146145657</v>
      </c>
      <c r="BE30" s="4">
        <f t="shared" si="442"/>
        <v>2.8407450884837333</v>
      </c>
      <c r="BF30" s="4">
        <f t="shared" ref="BF30:BG30" si="454">+BF19*BF$90/BF$85</f>
        <v>2.8407450884837333</v>
      </c>
      <c r="BG30" s="4">
        <f t="shared" si="454"/>
        <v>2.8407450884837333</v>
      </c>
      <c r="BH30" s="4">
        <f t="shared" si="442"/>
        <v>2.8407450884837333</v>
      </c>
      <c r="BI30" s="4">
        <f t="shared" si="442"/>
        <v>2.4245521774222847</v>
      </c>
      <c r="BJ30" s="4">
        <f t="shared" si="442"/>
        <v>2.5660483155783602</v>
      </c>
      <c r="BK30" s="4">
        <f t="shared" ref="BK30:BM30" si="455">+BK19*BK$90/BK$85</f>
        <v>1.063604442343087</v>
      </c>
      <c r="BL30" s="4">
        <f t="shared" si="455"/>
        <v>1.063604442343087</v>
      </c>
      <c r="BM30" s="4">
        <f t="shared" si="455"/>
        <v>1.063604442343087</v>
      </c>
      <c r="BN30" s="4">
        <f t="shared" si="442"/>
        <v>2.5660483155783602</v>
      </c>
      <c r="BO30" s="4">
        <f t="shared" ref="BO30:BP30" si="456">+BO19*BO$90/BO$85</f>
        <v>2.5660483155783602</v>
      </c>
      <c r="BP30" s="4">
        <f t="shared" si="456"/>
        <v>2.5660483155783602</v>
      </c>
      <c r="BQ30" s="4">
        <f t="shared" si="442"/>
        <v>2.5660483155783602</v>
      </c>
      <c r="BR30" s="4">
        <f t="shared" si="442"/>
        <v>1.063604442343087</v>
      </c>
      <c r="BS30" s="4">
        <f t="shared" si="442"/>
        <v>2.1771983208149228</v>
      </c>
      <c r="BT30" s="4">
        <f t="shared" si="442"/>
        <v>2.064784431052527</v>
      </c>
      <c r="BU30" s="4">
        <f t="shared" ref="BU30:BW30" si="457">+BU19*BU$90/BU$85</f>
        <v>0.97746246453590002</v>
      </c>
      <c r="BV30" s="4">
        <f t="shared" si="457"/>
        <v>0.97746246453590002</v>
      </c>
      <c r="BW30" s="4">
        <f t="shared" si="457"/>
        <v>0.97746246453590002</v>
      </c>
      <c r="BX30" s="4">
        <f t="shared" si="442"/>
        <v>2.064784431052527</v>
      </c>
      <c r="BY30" s="4">
        <f t="shared" ref="BY30:BZ30" si="458">+BY19*BY$90/BY$85</f>
        <v>2.064784431052527</v>
      </c>
      <c r="BZ30" s="4">
        <f t="shared" si="458"/>
        <v>2.064784431052527</v>
      </c>
      <c r="CA30" s="4">
        <f t="shared" si="442"/>
        <v>2.064784431052527</v>
      </c>
      <c r="CB30" s="4">
        <f t="shared" si="442"/>
        <v>0.97746246453590002</v>
      </c>
      <c r="CC30" s="4">
        <f t="shared" si="442"/>
        <v>0.42224348070172485</v>
      </c>
      <c r="CD30" s="4">
        <f t="shared" si="442"/>
        <v>1.7342867946882583</v>
      </c>
    </row>
    <row r="31" spans="1:82" x14ac:dyDescent="0.25">
      <c r="A31" s="16" t="s">
        <v>45</v>
      </c>
      <c r="C31" s="4">
        <f t="shared" ref="C31:CD31" si="459">+C20*C$90/C$85</f>
        <v>8.55659753114969E-2</v>
      </c>
      <c r="D31" s="4">
        <f t="shared" ref="D31:F31" si="460">+D20*D$90/D$85</f>
        <v>0.1097170364992088</v>
      </c>
      <c r="E31" s="4">
        <f t="shared" si="460"/>
        <v>0.1097170364992088</v>
      </c>
      <c r="F31" s="4">
        <f t="shared" si="460"/>
        <v>0.1097170364992088</v>
      </c>
      <c r="G31" s="4">
        <f t="shared" si="459"/>
        <v>8.55659753114969E-2</v>
      </c>
      <c r="H31" s="4">
        <f t="shared" ref="H31:I31" si="461">+H20*H$90/H$85</f>
        <v>8.55659753114969E-2</v>
      </c>
      <c r="I31" s="4">
        <f t="shared" si="461"/>
        <v>8.55659753114969E-2</v>
      </c>
      <c r="J31" s="4">
        <f t="shared" si="459"/>
        <v>8.55659753114969E-2</v>
      </c>
      <c r="K31" s="4">
        <f t="shared" si="459"/>
        <v>0.1097170364992088</v>
      </c>
      <c r="L31" s="4">
        <f t="shared" si="459"/>
        <v>9.1029325745806175E-2</v>
      </c>
      <c r="M31" s="4">
        <f t="shared" si="459"/>
        <v>0.10142710729504574</v>
      </c>
      <c r="N31" s="4">
        <f t="shared" ref="N31:P31" si="462">+N20*N$90/N$85</f>
        <v>0.11315526771606141</v>
      </c>
      <c r="O31" s="4">
        <f t="shared" si="462"/>
        <v>0.11315526771606141</v>
      </c>
      <c r="P31" s="4">
        <f t="shared" si="462"/>
        <v>0.11315526771606141</v>
      </c>
      <c r="Q31" s="4">
        <f t="shared" si="459"/>
        <v>0.10142710729504574</v>
      </c>
      <c r="R31" s="4">
        <f t="shared" ref="R31:S31" si="463">+R20*R$90/R$85</f>
        <v>0.10142710729504574</v>
      </c>
      <c r="S31" s="4">
        <f t="shared" si="463"/>
        <v>0.10142710729504574</v>
      </c>
      <c r="T31" s="4">
        <f t="shared" si="459"/>
        <v>0.10142710729504574</v>
      </c>
      <c r="U31" s="4">
        <f t="shared" si="459"/>
        <v>0.11315526771606141</v>
      </c>
      <c r="V31" s="4">
        <f t="shared" si="459"/>
        <v>0.10494416621287152</v>
      </c>
      <c r="W31" s="4">
        <f t="shared" si="459"/>
        <v>0.1073755467371531</v>
      </c>
      <c r="X31" s="4">
        <f t="shared" ref="X31:Z31" si="464">+X20*X$90/X$85</f>
        <v>0.12349380483209303</v>
      </c>
      <c r="Y31" s="4">
        <f t="shared" si="464"/>
        <v>0.12349380483209303</v>
      </c>
      <c r="Z31" s="4">
        <f t="shared" si="464"/>
        <v>0.12349380483209303</v>
      </c>
      <c r="AA31" s="4">
        <f t="shared" si="459"/>
        <v>0.1073755467371531</v>
      </c>
      <c r="AB31" s="4">
        <f t="shared" ref="AB31:AC31" si="465">+AB20*AB$90/AB$85</f>
        <v>0.1073755467371531</v>
      </c>
      <c r="AC31" s="4">
        <f t="shared" si="465"/>
        <v>0.1073755467371531</v>
      </c>
      <c r="AD31" s="4">
        <f t="shared" si="459"/>
        <v>0.1073755467371531</v>
      </c>
      <c r="AE31" s="4">
        <f t="shared" si="459"/>
        <v>0.12349380483209303</v>
      </c>
      <c r="AF31" s="4">
        <f t="shared" si="459"/>
        <v>0.1118223247972194</v>
      </c>
      <c r="AG31" s="4">
        <f t="shared" si="459"/>
        <v>0.11314740535647834</v>
      </c>
      <c r="AH31" s="4">
        <f t="shared" ref="AH31:AJ31" si="466">+AH20*AH$90/AH$85</f>
        <v>0.12466938377201935</v>
      </c>
      <c r="AI31" s="4">
        <f t="shared" si="466"/>
        <v>0.12466938377201935</v>
      </c>
      <c r="AJ31" s="4">
        <f t="shared" si="466"/>
        <v>0.12466938377201935</v>
      </c>
      <c r="AK31" s="4">
        <f t="shared" si="459"/>
        <v>0.11314740535647834</v>
      </c>
      <c r="AL31" s="4">
        <f t="shared" ref="AL31:AM31" si="467">+AL20*AL$90/AL$85</f>
        <v>0.11314740535647834</v>
      </c>
      <c r="AM31" s="4">
        <f t="shared" si="467"/>
        <v>0.11314740535647834</v>
      </c>
      <c r="AN31" s="4">
        <f t="shared" si="459"/>
        <v>0.11314740535647834</v>
      </c>
      <c r="AO31" s="4">
        <f t="shared" si="459"/>
        <v>0.12466938377201935</v>
      </c>
      <c r="AP31" s="4">
        <f t="shared" si="459"/>
        <v>0.11677582105868579</v>
      </c>
      <c r="AQ31" s="4">
        <f t="shared" si="459"/>
        <v>0.11941638999545658</v>
      </c>
      <c r="AR31" s="4">
        <f t="shared" ref="AR31:AT31" si="468">+AR20*AR$90/AR$85</f>
        <v>0.12586158667461012</v>
      </c>
      <c r="AS31" s="4">
        <f t="shared" si="468"/>
        <v>0.12586158667461012</v>
      </c>
      <c r="AT31" s="4">
        <f t="shared" si="468"/>
        <v>0.12586158667461012</v>
      </c>
      <c r="AU31" s="4">
        <f t="shared" si="459"/>
        <v>0.11941638999545658</v>
      </c>
      <c r="AV31" s="4">
        <f t="shared" ref="AV31:AW31" si="469">+AV20*AV$90/AV$85</f>
        <v>0.11941638999545658</v>
      </c>
      <c r="AW31" s="4">
        <f t="shared" si="469"/>
        <v>0.11941638999545658</v>
      </c>
      <c r="AX31" s="4">
        <f t="shared" si="459"/>
        <v>0.11941638999545658</v>
      </c>
      <c r="AY31" s="4">
        <f t="shared" si="459"/>
        <v>0.12586158667461012</v>
      </c>
      <c r="AZ31" s="4">
        <f t="shared" si="459"/>
        <v>0.12207268274681586</v>
      </c>
      <c r="BA31" s="4">
        <f t="shared" si="459"/>
        <v>9.0436949335736136E-2</v>
      </c>
      <c r="BB31" s="4">
        <f t="shared" ref="BB31:BD31" si="470">+BB20*BB$90/BB$85</f>
        <v>0.11093351072491363</v>
      </c>
      <c r="BC31" s="4">
        <f t="shared" si="470"/>
        <v>0.11093351072491363</v>
      </c>
      <c r="BD31" s="4">
        <f t="shared" si="470"/>
        <v>0.11093351072491363</v>
      </c>
      <c r="BE31" s="4">
        <f t="shared" si="459"/>
        <v>9.0436949335736136E-2</v>
      </c>
      <c r="BF31" s="4">
        <f t="shared" ref="BF31:BG31" si="471">+BF20*BF$90/BF$85</f>
        <v>9.0436949335736136E-2</v>
      </c>
      <c r="BG31" s="4">
        <f t="shared" si="471"/>
        <v>9.0436949335736136E-2</v>
      </c>
      <c r="BH31" s="4">
        <f t="shared" si="459"/>
        <v>9.0436949335736136E-2</v>
      </c>
      <c r="BI31" s="4">
        <f t="shared" si="459"/>
        <v>9.6129653061372305E-2</v>
      </c>
      <c r="BJ31" s="4">
        <f t="shared" si="459"/>
        <v>9.4476329827404795E-2</v>
      </c>
      <c r="BK31" s="4">
        <f t="shared" ref="BK31:BM31" si="472">+BK20*BK$90/BK$85</f>
        <v>0.11656957252255749</v>
      </c>
      <c r="BL31" s="4">
        <f t="shared" si="472"/>
        <v>0.11656957252255749</v>
      </c>
      <c r="BM31" s="4">
        <f t="shared" si="472"/>
        <v>0.11656957252255749</v>
      </c>
      <c r="BN31" s="4">
        <f t="shared" si="459"/>
        <v>9.4476329827404795E-2</v>
      </c>
      <c r="BO31" s="4">
        <f t="shared" ref="BO31:BP31" si="473">+BO20*BO$90/BO$85</f>
        <v>9.4476329827404795E-2</v>
      </c>
      <c r="BP31" s="4">
        <f t="shared" si="473"/>
        <v>9.4476329827404795E-2</v>
      </c>
      <c r="BQ31" s="4">
        <f t="shared" si="459"/>
        <v>9.4476329827404795E-2</v>
      </c>
      <c r="BR31" s="4">
        <f t="shared" si="459"/>
        <v>0.11656957252255749</v>
      </c>
      <c r="BS31" s="4">
        <f t="shared" si="459"/>
        <v>9.9740146631294865E-2</v>
      </c>
      <c r="BT31" s="4">
        <f t="shared" si="459"/>
        <v>0.10184735037095229</v>
      </c>
      <c r="BU31" s="4">
        <f t="shared" ref="BU31:BW31" si="474">+BU20*BU$90/BU$85</f>
        <v>0.11783627915688685</v>
      </c>
      <c r="BV31" s="4">
        <f t="shared" si="474"/>
        <v>0.11783627915688685</v>
      </c>
      <c r="BW31" s="4">
        <f t="shared" si="474"/>
        <v>0.11783627915688685</v>
      </c>
      <c r="BX31" s="4">
        <f t="shared" si="459"/>
        <v>0.10184735037095229</v>
      </c>
      <c r="BY31" s="4">
        <f t="shared" ref="BY31:BZ31" si="475">+BY20*BY$90/BY$85</f>
        <v>0.10184735037095229</v>
      </c>
      <c r="BZ31" s="4">
        <f t="shared" si="475"/>
        <v>0.10184735037095229</v>
      </c>
      <c r="CA31" s="4">
        <f t="shared" si="459"/>
        <v>0.10184735037095229</v>
      </c>
      <c r="CB31" s="4">
        <f t="shared" si="459"/>
        <v>0.11783627915688685</v>
      </c>
      <c r="CC31" s="4">
        <f t="shared" si="459"/>
        <v>0.12600070245237432</v>
      </c>
      <c r="CD31" s="4">
        <f t="shared" si="459"/>
        <v>0.1062050921917083</v>
      </c>
    </row>
    <row r="32" spans="1:82" x14ac:dyDescent="0.25">
      <c r="A32" s="16" t="s">
        <v>46</v>
      </c>
      <c r="C32" s="4">
        <f t="shared" ref="C32:CD32" si="476">+C21*C$90/C$85</f>
        <v>2.8207561632385092</v>
      </c>
      <c r="D32" s="4">
        <f t="shared" ref="D32:F32" si="477">+D21*D$90/D$85</f>
        <v>1.2025220655663549</v>
      </c>
      <c r="E32" s="4">
        <f t="shared" si="477"/>
        <v>1.2025220655663549</v>
      </c>
      <c r="F32" s="4">
        <f t="shared" si="477"/>
        <v>1.2025220655663549</v>
      </c>
      <c r="G32" s="4">
        <f t="shared" si="476"/>
        <v>2.8207561632385092</v>
      </c>
      <c r="H32" s="4">
        <f t="shared" ref="H32:I32" si="478">+H21*H$90/H$85</f>
        <v>2.8207561632385092</v>
      </c>
      <c r="I32" s="4">
        <f t="shared" si="478"/>
        <v>2.8207561632385092</v>
      </c>
      <c r="J32" s="4">
        <f t="shared" si="476"/>
        <v>2.8207561632385092</v>
      </c>
      <c r="K32" s="4">
        <f t="shared" si="476"/>
        <v>1.2025220655663549</v>
      </c>
      <c r="L32" s="4">
        <f t="shared" si="476"/>
        <v>2.42725283189916</v>
      </c>
      <c r="M32" s="4">
        <f t="shared" si="476"/>
        <v>1.7579861092039255</v>
      </c>
      <c r="N32" s="4">
        <f t="shared" ref="N32:P32" si="479">+N21*N$90/N$85</f>
        <v>0.97214448722529956</v>
      </c>
      <c r="O32" s="4">
        <f t="shared" si="479"/>
        <v>0.97214448722529956</v>
      </c>
      <c r="P32" s="4">
        <f t="shared" si="479"/>
        <v>0.97214448722529956</v>
      </c>
      <c r="Q32" s="4">
        <f t="shared" si="476"/>
        <v>1.7579861092039255</v>
      </c>
      <c r="R32" s="4">
        <f t="shared" ref="R32:S32" si="480">+R21*R$90/R$85</f>
        <v>1.7579861092039255</v>
      </c>
      <c r="S32" s="4">
        <f t="shared" si="480"/>
        <v>1.7579861092039255</v>
      </c>
      <c r="T32" s="4">
        <f t="shared" si="476"/>
        <v>1.7579861092039255</v>
      </c>
      <c r="U32" s="4">
        <f t="shared" si="476"/>
        <v>0.97214448722529956</v>
      </c>
      <c r="V32" s="4">
        <f t="shared" si="476"/>
        <v>1.4878660289904595</v>
      </c>
      <c r="W32" s="4">
        <f t="shared" si="476"/>
        <v>2.2105647609259553</v>
      </c>
      <c r="X32" s="4">
        <f t="shared" ref="X32:Z32" si="481">+X21*X$90/X$85</f>
        <v>1.1305660543853466</v>
      </c>
      <c r="Y32" s="4">
        <f t="shared" si="481"/>
        <v>1.1305660543853466</v>
      </c>
      <c r="Z32" s="4">
        <f t="shared" si="481"/>
        <v>1.1305660543853466</v>
      </c>
      <c r="AA32" s="4">
        <f t="shared" si="476"/>
        <v>2.2105647609259553</v>
      </c>
      <c r="AB32" s="4">
        <f t="shared" ref="AB32:AC32" si="482">+AB21*AB$90/AB$85</f>
        <v>2.2105647609259553</v>
      </c>
      <c r="AC32" s="4">
        <f t="shared" si="482"/>
        <v>2.2105647609259553</v>
      </c>
      <c r="AD32" s="4">
        <f t="shared" si="476"/>
        <v>2.2105647609259553</v>
      </c>
      <c r="AE32" s="4">
        <f t="shared" si="476"/>
        <v>1.1305660543853466</v>
      </c>
      <c r="AF32" s="4">
        <f t="shared" si="476"/>
        <v>1.8765201693507572</v>
      </c>
      <c r="AG32" s="4">
        <f t="shared" si="476"/>
        <v>1.8238232280326814</v>
      </c>
      <c r="AH32" s="4">
        <f t="shared" ref="AH32:AJ32" si="483">+AH21*AH$90/AH$85</f>
        <v>1.0517967651061655</v>
      </c>
      <c r="AI32" s="4">
        <f t="shared" si="483"/>
        <v>1.0517967651061655</v>
      </c>
      <c r="AJ32" s="4">
        <f t="shared" si="483"/>
        <v>1.0517967651061655</v>
      </c>
      <c r="AK32" s="4">
        <f t="shared" si="476"/>
        <v>1.8238232280326814</v>
      </c>
      <c r="AL32" s="4">
        <f t="shared" ref="AL32:AM32" si="484">+AL21*AL$90/AL$85</f>
        <v>1.8238232280326814</v>
      </c>
      <c r="AM32" s="4">
        <f t="shared" si="484"/>
        <v>1.8238232280326814</v>
      </c>
      <c r="AN32" s="4">
        <f t="shared" si="476"/>
        <v>1.8238232280326814</v>
      </c>
      <c r="AO32" s="4">
        <f t="shared" si="476"/>
        <v>1.0517967651061655</v>
      </c>
      <c r="AP32" s="4">
        <f t="shared" si="476"/>
        <v>1.5421110881045343</v>
      </c>
      <c r="AQ32" s="4">
        <f t="shared" si="476"/>
        <v>1.403771925867159</v>
      </c>
      <c r="AR32" s="4">
        <f t="shared" ref="AR32:AT32" si="485">+AR21*AR$90/AR$85</f>
        <v>0.97191359254819465</v>
      </c>
      <c r="AS32" s="4">
        <f t="shared" si="485"/>
        <v>0.97191359254819465</v>
      </c>
      <c r="AT32" s="4">
        <f t="shared" si="485"/>
        <v>0.97191359254819465</v>
      </c>
      <c r="AU32" s="4">
        <f t="shared" si="476"/>
        <v>1.403771925867159</v>
      </c>
      <c r="AV32" s="4">
        <f t="shared" ref="AV32:AW32" si="486">+AV21*AV$90/AV$85</f>
        <v>1.403771925867159</v>
      </c>
      <c r="AW32" s="4">
        <f t="shared" si="486"/>
        <v>1.403771925867159</v>
      </c>
      <c r="AX32" s="4">
        <f t="shared" si="476"/>
        <v>1.403771925867159</v>
      </c>
      <c r="AY32" s="4">
        <f t="shared" si="476"/>
        <v>0.97191359254819465</v>
      </c>
      <c r="AZ32" s="4">
        <f t="shared" si="476"/>
        <v>1.1845215075096898</v>
      </c>
      <c r="BA32" s="4">
        <f t="shared" si="476"/>
        <v>2.9311820378194691</v>
      </c>
      <c r="BB32" s="4">
        <f t="shared" ref="BB32:BD32" si="487">+BB21*BB$90/BB$85</f>
        <v>1.5578165253394793</v>
      </c>
      <c r="BC32" s="4">
        <f t="shared" si="487"/>
        <v>1.5578165253394793</v>
      </c>
      <c r="BD32" s="4">
        <f t="shared" si="487"/>
        <v>1.5578165253394793</v>
      </c>
      <c r="BE32" s="4">
        <f t="shared" si="476"/>
        <v>2.9311820378194691</v>
      </c>
      <c r="BF32" s="4">
        <f t="shared" ref="BF32:BG32" si="488">+BF21*BF$90/BF$85</f>
        <v>2.9311820378194691</v>
      </c>
      <c r="BG32" s="4">
        <f t="shared" si="488"/>
        <v>2.9311820378194691</v>
      </c>
      <c r="BH32" s="4">
        <f t="shared" si="476"/>
        <v>2.9311820378194691</v>
      </c>
      <c r="BI32" s="4">
        <f t="shared" si="476"/>
        <v>2.5206818304836567</v>
      </c>
      <c r="BJ32" s="4">
        <f t="shared" si="476"/>
        <v>2.6605246454057649</v>
      </c>
      <c r="BK32" s="4">
        <f t="shared" ref="BK32:BM32" si="489">+BK21*BK$90/BK$85</f>
        <v>1.1801740148656445</v>
      </c>
      <c r="BL32" s="4">
        <f t="shared" si="489"/>
        <v>1.1801740148656445</v>
      </c>
      <c r="BM32" s="4">
        <f t="shared" si="489"/>
        <v>1.1801740148656445</v>
      </c>
      <c r="BN32" s="4">
        <f t="shared" si="476"/>
        <v>2.6605246454057649</v>
      </c>
      <c r="BO32" s="4">
        <f t="shared" ref="BO32:BP32" si="490">+BO21*BO$90/BO$85</f>
        <v>2.6605246454057649</v>
      </c>
      <c r="BP32" s="4">
        <f t="shared" si="490"/>
        <v>2.6605246454057649</v>
      </c>
      <c r="BQ32" s="4">
        <f t="shared" si="476"/>
        <v>2.6605246454057649</v>
      </c>
      <c r="BR32" s="4">
        <f t="shared" si="476"/>
        <v>1.1801740148656445</v>
      </c>
      <c r="BS32" s="4">
        <f t="shared" si="476"/>
        <v>2.2769384674462176</v>
      </c>
      <c r="BT32" s="4">
        <f t="shared" si="476"/>
        <v>2.1666317814234795</v>
      </c>
      <c r="BU32" s="4">
        <f t="shared" ref="BU32:BW32" si="491">+BU21*BU$90/BU$85</f>
        <v>1.0952987436927868</v>
      </c>
      <c r="BV32" s="4">
        <f t="shared" si="491"/>
        <v>1.0952987436927868</v>
      </c>
      <c r="BW32" s="4">
        <f t="shared" si="491"/>
        <v>1.0952987436927868</v>
      </c>
      <c r="BX32" s="4">
        <f t="shared" si="476"/>
        <v>2.1666317814234795</v>
      </c>
      <c r="BY32" s="4">
        <f t="shared" ref="BY32:BZ32" si="492">+BY21*BY$90/BY$85</f>
        <v>2.1666317814234795</v>
      </c>
      <c r="BZ32" s="4">
        <f t="shared" si="492"/>
        <v>2.1666317814234795</v>
      </c>
      <c r="CA32" s="4">
        <f t="shared" si="476"/>
        <v>2.1666317814234795</v>
      </c>
      <c r="CB32" s="4">
        <f t="shared" si="476"/>
        <v>1.0952987436927868</v>
      </c>
      <c r="CC32" s="4">
        <f t="shared" si="476"/>
        <v>0.54824418315409928</v>
      </c>
      <c r="CD32" s="4">
        <f t="shared" si="476"/>
        <v>1.8404918868799665</v>
      </c>
    </row>
    <row r="33" spans="1:82" x14ac:dyDescent="0.25">
      <c r="A33" s="68" t="s">
        <v>47</v>
      </c>
      <c r="B33" s="69" t="s">
        <v>48</v>
      </c>
      <c r="C33" s="4">
        <f t="shared" ref="C33:CD33" si="493">+C22*C$90/C$85</f>
        <v>40.342943198462542</v>
      </c>
      <c r="D33" s="4">
        <f t="shared" ref="D33:F33" si="494">+D22*D$90/D$85</f>
        <v>51.729769400483775</v>
      </c>
      <c r="E33" s="4">
        <f t="shared" si="494"/>
        <v>51.729769400483775</v>
      </c>
      <c r="F33" s="4">
        <f t="shared" si="494"/>
        <v>51.729769400483775</v>
      </c>
      <c r="G33" s="4">
        <f t="shared" si="493"/>
        <v>40.342943198462542</v>
      </c>
      <c r="H33" s="4">
        <f t="shared" ref="H33:I33" si="495">+H22*H$90/H$85</f>
        <v>40.342943198462542</v>
      </c>
      <c r="I33" s="4">
        <f t="shared" si="495"/>
        <v>40.342943198462542</v>
      </c>
      <c r="J33" s="4">
        <f t="shared" si="493"/>
        <v>40.342943198462542</v>
      </c>
      <c r="K33" s="4">
        <f t="shared" si="493"/>
        <v>51.729769400483775</v>
      </c>
      <c r="L33" s="4">
        <f t="shared" si="493"/>
        <v>42.918822634678357</v>
      </c>
      <c r="M33" s="4">
        <f t="shared" si="493"/>
        <v>47.821204789546769</v>
      </c>
      <c r="N33" s="4">
        <f t="shared" ref="N33:P33" si="496">+N22*N$90/N$85</f>
        <v>53.350838595098899</v>
      </c>
      <c r="O33" s="4">
        <f t="shared" si="496"/>
        <v>53.350838595098899</v>
      </c>
      <c r="P33" s="4">
        <f t="shared" si="496"/>
        <v>53.350838595098899</v>
      </c>
      <c r="Q33" s="4">
        <f t="shared" si="493"/>
        <v>47.821204789546769</v>
      </c>
      <c r="R33" s="4">
        <f t="shared" ref="R33:S33" si="497">+R22*R$90/R$85</f>
        <v>47.821204789546769</v>
      </c>
      <c r="S33" s="4">
        <f t="shared" si="497"/>
        <v>47.821204789546769</v>
      </c>
      <c r="T33" s="4">
        <f t="shared" si="493"/>
        <v>47.821204789546769</v>
      </c>
      <c r="U33" s="4">
        <f t="shared" si="493"/>
        <v>53.350838595098899</v>
      </c>
      <c r="V33" s="4">
        <f t="shared" si="493"/>
        <v>49.479439942374235</v>
      </c>
      <c r="W33" s="4">
        <f t="shared" si="493"/>
        <v>50.625795675805122</v>
      </c>
      <c r="X33" s="4">
        <f t="shared" ref="X33:Z33" si="498">+X22*X$90/X$85</f>
        <v>58.225287978850837</v>
      </c>
      <c r="Y33" s="4">
        <f t="shared" si="498"/>
        <v>58.225287978850837</v>
      </c>
      <c r="Z33" s="4">
        <f t="shared" si="498"/>
        <v>58.225287978850837</v>
      </c>
      <c r="AA33" s="4">
        <f t="shared" si="493"/>
        <v>50.625795675805122</v>
      </c>
      <c r="AB33" s="4">
        <f t="shared" ref="AB33:AC33" si="499">+AB22*AB$90/AB$85</f>
        <v>50.625795675805122</v>
      </c>
      <c r="AC33" s="4">
        <f t="shared" si="499"/>
        <v>50.625795675805122</v>
      </c>
      <c r="AD33" s="4">
        <f t="shared" si="493"/>
        <v>50.625795675805122</v>
      </c>
      <c r="AE33" s="4">
        <f t="shared" si="493"/>
        <v>58.225287978850837</v>
      </c>
      <c r="AF33" s="4">
        <f t="shared" si="493"/>
        <v>52.722378038599992</v>
      </c>
      <c r="AG33" s="4">
        <f t="shared" si="493"/>
        <v>53.347131622497791</v>
      </c>
      <c r="AH33" s="4">
        <f t="shared" ref="AH33:AJ33" si="500">+AH22*AH$90/AH$85</f>
        <v>58.779554020067621</v>
      </c>
      <c r="AI33" s="4">
        <f t="shared" si="500"/>
        <v>58.779554020067621</v>
      </c>
      <c r="AJ33" s="4">
        <f t="shared" si="500"/>
        <v>58.779554020067621</v>
      </c>
      <c r="AK33" s="4">
        <f t="shared" si="493"/>
        <v>53.347131622497791</v>
      </c>
      <c r="AL33" s="4">
        <f t="shared" ref="AL33:AM33" si="501">+AL22*AL$90/AL$85</f>
        <v>53.347131622497791</v>
      </c>
      <c r="AM33" s="4">
        <f t="shared" si="501"/>
        <v>53.347131622497791</v>
      </c>
      <c r="AN33" s="4">
        <f t="shared" si="493"/>
        <v>53.347131622497791</v>
      </c>
      <c r="AO33" s="4">
        <f t="shared" si="493"/>
        <v>58.779554020067621</v>
      </c>
      <c r="AP33" s="4">
        <f t="shared" si="493"/>
        <v>55.05786965875199</v>
      </c>
      <c r="AQ33" s="4">
        <f t="shared" si="493"/>
        <v>56.302854271385215</v>
      </c>
      <c r="AR33" s="4">
        <f t="shared" ref="AR33:AT33" si="502">+AR22*AR$90/AR$85</f>
        <v>59.34165798493413</v>
      </c>
      <c r="AS33" s="4">
        <f t="shared" si="502"/>
        <v>59.34165798493413</v>
      </c>
      <c r="AT33" s="4">
        <f t="shared" si="502"/>
        <v>59.34165798493413</v>
      </c>
      <c r="AU33" s="4">
        <f t="shared" si="493"/>
        <v>56.302854271385215</v>
      </c>
      <c r="AV33" s="4">
        <f t="shared" ref="AV33:AW33" si="503">+AV22*AV$90/AV$85</f>
        <v>56.302854271385215</v>
      </c>
      <c r="AW33" s="4">
        <f t="shared" si="503"/>
        <v>56.302854271385215</v>
      </c>
      <c r="AX33" s="4">
        <f t="shared" si="493"/>
        <v>56.302854271385215</v>
      </c>
      <c r="AY33" s="4">
        <f t="shared" si="493"/>
        <v>59.34165798493413</v>
      </c>
      <c r="AZ33" s="4">
        <f t="shared" si="493"/>
        <v>57.555252402727227</v>
      </c>
      <c r="BA33" s="4">
        <f t="shared" si="493"/>
        <v>42.63952694761857</v>
      </c>
      <c r="BB33" s="4">
        <f t="shared" ref="BB33:BD33" si="504">+BB22*BB$90/BB$85</f>
        <v>52.303316893062984</v>
      </c>
      <c r="BC33" s="4">
        <f t="shared" si="504"/>
        <v>52.303316893062984</v>
      </c>
      <c r="BD33" s="4">
        <f t="shared" si="504"/>
        <v>52.303316893062984</v>
      </c>
      <c r="BE33" s="4">
        <f t="shared" si="493"/>
        <v>42.63952694761857</v>
      </c>
      <c r="BF33" s="4">
        <f t="shared" ref="BF33:BG33" si="505">+BF22*BF$90/BF$85</f>
        <v>42.63952694761857</v>
      </c>
      <c r="BG33" s="4">
        <f t="shared" si="505"/>
        <v>42.63952694761857</v>
      </c>
      <c r="BH33" s="4">
        <f t="shared" si="493"/>
        <v>42.63952694761857</v>
      </c>
      <c r="BI33" s="4">
        <f t="shared" si="493"/>
        <v>45.323542670140917</v>
      </c>
      <c r="BJ33" s="4">
        <f t="shared" si="493"/>
        <v>44.544028090030857</v>
      </c>
      <c r="BK33" s="4">
        <f t="shared" ref="BK33:BM33" si="506">+BK22*BK$90/BK$85</f>
        <v>54.960626882666062</v>
      </c>
      <c r="BL33" s="4">
        <f t="shared" si="506"/>
        <v>54.960626882666062</v>
      </c>
      <c r="BM33" s="4">
        <f t="shared" si="506"/>
        <v>54.960626882666062</v>
      </c>
      <c r="BN33" s="4">
        <f t="shared" si="493"/>
        <v>44.544028090030857</v>
      </c>
      <c r="BO33" s="4">
        <f t="shared" ref="BO33:BP33" si="507">+BO22*BO$90/BO$85</f>
        <v>44.544028090030857</v>
      </c>
      <c r="BP33" s="4">
        <f t="shared" si="507"/>
        <v>44.544028090030857</v>
      </c>
      <c r="BQ33" s="4">
        <f t="shared" si="493"/>
        <v>44.544028090030857</v>
      </c>
      <c r="BR33" s="4">
        <f t="shared" si="493"/>
        <v>54.960626882666062</v>
      </c>
      <c r="BS33" s="4">
        <f t="shared" si="493"/>
        <v>47.025830717224373</v>
      </c>
      <c r="BT33" s="4">
        <f t="shared" si="493"/>
        <v>48.019342454420283</v>
      </c>
      <c r="BU33" s="4">
        <f t="shared" ref="BU33:BW33" si="508">+BU22*BU$90/BU$85</f>
        <v>55.557858125713658</v>
      </c>
      <c r="BV33" s="4">
        <f t="shared" si="508"/>
        <v>55.557858125713658</v>
      </c>
      <c r="BW33" s="4">
        <f t="shared" si="508"/>
        <v>55.557858125713658</v>
      </c>
      <c r="BX33" s="4">
        <f t="shared" si="493"/>
        <v>48.019342454420283</v>
      </c>
      <c r="BY33" s="4">
        <f t="shared" ref="BY33:BZ33" si="509">+BY22*BY$90/BY$85</f>
        <v>48.019342454420283</v>
      </c>
      <c r="BZ33" s="4">
        <f t="shared" si="509"/>
        <v>48.019342454420283</v>
      </c>
      <c r="CA33" s="4">
        <f t="shared" si="493"/>
        <v>48.019342454420283</v>
      </c>
      <c r="CB33" s="4">
        <f t="shared" si="493"/>
        <v>55.557858125713658</v>
      </c>
      <c r="CC33" s="4">
        <f t="shared" si="493"/>
        <v>59.407248774963925</v>
      </c>
      <c r="CD33" s="4">
        <f t="shared" si="493"/>
        <v>50.073945701894786</v>
      </c>
    </row>
    <row r="34" spans="1:82" x14ac:dyDescent="0.25">
      <c r="A34" s="68" t="s">
        <v>49</v>
      </c>
      <c r="B34" s="69" t="s">
        <v>48</v>
      </c>
      <c r="C34" s="4">
        <f t="shared" ref="C34:CD34" si="510">+C23*C$90/C$85</f>
        <v>9.6901732415547102</v>
      </c>
      <c r="D34" s="4">
        <f t="shared" ref="D34:F34" si="511">+D23*D$90/D$85</f>
        <v>12.425231961149199</v>
      </c>
      <c r="E34" s="4">
        <f t="shared" si="511"/>
        <v>12.425231961149199</v>
      </c>
      <c r="F34" s="4">
        <f t="shared" si="511"/>
        <v>12.425231961149199</v>
      </c>
      <c r="G34" s="4">
        <f t="shared" si="510"/>
        <v>9.6901732415547102</v>
      </c>
      <c r="H34" s="4">
        <f t="shared" ref="H34:I34" si="512">+H23*H$90/H$85</f>
        <v>9.6901732415547102</v>
      </c>
      <c r="I34" s="4">
        <f t="shared" si="512"/>
        <v>9.6901732415547102</v>
      </c>
      <c r="J34" s="4">
        <f t="shared" si="510"/>
        <v>9.6901732415547102</v>
      </c>
      <c r="K34" s="4">
        <f t="shared" si="510"/>
        <v>12.425231961149199</v>
      </c>
      <c r="L34" s="4">
        <f t="shared" si="510"/>
        <v>10.308886602736568</v>
      </c>
      <c r="M34" s="4">
        <f t="shared" si="510"/>
        <v>11.486414284425187</v>
      </c>
      <c r="N34" s="4">
        <f t="shared" ref="N34:P34" si="513">+N23*N$90/N$85</f>
        <v>12.814604676349781</v>
      </c>
      <c r="O34" s="4">
        <f t="shared" si="513"/>
        <v>12.814604676349781</v>
      </c>
      <c r="P34" s="4">
        <f t="shared" si="513"/>
        <v>12.814604676349781</v>
      </c>
      <c r="Q34" s="4">
        <f t="shared" si="510"/>
        <v>11.486414284425187</v>
      </c>
      <c r="R34" s="4">
        <f t="shared" ref="R34:S34" si="514">+R23*R$90/R$85</f>
        <v>11.486414284425187</v>
      </c>
      <c r="S34" s="4">
        <f t="shared" si="514"/>
        <v>11.486414284425187</v>
      </c>
      <c r="T34" s="4">
        <f t="shared" si="510"/>
        <v>11.486414284425187</v>
      </c>
      <c r="U34" s="4">
        <f t="shared" si="510"/>
        <v>12.814604676349781</v>
      </c>
      <c r="V34" s="4">
        <f t="shared" si="510"/>
        <v>11.884714076958579</v>
      </c>
      <c r="W34" s="4">
        <f t="shared" si="510"/>
        <v>12.160062992350012</v>
      </c>
      <c r="X34" s="4">
        <f t="shared" ref="X34:Z34" si="515">+X23*X$90/X$85</f>
        <v>13.985423046080076</v>
      </c>
      <c r="Y34" s="4">
        <f t="shared" si="515"/>
        <v>13.985423046080076</v>
      </c>
      <c r="Z34" s="4">
        <f t="shared" si="515"/>
        <v>13.985423046080076</v>
      </c>
      <c r="AA34" s="4">
        <f t="shared" si="510"/>
        <v>12.160062992350012</v>
      </c>
      <c r="AB34" s="4">
        <f t="shared" ref="AB34:AC34" si="516">+AB23*AB$90/AB$85</f>
        <v>12.160062992350012</v>
      </c>
      <c r="AC34" s="4">
        <f t="shared" si="516"/>
        <v>12.160062992350012</v>
      </c>
      <c r="AD34" s="4">
        <f t="shared" si="510"/>
        <v>12.160062992350012</v>
      </c>
      <c r="AE34" s="4">
        <f t="shared" si="510"/>
        <v>13.985423046080076</v>
      </c>
      <c r="AF34" s="4">
        <f t="shared" si="510"/>
        <v>12.663651592981523</v>
      </c>
      <c r="AG34" s="4">
        <f t="shared" si="510"/>
        <v>12.813714280065856</v>
      </c>
      <c r="AH34" s="4">
        <f t="shared" ref="AH34:AJ34" si="517">+AH23*AH$90/AH$85</f>
        <v>14.118554977850142</v>
      </c>
      <c r="AI34" s="4">
        <f t="shared" si="517"/>
        <v>14.118554977850142</v>
      </c>
      <c r="AJ34" s="4">
        <f t="shared" si="517"/>
        <v>14.118554977850142</v>
      </c>
      <c r="AK34" s="4">
        <f t="shared" si="510"/>
        <v>12.813714280065856</v>
      </c>
      <c r="AL34" s="4">
        <f t="shared" ref="AL34:AM34" si="518">+AL23*AL$90/AL$85</f>
        <v>12.813714280065856</v>
      </c>
      <c r="AM34" s="4">
        <f t="shared" si="518"/>
        <v>12.813714280065856</v>
      </c>
      <c r="AN34" s="4">
        <f t="shared" si="510"/>
        <v>12.813714280065856</v>
      </c>
      <c r="AO34" s="4">
        <f t="shared" si="510"/>
        <v>14.118554977850142</v>
      </c>
      <c r="AP34" s="4">
        <f t="shared" si="510"/>
        <v>13.224625002683933</v>
      </c>
      <c r="AQ34" s="4">
        <f t="shared" si="510"/>
        <v>13.523664081715371</v>
      </c>
      <c r="AR34" s="4">
        <f t="shared" ref="AR34:AT34" si="519">+AR23*AR$90/AR$85</f>
        <v>14.253569539691252</v>
      </c>
      <c r="AS34" s="4">
        <f t="shared" si="519"/>
        <v>14.253569539691252</v>
      </c>
      <c r="AT34" s="4">
        <f t="shared" si="519"/>
        <v>14.253569539691252</v>
      </c>
      <c r="AU34" s="4">
        <f t="shared" si="510"/>
        <v>13.523664081715371</v>
      </c>
      <c r="AV34" s="4">
        <f t="shared" ref="AV34:AW34" si="520">+AV23*AV$90/AV$85</f>
        <v>13.523664081715371</v>
      </c>
      <c r="AW34" s="4">
        <f t="shared" si="520"/>
        <v>13.523664081715371</v>
      </c>
      <c r="AX34" s="4">
        <f t="shared" si="510"/>
        <v>13.523664081715371</v>
      </c>
      <c r="AY34" s="4">
        <f t="shared" si="510"/>
        <v>14.253569539691252</v>
      </c>
      <c r="AZ34" s="4">
        <f t="shared" si="510"/>
        <v>13.824483850873067</v>
      </c>
      <c r="BA34" s="4">
        <f t="shared" si="510"/>
        <v>10.241801175183243</v>
      </c>
      <c r="BB34" s="4">
        <f t="shared" ref="BB34:BD34" si="521">+BB23*BB$90/BB$85</f>
        <v>12.562995201129263</v>
      </c>
      <c r="BC34" s="4">
        <f t="shared" si="521"/>
        <v>12.562995201129263</v>
      </c>
      <c r="BD34" s="4">
        <f t="shared" si="521"/>
        <v>12.562995201129263</v>
      </c>
      <c r="BE34" s="4">
        <f t="shared" si="510"/>
        <v>10.241801175183243</v>
      </c>
      <c r="BF34" s="4">
        <f t="shared" ref="BF34:BG34" si="522">+BF23*BF$90/BF$85</f>
        <v>10.241801175183243</v>
      </c>
      <c r="BG34" s="4">
        <f t="shared" si="522"/>
        <v>10.241801175183243</v>
      </c>
      <c r="BH34" s="4">
        <f t="shared" si="510"/>
        <v>10.241801175183243</v>
      </c>
      <c r="BI34" s="4">
        <f t="shared" si="510"/>
        <v>10.886488331654498</v>
      </c>
      <c r="BJ34" s="4">
        <f t="shared" si="510"/>
        <v>10.69925282708496</v>
      </c>
      <c r="BK34" s="4">
        <f t="shared" ref="BK34:BM34" si="523">+BK23*BK$90/BK$85</f>
        <v>13.201267774081973</v>
      </c>
      <c r="BL34" s="4">
        <f t="shared" si="523"/>
        <v>13.201267774081973</v>
      </c>
      <c r="BM34" s="4">
        <f t="shared" si="523"/>
        <v>13.201267774081973</v>
      </c>
      <c r="BN34" s="4">
        <f t="shared" si="510"/>
        <v>10.69925282708496</v>
      </c>
      <c r="BO34" s="4">
        <f t="shared" ref="BO34:BP34" si="524">+BO23*BO$90/BO$85</f>
        <v>10.69925282708496</v>
      </c>
      <c r="BP34" s="4">
        <f t="shared" si="524"/>
        <v>10.69925282708496</v>
      </c>
      <c r="BQ34" s="4">
        <f t="shared" si="510"/>
        <v>10.69925282708496</v>
      </c>
      <c r="BR34" s="4">
        <f t="shared" si="510"/>
        <v>13.201267774081973</v>
      </c>
      <c r="BS34" s="4">
        <f t="shared" si="510"/>
        <v>11.295369409123708</v>
      </c>
      <c r="BT34" s="4">
        <f t="shared" si="510"/>
        <v>11.53400596083948</v>
      </c>
      <c r="BU34" s="4">
        <f t="shared" ref="BU34:BW34" si="525">+BU23*BU$90/BU$85</f>
        <v>13.344719732505791</v>
      </c>
      <c r="BV34" s="4">
        <f t="shared" si="525"/>
        <v>13.344719732505791</v>
      </c>
      <c r="BW34" s="4">
        <f t="shared" si="525"/>
        <v>13.344719732505791</v>
      </c>
      <c r="BX34" s="4">
        <f t="shared" si="510"/>
        <v>11.53400596083948</v>
      </c>
      <c r="BY34" s="4">
        <f t="shared" ref="BY34:BZ34" si="526">+BY23*BY$90/BY$85</f>
        <v>11.53400596083948</v>
      </c>
      <c r="BZ34" s="4">
        <f t="shared" si="526"/>
        <v>11.53400596083948</v>
      </c>
      <c r="CA34" s="4">
        <f t="shared" si="510"/>
        <v>11.53400596083948</v>
      </c>
      <c r="CB34" s="4">
        <f t="shared" si="510"/>
        <v>13.344719732505791</v>
      </c>
      <c r="CC34" s="4">
        <f t="shared" si="510"/>
        <v>14.26932411950246</v>
      </c>
      <c r="CD34" s="4">
        <f t="shared" si="510"/>
        <v>12.027511387866618</v>
      </c>
    </row>
    <row r="35" spans="1:82" x14ac:dyDescent="0.25">
      <c r="A35" s="68"/>
      <c r="B35" s="7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spans="1:82" x14ac:dyDescent="0.25">
      <c r="A36" s="68" t="s">
        <v>276</v>
      </c>
      <c r="B36" s="76"/>
      <c r="C36" s="4">
        <v>1</v>
      </c>
      <c r="D36" s="4">
        <f>1-0.4</f>
        <v>0.6</v>
      </c>
      <c r="E36" s="4">
        <f>1-0.64</f>
        <v>0.36</v>
      </c>
      <c r="F36" s="4">
        <f>1-0.7</f>
        <v>0.30000000000000004</v>
      </c>
      <c r="G36" s="4">
        <f>1-0.4</f>
        <v>0.6</v>
      </c>
      <c r="H36" s="4">
        <f>1-0.64</f>
        <v>0.36</v>
      </c>
      <c r="I36" s="4">
        <f>1-0.7</f>
        <v>0.30000000000000004</v>
      </c>
      <c r="J36" s="4">
        <f>1-0.7</f>
        <v>0.30000000000000004</v>
      </c>
      <c r="K36" s="4">
        <v>1</v>
      </c>
      <c r="L36" s="4">
        <v>1</v>
      </c>
      <c r="M36" s="4">
        <v>1</v>
      </c>
      <c r="N36" s="4">
        <f>1-0.4</f>
        <v>0.6</v>
      </c>
      <c r="O36" s="4">
        <f>1-0.64</f>
        <v>0.36</v>
      </c>
      <c r="P36" s="4">
        <f>1-0.7</f>
        <v>0.30000000000000004</v>
      </c>
      <c r="Q36" s="4">
        <f>1-0.4</f>
        <v>0.6</v>
      </c>
      <c r="R36" s="4">
        <f>1-0.64</f>
        <v>0.36</v>
      </c>
      <c r="S36" s="4">
        <f>1-0.7</f>
        <v>0.30000000000000004</v>
      </c>
      <c r="T36" s="4">
        <f>1-0.7</f>
        <v>0.30000000000000004</v>
      </c>
      <c r="U36" s="4">
        <v>1</v>
      </c>
      <c r="V36" s="4">
        <v>1</v>
      </c>
      <c r="W36" s="4">
        <v>1</v>
      </c>
      <c r="X36" s="4">
        <f>1-0.4</f>
        <v>0.6</v>
      </c>
      <c r="Y36" s="4">
        <f>1-0.64</f>
        <v>0.36</v>
      </c>
      <c r="Z36" s="4">
        <f>1-0.7</f>
        <v>0.30000000000000004</v>
      </c>
      <c r="AA36" s="4">
        <f>1-0.4</f>
        <v>0.6</v>
      </c>
      <c r="AB36" s="4">
        <f>1-0.64</f>
        <v>0.36</v>
      </c>
      <c r="AC36" s="4">
        <f>1-0.7</f>
        <v>0.30000000000000004</v>
      </c>
      <c r="AD36" s="4">
        <f>1-0.7</f>
        <v>0.30000000000000004</v>
      </c>
      <c r="AE36" s="4">
        <v>1</v>
      </c>
      <c r="AF36" s="4">
        <v>1</v>
      </c>
      <c r="AG36" s="4">
        <v>1</v>
      </c>
      <c r="AH36" s="4">
        <f>1-0.4</f>
        <v>0.6</v>
      </c>
      <c r="AI36" s="4">
        <f>1-0.64</f>
        <v>0.36</v>
      </c>
      <c r="AJ36" s="4">
        <f>1-0.7</f>
        <v>0.30000000000000004</v>
      </c>
      <c r="AK36" s="4">
        <f>1-0.4</f>
        <v>0.6</v>
      </c>
      <c r="AL36" s="4">
        <f>1-0.64</f>
        <v>0.36</v>
      </c>
      <c r="AM36" s="4">
        <f>1-0.7</f>
        <v>0.30000000000000004</v>
      </c>
      <c r="AN36" s="4">
        <f>1-0.7</f>
        <v>0.30000000000000004</v>
      </c>
      <c r="AO36" s="4">
        <v>1</v>
      </c>
      <c r="AP36" s="4">
        <v>1</v>
      </c>
      <c r="AQ36" s="4">
        <v>1</v>
      </c>
      <c r="AR36" s="4">
        <f>1-0.4</f>
        <v>0.6</v>
      </c>
      <c r="AS36" s="4">
        <f>1-0.64</f>
        <v>0.36</v>
      </c>
      <c r="AT36" s="4">
        <f>1-0.7</f>
        <v>0.30000000000000004</v>
      </c>
      <c r="AU36" s="4">
        <f>1-0.4</f>
        <v>0.6</v>
      </c>
      <c r="AV36" s="4">
        <f>1-0.64</f>
        <v>0.36</v>
      </c>
      <c r="AW36" s="4">
        <f>1-0.7</f>
        <v>0.30000000000000004</v>
      </c>
      <c r="AX36" s="4">
        <f>1-0.7</f>
        <v>0.30000000000000004</v>
      </c>
      <c r="AY36" s="4">
        <v>1</v>
      </c>
      <c r="AZ36" s="4">
        <v>1</v>
      </c>
      <c r="BA36" s="4">
        <v>1</v>
      </c>
      <c r="BB36" s="4">
        <f>1-0.4</f>
        <v>0.6</v>
      </c>
      <c r="BC36" s="4">
        <f>1-0.64</f>
        <v>0.36</v>
      </c>
      <c r="BD36" s="4">
        <f>1-0.7</f>
        <v>0.30000000000000004</v>
      </c>
      <c r="BE36" s="4">
        <f>1-0.4</f>
        <v>0.6</v>
      </c>
      <c r="BF36" s="4">
        <f>1-0.64</f>
        <v>0.36</v>
      </c>
      <c r="BG36" s="4">
        <f>1-0.7</f>
        <v>0.30000000000000004</v>
      </c>
      <c r="BH36" s="4">
        <f>1-0.7</f>
        <v>0.30000000000000004</v>
      </c>
      <c r="BI36" s="4">
        <v>1</v>
      </c>
      <c r="BJ36" s="4">
        <v>1</v>
      </c>
      <c r="BK36" s="4">
        <f>1-0.4</f>
        <v>0.6</v>
      </c>
      <c r="BL36" s="4">
        <f>1-0.64</f>
        <v>0.36</v>
      </c>
      <c r="BM36" s="4">
        <f>1-0.7</f>
        <v>0.30000000000000004</v>
      </c>
      <c r="BN36" s="4">
        <f>1-0.4</f>
        <v>0.6</v>
      </c>
      <c r="BO36" s="4">
        <f>1-0.64</f>
        <v>0.36</v>
      </c>
      <c r="BP36" s="4">
        <f>1-0.7</f>
        <v>0.30000000000000004</v>
      </c>
      <c r="BQ36" s="4">
        <f>1-0.7</f>
        <v>0.30000000000000004</v>
      </c>
      <c r="BR36" s="4">
        <v>1</v>
      </c>
      <c r="BS36" s="4">
        <v>1</v>
      </c>
      <c r="BT36" s="4">
        <v>1</v>
      </c>
      <c r="BU36" s="4">
        <f>1-0.4</f>
        <v>0.6</v>
      </c>
      <c r="BV36" s="4">
        <f>1-0.64</f>
        <v>0.36</v>
      </c>
      <c r="BW36" s="4">
        <f>1-0.7</f>
        <v>0.30000000000000004</v>
      </c>
      <c r="BX36" s="4">
        <f>1-0.4</f>
        <v>0.6</v>
      </c>
      <c r="BY36" s="4">
        <f>1-0.64</f>
        <v>0.36</v>
      </c>
      <c r="BZ36" s="4">
        <f>1-0.7</f>
        <v>0.30000000000000004</v>
      </c>
      <c r="CA36" s="4">
        <f>1-0.7</f>
        <v>0.30000000000000004</v>
      </c>
      <c r="CB36" s="4">
        <v>1</v>
      </c>
      <c r="CC36" s="4">
        <v>1</v>
      </c>
      <c r="CD36" s="4">
        <v>1</v>
      </c>
    </row>
    <row r="37" spans="1:82" x14ac:dyDescent="0.25">
      <c r="A37" s="68"/>
      <c r="B37" s="7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</row>
    <row r="38" spans="1:82" x14ac:dyDescent="0.25">
      <c r="A38" s="75" t="s">
        <v>259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</row>
    <row r="39" spans="1:82" x14ac:dyDescent="0.25">
      <c r="A39" s="16" t="s">
        <v>261</v>
      </c>
      <c r="B39" s="2" t="s">
        <v>260</v>
      </c>
      <c r="C39" s="4">
        <v>0.04</v>
      </c>
      <c r="D39" s="4">
        <v>0.04</v>
      </c>
      <c r="E39" s="4">
        <v>0.04</v>
      </c>
      <c r="F39" s="4">
        <v>0.04</v>
      </c>
      <c r="G39" s="4">
        <v>0.04</v>
      </c>
      <c r="H39" s="4">
        <v>0.04</v>
      </c>
      <c r="I39" s="4">
        <v>0.04</v>
      </c>
      <c r="J39" s="4">
        <f>0.04*J47</f>
        <v>0.02</v>
      </c>
      <c r="K39" s="4">
        <v>0.04</v>
      </c>
      <c r="L39" s="4">
        <v>0.04</v>
      </c>
      <c r="M39" s="4">
        <v>0.02</v>
      </c>
      <c r="N39" s="4">
        <v>0.02</v>
      </c>
      <c r="O39" s="4">
        <v>0.02</v>
      </c>
      <c r="P39" s="4">
        <v>0.02</v>
      </c>
      <c r="Q39" s="4">
        <v>0.02</v>
      </c>
      <c r="R39" s="4">
        <v>0.02</v>
      </c>
      <c r="S39" s="4">
        <v>0.02</v>
      </c>
      <c r="T39" s="4">
        <f>0.02*T47</f>
        <v>0.01</v>
      </c>
      <c r="U39" s="4">
        <v>0.02</v>
      </c>
      <c r="V39" s="4">
        <v>0.02</v>
      </c>
      <c r="W39" s="4">
        <v>0.35</v>
      </c>
      <c r="X39" s="4">
        <v>0.35</v>
      </c>
      <c r="Y39" s="4">
        <v>0.35</v>
      </c>
      <c r="Z39" s="4">
        <v>0.35</v>
      </c>
      <c r="AA39" s="4">
        <v>0.35</v>
      </c>
      <c r="AB39" s="4">
        <v>0.35</v>
      </c>
      <c r="AC39" s="4">
        <v>0.35</v>
      </c>
      <c r="AD39" s="4">
        <f>0.35*AD47</f>
        <v>0.17499999999999999</v>
      </c>
      <c r="AE39" s="4">
        <v>0.35</v>
      </c>
      <c r="AF39" s="4">
        <v>0.35</v>
      </c>
      <c r="AG39" s="4">
        <v>0.28000000000000003</v>
      </c>
      <c r="AH39" s="4">
        <v>0.28000000000000003</v>
      </c>
      <c r="AI39" s="4">
        <v>0.28000000000000003</v>
      </c>
      <c r="AJ39" s="4">
        <v>0.28000000000000003</v>
      </c>
      <c r="AK39" s="4">
        <v>0.28000000000000003</v>
      </c>
      <c r="AL39" s="4">
        <v>0.28000000000000003</v>
      </c>
      <c r="AM39" s="4">
        <v>0.28000000000000003</v>
      </c>
      <c r="AN39" s="4">
        <f>0.28*AN47</f>
        <v>0.14000000000000001</v>
      </c>
      <c r="AO39" s="4">
        <v>0.28000000000000003</v>
      </c>
      <c r="AP39" s="4">
        <v>0.28000000000000003</v>
      </c>
      <c r="AQ39" s="4">
        <v>0.22</v>
      </c>
      <c r="AR39" s="4">
        <v>0.22</v>
      </c>
      <c r="AS39" s="4">
        <v>0.22</v>
      </c>
      <c r="AT39" s="4">
        <v>0.22</v>
      </c>
      <c r="AU39" s="4">
        <v>0.22</v>
      </c>
      <c r="AV39" s="4">
        <v>0.22</v>
      </c>
      <c r="AW39" s="4">
        <v>0.22</v>
      </c>
      <c r="AX39" s="4">
        <f>0.22*AX47</f>
        <v>0.11</v>
      </c>
      <c r="AY39" s="4">
        <v>0.22</v>
      </c>
      <c r="AZ39" s="4">
        <v>0.22</v>
      </c>
      <c r="BA39" s="4">
        <v>1.33</v>
      </c>
      <c r="BB39" s="4">
        <v>1.33</v>
      </c>
      <c r="BC39" s="4">
        <v>1.33</v>
      </c>
      <c r="BD39" s="4">
        <v>1.33</v>
      </c>
      <c r="BE39" s="4">
        <v>1.33</v>
      </c>
      <c r="BF39" s="4">
        <v>1.33</v>
      </c>
      <c r="BG39" s="4">
        <v>1.33</v>
      </c>
      <c r="BH39" s="4">
        <f>1.33*BH47</f>
        <v>0.66500000000000004</v>
      </c>
      <c r="BI39" s="4">
        <v>1.33</v>
      </c>
      <c r="BJ39" s="4">
        <v>0.66</v>
      </c>
      <c r="BK39" s="4">
        <v>0.66</v>
      </c>
      <c r="BL39" s="4">
        <v>0.66</v>
      </c>
      <c r="BM39" s="4">
        <v>0.66</v>
      </c>
      <c r="BN39" s="4">
        <v>0.66</v>
      </c>
      <c r="BO39" s="4">
        <v>0.66</v>
      </c>
      <c r="BP39" s="4">
        <v>0.66</v>
      </c>
      <c r="BQ39" s="4">
        <f>0.66*BQ47</f>
        <v>0.33</v>
      </c>
      <c r="BR39" s="4">
        <v>0.66</v>
      </c>
      <c r="BS39" s="4">
        <v>0.66</v>
      </c>
      <c r="BT39" s="4">
        <v>1.9</v>
      </c>
      <c r="BU39" s="4">
        <v>1.9</v>
      </c>
      <c r="BV39" s="4">
        <v>1.9</v>
      </c>
      <c r="BW39" s="4">
        <v>1.9</v>
      </c>
      <c r="BX39" s="4">
        <v>1.9</v>
      </c>
      <c r="BY39" s="4">
        <v>1.9</v>
      </c>
      <c r="BZ39" s="4">
        <v>1.9</v>
      </c>
      <c r="CA39" s="4">
        <f>1.9*CA47</f>
        <v>0.95</v>
      </c>
      <c r="CB39" s="4">
        <v>1.9</v>
      </c>
      <c r="CC39" s="4">
        <v>1.9</v>
      </c>
      <c r="CD39" s="4">
        <v>1.9</v>
      </c>
    </row>
    <row r="40" spans="1:82" x14ac:dyDescent="0.25">
      <c r="A40" s="16" t="s">
        <v>262</v>
      </c>
      <c r="B40" s="2" t="s">
        <v>260</v>
      </c>
      <c r="C40" s="4">
        <v>0</v>
      </c>
      <c r="D40" s="4">
        <v>0</v>
      </c>
      <c r="E40" s="4">
        <v>0</v>
      </c>
      <c r="F40" s="4">
        <f>0*F47</f>
        <v>0</v>
      </c>
      <c r="G40" s="4">
        <v>0</v>
      </c>
      <c r="H40" s="4">
        <v>0</v>
      </c>
      <c r="I40" s="4">
        <f>0*I47</f>
        <v>0</v>
      </c>
      <c r="J40" s="4">
        <f>0*J47</f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f>0*P47</f>
        <v>0</v>
      </c>
      <c r="Q40" s="4">
        <v>0</v>
      </c>
      <c r="R40" s="4">
        <v>0</v>
      </c>
      <c r="S40" s="4">
        <f>0*S47</f>
        <v>0</v>
      </c>
      <c r="T40" s="4">
        <f>0*T47</f>
        <v>0</v>
      </c>
      <c r="U40" s="4">
        <v>0</v>
      </c>
      <c r="V40" s="4">
        <v>0</v>
      </c>
      <c r="W40" s="4">
        <v>0.03</v>
      </c>
      <c r="X40" s="4">
        <v>0.03</v>
      </c>
      <c r="Y40" s="4">
        <v>0.03</v>
      </c>
      <c r="Z40" s="4">
        <f>0.03*Z47</f>
        <v>1.4999999999999999E-2</v>
      </c>
      <c r="AA40" s="4">
        <v>0.03</v>
      </c>
      <c r="AB40" s="4">
        <v>0.03</v>
      </c>
      <c r="AC40" s="4">
        <f>0.03*AC47</f>
        <v>1.4999999999999999E-2</v>
      </c>
      <c r="AD40" s="4">
        <f>0.03*AD47</f>
        <v>1.4999999999999999E-2</v>
      </c>
      <c r="AE40" s="4">
        <v>0.03</v>
      </c>
      <c r="AF40" s="4">
        <v>0.03</v>
      </c>
      <c r="AG40" s="4">
        <v>0.03</v>
      </c>
      <c r="AH40" s="4">
        <v>0.03</v>
      </c>
      <c r="AI40" s="4">
        <v>0.03</v>
      </c>
      <c r="AJ40" s="4">
        <f>0.03*AJ47</f>
        <v>1.4999999999999999E-2</v>
      </c>
      <c r="AK40" s="4">
        <v>0.03</v>
      </c>
      <c r="AL40" s="4">
        <v>0.03</v>
      </c>
      <c r="AM40" s="4">
        <f>0.03*AM47</f>
        <v>1.4999999999999999E-2</v>
      </c>
      <c r="AN40" s="4">
        <f>0.03*AN47</f>
        <v>1.4999999999999999E-2</v>
      </c>
      <c r="AO40" s="4">
        <v>0.03</v>
      </c>
      <c r="AP40" s="4">
        <v>0.03</v>
      </c>
      <c r="AQ40" s="4">
        <v>0.04</v>
      </c>
      <c r="AR40" s="4">
        <v>0.04</v>
      </c>
      <c r="AS40" s="4">
        <v>0.04</v>
      </c>
      <c r="AT40" s="4">
        <f>0.04*AT47</f>
        <v>0.02</v>
      </c>
      <c r="AU40" s="4">
        <v>0.04</v>
      </c>
      <c r="AV40" s="4">
        <v>0.04</v>
      </c>
      <c r="AW40" s="4">
        <f>0.04*AW47</f>
        <v>0.02</v>
      </c>
      <c r="AX40" s="4">
        <f>0.04*AX47</f>
        <v>0.02</v>
      </c>
      <c r="AY40" s="4">
        <v>0.04</v>
      </c>
      <c r="AZ40" s="4">
        <v>0.04</v>
      </c>
      <c r="BA40" s="4">
        <v>0.09</v>
      </c>
      <c r="BB40" s="4">
        <v>0.09</v>
      </c>
      <c r="BC40" s="4">
        <v>0.09</v>
      </c>
      <c r="BD40" s="4">
        <f>0.09*BD47</f>
        <v>4.4999999999999998E-2</v>
      </c>
      <c r="BE40" s="4">
        <v>0.09</v>
      </c>
      <c r="BF40" s="4">
        <v>0.09</v>
      </c>
      <c r="BG40" s="4">
        <f>0.09*BG47</f>
        <v>4.4999999999999998E-2</v>
      </c>
      <c r="BH40" s="4">
        <f>0.09*BH47</f>
        <v>4.4999999999999998E-2</v>
      </c>
      <c r="BI40" s="4">
        <v>0.09</v>
      </c>
      <c r="BJ40" s="4">
        <v>0.11</v>
      </c>
      <c r="BK40" s="4">
        <v>0.11</v>
      </c>
      <c r="BL40" s="4">
        <v>0.11</v>
      </c>
      <c r="BM40" s="4">
        <f>0.11*BM47</f>
        <v>5.5E-2</v>
      </c>
      <c r="BN40" s="4">
        <v>0.11</v>
      </c>
      <c r="BO40" s="4">
        <v>0.11</v>
      </c>
      <c r="BP40" s="4">
        <f>0.11*BP47</f>
        <v>5.5E-2</v>
      </c>
      <c r="BQ40" s="4">
        <f>0.11*BQ47</f>
        <v>5.5E-2</v>
      </c>
      <c r="BR40" s="4">
        <v>0.11</v>
      </c>
      <c r="BS40" s="4">
        <v>0.11</v>
      </c>
      <c r="BT40" s="4">
        <v>0.25</v>
      </c>
      <c r="BU40" s="4">
        <v>0.25</v>
      </c>
      <c r="BV40" s="4">
        <v>0.25</v>
      </c>
      <c r="BW40" s="4">
        <f>0.25*BW47</f>
        <v>0.125</v>
      </c>
      <c r="BX40" s="4">
        <v>0.25</v>
      </c>
      <c r="BY40" s="4">
        <v>0.25</v>
      </c>
      <c r="BZ40" s="4">
        <f>0.25*BZ47</f>
        <v>0.125</v>
      </c>
      <c r="CA40" s="4">
        <f>0.25*CA47</f>
        <v>0.125</v>
      </c>
      <c r="CB40" s="4">
        <v>0.25</v>
      </c>
      <c r="CC40" s="4">
        <v>0.25</v>
      </c>
      <c r="CD40" s="4">
        <v>0.25</v>
      </c>
    </row>
    <row r="41" spans="1:82" x14ac:dyDescent="0.25">
      <c r="A41" s="16" t="s">
        <v>265</v>
      </c>
      <c r="B41" s="2" t="s">
        <v>270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</row>
    <row r="42" spans="1:82" x14ac:dyDescent="0.25">
      <c r="A42" s="16" t="s">
        <v>263</v>
      </c>
      <c r="B42" s="2" t="s">
        <v>260</v>
      </c>
      <c r="C42" s="4">
        <f t="shared" ref="C42:CD42" si="527">C39*C41</f>
        <v>0.04</v>
      </c>
      <c r="D42" s="4">
        <f t="shared" ref="D42:F42" si="528">D39*D41</f>
        <v>0.04</v>
      </c>
      <c r="E42" s="4">
        <f t="shared" si="528"/>
        <v>0.04</v>
      </c>
      <c r="F42" s="4">
        <f t="shared" si="528"/>
        <v>0.04</v>
      </c>
      <c r="G42" s="4">
        <f t="shared" si="527"/>
        <v>0.04</v>
      </c>
      <c r="H42" s="4">
        <f t="shared" ref="H42:I42" si="529">H39*H41</f>
        <v>0.04</v>
      </c>
      <c r="I42" s="4">
        <f t="shared" si="529"/>
        <v>0.04</v>
      </c>
      <c r="J42" s="4">
        <f t="shared" si="527"/>
        <v>0.02</v>
      </c>
      <c r="K42" s="4">
        <f t="shared" si="527"/>
        <v>0.04</v>
      </c>
      <c r="L42" s="4">
        <f t="shared" si="527"/>
        <v>0.04</v>
      </c>
      <c r="M42" s="4">
        <f t="shared" si="527"/>
        <v>0.02</v>
      </c>
      <c r="N42" s="4">
        <f t="shared" ref="N42:P42" si="530">N39*N41</f>
        <v>0.02</v>
      </c>
      <c r="O42" s="4">
        <f t="shared" si="530"/>
        <v>0.02</v>
      </c>
      <c r="P42" s="4">
        <f t="shared" si="530"/>
        <v>0.02</v>
      </c>
      <c r="Q42" s="4">
        <f t="shared" si="527"/>
        <v>0.02</v>
      </c>
      <c r="R42" s="4">
        <f t="shared" ref="R42:S42" si="531">R39*R41</f>
        <v>0.02</v>
      </c>
      <c r="S42" s="4">
        <f t="shared" si="531"/>
        <v>0.02</v>
      </c>
      <c r="T42" s="4">
        <f t="shared" si="527"/>
        <v>0.01</v>
      </c>
      <c r="U42" s="4">
        <f t="shared" si="527"/>
        <v>0.02</v>
      </c>
      <c r="V42" s="4">
        <f t="shared" si="527"/>
        <v>0.02</v>
      </c>
      <c r="W42" s="4">
        <f t="shared" si="527"/>
        <v>0.35</v>
      </c>
      <c r="X42" s="4">
        <f t="shared" ref="X42:Z42" si="532">X39*X41</f>
        <v>0.35</v>
      </c>
      <c r="Y42" s="4">
        <f t="shared" si="532"/>
        <v>0.35</v>
      </c>
      <c r="Z42" s="4">
        <f t="shared" si="532"/>
        <v>0.35</v>
      </c>
      <c r="AA42" s="4">
        <f t="shared" si="527"/>
        <v>0.35</v>
      </c>
      <c r="AB42" s="4">
        <f t="shared" ref="AB42:AC42" si="533">AB39*AB41</f>
        <v>0.35</v>
      </c>
      <c r="AC42" s="4">
        <f t="shared" si="533"/>
        <v>0.35</v>
      </c>
      <c r="AD42" s="4">
        <f t="shared" si="527"/>
        <v>0.17499999999999999</v>
      </c>
      <c r="AE42" s="4">
        <f t="shared" si="527"/>
        <v>0.35</v>
      </c>
      <c r="AF42" s="4">
        <f t="shared" si="527"/>
        <v>0.35</v>
      </c>
      <c r="AG42" s="4">
        <f t="shared" si="527"/>
        <v>0.28000000000000003</v>
      </c>
      <c r="AH42" s="4">
        <f t="shared" ref="AH42:AJ42" si="534">AH39*AH41</f>
        <v>0.28000000000000003</v>
      </c>
      <c r="AI42" s="4">
        <f t="shared" si="534"/>
        <v>0.28000000000000003</v>
      </c>
      <c r="AJ42" s="4">
        <f t="shared" si="534"/>
        <v>0.28000000000000003</v>
      </c>
      <c r="AK42" s="4">
        <f t="shared" si="527"/>
        <v>0.28000000000000003</v>
      </c>
      <c r="AL42" s="4">
        <f t="shared" ref="AL42:AM42" si="535">AL39*AL41</f>
        <v>0.28000000000000003</v>
      </c>
      <c r="AM42" s="4">
        <f t="shared" si="535"/>
        <v>0.28000000000000003</v>
      </c>
      <c r="AN42" s="4">
        <f t="shared" si="527"/>
        <v>0.14000000000000001</v>
      </c>
      <c r="AO42" s="4">
        <f t="shared" si="527"/>
        <v>0.28000000000000003</v>
      </c>
      <c r="AP42" s="4">
        <f t="shared" si="527"/>
        <v>0.28000000000000003</v>
      </c>
      <c r="AQ42" s="4">
        <f t="shared" si="527"/>
        <v>0.22</v>
      </c>
      <c r="AR42" s="4">
        <f t="shared" ref="AR42:AT42" si="536">AR39*AR41</f>
        <v>0.22</v>
      </c>
      <c r="AS42" s="4">
        <f t="shared" si="536"/>
        <v>0.22</v>
      </c>
      <c r="AT42" s="4">
        <f t="shared" si="536"/>
        <v>0.22</v>
      </c>
      <c r="AU42" s="4">
        <f t="shared" si="527"/>
        <v>0.22</v>
      </c>
      <c r="AV42" s="4">
        <f t="shared" ref="AV42:AW42" si="537">AV39*AV41</f>
        <v>0.22</v>
      </c>
      <c r="AW42" s="4">
        <f t="shared" si="537"/>
        <v>0.22</v>
      </c>
      <c r="AX42" s="4">
        <f t="shared" si="527"/>
        <v>0.11</v>
      </c>
      <c r="AY42" s="4">
        <f t="shared" si="527"/>
        <v>0.22</v>
      </c>
      <c r="AZ42" s="4">
        <f t="shared" si="527"/>
        <v>0.22</v>
      </c>
      <c r="BA42" s="4">
        <f t="shared" si="527"/>
        <v>1.33</v>
      </c>
      <c r="BB42" s="4">
        <f t="shared" ref="BB42:BD42" si="538">BB39*BB41</f>
        <v>1.33</v>
      </c>
      <c r="BC42" s="4">
        <f t="shared" si="538"/>
        <v>1.33</v>
      </c>
      <c r="BD42" s="4">
        <f t="shared" si="538"/>
        <v>1.33</v>
      </c>
      <c r="BE42" s="4">
        <f t="shared" si="527"/>
        <v>1.33</v>
      </c>
      <c r="BF42" s="4">
        <f t="shared" ref="BF42:BG42" si="539">BF39*BF41</f>
        <v>1.33</v>
      </c>
      <c r="BG42" s="4">
        <f t="shared" si="539"/>
        <v>1.33</v>
      </c>
      <c r="BH42" s="4">
        <f t="shared" si="527"/>
        <v>0.66500000000000004</v>
      </c>
      <c r="BI42" s="4">
        <f t="shared" si="527"/>
        <v>1.33</v>
      </c>
      <c r="BJ42" s="4">
        <f t="shared" si="527"/>
        <v>0.66</v>
      </c>
      <c r="BK42" s="4">
        <f t="shared" ref="BK42:BM42" si="540">BK39*BK41</f>
        <v>0.66</v>
      </c>
      <c r="BL42" s="4">
        <f t="shared" si="540"/>
        <v>0.66</v>
      </c>
      <c r="BM42" s="4">
        <f t="shared" si="540"/>
        <v>0.66</v>
      </c>
      <c r="BN42" s="4">
        <f t="shared" si="527"/>
        <v>0.66</v>
      </c>
      <c r="BO42" s="4">
        <f t="shared" ref="BO42:BP42" si="541">BO39*BO41</f>
        <v>0.66</v>
      </c>
      <c r="BP42" s="4">
        <f t="shared" si="541"/>
        <v>0.66</v>
      </c>
      <c r="BQ42" s="4">
        <f t="shared" si="527"/>
        <v>0.33</v>
      </c>
      <c r="BR42" s="4">
        <f t="shared" si="527"/>
        <v>0.66</v>
      </c>
      <c r="BS42" s="4">
        <f t="shared" si="527"/>
        <v>0.66</v>
      </c>
      <c r="BT42" s="4">
        <f t="shared" si="527"/>
        <v>1.9</v>
      </c>
      <c r="BU42" s="4">
        <f t="shared" ref="BU42:BW42" si="542">BU39*BU41</f>
        <v>1.9</v>
      </c>
      <c r="BV42" s="4">
        <f t="shared" si="542"/>
        <v>1.9</v>
      </c>
      <c r="BW42" s="4">
        <f t="shared" si="542"/>
        <v>1.9</v>
      </c>
      <c r="BX42" s="4">
        <f t="shared" si="527"/>
        <v>1.9</v>
      </c>
      <c r="BY42" s="4">
        <f t="shared" ref="BY42:BZ42" si="543">BY39*BY41</f>
        <v>1.9</v>
      </c>
      <c r="BZ42" s="4">
        <f t="shared" si="543"/>
        <v>1.9</v>
      </c>
      <c r="CA42" s="4">
        <f t="shared" si="527"/>
        <v>0.95</v>
      </c>
      <c r="CB42" s="4">
        <f t="shared" si="527"/>
        <v>1.9</v>
      </c>
      <c r="CC42" s="4">
        <f t="shared" si="527"/>
        <v>1.9</v>
      </c>
      <c r="CD42" s="4">
        <f t="shared" si="527"/>
        <v>1.9</v>
      </c>
    </row>
    <row r="43" spans="1:82" x14ac:dyDescent="0.25">
      <c r="A43" s="16" t="s">
        <v>264</v>
      </c>
      <c r="B43" s="2" t="s">
        <v>260</v>
      </c>
      <c r="C43" s="4">
        <f t="shared" ref="C43:CD43" si="544">C40</f>
        <v>0</v>
      </c>
      <c r="D43" s="4">
        <f t="shared" ref="D43:F43" si="545">D40</f>
        <v>0</v>
      </c>
      <c r="E43" s="4">
        <f t="shared" si="545"/>
        <v>0</v>
      </c>
      <c r="F43" s="4">
        <f t="shared" si="545"/>
        <v>0</v>
      </c>
      <c r="G43" s="4">
        <f t="shared" si="544"/>
        <v>0</v>
      </c>
      <c r="H43" s="4">
        <f t="shared" ref="H43:I43" si="546">H40</f>
        <v>0</v>
      </c>
      <c r="I43" s="4">
        <f t="shared" si="546"/>
        <v>0</v>
      </c>
      <c r="J43" s="4">
        <f t="shared" si="544"/>
        <v>0</v>
      </c>
      <c r="K43" s="4">
        <f t="shared" si="544"/>
        <v>0</v>
      </c>
      <c r="L43" s="4">
        <f t="shared" si="544"/>
        <v>0</v>
      </c>
      <c r="M43" s="4">
        <f t="shared" si="544"/>
        <v>0</v>
      </c>
      <c r="N43" s="4">
        <f t="shared" ref="N43:P43" si="547">N40</f>
        <v>0</v>
      </c>
      <c r="O43" s="4">
        <f t="shared" si="547"/>
        <v>0</v>
      </c>
      <c r="P43" s="4">
        <f t="shared" si="547"/>
        <v>0</v>
      </c>
      <c r="Q43" s="4">
        <f t="shared" si="544"/>
        <v>0</v>
      </c>
      <c r="R43" s="4">
        <f t="shared" ref="R43:S43" si="548">R40</f>
        <v>0</v>
      </c>
      <c r="S43" s="4">
        <f t="shared" si="548"/>
        <v>0</v>
      </c>
      <c r="T43" s="4">
        <f t="shared" si="544"/>
        <v>0</v>
      </c>
      <c r="U43" s="4">
        <f t="shared" si="544"/>
        <v>0</v>
      </c>
      <c r="V43" s="4">
        <f t="shared" si="544"/>
        <v>0</v>
      </c>
      <c r="W43" s="4">
        <f t="shared" si="544"/>
        <v>0.03</v>
      </c>
      <c r="X43" s="4">
        <f t="shared" ref="X43:Z43" si="549">X40</f>
        <v>0.03</v>
      </c>
      <c r="Y43" s="4">
        <f t="shared" si="549"/>
        <v>0.03</v>
      </c>
      <c r="Z43" s="4">
        <f t="shared" si="549"/>
        <v>1.4999999999999999E-2</v>
      </c>
      <c r="AA43" s="4">
        <f t="shared" si="544"/>
        <v>0.03</v>
      </c>
      <c r="AB43" s="4">
        <f t="shared" ref="AB43:AC43" si="550">AB40</f>
        <v>0.03</v>
      </c>
      <c r="AC43" s="4">
        <f t="shared" si="550"/>
        <v>1.4999999999999999E-2</v>
      </c>
      <c r="AD43" s="4">
        <f t="shared" si="544"/>
        <v>1.4999999999999999E-2</v>
      </c>
      <c r="AE43" s="4">
        <f t="shared" si="544"/>
        <v>0.03</v>
      </c>
      <c r="AF43" s="4">
        <f t="shared" si="544"/>
        <v>0.03</v>
      </c>
      <c r="AG43" s="4">
        <f t="shared" si="544"/>
        <v>0.03</v>
      </c>
      <c r="AH43" s="4">
        <f t="shared" ref="AH43:AJ43" si="551">AH40</f>
        <v>0.03</v>
      </c>
      <c r="AI43" s="4">
        <f t="shared" si="551"/>
        <v>0.03</v>
      </c>
      <c r="AJ43" s="4">
        <f t="shared" si="551"/>
        <v>1.4999999999999999E-2</v>
      </c>
      <c r="AK43" s="4">
        <f t="shared" si="544"/>
        <v>0.03</v>
      </c>
      <c r="AL43" s="4">
        <f t="shared" ref="AL43:AM43" si="552">AL40</f>
        <v>0.03</v>
      </c>
      <c r="AM43" s="4">
        <f t="shared" si="552"/>
        <v>1.4999999999999999E-2</v>
      </c>
      <c r="AN43" s="4">
        <f t="shared" si="544"/>
        <v>1.4999999999999999E-2</v>
      </c>
      <c r="AO43" s="4">
        <f t="shared" si="544"/>
        <v>0.03</v>
      </c>
      <c r="AP43" s="4">
        <f t="shared" si="544"/>
        <v>0.03</v>
      </c>
      <c r="AQ43" s="4">
        <f t="shared" si="544"/>
        <v>0.04</v>
      </c>
      <c r="AR43" s="4">
        <f t="shared" ref="AR43:AT43" si="553">AR40</f>
        <v>0.04</v>
      </c>
      <c r="AS43" s="4">
        <f t="shared" si="553"/>
        <v>0.04</v>
      </c>
      <c r="AT43" s="4">
        <f t="shared" si="553"/>
        <v>0.02</v>
      </c>
      <c r="AU43" s="4">
        <f t="shared" si="544"/>
        <v>0.04</v>
      </c>
      <c r="AV43" s="4">
        <f t="shared" ref="AV43:AW43" si="554">AV40</f>
        <v>0.04</v>
      </c>
      <c r="AW43" s="4">
        <f t="shared" si="554"/>
        <v>0.02</v>
      </c>
      <c r="AX43" s="4">
        <f t="shared" si="544"/>
        <v>0.02</v>
      </c>
      <c r="AY43" s="4">
        <f t="shared" si="544"/>
        <v>0.04</v>
      </c>
      <c r="AZ43" s="4">
        <f t="shared" si="544"/>
        <v>0.04</v>
      </c>
      <c r="BA43" s="4">
        <f t="shared" si="544"/>
        <v>0.09</v>
      </c>
      <c r="BB43" s="4">
        <f t="shared" ref="BB43:BD43" si="555">BB40</f>
        <v>0.09</v>
      </c>
      <c r="BC43" s="4">
        <f t="shared" si="555"/>
        <v>0.09</v>
      </c>
      <c r="BD43" s="4">
        <f t="shared" si="555"/>
        <v>4.4999999999999998E-2</v>
      </c>
      <c r="BE43" s="4">
        <f t="shared" si="544"/>
        <v>0.09</v>
      </c>
      <c r="BF43" s="4">
        <f t="shared" ref="BF43:BG43" si="556">BF40</f>
        <v>0.09</v>
      </c>
      <c r="BG43" s="4">
        <f t="shared" si="556"/>
        <v>4.4999999999999998E-2</v>
      </c>
      <c r="BH43" s="4">
        <f t="shared" si="544"/>
        <v>4.4999999999999998E-2</v>
      </c>
      <c r="BI43" s="4">
        <f t="shared" si="544"/>
        <v>0.09</v>
      </c>
      <c r="BJ43" s="4">
        <f t="shared" si="544"/>
        <v>0.11</v>
      </c>
      <c r="BK43" s="4">
        <f t="shared" ref="BK43:BM43" si="557">BK40</f>
        <v>0.11</v>
      </c>
      <c r="BL43" s="4">
        <f t="shared" si="557"/>
        <v>0.11</v>
      </c>
      <c r="BM43" s="4">
        <f t="shared" si="557"/>
        <v>5.5E-2</v>
      </c>
      <c r="BN43" s="4">
        <f t="shared" si="544"/>
        <v>0.11</v>
      </c>
      <c r="BO43" s="4">
        <f t="shared" ref="BO43:BP43" si="558">BO40</f>
        <v>0.11</v>
      </c>
      <c r="BP43" s="4">
        <f t="shared" si="558"/>
        <v>5.5E-2</v>
      </c>
      <c r="BQ43" s="4">
        <f t="shared" si="544"/>
        <v>5.5E-2</v>
      </c>
      <c r="BR43" s="4">
        <f t="shared" si="544"/>
        <v>0.11</v>
      </c>
      <c r="BS43" s="4">
        <f t="shared" si="544"/>
        <v>0.11</v>
      </c>
      <c r="BT43" s="4">
        <f t="shared" si="544"/>
        <v>0.25</v>
      </c>
      <c r="BU43" s="4">
        <f t="shared" ref="BU43:BW43" si="559">BU40</f>
        <v>0.25</v>
      </c>
      <c r="BV43" s="4">
        <f t="shared" si="559"/>
        <v>0.25</v>
      </c>
      <c r="BW43" s="4">
        <f t="shared" si="559"/>
        <v>0.125</v>
      </c>
      <c r="BX43" s="4">
        <f t="shared" si="544"/>
        <v>0.25</v>
      </c>
      <c r="BY43" s="4">
        <f t="shared" ref="BY43:BZ43" si="560">BY40</f>
        <v>0.25</v>
      </c>
      <c r="BZ43" s="4">
        <f t="shared" si="560"/>
        <v>0.125</v>
      </c>
      <c r="CA43" s="4">
        <f t="shared" si="544"/>
        <v>0.125</v>
      </c>
      <c r="CB43" s="4">
        <f t="shared" si="544"/>
        <v>0.25</v>
      </c>
      <c r="CC43" s="4">
        <f t="shared" si="544"/>
        <v>0.25</v>
      </c>
      <c r="CD43" s="4">
        <f t="shared" si="544"/>
        <v>0.25</v>
      </c>
    </row>
    <row r="44" spans="1:82" x14ac:dyDescent="0.25">
      <c r="A44" s="16" t="s">
        <v>266</v>
      </c>
      <c r="C44" s="4">
        <f t="shared" ref="C44:J44" si="561">C42/((C84+C85)/1000)</f>
        <v>0.25276462166645258</v>
      </c>
      <c r="D44" s="4">
        <f t="shared" si="561"/>
        <v>0.25276462166645258</v>
      </c>
      <c r="E44" s="4">
        <f t="shared" si="561"/>
        <v>0.25276462166645258</v>
      </c>
      <c r="F44" s="4">
        <f t="shared" si="561"/>
        <v>0.25276462166645258</v>
      </c>
      <c r="G44" s="4">
        <f t="shared" si="561"/>
        <v>0.25276462166645258</v>
      </c>
      <c r="H44" s="4">
        <f t="shared" si="561"/>
        <v>0.25276462166645258</v>
      </c>
      <c r="I44" s="4">
        <f t="shared" si="561"/>
        <v>0.25276462166645258</v>
      </c>
      <c r="J44" s="4">
        <f t="shared" si="561"/>
        <v>0.12638231083322629</v>
      </c>
      <c r="K44" s="4">
        <f t="shared" ref="K44:CC44" si="562">K42/((K84+K85)/1000)</f>
        <v>0.25276462166645258</v>
      </c>
      <c r="L44" s="4">
        <f t="shared" ref="L44" si="563">L42/((L84+L85)/1000)</f>
        <v>0.25276462166645258</v>
      </c>
      <c r="M44" s="4">
        <f t="shared" si="562"/>
        <v>0.12638231083322629</v>
      </c>
      <c r="N44" s="4">
        <f t="shared" ref="N44:P44" si="564">N42/((N84+N85)/1000)</f>
        <v>0.12638231083322629</v>
      </c>
      <c r="O44" s="4">
        <f t="shared" si="564"/>
        <v>0.12638231083322629</v>
      </c>
      <c r="P44" s="4">
        <f t="shared" si="564"/>
        <v>0.12638231083322629</v>
      </c>
      <c r="Q44" s="4">
        <f t="shared" si="562"/>
        <v>0.12638231083322629</v>
      </c>
      <c r="R44" s="4">
        <f t="shared" ref="R44:S44" si="565">R42/((R84+R85)/1000)</f>
        <v>0.12638231083322629</v>
      </c>
      <c r="S44" s="4">
        <f t="shared" si="565"/>
        <v>0.12638231083322629</v>
      </c>
      <c r="T44" s="4">
        <f t="shared" ref="T44" si="566">T42/((T84+T85)/1000)</f>
        <v>6.3191155416613146E-2</v>
      </c>
      <c r="U44" s="4">
        <f t="shared" si="562"/>
        <v>0.12638231083322629</v>
      </c>
      <c r="V44" s="4">
        <f t="shared" ref="V44" si="567">V42/((V84+V85)/1000)</f>
        <v>0.12638231083322629</v>
      </c>
      <c r="W44" s="4">
        <f t="shared" si="562"/>
        <v>0.40621476086949454</v>
      </c>
      <c r="X44" s="4">
        <f t="shared" ref="X44:Z44" si="568">X42/((X84+X85)/1000)</f>
        <v>0.40621476086949454</v>
      </c>
      <c r="Y44" s="4">
        <f t="shared" si="568"/>
        <v>0.40621476086949454</v>
      </c>
      <c r="Z44" s="4">
        <f t="shared" si="568"/>
        <v>0.40621476086949454</v>
      </c>
      <c r="AA44" s="4">
        <f t="shared" si="562"/>
        <v>0.40621476086949454</v>
      </c>
      <c r="AB44" s="4">
        <f t="shared" ref="AB44:AC44" si="569">AB42/((AB84+AB85)/1000)</f>
        <v>0.40621476086949454</v>
      </c>
      <c r="AC44" s="4">
        <f t="shared" si="569"/>
        <v>0.40621476086949454</v>
      </c>
      <c r="AD44" s="4">
        <f t="shared" ref="AD44" si="570">AD42/((AD84+AD85)/1000)</f>
        <v>0.20310738043474727</v>
      </c>
      <c r="AE44" s="4">
        <f t="shared" si="562"/>
        <v>0.40621476086949454</v>
      </c>
      <c r="AF44" s="4">
        <f t="shared" ref="AF44" si="571">AF42/((AF84+AF85)/1000)</f>
        <v>0.40621476086949454</v>
      </c>
      <c r="AG44" s="4">
        <f t="shared" si="562"/>
        <v>0.32497180869559572</v>
      </c>
      <c r="AH44" s="4">
        <f t="shared" ref="AH44:AJ44" si="572">AH42/((AH84+AH85)/1000)</f>
        <v>0.32497180869559572</v>
      </c>
      <c r="AI44" s="4">
        <f t="shared" si="572"/>
        <v>0.32497180869559572</v>
      </c>
      <c r="AJ44" s="4">
        <f t="shared" si="572"/>
        <v>0.32497180869559572</v>
      </c>
      <c r="AK44" s="4">
        <f t="shared" si="562"/>
        <v>0.32497180869559572</v>
      </c>
      <c r="AL44" s="4">
        <f t="shared" ref="AL44:AM44" si="573">AL42/((AL84+AL85)/1000)</f>
        <v>0.32497180869559572</v>
      </c>
      <c r="AM44" s="4">
        <f t="shared" si="573"/>
        <v>0.32497180869559572</v>
      </c>
      <c r="AN44" s="4">
        <f t="shared" ref="AN44" si="574">AN42/((AN84+AN85)/1000)</f>
        <v>0.16248590434779786</v>
      </c>
      <c r="AO44" s="4">
        <f t="shared" si="562"/>
        <v>0.32497180869559572</v>
      </c>
      <c r="AP44" s="4">
        <f t="shared" ref="AP44" si="575">AP42/((AP84+AP85)/1000)</f>
        <v>0.32497180869559572</v>
      </c>
      <c r="AQ44" s="4">
        <f t="shared" si="562"/>
        <v>0.25533499254653946</v>
      </c>
      <c r="AR44" s="4">
        <f t="shared" ref="AR44:AT44" si="576">AR42/((AR84+AR85)/1000)</f>
        <v>0.25533499254653946</v>
      </c>
      <c r="AS44" s="4">
        <f t="shared" si="576"/>
        <v>0.25533499254653946</v>
      </c>
      <c r="AT44" s="4">
        <f t="shared" si="576"/>
        <v>0.25533499254653946</v>
      </c>
      <c r="AU44" s="4">
        <f t="shared" si="562"/>
        <v>0.25533499254653946</v>
      </c>
      <c r="AV44" s="4">
        <f t="shared" ref="AV44:AW44" si="577">AV42/((AV84+AV85)/1000)</f>
        <v>0.25533499254653946</v>
      </c>
      <c r="AW44" s="4">
        <f t="shared" si="577"/>
        <v>0.25533499254653946</v>
      </c>
      <c r="AX44" s="4">
        <f t="shared" ref="AX44" si="578">AX42/((AX84+AX85)/1000)</f>
        <v>0.12766749627326973</v>
      </c>
      <c r="AY44" s="4">
        <f t="shared" si="562"/>
        <v>0.25533499254653946</v>
      </c>
      <c r="AZ44" s="4">
        <f t="shared" ref="AZ44" si="579">AZ42/((AZ84+AZ85)/1000)</f>
        <v>0.25533499254653946</v>
      </c>
      <c r="BA44" s="4">
        <f t="shared" si="562"/>
        <v>0.51411711167900076</v>
      </c>
      <c r="BB44" s="4">
        <f t="shared" ref="BB44:BD44" si="580">BB42/((BB84+BB85)/1000)</f>
        <v>0.51411711167900076</v>
      </c>
      <c r="BC44" s="4">
        <f t="shared" si="580"/>
        <v>0.51411711167900076</v>
      </c>
      <c r="BD44" s="4">
        <f t="shared" si="580"/>
        <v>0.51411711167900076</v>
      </c>
      <c r="BE44" s="4">
        <f t="shared" si="562"/>
        <v>0.51411711167900076</v>
      </c>
      <c r="BF44" s="4">
        <f t="shared" ref="BF44:BG44" si="581">BF42/((BF84+BF85)/1000)</f>
        <v>0.51411711167900076</v>
      </c>
      <c r="BG44" s="4">
        <f t="shared" si="581"/>
        <v>0.51411711167900076</v>
      </c>
      <c r="BH44" s="4">
        <f t="shared" ref="BH44" si="582">BH42/((BH84+BH85)/1000)</f>
        <v>0.25705855583950038</v>
      </c>
      <c r="BI44" s="4">
        <f t="shared" ref="BI44" si="583">BI42/((BI84+BI85)/1000)</f>
        <v>0.51411711167900076</v>
      </c>
      <c r="BJ44" s="4">
        <f t="shared" si="562"/>
        <v>0.25512578474296277</v>
      </c>
      <c r="BK44" s="4">
        <f t="shared" ref="BK44:BM44" si="584">BK42/((BK84+BK85)/1000)</f>
        <v>0.25512578474296277</v>
      </c>
      <c r="BL44" s="4">
        <f t="shared" si="584"/>
        <v>0.25512578474296277</v>
      </c>
      <c r="BM44" s="4">
        <f t="shared" si="584"/>
        <v>0.25512578474296277</v>
      </c>
      <c r="BN44" s="4">
        <f t="shared" si="562"/>
        <v>0.25512578474296277</v>
      </c>
      <c r="BO44" s="4">
        <f t="shared" ref="BO44:BP44" si="585">BO42/((BO84+BO85)/1000)</f>
        <v>0.25512578474296277</v>
      </c>
      <c r="BP44" s="4">
        <f t="shared" si="585"/>
        <v>0.25512578474296277</v>
      </c>
      <c r="BQ44" s="4">
        <f t="shared" ref="BQ44" si="586">BQ42/((BQ84+BQ85)/1000)</f>
        <v>0.12756289237148138</v>
      </c>
      <c r="BR44" s="4">
        <f t="shared" si="562"/>
        <v>0.25512578474296277</v>
      </c>
      <c r="BS44" s="4">
        <f t="shared" ref="BS44" si="587">BS42/((BS84+BS85)/1000)</f>
        <v>0.25512578474296277</v>
      </c>
      <c r="BT44" s="4">
        <f t="shared" si="562"/>
        <v>0.40648592124056321</v>
      </c>
      <c r="BU44" s="4">
        <f t="shared" ref="BU44:BW44" si="588">BU42/((BU84+BU85)/1000)</f>
        <v>0.40648592124056321</v>
      </c>
      <c r="BV44" s="4">
        <f t="shared" si="588"/>
        <v>0.40648592124056321</v>
      </c>
      <c r="BW44" s="4">
        <f t="shared" si="588"/>
        <v>0.40648592124056321</v>
      </c>
      <c r="BX44" s="4">
        <f t="shared" si="562"/>
        <v>0.40648592124056321</v>
      </c>
      <c r="BY44" s="4">
        <f t="shared" ref="BY44:BZ44" si="589">BY42/((BY84+BY85)/1000)</f>
        <v>0.40648592124056321</v>
      </c>
      <c r="BZ44" s="4">
        <f t="shared" si="589"/>
        <v>0.40648592124056321</v>
      </c>
      <c r="CA44" s="4">
        <f t="shared" ref="CA44" si="590">CA42/((CA84+CA85)/1000)</f>
        <v>0.2032429606202816</v>
      </c>
      <c r="CB44" s="4">
        <f t="shared" si="562"/>
        <v>0.40648592124056321</v>
      </c>
      <c r="CC44" s="4">
        <f t="shared" si="562"/>
        <v>0.40648592124056321</v>
      </c>
      <c r="CD44" s="4">
        <f t="shared" ref="CD44" si="591">CD42/((CD84+CD85)/1000)</f>
        <v>0.40648592124056321</v>
      </c>
    </row>
    <row r="45" spans="1:82" x14ac:dyDescent="0.25">
      <c r="A45" s="16" t="s">
        <v>267</v>
      </c>
      <c r="C45" s="4">
        <f t="shared" ref="C45:J45" si="592">C43/((C84+C85)/1000)</f>
        <v>0</v>
      </c>
      <c r="D45" s="4">
        <f t="shared" si="592"/>
        <v>0</v>
      </c>
      <c r="E45" s="4">
        <f t="shared" si="592"/>
        <v>0</v>
      </c>
      <c r="F45" s="4">
        <f t="shared" si="592"/>
        <v>0</v>
      </c>
      <c r="G45" s="4">
        <f t="shared" si="592"/>
        <v>0</v>
      </c>
      <c r="H45" s="4">
        <f t="shared" si="592"/>
        <v>0</v>
      </c>
      <c r="I45" s="4">
        <f t="shared" si="592"/>
        <v>0</v>
      </c>
      <c r="J45" s="4">
        <f t="shared" si="592"/>
        <v>0</v>
      </c>
      <c r="K45" s="4">
        <f t="shared" ref="K45:CC45" si="593">K43/((K84+K85)/1000)</f>
        <v>0</v>
      </c>
      <c r="L45" s="4">
        <f t="shared" ref="L45" si="594">L43/((L84+L85)/1000)</f>
        <v>0</v>
      </c>
      <c r="M45" s="4">
        <f t="shared" si="593"/>
        <v>0</v>
      </c>
      <c r="N45" s="4">
        <f t="shared" ref="N45:P45" si="595">N43/((N84+N85)/1000)</f>
        <v>0</v>
      </c>
      <c r="O45" s="4">
        <f t="shared" si="595"/>
        <v>0</v>
      </c>
      <c r="P45" s="4">
        <f t="shared" si="595"/>
        <v>0</v>
      </c>
      <c r="Q45" s="4">
        <f t="shared" si="593"/>
        <v>0</v>
      </c>
      <c r="R45" s="4">
        <f t="shared" ref="R45:S45" si="596">R43/((R84+R85)/1000)</f>
        <v>0</v>
      </c>
      <c r="S45" s="4">
        <f t="shared" si="596"/>
        <v>0</v>
      </c>
      <c r="T45" s="4">
        <f t="shared" ref="T45" si="597">T43/((T84+T85)/1000)</f>
        <v>0</v>
      </c>
      <c r="U45" s="4">
        <f t="shared" si="593"/>
        <v>0</v>
      </c>
      <c r="V45" s="4">
        <f t="shared" ref="V45" si="598">V43/((V84+V85)/1000)</f>
        <v>0</v>
      </c>
      <c r="W45" s="4">
        <f t="shared" si="593"/>
        <v>3.4818408074528108E-2</v>
      </c>
      <c r="X45" s="4">
        <f t="shared" ref="X45:Z45" si="599">X43/((X84+X85)/1000)</f>
        <v>3.4818408074528108E-2</v>
      </c>
      <c r="Y45" s="4">
        <f t="shared" si="599"/>
        <v>3.4818408074528108E-2</v>
      </c>
      <c r="Z45" s="4">
        <f t="shared" si="599"/>
        <v>1.7409204037264054E-2</v>
      </c>
      <c r="AA45" s="4">
        <f t="shared" si="593"/>
        <v>3.4818408074528108E-2</v>
      </c>
      <c r="AB45" s="4">
        <f t="shared" ref="AB45:AC45" si="600">AB43/((AB84+AB85)/1000)</f>
        <v>3.4818408074528108E-2</v>
      </c>
      <c r="AC45" s="4">
        <f t="shared" si="600"/>
        <v>1.7409204037264054E-2</v>
      </c>
      <c r="AD45" s="4">
        <f t="shared" ref="AD45" si="601">AD43/((AD84+AD85)/1000)</f>
        <v>1.7409204037264054E-2</v>
      </c>
      <c r="AE45" s="4">
        <f t="shared" si="593"/>
        <v>3.4818408074528108E-2</v>
      </c>
      <c r="AF45" s="4">
        <f t="shared" ref="AF45" si="602">AF43/((AF84+AF85)/1000)</f>
        <v>3.4818408074528108E-2</v>
      </c>
      <c r="AG45" s="4">
        <f t="shared" si="593"/>
        <v>3.4818408074528108E-2</v>
      </c>
      <c r="AH45" s="4">
        <f t="shared" ref="AH45:AJ45" si="603">AH43/((AH84+AH85)/1000)</f>
        <v>3.4818408074528108E-2</v>
      </c>
      <c r="AI45" s="4">
        <f t="shared" si="603"/>
        <v>3.4818408074528108E-2</v>
      </c>
      <c r="AJ45" s="4">
        <f t="shared" si="603"/>
        <v>1.7409204037264054E-2</v>
      </c>
      <c r="AK45" s="4">
        <f t="shared" si="593"/>
        <v>3.4818408074528108E-2</v>
      </c>
      <c r="AL45" s="4">
        <f t="shared" ref="AL45:AM45" si="604">AL43/((AL84+AL85)/1000)</f>
        <v>3.4818408074528108E-2</v>
      </c>
      <c r="AM45" s="4">
        <f t="shared" si="604"/>
        <v>1.7409204037264054E-2</v>
      </c>
      <c r="AN45" s="4">
        <f t="shared" ref="AN45" si="605">AN43/((AN84+AN85)/1000)</f>
        <v>1.7409204037264054E-2</v>
      </c>
      <c r="AO45" s="4">
        <f t="shared" si="593"/>
        <v>3.4818408074528108E-2</v>
      </c>
      <c r="AP45" s="4">
        <f t="shared" ref="AP45" si="606">AP43/((AP84+AP85)/1000)</f>
        <v>3.4818408074528108E-2</v>
      </c>
      <c r="AQ45" s="4">
        <f t="shared" si="593"/>
        <v>4.6424544099370808E-2</v>
      </c>
      <c r="AR45" s="4">
        <f t="shared" ref="AR45:AT45" si="607">AR43/((AR84+AR85)/1000)</f>
        <v>4.6424544099370808E-2</v>
      </c>
      <c r="AS45" s="4">
        <f t="shared" si="607"/>
        <v>4.6424544099370808E-2</v>
      </c>
      <c r="AT45" s="4">
        <f t="shared" si="607"/>
        <v>2.3212272049685404E-2</v>
      </c>
      <c r="AU45" s="4">
        <f t="shared" si="593"/>
        <v>4.6424544099370808E-2</v>
      </c>
      <c r="AV45" s="4">
        <f t="shared" ref="AV45:AW45" si="608">AV43/((AV84+AV85)/1000)</f>
        <v>4.6424544099370808E-2</v>
      </c>
      <c r="AW45" s="4">
        <f t="shared" si="608"/>
        <v>2.3212272049685404E-2</v>
      </c>
      <c r="AX45" s="4">
        <f t="shared" ref="AX45" si="609">AX43/((AX84+AX85)/1000)</f>
        <v>2.3212272049685404E-2</v>
      </c>
      <c r="AY45" s="4">
        <f t="shared" si="593"/>
        <v>4.6424544099370808E-2</v>
      </c>
      <c r="AZ45" s="4">
        <f t="shared" ref="AZ45" si="610">AZ43/((AZ84+AZ85)/1000)</f>
        <v>4.6424544099370808E-2</v>
      </c>
      <c r="BA45" s="4">
        <f t="shared" si="593"/>
        <v>3.4789879737676742E-2</v>
      </c>
      <c r="BB45" s="4">
        <f t="shared" ref="BB45:BD45" si="611">BB43/((BB84+BB85)/1000)</f>
        <v>3.4789879737676742E-2</v>
      </c>
      <c r="BC45" s="4">
        <f t="shared" si="611"/>
        <v>3.4789879737676742E-2</v>
      </c>
      <c r="BD45" s="4">
        <f t="shared" si="611"/>
        <v>1.7394939868838371E-2</v>
      </c>
      <c r="BE45" s="4">
        <f t="shared" si="593"/>
        <v>3.4789879737676742E-2</v>
      </c>
      <c r="BF45" s="4">
        <f t="shared" ref="BF45:BG45" si="612">BF43/((BF84+BF85)/1000)</f>
        <v>3.4789879737676742E-2</v>
      </c>
      <c r="BG45" s="4">
        <f t="shared" si="612"/>
        <v>1.7394939868838371E-2</v>
      </c>
      <c r="BH45" s="4">
        <f t="shared" ref="BH45" si="613">BH43/((BH84+BH85)/1000)</f>
        <v>1.7394939868838371E-2</v>
      </c>
      <c r="BI45" s="4">
        <f t="shared" ref="BI45" si="614">BI43/((BI84+BI85)/1000)</f>
        <v>3.4789879737676742E-2</v>
      </c>
      <c r="BJ45" s="4">
        <f t="shared" si="593"/>
        <v>4.252096412382713E-2</v>
      </c>
      <c r="BK45" s="4">
        <f t="shared" ref="BK45:BM45" si="615">BK43/((BK84+BK85)/1000)</f>
        <v>4.252096412382713E-2</v>
      </c>
      <c r="BL45" s="4">
        <f t="shared" si="615"/>
        <v>4.252096412382713E-2</v>
      </c>
      <c r="BM45" s="4">
        <f t="shared" si="615"/>
        <v>2.1260482061913565E-2</v>
      </c>
      <c r="BN45" s="4">
        <f t="shared" si="593"/>
        <v>4.252096412382713E-2</v>
      </c>
      <c r="BO45" s="4">
        <f t="shared" ref="BO45:BP45" si="616">BO43/((BO84+BO85)/1000)</f>
        <v>4.252096412382713E-2</v>
      </c>
      <c r="BP45" s="4">
        <f t="shared" si="616"/>
        <v>2.1260482061913565E-2</v>
      </c>
      <c r="BQ45" s="4">
        <f t="shared" ref="BQ45" si="617">BQ43/((BQ84+BQ85)/1000)</f>
        <v>2.1260482061913565E-2</v>
      </c>
      <c r="BR45" s="4">
        <f t="shared" si="593"/>
        <v>4.252096412382713E-2</v>
      </c>
      <c r="BS45" s="4">
        <f t="shared" ref="BS45" si="618">BS43/((BS84+BS85)/1000)</f>
        <v>4.252096412382713E-2</v>
      </c>
      <c r="BT45" s="4">
        <f t="shared" si="593"/>
        <v>5.3484989636916218E-2</v>
      </c>
      <c r="BU45" s="4">
        <f t="shared" ref="BU45:BW45" si="619">BU43/((BU84+BU85)/1000)</f>
        <v>5.3484989636916218E-2</v>
      </c>
      <c r="BV45" s="4">
        <f t="shared" si="619"/>
        <v>5.3484989636916218E-2</v>
      </c>
      <c r="BW45" s="4">
        <f t="shared" si="619"/>
        <v>2.6742494818458109E-2</v>
      </c>
      <c r="BX45" s="4">
        <f t="shared" si="593"/>
        <v>5.3484989636916218E-2</v>
      </c>
      <c r="BY45" s="4">
        <f t="shared" ref="BY45:BZ45" si="620">BY43/((BY84+BY85)/1000)</f>
        <v>5.3484989636916218E-2</v>
      </c>
      <c r="BZ45" s="4">
        <f t="shared" si="620"/>
        <v>2.6742494818458109E-2</v>
      </c>
      <c r="CA45" s="4">
        <f t="shared" ref="CA45" si="621">CA43/((CA84+CA85)/1000)</f>
        <v>2.6742494818458109E-2</v>
      </c>
      <c r="CB45" s="4">
        <f t="shared" si="593"/>
        <v>5.3484989636916218E-2</v>
      </c>
      <c r="CC45" s="4">
        <f t="shared" si="593"/>
        <v>5.3484989636916218E-2</v>
      </c>
      <c r="CD45" s="4">
        <f t="shared" ref="CD45" si="622">CD43/((CD84+CD85)/1000)</f>
        <v>5.3484989636916218E-2</v>
      </c>
    </row>
    <row r="46" spans="1:82" x14ac:dyDescent="0.25">
      <c r="A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</row>
    <row r="47" spans="1:82" x14ac:dyDescent="0.25">
      <c r="A47" s="68" t="s">
        <v>281</v>
      </c>
      <c r="B47" s="76"/>
      <c r="C47" s="4">
        <v>1</v>
      </c>
      <c r="D47" s="4">
        <v>1</v>
      </c>
      <c r="E47" s="4">
        <v>1</v>
      </c>
      <c r="F47" s="4">
        <f>1-0.5</f>
        <v>0.5</v>
      </c>
      <c r="G47" s="4">
        <v>1</v>
      </c>
      <c r="H47" s="4">
        <v>1</v>
      </c>
      <c r="I47" s="4">
        <f>1-0.5</f>
        <v>0.5</v>
      </c>
      <c r="J47" s="4">
        <f>1-0.5</f>
        <v>0.5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f>1-0.5</f>
        <v>0.5</v>
      </c>
      <c r="Q47" s="4">
        <v>1</v>
      </c>
      <c r="R47" s="4">
        <v>1</v>
      </c>
      <c r="S47" s="4">
        <f>1-0.5</f>
        <v>0.5</v>
      </c>
      <c r="T47" s="4">
        <f>1-0.5</f>
        <v>0.5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f>1-0.5</f>
        <v>0.5</v>
      </c>
      <c r="AA47" s="4">
        <v>1</v>
      </c>
      <c r="AB47" s="4">
        <v>1</v>
      </c>
      <c r="AC47" s="4">
        <f>1-0.5</f>
        <v>0.5</v>
      </c>
      <c r="AD47" s="4">
        <f>1-0.5</f>
        <v>0.5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f>1-0.5</f>
        <v>0.5</v>
      </c>
      <c r="AK47" s="4">
        <v>1</v>
      </c>
      <c r="AL47" s="4">
        <v>1</v>
      </c>
      <c r="AM47" s="4">
        <f>1-0.5</f>
        <v>0.5</v>
      </c>
      <c r="AN47" s="4">
        <f>1-0.5</f>
        <v>0.5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f>1-0.5</f>
        <v>0.5</v>
      </c>
      <c r="AU47" s="4">
        <v>1</v>
      </c>
      <c r="AV47" s="4">
        <v>1</v>
      </c>
      <c r="AW47" s="4">
        <f>1-0.5</f>
        <v>0.5</v>
      </c>
      <c r="AX47" s="4">
        <f>1-0.5</f>
        <v>0.5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f>1-0.5</f>
        <v>0.5</v>
      </c>
      <c r="BE47" s="4">
        <v>1</v>
      </c>
      <c r="BF47" s="4">
        <v>1</v>
      </c>
      <c r="BG47" s="4">
        <f>1-0.5</f>
        <v>0.5</v>
      </c>
      <c r="BH47" s="4">
        <f>1-0.5</f>
        <v>0.5</v>
      </c>
      <c r="BI47" s="4">
        <v>1</v>
      </c>
      <c r="BJ47" s="4">
        <v>1</v>
      </c>
      <c r="BK47" s="4">
        <v>1</v>
      </c>
      <c r="BL47" s="4">
        <v>1</v>
      </c>
      <c r="BM47" s="4">
        <f>1-0.5</f>
        <v>0.5</v>
      </c>
      <c r="BN47" s="4">
        <v>1</v>
      </c>
      <c r="BO47" s="4">
        <v>1</v>
      </c>
      <c r="BP47" s="4">
        <f>1-0.5</f>
        <v>0.5</v>
      </c>
      <c r="BQ47" s="4">
        <f>1-0.5</f>
        <v>0.5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f>1-0.5</f>
        <v>0.5</v>
      </c>
      <c r="BX47" s="4">
        <v>1</v>
      </c>
      <c r="BY47" s="4">
        <v>1</v>
      </c>
      <c r="BZ47" s="4">
        <f>1-0.5</f>
        <v>0.5</v>
      </c>
      <c r="CA47" s="4">
        <f>1-0.5</f>
        <v>0.5</v>
      </c>
      <c r="CB47" s="4">
        <v>1</v>
      </c>
      <c r="CC47" s="4">
        <v>1</v>
      </c>
      <c r="CD47" s="4">
        <v>1</v>
      </c>
    </row>
    <row r="48" spans="1:82" x14ac:dyDescent="0.25">
      <c r="A48" s="68"/>
      <c r="B48" s="7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</row>
    <row r="49" spans="1:82" x14ac:dyDescent="0.25">
      <c r="A49" s="2" t="s">
        <v>50</v>
      </c>
      <c r="B49" t="s">
        <v>51</v>
      </c>
      <c r="C49" s="1">
        <v>19.2</v>
      </c>
      <c r="D49" s="1">
        <v>19.2</v>
      </c>
      <c r="E49" s="1">
        <v>19.2</v>
      </c>
      <c r="F49" s="1">
        <v>19.2</v>
      </c>
      <c r="G49" s="1">
        <v>19.2</v>
      </c>
      <c r="H49" s="1">
        <v>19.2</v>
      </c>
      <c r="I49" s="1">
        <v>19.2</v>
      </c>
      <c r="J49" s="1">
        <v>19.2</v>
      </c>
      <c r="K49" s="1">
        <v>19.2</v>
      </c>
      <c r="L49" s="1">
        <v>19.2</v>
      </c>
      <c r="M49" s="1">
        <v>78.599999999999994</v>
      </c>
      <c r="N49" s="1">
        <v>78.599999999999994</v>
      </c>
      <c r="O49" s="1">
        <v>78.599999999999994</v>
      </c>
      <c r="P49" s="1">
        <v>78.599999999999994</v>
      </c>
      <c r="Q49" s="1">
        <v>78.599999999999994</v>
      </c>
      <c r="R49" s="1">
        <v>78.599999999999994</v>
      </c>
      <c r="S49" s="1">
        <v>78.599999999999994</v>
      </c>
      <c r="T49" s="1">
        <v>78.599999999999994</v>
      </c>
      <c r="U49" s="1">
        <v>78.599999999999994</v>
      </c>
      <c r="V49" s="1">
        <v>78.599999999999994</v>
      </c>
      <c r="W49" s="1">
        <v>49.2</v>
      </c>
      <c r="X49" s="1">
        <v>49.2</v>
      </c>
      <c r="Y49" s="1">
        <v>49.2</v>
      </c>
      <c r="Z49" s="1">
        <v>49.2</v>
      </c>
      <c r="AA49" s="1">
        <v>49.2</v>
      </c>
      <c r="AB49" s="1">
        <v>49.2</v>
      </c>
      <c r="AC49" s="1">
        <v>49.2</v>
      </c>
      <c r="AD49" s="1">
        <v>49.2</v>
      </c>
      <c r="AE49" s="1">
        <v>49.2</v>
      </c>
      <c r="AF49" s="1">
        <v>49.2</v>
      </c>
      <c r="AG49" s="1">
        <f t="shared" ref="AG49:AP49" si="623">17.6+20.7</f>
        <v>38.299999999999997</v>
      </c>
      <c r="AH49" s="1">
        <f t="shared" si="623"/>
        <v>38.299999999999997</v>
      </c>
      <c r="AI49" s="1">
        <f t="shared" si="623"/>
        <v>38.299999999999997</v>
      </c>
      <c r="AJ49" s="1">
        <f t="shared" si="623"/>
        <v>38.299999999999997</v>
      </c>
      <c r="AK49" s="1">
        <f t="shared" si="623"/>
        <v>38.299999999999997</v>
      </c>
      <c r="AL49" s="1">
        <f t="shared" si="623"/>
        <v>38.299999999999997</v>
      </c>
      <c r="AM49" s="1">
        <f t="shared" si="623"/>
        <v>38.299999999999997</v>
      </c>
      <c r="AN49" s="1">
        <f t="shared" si="623"/>
        <v>38.299999999999997</v>
      </c>
      <c r="AO49" s="1">
        <f t="shared" si="623"/>
        <v>38.299999999999997</v>
      </c>
      <c r="AP49" s="1">
        <f t="shared" si="623"/>
        <v>38.299999999999997</v>
      </c>
      <c r="AQ49" s="1">
        <v>10.6</v>
      </c>
      <c r="AR49" s="1">
        <v>10.6</v>
      </c>
      <c r="AS49" s="1">
        <v>10.6</v>
      </c>
      <c r="AT49" s="1">
        <v>10.6</v>
      </c>
      <c r="AU49" s="1">
        <v>10.6</v>
      </c>
      <c r="AV49" s="1">
        <v>10.6</v>
      </c>
      <c r="AW49" s="1">
        <v>10.6</v>
      </c>
      <c r="AX49" s="1">
        <v>10.6</v>
      </c>
      <c r="AY49" s="1">
        <v>10.6</v>
      </c>
      <c r="AZ49" s="1">
        <v>10.6</v>
      </c>
      <c r="BA49" s="1">
        <v>16.8</v>
      </c>
      <c r="BB49" s="1">
        <v>16.8</v>
      </c>
      <c r="BC49" s="1">
        <v>16.8</v>
      </c>
      <c r="BD49" s="1">
        <v>16.8</v>
      </c>
      <c r="BE49" s="1">
        <v>16.8</v>
      </c>
      <c r="BF49" s="1">
        <v>16.8</v>
      </c>
      <c r="BG49" s="1">
        <v>16.8</v>
      </c>
      <c r="BH49" s="1">
        <v>16.8</v>
      </c>
      <c r="BI49" s="1">
        <v>16.8</v>
      </c>
      <c r="BJ49" s="1">
        <v>83.3</v>
      </c>
      <c r="BK49" s="1">
        <v>83.3</v>
      </c>
      <c r="BL49" s="1">
        <v>83.3</v>
      </c>
      <c r="BM49" s="1">
        <v>83.3</v>
      </c>
      <c r="BN49" s="1">
        <v>83.3</v>
      </c>
      <c r="BO49" s="1">
        <v>83.3</v>
      </c>
      <c r="BP49" s="1">
        <v>83.3</v>
      </c>
      <c r="BQ49" s="1">
        <v>83.3</v>
      </c>
      <c r="BR49" s="1">
        <v>83.3</v>
      </c>
      <c r="BS49" s="1">
        <v>83.3</v>
      </c>
      <c r="BT49" s="1">
        <f t="shared" ref="BT49:CD49" si="624">57.9+31.8</f>
        <v>89.7</v>
      </c>
      <c r="BU49" s="1">
        <f t="shared" si="624"/>
        <v>89.7</v>
      </c>
      <c r="BV49" s="1">
        <f t="shared" si="624"/>
        <v>89.7</v>
      </c>
      <c r="BW49" s="1">
        <f t="shared" si="624"/>
        <v>89.7</v>
      </c>
      <c r="BX49" s="1">
        <f t="shared" si="624"/>
        <v>89.7</v>
      </c>
      <c r="BY49" s="1">
        <f t="shared" si="624"/>
        <v>89.7</v>
      </c>
      <c r="BZ49" s="1">
        <f t="shared" si="624"/>
        <v>89.7</v>
      </c>
      <c r="CA49" s="1">
        <f t="shared" si="624"/>
        <v>89.7</v>
      </c>
      <c r="CB49" s="1">
        <f t="shared" si="624"/>
        <v>89.7</v>
      </c>
      <c r="CC49" s="1">
        <f t="shared" si="624"/>
        <v>89.7</v>
      </c>
      <c r="CD49" s="1">
        <f t="shared" si="624"/>
        <v>89.7</v>
      </c>
    </row>
    <row r="50" spans="1:8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</row>
    <row r="51" spans="1:82" x14ac:dyDescent="0.25">
      <c r="A51" s="2" t="s">
        <v>52</v>
      </c>
      <c r="B51" s="2" t="s">
        <v>53</v>
      </c>
      <c r="C51" s="3">
        <v>18.600000000000001</v>
      </c>
      <c r="D51" s="3">
        <v>18.600000000000001</v>
      </c>
      <c r="E51" s="3">
        <v>18.600000000000001</v>
      </c>
      <c r="F51" s="3">
        <v>18.600000000000001</v>
      </c>
      <c r="G51" s="3">
        <v>18.600000000000001</v>
      </c>
      <c r="H51" s="3">
        <v>18.600000000000001</v>
      </c>
      <c r="I51" s="3">
        <v>18.600000000000001</v>
      </c>
      <c r="J51" s="3">
        <v>18.600000000000001</v>
      </c>
      <c r="K51" s="3">
        <v>18.600000000000001</v>
      </c>
      <c r="L51" s="3">
        <f>18.6-1.8</f>
        <v>16.8</v>
      </c>
      <c r="M51" s="3">
        <v>18.600000000000001</v>
      </c>
      <c r="N51" s="3">
        <v>18.600000000000001</v>
      </c>
      <c r="O51" s="3">
        <v>18.600000000000001</v>
      </c>
      <c r="P51" s="3">
        <v>18.600000000000001</v>
      </c>
      <c r="Q51" s="3">
        <v>18.600000000000001</v>
      </c>
      <c r="R51" s="3">
        <v>18.600000000000001</v>
      </c>
      <c r="S51" s="3">
        <v>18.600000000000001</v>
      </c>
      <c r="T51" s="3">
        <v>18.600000000000001</v>
      </c>
      <c r="U51" s="3">
        <v>18.600000000000001</v>
      </c>
      <c r="V51" s="3">
        <f>18.6-1.8</f>
        <v>16.8</v>
      </c>
      <c r="W51" s="3">
        <v>18.600000000000001</v>
      </c>
      <c r="X51" s="3">
        <v>18.600000000000001</v>
      </c>
      <c r="Y51" s="3">
        <v>18.600000000000001</v>
      </c>
      <c r="Z51" s="3">
        <v>18.600000000000001</v>
      </c>
      <c r="AA51" s="3">
        <v>18.600000000000001</v>
      </c>
      <c r="AB51" s="3">
        <v>18.600000000000001</v>
      </c>
      <c r="AC51" s="3">
        <v>18.600000000000001</v>
      </c>
      <c r="AD51" s="3">
        <v>18.600000000000001</v>
      </c>
      <c r="AE51" s="3">
        <v>18.600000000000001</v>
      </c>
      <c r="AF51" s="3">
        <f>18.6-1.8</f>
        <v>16.8</v>
      </c>
      <c r="AG51" s="3">
        <v>18.600000000000001</v>
      </c>
      <c r="AH51" s="3">
        <v>18.600000000000001</v>
      </c>
      <c r="AI51" s="3">
        <v>18.600000000000001</v>
      </c>
      <c r="AJ51" s="3">
        <v>18.600000000000001</v>
      </c>
      <c r="AK51" s="3">
        <v>18.600000000000001</v>
      </c>
      <c r="AL51" s="3">
        <v>18.600000000000001</v>
      </c>
      <c r="AM51" s="3">
        <v>18.600000000000001</v>
      </c>
      <c r="AN51" s="3">
        <v>18.600000000000001</v>
      </c>
      <c r="AO51" s="3">
        <v>18.600000000000001</v>
      </c>
      <c r="AP51" s="3">
        <v>16.8</v>
      </c>
      <c r="AQ51" s="3">
        <v>18.600000000000001</v>
      </c>
      <c r="AR51" s="3">
        <v>18.600000000000001</v>
      </c>
      <c r="AS51" s="3">
        <v>18.600000000000001</v>
      </c>
      <c r="AT51" s="3">
        <v>18.600000000000001</v>
      </c>
      <c r="AU51" s="3">
        <v>18.600000000000001</v>
      </c>
      <c r="AV51" s="3">
        <v>18.600000000000001</v>
      </c>
      <c r="AW51" s="3">
        <v>18.600000000000001</v>
      </c>
      <c r="AX51" s="3">
        <v>18.600000000000001</v>
      </c>
      <c r="AY51" s="3">
        <v>18.600000000000001</v>
      </c>
      <c r="AZ51" s="3">
        <v>16.8</v>
      </c>
      <c r="BA51" s="3">
        <v>18.600000000000001</v>
      </c>
      <c r="BB51" s="3">
        <v>18.600000000000001</v>
      </c>
      <c r="BC51" s="3">
        <v>18.600000000000001</v>
      </c>
      <c r="BD51" s="3">
        <v>18.600000000000001</v>
      </c>
      <c r="BE51" s="3">
        <v>18.600000000000001</v>
      </c>
      <c r="BF51" s="3">
        <v>18.600000000000001</v>
      </c>
      <c r="BG51" s="3">
        <v>18.600000000000001</v>
      </c>
      <c r="BH51" s="3">
        <v>18.600000000000001</v>
      </c>
      <c r="BI51" s="3">
        <v>16.8</v>
      </c>
      <c r="BJ51" s="3">
        <v>18.600000000000001</v>
      </c>
      <c r="BK51" s="3">
        <v>18.600000000000001</v>
      </c>
      <c r="BL51" s="3">
        <v>18.600000000000001</v>
      </c>
      <c r="BM51" s="3">
        <v>18.600000000000001</v>
      </c>
      <c r="BN51" s="3">
        <v>18.600000000000001</v>
      </c>
      <c r="BO51" s="3">
        <v>18.600000000000001</v>
      </c>
      <c r="BP51" s="3">
        <v>18.600000000000001</v>
      </c>
      <c r="BQ51" s="3">
        <v>18.600000000000001</v>
      </c>
      <c r="BR51" s="3">
        <v>18.600000000000001</v>
      </c>
      <c r="BS51" s="3">
        <v>16.8</v>
      </c>
      <c r="BT51" s="3">
        <v>18.600000000000001</v>
      </c>
      <c r="BU51" s="3">
        <v>18.600000000000001</v>
      </c>
      <c r="BV51" s="3">
        <v>18.600000000000001</v>
      </c>
      <c r="BW51" s="3">
        <v>18.600000000000001</v>
      </c>
      <c r="BX51" s="3">
        <v>18.600000000000001</v>
      </c>
      <c r="BY51" s="3">
        <v>18.600000000000001</v>
      </c>
      <c r="BZ51" s="3">
        <v>18.600000000000001</v>
      </c>
      <c r="CA51" s="3">
        <v>18.600000000000001</v>
      </c>
      <c r="CB51" s="3">
        <v>18.600000000000001</v>
      </c>
      <c r="CC51" s="3">
        <v>18.600000000000001</v>
      </c>
      <c r="CD51" s="3">
        <v>16.8</v>
      </c>
    </row>
    <row r="52" spans="1:82" x14ac:dyDescent="0.25">
      <c r="A52" s="2" t="s">
        <v>54</v>
      </c>
      <c r="C52" s="4">
        <f t="shared" ref="C52:J52" si="625">+C51+273.15</f>
        <v>291.75</v>
      </c>
      <c r="D52" s="4">
        <f t="shared" si="625"/>
        <v>291.75</v>
      </c>
      <c r="E52" s="4">
        <f t="shared" si="625"/>
        <v>291.75</v>
      </c>
      <c r="F52" s="4">
        <f t="shared" si="625"/>
        <v>291.75</v>
      </c>
      <c r="G52" s="4">
        <f t="shared" si="625"/>
        <v>291.75</v>
      </c>
      <c r="H52" s="4">
        <f t="shared" si="625"/>
        <v>291.75</v>
      </c>
      <c r="I52" s="4">
        <f t="shared" si="625"/>
        <v>291.75</v>
      </c>
      <c r="J52" s="4">
        <f t="shared" si="625"/>
        <v>291.75</v>
      </c>
      <c r="K52" s="4">
        <f t="shared" ref="K52:BX52" si="626">+K51+273.15</f>
        <v>291.75</v>
      </c>
      <c r="L52" s="4">
        <f t="shared" ref="L52" si="627">+L51+273.15</f>
        <v>289.95</v>
      </c>
      <c r="M52" s="4">
        <f t="shared" si="626"/>
        <v>291.75</v>
      </c>
      <c r="N52" s="4">
        <f t="shared" ref="N52:P52" si="628">+N51+273.15</f>
        <v>291.75</v>
      </c>
      <c r="O52" s="4">
        <f t="shared" si="628"/>
        <v>291.75</v>
      </c>
      <c r="P52" s="4">
        <f t="shared" si="628"/>
        <v>291.75</v>
      </c>
      <c r="Q52" s="4">
        <f t="shared" si="626"/>
        <v>291.75</v>
      </c>
      <c r="R52" s="4">
        <f t="shared" ref="R52:S52" si="629">+R51+273.15</f>
        <v>291.75</v>
      </c>
      <c r="S52" s="4">
        <f t="shared" si="629"/>
        <v>291.75</v>
      </c>
      <c r="T52" s="4">
        <f t="shared" ref="T52" si="630">+T51+273.15</f>
        <v>291.75</v>
      </c>
      <c r="U52" s="4">
        <f t="shared" ref="U52:V52" si="631">+U51+273.15</f>
        <v>291.75</v>
      </c>
      <c r="V52" s="4">
        <f t="shared" si="631"/>
        <v>289.95</v>
      </c>
      <c r="W52" s="4">
        <f t="shared" si="626"/>
        <v>291.75</v>
      </c>
      <c r="X52" s="4">
        <f t="shared" ref="X52:Z52" si="632">+X51+273.15</f>
        <v>291.75</v>
      </c>
      <c r="Y52" s="4">
        <f t="shared" si="632"/>
        <v>291.75</v>
      </c>
      <c r="Z52" s="4">
        <f t="shared" si="632"/>
        <v>291.75</v>
      </c>
      <c r="AA52" s="4">
        <f t="shared" si="626"/>
        <v>291.75</v>
      </c>
      <c r="AB52" s="4">
        <f t="shared" ref="AB52:AC52" si="633">+AB51+273.15</f>
        <v>291.75</v>
      </c>
      <c r="AC52" s="4">
        <f t="shared" si="633"/>
        <v>291.75</v>
      </c>
      <c r="AD52" s="4">
        <f t="shared" ref="AD52" si="634">+AD51+273.15</f>
        <v>291.75</v>
      </c>
      <c r="AE52" s="4">
        <f t="shared" ref="AE52:AF52" si="635">+AE51+273.15</f>
        <v>291.75</v>
      </c>
      <c r="AF52" s="4">
        <f t="shared" si="635"/>
        <v>289.95</v>
      </c>
      <c r="AG52" s="4">
        <f t="shared" si="626"/>
        <v>291.75</v>
      </c>
      <c r="AH52" s="4">
        <f t="shared" ref="AH52:AJ52" si="636">+AH51+273.15</f>
        <v>291.75</v>
      </c>
      <c r="AI52" s="4">
        <f t="shared" si="636"/>
        <v>291.75</v>
      </c>
      <c r="AJ52" s="4">
        <f t="shared" si="636"/>
        <v>291.75</v>
      </c>
      <c r="AK52" s="4">
        <f t="shared" si="626"/>
        <v>291.75</v>
      </c>
      <c r="AL52" s="4">
        <f t="shared" ref="AL52:AM52" si="637">+AL51+273.15</f>
        <v>291.75</v>
      </c>
      <c r="AM52" s="4">
        <f t="shared" si="637"/>
        <v>291.75</v>
      </c>
      <c r="AN52" s="4">
        <f t="shared" ref="AN52" si="638">+AN51+273.15</f>
        <v>291.75</v>
      </c>
      <c r="AO52" s="4">
        <f t="shared" ref="AO52:AP52" si="639">+AO51+273.15</f>
        <v>291.75</v>
      </c>
      <c r="AP52" s="4">
        <f t="shared" si="639"/>
        <v>289.95</v>
      </c>
      <c r="AQ52" s="4">
        <f t="shared" si="626"/>
        <v>291.75</v>
      </c>
      <c r="AR52" s="4">
        <f t="shared" ref="AR52:AT52" si="640">+AR51+273.15</f>
        <v>291.75</v>
      </c>
      <c r="AS52" s="4">
        <f t="shared" si="640"/>
        <v>291.75</v>
      </c>
      <c r="AT52" s="4">
        <f t="shared" si="640"/>
        <v>291.75</v>
      </c>
      <c r="AU52" s="4">
        <f t="shared" si="626"/>
        <v>291.75</v>
      </c>
      <c r="AV52" s="4">
        <f t="shared" ref="AV52:AW52" si="641">+AV51+273.15</f>
        <v>291.75</v>
      </c>
      <c r="AW52" s="4">
        <f t="shared" si="641"/>
        <v>291.75</v>
      </c>
      <c r="AX52" s="4">
        <f t="shared" ref="AX52" si="642">+AX51+273.15</f>
        <v>291.75</v>
      </c>
      <c r="AY52" s="4">
        <f t="shared" ref="AY52:AZ52" si="643">+AY51+273.15</f>
        <v>291.75</v>
      </c>
      <c r="AZ52" s="4">
        <f t="shared" si="643"/>
        <v>289.95</v>
      </c>
      <c r="BA52" s="4">
        <f t="shared" si="626"/>
        <v>291.75</v>
      </c>
      <c r="BB52" s="4">
        <f t="shared" ref="BB52:BD52" si="644">+BB51+273.15</f>
        <v>291.75</v>
      </c>
      <c r="BC52" s="4">
        <f t="shared" si="644"/>
        <v>291.75</v>
      </c>
      <c r="BD52" s="4">
        <f t="shared" si="644"/>
        <v>291.75</v>
      </c>
      <c r="BE52" s="4">
        <f t="shared" si="626"/>
        <v>291.75</v>
      </c>
      <c r="BF52" s="4">
        <f t="shared" ref="BF52:BG52" si="645">+BF51+273.15</f>
        <v>291.75</v>
      </c>
      <c r="BG52" s="4">
        <f t="shared" si="645"/>
        <v>291.75</v>
      </c>
      <c r="BH52" s="4">
        <f t="shared" ref="BH52" si="646">+BH51+273.15</f>
        <v>291.75</v>
      </c>
      <c r="BI52" s="4">
        <f t="shared" ref="BI52" si="647">+BI51+273.15</f>
        <v>289.95</v>
      </c>
      <c r="BJ52" s="4">
        <f t="shared" si="626"/>
        <v>291.75</v>
      </c>
      <c r="BK52" s="4">
        <f t="shared" ref="BK52:BM52" si="648">+BK51+273.15</f>
        <v>291.75</v>
      </c>
      <c r="BL52" s="4">
        <f t="shared" si="648"/>
        <v>291.75</v>
      </c>
      <c r="BM52" s="4">
        <f t="shared" si="648"/>
        <v>291.75</v>
      </c>
      <c r="BN52" s="4">
        <f t="shared" si="626"/>
        <v>291.75</v>
      </c>
      <c r="BO52" s="4">
        <f t="shared" ref="BO52:BP52" si="649">+BO51+273.15</f>
        <v>291.75</v>
      </c>
      <c r="BP52" s="4">
        <f t="shared" si="649"/>
        <v>291.75</v>
      </c>
      <c r="BQ52" s="4">
        <f t="shared" ref="BQ52" si="650">+BQ51+273.15</f>
        <v>291.75</v>
      </c>
      <c r="BR52" s="4">
        <f t="shared" ref="BR52" si="651">+BR51+273.15</f>
        <v>291.75</v>
      </c>
      <c r="BS52" s="4">
        <f t="shared" ref="BS52" si="652">+BS51+273.15</f>
        <v>289.95</v>
      </c>
      <c r="BT52" s="4">
        <f t="shared" si="626"/>
        <v>291.75</v>
      </c>
      <c r="BU52" s="4">
        <f t="shared" ref="BU52:BW52" si="653">+BU51+273.15</f>
        <v>291.75</v>
      </c>
      <c r="BV52" s="4">
        <f t="shared" si="653"/>
        <v>291.75</v>
      </c>
      <c r="BW52" s="4">
        <f t="shared" si="653"/>
        <v>291.75</v>
      </c>
      <c r="BX52" s="4">
        <f t="shared" si="626"/>
        <v>291.75</v>
      </c>
      <c r="BY52" s="4">
        <f t="shared" ref="BY52:BZ52" si="654">+BY51+273.15</f>
        <v>291.75</v>
      </c>
      <c r="BZ52" s="4">
        <f t="shared" si="654"/>
        <v>291.75</v>
      </c>
      <c r="CA52" s="4">
        <f t="shared" ref="CA52" si="655">+CA51+273.15</f>
        <v>291.75</v>
      </c>
      <c r="CB52" s="4">
        <f t="shared" ref="CB52" si="656">+CB51+273.15</f>
        <v>291.75</v>
      </c>
      <c r="CC52" s="4">
        <f t="shared" ref="CC52:CD52" si="657">+CC51+273.15</f>
        <v>291.75</v>
      </c>
      <c r="CD52" s="4">
        <f t="shared" si="657"/>
        <v>289.95</v>
      </c>
    </row>
    <row r="53" spans="1:82" x14ac:dyDescent="0.25">
      <c r="A53" s="2" t="s">
        <v>55</v>
      </c>
      <c r="B53" s="2" t="s">
        <v>56</v>
      </c>
      <c r="C53" s="3">
        <v>31.3</v>
      </c>
      <c r="D53" s="3">
        <v>31.3</v>
      </c>
      <c r="E53" s="3">
        <v>31.3</v>
      </c>
      <c r="F53" s="3">
        <v>31.3</v>
      </c>
      <c r="G53" s="3">
        <v>31.3</v>
      </c>
      <c r="H53" s="3">
        <v>31.3</v>
      </c>
      <c r="I53" s="3">
        <v>31.3</v>
      </c>
      <c r="J53" s="3">
        <v>31.3</v>
      </c>
      <c r="K53" s="3">
        <v>31.3</v>
      </c>
      <c r="L53" s="3">
        <v>31.3</v>
      </c>
      <c r="M53" s="3">
        <v>31.3</v>
      </c>
      <c r="N53" s="3">
        <v>31.3</v>
      </c>
      <c r="O53" s="3">
        <v>31.3</v>
      </c>
      <c r="P53" s="3">
        <v>31.3</v>
      </c>
      <c r="Q53" s="3">
        <v>31.3</v>
      </c>
      <c r="R53" s="3">
        <v>31.3</v>
      </c>
      <c r="S53" s="3">
        <v>31.3</v>
      </c>
      <c r="T53" s="3">
        <v>31.3</v>
      </c>
      <c r="U53" s="3">
        <v>31.3</v>
      </c>
      <c r="V53" s="3">
        <v>31.3</v>
      </c>
      <c r="W53" s="3">
        <v>31.3</v>
      </c>
      <c r="X53" s="3">
        <v>31.3</v>
      </c>
      <c r="Y53" s="3">
        <v>31.3</v>
      </c>
      <c r="Z53" s="3">
        <v>31.3</v>
      </c>
      <c r="AA53" s="3">
        <v>31.3</v>
      </c>
      <c r="AB53" s="3">
        <v>31.3</v>
      </c>
      <c r="AC53" s="3">
        <v>31.3</v>
      </c>
      <c r="AD53" s="3">
        <v>31.3</v>
      </c>
      <c r="AE53" s="3">
        <v>31.3</v>
      </c>
      <c r="AF53" s="3">
        <v>31.3</v>
      </c>
      <c r="AG53" s="3">
        <v>31.3</v>
      </c>
      <c r="AH53" s="3">
        <v>31.3</v>
      </c>
      <c r="AI53" s="3">
        <v>31.3</v>
      </c>
      <c r="AJ53" s="3">
        <v>31.3</v>
      </c>
      <c r="AK53" s="3">
        <v>31.3</v>
      </c>
      <c r="AL53" s="3">
        <v>31.3</v>
      </c>
      <c r="AM53" s="3">
        <v>31.3</v>
      </c>
      <c r="AN53" s="3">
        <v>31.3</v>
      </c>
      <c r="AO53" s="3">
        <v>31.3</v>
      </c>
      <c r="AP53" s="3">
        <v>31.3</v>
      </c>
      <c r="AQ53" s="3">
        <v>31.3</v>
      </c>
      <c r="AR53" s="3">
        <v>31.3</v>
      </c>
      <c r="AS53" s="3">
        <v>31.3</v>
      </c>
      <c r="AT53" s="3">
        <v>31.3</v>
      </c>
      <c r="AU53" s="3">
        <v>31.3</v>
      </c>
      <c r="AV53" s="3">
        <v>31.3</v>
      </c>
      <c r="AW53" s="3">
        <v>31.3</v>
      </c>
      <c r="AX53" s="3">
        <v>31.3</v>
      </c>
      <c r="AY53" s="3">
        <v>31.3</v>
      </c>
      <c r="AZ53" s="3">
        <v>31.3</v>
      </c>
      <c r="BA53" s="3">
        <v>31.3</v>
      </c>
      <c r="BB53" s="3">
        <v>31.3</v>
      </c>
      <c r="BC53" s="3">
        <v>31.3</v>
      </c>
      <c r="BD53" s="3">
        <v>31.3</v>
      </c>
      <c r="BE53" s="3">
        <v>31.3</v>
      </c>
      <c r="BF53" s="3">
        <v>31.3</v>
      </c>
      <c r="BG53" s="3">
        <v>31.3</v>
      </c>
      <c r="BH53" s="3">
        <v>31.3</v>
      </c>
      <c r="BI53" s="3">
        <v>31.3</v>
      </c>
      <c r="BJ53" s="3">
        <v>31.3</v>
      </c>
      <c r="BK53" s="3">
        <v>31.3</v>
      </c>
      <c r="BL53" s="3">
        <v>31.3</v>
      </c>
      <c r="BM53" s="3">
        <v>31.3</v>
      </c>
      <c r="BN53" s="3">
        <v>31.3</v>
      </c>
      <c r="BO53" s="3">
        <v>31.3</v>
      </c>
      <c r="BP53" s="3">
        <v>31.3</v>
      </c>
      <c r="BQ53" s="3">
        <v>31.3</v>
      </c>
      <c r="BR53" s="3">
        <v>31.3</v>
      </c>
      <c r="BS53" s="3">
        <v>31.3</v>
      </c>
      <c r="BT53" s="3">
        <v>31.3</v>
      </c>
      <c r="BU53" s="3">
        <v>31.3</v>
      </c>
      <c r="BV53" s="3">
        <v>31.3</v>
      </c>
      <c r="BW53" s="3">
        <v>31.3</v>
      </c>
      <c r="BX53" s="3">
        <v>31.3</v>
      </c>
      <c r="BY53" s="3">
        <v>31.3</v>
      </c>
      <c r="BZ53" s="3">
        <v>31.3</v>
      </c>
      <c r="CA53" s="3">
        <v>31.3</v>
      </c>
      <c r="CB53" s="3">
        <v>31.3</v>
      </c>
      <c r="CC53" s="3">
        <v>31.3</v>
      </c>
      <c r="CD53" s="3">
        <v>31.3</v>
      </c>
    </row>
    <row r="54" spans="1:82" x14ac:dyDescent="0.25">
      <c r="A54" s="2" t="s">
        <v>57</v>
      </c>
      <c r="B54" s="2" t="s">
        <v>58</v>
      </c>
      <c r="C54" s="4">
        <f t="shared" ref="C54:CD54" si="658">+Ln_A</f>
        <v>31.3</v>
      </c>
      <c r="D54" s="4">
        <f t="shared" si="658"/>
        <v>31.3</v>
      </c>
      <c r="E54" s="4">
        <f t="shared" si="658"/>
        <v>31.3</v>
      </c>
      <c r="F54" s="4">
        <f t="shared" si="658"/>
        <v>31.3</v>
      </c>
      <c r="G54" s="4">
        <f t="shared" si="658"/>
        <v>31.3</v>
      </c>
      <c r="H54" s="4">
        <f t="shared" si="658"/>
        <v>31.3</v>
      </c>
      <c r="I54" s="4">
        <f t="shared" si="658"/>
        <v>31.3</v>
      </c>
      <c r="J54" s="4">
        <f t="shared" si="658"/>
        <v>31.3</v>
      </c>
      <c r="K54" s="4">
        <f t="shared" si="658"/>
        <v>31.3</v>
      </c>
      <c r="L54" s="4">
        <f t="shared" si="658"/>
        <v>31.3</v>
      </c>
      <c r="M54" s="4">
        <f t="shared" si="658"/>
        <v>31.3</v>
      </c>
      <c r="N54" s="4">
        <f t="shared" si="658"/>
        <v>31.3</v>
      </c>
      <c r="O54" s="4">
        <f t="shared" si="658"/>
        <v>31.3</v>
      </c>
      <c r="P54" s="4">
        <f t="shared" si="658"/>
        <v>31.3</v>
      </c>
      <c r="Q54" s="4">
        <f t="shared" si="658"/>
        <v>31.3</v>
      </c>
      <c r="R54" s="4">
        <f t="shared" si="658"/>
        <v>31.3</v>
      </c>
      <c r="S54" s="4">
        <f t="shared" si="658"/>
        <v>31.3</v>
      </c>
      <c r="T54" s="4">
        <f t="shared" si="658"/>
        <v>31.3</v>
      </c>
      <c r="U54" s="4">
        <f t="shared" si="658"/>
        <v>31.3</v>
      </c>
      <c r="V54" s="4">
        <f t="shared" si="658"/>
        <v>31.3</v>
      </c>
      <c r="W54" s="4">
        <f t="shared" si="658"/>
        <v>31.3</v>
      </c>
      <c r="X54" s="4">
        <f t="shared" si="658"/>
        <v>31.3</v>
      </c>
      <c r="Y54" s="4">
        <f t="shared" si="658"/>
        <v>31.3</v>
      </c>
      <c r="Z54" s="4">
        <f t="shared" si="658"/>
        <v>31.3</v>
      </c>
      <c r="AA54" s="4">
        <f t="shared" si="658"/>
        <v>31.3</v>
      </c>
      <c r="AB54" s="4">
        <f t="shared" si="658"/>
        <v>31.3</v>
      </c>
      <c r="AC54" s="4">
        <f t="shared" si="658"/>
        <v>31.3</v>
      </c>
      <c r="AD54" s="4">
        <f t="shared" si="658"/>
        <v>31.3</v>
      </c>
      <c r="AE54" s="4">
        <f t="shared" si="658"/>
        <v>31.3</v>
      </c>
      <c r="AF54" s="4">
        <f t="shared" si="658"/>
        <v>31.3</v>
      </c>
      <c r="AG54" s="4">
        <f t="shared" si="658"/>
        <v>31.3</v>
      </c>
      <c r="AH54" s="4">
        <f t="shared" si="658"/>
        <v>31.3</v>
      </c>
      <c r="AI54" s="4">
        <f t="shared" si="658"/>
        <v>31.3</v>
      </c>
      <c r="AJ54" s="4">
        <f t="shared" si="658"/>
        <v>31.3</v>
      </c>
      <c r="AK54" s="4">
        <f t="shared" si="658"/>
        <v>31.3</v>
      </c>
      <c r="AL54" s="4">
        <f t="shared" si="658"/>
        <v>31.3</v>
      </c>
      <c r="AM54" s="4">
        <f t="shared" si="658"/>
        <v>31.3</v>
      </c>
      <c r="AN54" s="4">
        <f t="shared" si="658"/>
        <v>31.3</v>
      </c>
      <c r="AO54" s="4">
        <f t="shared" si="658"/>
        <v>31.3</v>
      </c>
      <c r="AP54" s="4">
        <f t="shared" si="658"/>
        <v>31.3</v>
      </c>
      <c r="AQ54" s="4">
        <f t="shared" si="658"/>
        <v>31.3</v>
      </c>
      <c r="AR54" s="4">
        <f t="shared" si="658"/>
        <v>31.3</v>
      </c>
      <c r="AS54" s="4">
        <f t="shared" si="658"/>
        <v>31.3</v>
      </c>
      <c r="AT54" s="4">
        <f t="shared" si="658"/>
        <v>31.3</v>
      </c>
      <c r="AU54" s="4">
        <f t="shared" si="658"/>
        <v>31.3</v>
      </c>
      <c r="AV54" s="4">
        <f t="shared" si="658"/>
        <v>31.3</v>
      </c>
      <c r="AW54" s="4">
        <f t="shared" si="658"/>
        <v>31.3</v>
      </c>
      <c r="AX54" s="4">
        <f t="shared" si="658"/>
        <v>31.3</v>
      </c>
      <c r="AY54" s="4">
        <f t="shared" si="658"/>
        <v>31.3</v>
      </c>
      <c r="AZ54" s="4">
        <f t="shared" si="658"/>
        <v>31.3</v>
      </c>
      <c r="BA54" s="4">
        <f t="shared" si="658"/>
        <v>31.3</v>
      </c>
      <c r="BB54" s="4">
        <f t="shared" si="658"/>
        <v>31.3</v>
      </c>
      <c r="BC54" s="4">
        <f t="shared" si="658"/>
        <v>31.3</v>
      </c>
      <c r="BD54" s="4">
        <f t="shared" si="658"/>
        <v>31.3</v>
      </c>
      <c r="BE54" s="4">
        <f t="shared" si="658"/>
        <v>31.3</v>
      </c>
      <c r="BF54" s="4">
        <f t="shared" si="658"/>
        <v>31.3</v>
      </c>
      <c r="BG54" s="4">
        <f t="shared" si="658"/>
        <v>31.3</v>
      </c>
      <c r="BH54" s="4">
        <f t="shared" si="658"/>
        <v>31.3</v>
      </c>
      <c r="BI54" s="4">
        <f t="shared" si="658"/>
        <v>31.3</v>
      </c>
      <c r="BJ54" s="4">
        <f t="shared" si="658"/>
        <v>31.3</v>
      </c>
      <c r="BK54" s="4">
        <f t="shared" si="658"/>
        <v>31.3</v>
      </c>
      <c r="BL54" s="4">
        <f t="shared" si="658"/>
        <v>31.3</v>
      </c>
      <c r="BM54" s="4">
        <f t="shared" si="658"/>
        <v>31.3</v>
      </c>
      <c r="BN54" s="4">
        <f t="shared" si="658"/>
        <v>31.3</v>
      </c>
      <c r="BO54" s="4">
        <f t="shared" si="658"/>
        <v>31.3</v>
      </c>
      <c r="BP54" s="4">
        <f t="shared" si="658"/>
        <v>31.3</v>
      </c>
      <c r="BQ54" s="4">
        <f t="shared" si="658"/>
        <v>31.3</v>
      </c>
      <c r="BR54" s="4">
        <f t="shared" si="658"/>
        <v>31.3</v>
      </c>
      <c r="BS54" s="4">
        <f t="shared" si="658"/>
        <v>31.3</v>
      </c>
      <c r="BT54" s="4">
        <f t="shared" si="658"/>
        <v>31.3</v>
      </c>
      <c r="BU54" s="4">
        <f t="shared" si="658"/>
        <v>31.3</v>
      </c>
      <c r="BV54" s="4">
        <f t="shared" si="658"/>
        <v>31.3</v>
      </c>
      <c r="BW54" s="4">
        <f t="shared" si="658"/>
        <v>31.3</v>
      </c>
      <c r="BX54" s="4">
        <f t="shared" si="658"/>
        <v>31.3</v>
      </c>
      <c r="BY54" s="4">
        <f t="shared" si="658"/>
        <v>31.3</v>
      </c>
      <c r="BZ54" s="4">
        <f t="shared" si="658"/>
        <v>31.3</v>
      </c>
      <c r="CA54" s="4">
        <f t="shared" si="658"/>
        <v>31.3</v>
      </c>
      <c r="CB54" s="4">
        <f t="shared" si="658"/>
        <v>31.3</v>
      </c>
      <c r="CC54" s="4">
        <f t="shared" si="658"/>
        <v>31.3</v>
      </c>
      <c r="CD54" s="4">
        <f t="shared" si="658"/>
        <v>31.3</v>
      </c>
    </row>
    <row r="55" spans="1:82" x14ac:dyDescent="0.25">
      <c r="A55" s="2" t="s">
        <v>59</v>
      </c>
      <c r="B55" s="2" t="s">
        <v>60</v>
      </c>
      <c r="C55" s="3">
        <v>27.9</v>
      </c>
      <c r="D55" s="3">
        <v>27.9</v>
      </c>
      <c r="E55" s="3">
        <v>27.9</v>
      </c>
      <c r="F55" s="3">
        <v>27.9</v>
      </c>
      <c r="G55" s="3">
        <v>27.9</v>
      </c>
      <c r="H55" s="3">
        <v>27.9</v>
      </c>
      <c r="I55" s="3">
        <v>27.9</v>
      </c>
      <c r="J55" s="3">
        <v>27.9</v>
      </c>
      <c r="K55" s="3">
        <v>27.9</v>
      </c>
      <c r="L55" s="3">
        <v>27.9</v>
      </c>
      <c r="M55" s="3">
        <v>27.9</v>
      </c>
      <c r="N55" s="3">
        <v>27.9</v>
      </c>
      <c r="O55" s="3">
        <v>27.9</v>
      </c>
      <c r="P55" s="3">
        <v>27.9</v>
      </c>
      <c r="Q55" s="3">
        <v>27.9</v>
      </c>
      <c r="R55" s="3">
        <v>27.9</v>
      </c>
      <c r="S55" s="3">
        <v>27.9</v>
      </c>
      <c r="T55" s="3">
        <v>27.9</v>
      </c>
      <c r="U55" s="3">
        <v>27.9</v>
      </c>
      <c r="V55" s="3">
        <v>27.9</v>
      </c>
      <c r="W55" s="3">
        <v>27.9</v>
      </c>
      <c r="X55" s="3">
        <v>27.9</v>
      </c>
      <c r="Y55" s="3">
        <v>27.9</v>
      </c>
      <c r="Z55" s="3">
        <v>27.9</v>
      </c>
      <c r="AA55" s="3">
        <v>27.9</v>
      </c>
      <c r="AB55" s="3">
        <v>27.9</v>
      </c>
      <c r="AC55" s="3">
        <v>27.9</v>
      </c>
      <c r="AD55" s="3">
        <v>27.9</v>
      </c>
      <c r="AE55" s="3">
        <v>27.9</v>
      </c>
      <c r="AF55" s="3">
        <v>27.9</v>
      </c>
      <c r="AG55" s="3">
        <v>27.9</v>
      </c>
      <c r="AH55" s="3">
        <v>27.9</v>
      </c>
      <c r="AI55" s="3">
        <v>27.9</v>
      </c>
      <c r="AJ55" s="3">
        <v>27.9</v>
      </c>
      <c r="AK55" s="3">
        <v>27.9</v>
      </c>
      <c r="AL55" s="3">
        <v>27.9</v>
      </c>
      <c r="AM55" s="3">
        <v>27.9</v>
      </c>
      <c r="AN55" s="3">
        <v>27.9</v>
      </c>
      <c r="AO55" s="3">
        <v>27.9</v>
      </c>
      <c r="AP55" s="3">
        <v>27.9</v>
      </c>
      <c r="AQ55" s="3">
        <v>27.9</v>
      </c>
      <c r="AR55" s="3">
        <v>27.9</v>
      </c>
      <c r="AS55" s="3">
        <v>27.9</v>
      </c>
      <c r="AT55" s="3">
        <v>27.9</v>
      </c>
      <c r="AU55" s="3">
        <v>27.9</v>
      </c>
      <c r="AV55" s="3">
        <v>27.9</v>
      </c>
      <c r="AW55" s="3">
        <v>27.9</v>
      </c>
      <c r="AX55" s="3">
        <v>27.9</v>
      </c>
      <c r="AY55" s="3">
        <v>27.9</v>
      </c>
      <c r="AZ55" s="3">
        <v>27.9</v>
      </c>
      <c r="BA55" s="3">
        <v>27.9</v>
      </c>
      <c r="BB55" s="3">
        <v>27.9</v>
      </c>
      <c r="BC55" s="3">
        <v>27.9</v>
      </c>
      <c r="BD55" s="3">
        <v>27.9</v>
      </c>
      <c r="BE55" s="3">
        <v>27.9</v>
      </c>
      <c r="BF55" s="3">
        <v>27.9</v>
      </c>
      <c r="BG55" s="3">
        <v>27.9</v>
      </c>
      <c r="BH55" s="3">
        <v>27.9</v>
      </c>
      <c r="BI55" s="3">
        <v>27.9</v>
      </c>
      <c r="BJ55" s="3">
        <v>27.9</v>
      </c>
      <c r="BK55" s="3">
        <v>27.9</v>
      </c>
      <c r="BL55" s="3">
        <v>27.9</v>
      </c>
      <c r="BM55" s="3">
        <v>27.9</v>
      </c>
      <c r="BN55" s="3">
        <v>27.9</v>
      </c>
      <c r="BO55" s="3">
        <v>27.9</v>
      </c>
      <c r="BP55" s="3">
        <v>27.9</v>
      </c>
      <c r="BQ55" s="3">
        <v>27.9</v>
      </c>
      <c r="BR55" s="3">
        <v>27.9</v>
      </c>
      <c r="BS55" s="3">
        <v>27.9</v>
      </c>
      <c r="BT55" s="3">
        <v>27.9</v>
      </c>
      <c r="BU55" s="3">
        <v>27.9</v>
      </c>
      <c r="BV55" s="3">
        <v>27.9</v>
      </c>
      <c r="BW55" s="3">
        <v>27.9</v>
      </c>
      <c r="BX55" s="3">
        <v>27.9</v>
      </c>
      <c r="BY55" s="3">
        <v>27.9</v>
      </c>
      <c r="BZ55" s="3">
        <v>27.9</v>
      </c>
      <c r="CA55" s="3">
        <v>27.9</v>
      </c>
      <c r="CB55" s="3">
        <v>27.9</v>
      </c>
      <c r="CC55" s="3">
        <v>27.9</v>
      </c>
      <c r="CD55" s="3">
        <v>27.9</v>
      </c>
    </row>
    <row r="56" spans="1:82" x14ac:dyDescent="0.25">
      <c r="A56" s="2" t="s">
        <v>61</v>
      </c>
      <c r="B56" s="2" t="s">
        <v>62</v>
      </c>
      <c r="C56" s="10">
        <v>81000</v>
      </c>
      <c r="D56" s="10">
        <v>81000</v>
      </c>
      <c r="E56" s="10">
        <v>81000</v>
      </c>
      <c r="F56" s="10">
        <v>81000</v>
      </c>
      <c r="G56" s="10">
        <v>81000</v>
      </c>
      <c r="H56" s="10">
        <v>81000</v>
      </c>
      <c r="I56" s="10">
        <v>81000</v>
      </c>
      <c r="J56" s="10">
        <v>81000</v>
      </c>
      <c r="K56" s="10">
        <v>81000</v>
      </c>
      <c r="L56" s="10">
        <v>81000</v>
      </c>
      <c r="M56" s="10">
        <v>81000</v>
      </c>
      <c r="N56" s="10">
        <v>81000</v>
      </c>
      <c r="O56" s="10">
        <v>81000</v>
      </c>
      <c r="P56" s="10">
        <v>81000</v>
      </c>
      <c r="Q56" s="10">
        <v>81000</v>
      </c>
      <c r="R56" s="10">
        <v>81000</v>
      </c>
      <c r="S56" s="10">
        <v>81000</v>
      </c>
      <c r="T56" s="10">
        <v>81000</v>
      </c>
      <c r="U56" s="10">
        <v>81000</v>
      </c>
      <c r="V56" s="10">
        <v>81000</v>
      </c>
      <c r="W56" s="10">
        <v>81000</v>
      </c>
      <c r="X56" s="10">
        <v>81000</v>
      </c>
      <c r="Y56" s="10">
        <v>81000</v>
      </c>
      <c r="Z56" s="10">
        <v>81000</v>
      </c>
      <c r="AA56" s="10">
        <v>81000</v>
      </c>
      <c r="AB56" s="10">
        <v>81000</v>
      </c>
      <c r="AC56" s="10">
        <v>81000</v>
      </c>
      <c r="AD56" s="10">
        <v>81000</v>
      </c>
      <c r="AE56" s="10">
        <v>81000</v>
      </c>
      <c r="AF56" s="10">
        <v>81000</v>
      </c>
      <c r="AG56" s="10">
        <v>81000</v>
      </c>
      <c r="AH56" s="10">
        <v>81000</v>
      </c>
      <c r="AI56" s="10">
        <v>81000</v>
      </c>
      <c r="AJ56" s="10">
        <v>81000</v>
      </c>
      <c r="AK56" s="10">
        <v>81000</v>
      </c>
      <c r="AL56" s="10">
        <v>81000</v>
      </c>
      <c r="AM56" s="10">
        <v>81000</v>
      </c>
      <c r="AN56" s="10">
        <v>81000</v>
      </c>
      <c r="AO56" s="10">
        <v>81000</v>
      </c>
      <c r="AP56" s="10">
        <v>81000</v>
      </c>
      <c r="AQ56" s="10">
        <v>81000</v>
      </c>
      <c r="AR56" s="10">
        <v>81000</v>
      </c>
      <c r="AS56" s="10">
        <v>81000</v>
      </c>
      <c r="AT56" s="10">
        <v>81000</v>
      </c>
      <c r="AU56" s="10">
        <v>81000</v>
      </c>
      <c r="AV56" s="10">
        <v>81000</v>
      </c>
      <c r="AW56" s="10">
        <v>81000</v>
      </c>
      <c r="AX56" s="10">
        <v>81000</v>
      </c>
      <c r="AY56" s="10">
        <v>81000</v>
      </c>
      <c r="AZ56" s="10">
        <v>81000</v>
      </c>
      <c r="BA56" s="10">
        <v>81000</v>
      </c>
      <c r="BB56" s="10">
        <v>81000</v>
      </c>
      <c r="BC56" s="10">
        <v>81000</v>
      </c>
      <c r="BD56" s="10">
        <v>81000</v>
      </c>
      <c r="BE56" s="10">
        <v>81000</v>
      </c>
      <c r="BF56" s="10">
        <v>81000</v>
      </c>
      <c r="BG56" s="10">
        <v>81000</v>
      </c>
      <c r="BH56" s="10">
        <v>81000</v>
      </c>
      <c r="BI56" s="10">
        <v>81000</v>
      </c>
      <c r="BJ56" s="10">
        <v>81000</v>
      </c>
      <c r="BK56" s="10">
        <v>81000</v>
      </c>
      <c r="BL56" s="10">
        <v>81000</v>
      </c>
      <c r="BM56" s="10">
        <v>81000</v>
      </c>
      <c r="BN56" s="10">
        <v>81000</v>
      </c>
      <c r="BO56" s="10">
        <v>81000</v>
      </c>
      <c r="BP56" s="10">
        <v>81000</v>
      </c>
      <c r="BQ56" s="10">
        <v>81000</v>
      </c>
      <c r="BR56" s="10">
        <v>81000</v>
      </c>
      <c r="BS56" s="10">
        <v>81000</v>
      </c>
      <c r="BT56" s="10">
        <v>81000</v>
      </c>
      <c r="BU56" s="10">
        <v>81000</v>
      </c>
      <c r="BV56" s="10">
        <v>81000</v>
      </c>
      <c r="BW56" s="10">
        <v>81000</v>
      </c>
      <c r="BX56" s="10">
        <v>81000</v>
      </c>
      <c r="BY56" s="10">
        <v>81000</v>
      </c>
      <c r="BZ56" s="10">
        <v>81000</v>
      </c>
      <c r="CA56" s="10">
        <v>81000</v>
      </c>
      <c r="CB56" s="10">
        <v>81000</v>
      </c>
      <c r="CC56" s="10">
        <v>81000</v>
      </c>
      <c r="CD56" s="10">
        <v>81000</v>
      </c>
    </row>
    <row r="57" spans="1:82" x14ac:dyDescent="0.25">
      <c r="A57" s="2" t="s">
        <v>63</v>
      </c>
      <c r="B57" s="2" t="s">
        <v>64</v>
      </c>
      <c r="C57" s="3">
        <v>8.31</v>
      </c>
      <c r="D57" s="3">
        <v>8.31</v>
      </c>
      <c r="E57" s="3">
        <v>8.31</v>
      </c>
      <c r="F57" s="3">
        <v>8.31</v>
      </c>
      <c r="G57" s="3">
        <v>8.31</v>
      </c>
      <c r="H57" s="3">
        <v>8.31</v>
      </c>
      <c r="I57" s="3">
        <v>8.31</v>
      </c>
      <c r="J57" s="3">
        <v>8.31</v>
      </c>
      <c r="K57" s="3">
        <v>8.31</v>
      </c>
      <c r="L57" s="3">
        <v>8.31</v>
      </c>
      <c r="M57" s="3">
        <v>8.31</v>
      </c>
      <c r="N57" s="3">
        <v>8.31</v>
      </c>
      <c r="O57" s="3">
        <v>8.31</v>
      </c>
      <c r="P57" s="3">
        <v>8.31</v>
      </c>
      <c r="Q57" s="3">
        <v>8.31</v>
      </c>
      <c r="R57" s="3">
        <v>8.31</v>
      </c>
      <c r="S57" s="3">
        <v>8.31</v>
      </c>
      <c r="T57" s="3">
        <v>8.31</v>
      </c>
      <c r="U57" s="3">
        <v>8.31</v>
      </c>
      <c r="V57" s="3">
        <v>8.31</v>
      </c>
      <c r="W57" s="3">
        <v>8.31</v>
      </c>
      <c r="X57" s="3">
        <v>8.31</v>
      </c>
      <c r="Y57" s="3">
        <v>8.31</v>
      </c>
      <c r="Z57" s="3">
        <v>8.31</v>
      </c>
      <c r="AA57" s="3">
        <v>8.31</v>
      </c>
      <c r="AB57" s="3">
        <v>8.31</v>
      </c>
      <c r="AC57" s="3">
        <v>8.31</v>
      </c>
      <c r="AD57" s="3">
        <v>8.31</v>
      </c>
      <c r="AE57" s="3">
        <v>8.31</v>
      </c>
      <c r="AF57" s="3">
        <v>8.31</v>
      </c>
      <c r="AG57" s="3">
        <v>8.31</v>
      </c>
      <c r="AH57" s="3">
        <v>8.31</v>
      </c>
      <c r="AI57" s="3">
        <v>8.31</v>
      </c>
      <c r="AJ57" s="3">
        <v>8.31</v>
      </c>
      <c r="AK57" s="3">
        <v>8.31</v>
      </c>
      <c r="AL57" s="3">
        <v>8.31</v>
      </c>
      <c r="AM57" s="3">
        <v>8.31</v>
      </c>
      <c r="AN57" s="3">
        <v>8.31</v>
      </c>
      <c r="AO57" s="3">
        <v>8.31</v>
      </c>
      <c r="AP57" s="3">
        <v>8.31</v>
      </c>
      <c r="AQ57" s="3">
        <v>8.31</v>
      </c>
      <c r="AR57" s="3">
        <v>8.31</v>
      </c>
      <c r="AS57" s="3">
        <v>8.31</v>
      </c>
      <c r="AT57" s="3">
        <v>8.31</v>
      </c>
      <c r="AU57" s="3">
        <v>8.31</v>
      </c>
      <c r="AV57" s="3">
        <v>8.31</v>
      </c>
      <c r="AW57" s="3">
        <v>8.31</v>
      </c>
      <c r="AX57" s="3">
        <v>8.31</v>
      </c>
      <c r="AY57" s="3">
        <v>8.31</v>
      </c>
      <c r="AZ57" s="3">
        <v>8.31</v>
      </c>
      <c r="BA57" s="3">
        <v>8.31</v>
      </c>
      <c r="BB57" s="3">
        <v>8.31</v>
      </c>
      <c r="BC57" s="3">
        <v>8.31</v>
      </c>
      <c r="BD57" s="3">
        <v>8.31</v>
      </c>
      <c r="BE57" s="3">
        <v>8.31</v>
      </c>
      <c r="BF57" s="3">
        <v>8.31</v>
      </c>
      <c r="BG57" s="3">
        <v>8.31</v>
      </c>
      <c r="BH57" s="3">
        <v>8.31</v>
      </c>
      <c r="BI57" s="3">
        <v>8.31</v>
      </c>
      <c r="BJ57" s="3">
        <v>8.31</v>
      </c>
      <c r="BK57" s="3">
        <v>8.31</v>
      </c>
      <c r="BL57" s="3">
        <v>8.31</v>
      </c>
      <c r="BM57" s="3">
        <v>8.31</v>
      </c>
      <c r="BN57" s="3">
        <v>8.31</v>
      </c>
      <c r="BO57" s="3">
        <v>8.31</v>
      </c>
      <c r="BP57" s="3">
        <v>8.31</v>
      </c>
      <c r="BQ57" s="3">
        <v>8.31</v>
      </c>
      <c r="BR57" s="3">
        <v>8.31</v>
      </c>
      <c r="BS57" s="3">
        <v>8.31</v>
      </c>
      <c r="BT57" s="3">
        <v>8.31</v>
      </c>
      <c r="BU57" s="3">
        <v>8.31</v>
      </c>
      <c r="BV57" s="3">
        <v>8.31</v>
      </c>
      <c r="BW57" s="3">
        <v>8.31</v>
      </c>
      <c r="BX57" s="3">
        <v>8.31</v>
      </c>
      <c r="BY57" s="3">
        <v>8.31</v>
      </c>
      <c r="BZ57" s="3">
        <v>8.31</v>
      </c>
      <c r="CA57" s="3">
        <v>8.31</v>
      </c>
      <c r="CB57" s="3">
        <v>8.31</v>
      </c>
      <c r="CC57" s="3">
        <v>8.31</v>
      </c>
      <c r="CD57" s="3">
        <v>8.31</v>
      </c>
    </row>
    <row r="58" spans="1:82" x14ac:dyDescent="0.25">
      <c r="A58" s="2" t="s">
        <v>65</v>
      </c>
      <c r="B58" s="2" t="s">
        <v>66</v>
      </c>
      <c r="C58" s="3">
        <v>4</v>
      </c>
      <c r="D58" s="3">
        <v>4</v>
      </c>
      <c r="E58" s="3">
        <v>4</v>
      </c>
      <c r="F58" s="3">
        <v>4</v>
      </c>
      <c r="G58" s="3">
        <v>4</v>
      </c>
      <c r="H58" s="3">
        <v>4</v>
      </c>
      <c r="I58" s="3">
        <v>4</v>
      </c>
      <c r="J58" s="3">
        <v>4</v>
      </c>
      <c r="K58" s="3">
        <v>4</v>
      </c>
      <c r="L58" s="3">
        <v>4</v>
      </c>
      <c r="M58" s="3">
        <v>4</v>
      </c>
      <c r="N58" s="3">
        <v>4</v>
      </c>
      <c r="O58" s="3">
        <v>4</v>
      </c>
      <c r="P58" s="3">
        <v>4</v>
      </c>
      <c r="Q58" s="3">
        <v>4</v>
      </c>
      <c r="R58" s="3">
        <v>4</v>
      </c>
      <c r="S58" s="3">
        <v>4</v>
      </c>
      <c r="T58" s="3">
        <v>4</v>
      </c>
      <c r="U58" s="3">
        <v>4</v>
      </c>
      <c r="V58" s="3">
        <v>4</v>
      </c>
      <c r="W58" s="3">
        <v>4</v>
      </c>
      <c r="X58" s="3">
        <v>4</v>
      </c>
      <c r="Y58" s="3">
        <v>4</v>
      </c>
      <c r="Z58" s="3">
        <v>4</v>
      </c>
      <c r="AA58" s="3">
        <v>4</v>
      </c>
      <c r="AB58" s="3">
        <v>4</v>
      </c>
      <c r="AC58" s="3">
        <v>4</v>
      </c>
      <c r="AD58" s="3">
        <v>4</v>
      </c>
      <c r="AE58" s="3">
        <v>4</v>
      </c>
      <c r="AF58" s="3">
        <v>4</v>
      </c>
      <c r="AG58" s="3">
        <v>4</v>
      </c>
      <c r="AH58" s="3">
        <v>4</v>
      </c>
      <c r="AI58" s="3">
        <v>4</v>
      </c>
      <c r="AJ58" s="3">
        <v>4</v>
      </c>
      <c r="AK58" s="3">
        <v>4</v>
      </c>
      <c r="AL58" s="3">
        <v>4</v>
      </c>
      <c r="AM58" s="3">
        <v>4</v>
      </c>
      <c r="AN58" s="3">
        <v>4</v>
      </c>
      <c r="AO58" s="3">
        <v>4</v>
      </c>
      <c r="AP58" s="3">
        <v>4</v>
      </c>
      <c r="AQ58" s="3">
        <v>4</v>
      </c>
      <c r="AR58" s="3">
        <v>4</v>
      </c>
      <c r="AS58" s="3">
        <v>4</v>
      </c>
      <c r="AT58" s="3">
        <v>4</v>
      </c>
      <c r="AU58" s="3">
        <v>4</v>
      </c>
      <c r="AV58" s="3">
        <v>4</v>
      </c>
      <c r="AW58" s="3">
        <v>4</v>
      </c>
      <c r="AX58" s="3">
        <v>4</v>
      </c>
      <c r="AY58" s="3">
        <v>4</v>
      </c>
      <c r="AZ58" s="3">
        <v>4</v>
      </c>
      <c r="BA58" s="3">
        <v>4</v>
      </c>
      <c r="BB58" s="3">
        <v>4</v>
      </c>
      <c r="BC58" s="3">
        <v>4</v>
      </c>
      <c r="BD58" s="3">
        <v>4</v>
      </c>
      <c r="BE58" s="3">
        <v>4</v>
      </c>
      <c r="BF58" s="3">
        <v>4</v>
      </c>
      <c r="BG58" s="3">
        <v>4</v>
      </c>
      <c r="BH58" s="3">
        <v>4</v>
      </c>
      <c r="BI58" s="3">
        <v>4</v>
      </c>
      <c r="BJ58" s="3">
        <v>4</v>
      </c>
      <c r="BK58" s="3">
        <v>4</v>
      </c>
      <c r="BL58" s="3">
        <v>4</v>
      </c>
      <c r="BM58" s="3">
        <v>4</v>
      </c>
      <c r="BN58" s="3">
        <v>4</v>
      </c>
      <c r="BO58" s="3">
        <v>4</v>
      </c>
      <c r="BP58" s="3">
        <v>4</v>
      </c>
      <c r="BQ58" s="3">
        <v>4</v>
      </c>
      <c r="BR58" s="3">
        <v>4</v>
      </c>
      <c r="BS58" s="3">
        <v>4</v>
      </c>
      <c r="BT58" s="3">
        <v>4</v>
      </c>
      <c r="BU58" s="3">
        <v>4</v>
      </c>
      <c r="BV58" s="3">
        <v>4</v>
      </c>
      <c r="BW58" s="3">
        <v>4</v>
      </c>
      <c r="BX58" s="3">
        <v>4</v>
      </c>
      <c r="BY58" s="3">
        <v>4</v>
      </c>
      <c r="BZ58" s="3">
        <v>4</v>
      </c>
      <c r="CA58" s="3">
        <v>4</v>
      </c>
      <c r="CB58" s="3">
        <v>4</v>
      </c>
      <c r="CC58" s="3">
        <v>4</v>
      </c>
      <c r="CD58" s="3">
        <v>4</v>
      </c>
    </row>
    <row r="59" spans="1:82" x14ac:dyDescent="0.25">
      <c r="A59" s="2" t="s">
        <v>67</v>
      </c>
      <c r="B59" s="2" t="s">
        <v>68</v>
      </c>
      <c r="C59" s="3">
        <v>0.45</v>
      </c>
      <c r="D59" s="3">
        <v>0.45</v>
      </c>
      <c r="E59" s="3">
        <v>0.45</v>
      </c>
      <c r="F59" s="3">
        <v>0.45</v>
      </c>
      <c r="G59" s="3">
        <v>0.45</v>
      </c>
      <c r="H59" s="3">
        <v>0.45</v>
      </c>
      <c r="I59" s="3">
        <v>0.45</v>
      </c>
      <c r="J59" s="3">
        <v>0.45</v>
      </c>
      <c r="K59" s="3">
        <v>0.45</v>
      </c>
      <c r="L59" s="3">
        <v>0.45</v>
      </c>
      <c r="M59" s="3">
        <v>0.45</v>
      </c>
      <c r="N59" s="3">
        <v>0.45</v>
      </c>
      <c r="O59" s="3">
        <v>0.45</v>
      </c>
      <c r="P59" s="3">
        <v>0.45</v>
      </c>
      <c r="Q59" s="3">
        <v>0.45</v>
      </c>
      <c r="R59" s="3">
        <v>0.45</v>
      </c>
      <c r="S59" s="3">
        <v>0.45</v>
      </c>
      <c r="T59" s="3">
        <v>0.45</v>
      </c>
      <c r="U59" s="3">
        <v>0.45</v>
      </c>
      <c r="V59" s="3">
        <v>0.45</v>
      </c>
      <c r="W59" s="3">
        <v>0.45</v>
      </c>
      <c r="X59" s="3">
        <v>0.45</v>
      </c>
      <c r="Y59" s="3">
        <v>0.45</v>
      </c>
      <c r="Z59" s="3">
        <v>0.45</v>
      </c>
      <c r="AA59" s="3">
        <v>0.45</v>
      </c>
      <c r="AB59" s="3">
        <v>0.45</v>
      </c>
      <c r="AC59" s="3">
        <v>0.45</v>
      </c>
      <c r="AD59" s="3">
        <v>0.45</v>
      </c>
      <c r="AE59" s="3">
        <v>0.45</v>
      </c>
      <c r="AF59" s="3">
        <v>0.45</v>
      </c>
      <c r="AG59" s="3">
        <v>0.45</v>
      </c>
      <c r="AH59" s="3">
        <v>0.45</v>
      </c>
      <c r="AI59" s="3">
        <v>0.45</v>
      </c>
      <c r="AJ59" s="3">
        <v>0.45</v>
      </c>
      <c r="AK59" s="3">
        <v>0.45</v>
      </c>
      <c r="AL59" s="3">
        <v>0.45</v>
      </c>
      <c r="AM59" s="3">
        <v>0.45</v>
      </c>
      <c r="AN59" s="3">
        <v>0.45</v>
      </c>
      <c r="AO59" s="3">
        <v>0.45</v>
      </c>
      <c r="AP59" s="3">
        <v>0.45</v>
      </c>
      <c r="AQ59" s="3">
        <v>0.45</v>
      </c>
      <c r="AR59" s="3">
        <v>0.45</v>
      </c>
      <c r="AS59" s="3">
        <v>0.45</v>
      </c>
      <c r="AT59" s="3">
        <v>0.45</v>
      </c>
      <c r="AU59" s="3">
        <v>0.45</v>
      </c>
      <c r="AV59" s="3">
        <v>0.45</v>
      </c>
      <c r="AW59" s="3">
        <v>0.45</v>
      </c>
      <c r="AX59" s="3">
        <v>0.45</v>
      </c>
      <c r="AY59" s="3">
        <v>0.45</v>
      </c>
      <c r="AZ59" s="3">
        <v>0.45</v>
      </c>
      <c r="BA59" s="3">
        <v>0.45</v>
      </c>
      <c r="BB59" s="3">
        <v>0.45</v>
      </c>
      <c r="BC59" s="3">
        <v>0.45</v>
      </c>
      <c r="BD59" s="3">
        <v>0.45</v>
      </c>
      <c r="BE59" s="3">
        <v>0.45</v>
      </c>
      <c r="BF59" s="3">
        <v>0.45</v>
      </c>
      <c r="BG59" s="3">
        <v>0.45</v>
      </c>
      <c r="BH59" s="3">
        <v>0.45</v>
      </c>
      <c r="BI59" s="3">
        <v>0.45</v>
      </c>
      <c r="BJ59" s="3">
        <v>0.45</v>
      </c>
      <c r="BK59" s="3">
        <v>0.45</v>
      </c>
      <c r="BL59" s="3">
        <v>0.45</v>
      </c>
      <c r="BM59" s="3">
        <v>0.45</v>
      </c>
      <c r="BN59" s="3">
        <v>0.45</v>
      </c>
      <c r="BO59" s="3">
        <v>0.45</v>
      </c>
      <c r="BP59" s="3">
        <v>0.45</v>
      </c>
      <c r="BQ59" s="3">
        <v>0.45</v>
      </c>
      <c r="BR59" s="3">
        <v>0.45</v>
      </c>
      <c r="BS59" s="3">
        <v>0.45</v>
      </c>
      <c r="BT59" s="3">
        <v>0.45</v>
      </c>
      <c r="BU59" s="3">
        <v>0.45</v>
      </c>
      <c r="BV59" s="3">
        <v>0.45</v>
      </c>
      <c r="BW59" s="3">
        <v>0.45</v>
      </c>
      <c r="BX59" s="3">
        <v>0.45</v>
      </c>
      <c r="BY59" s="3">
        <v>0.45</v>
      </c>
      <c r="BZ59" s="3">
        <v>0.45</v>
      </c>
      <c r="CA59" s="3">
        <v>0.45</v>
      </c>
      <c r="CB59" s="3">
        <v>0.45</v>
      </c>
      <c r="CC59" s="3">
        <v>0.45</v>
      </c>
      <c r="CD59" s="3">
        <v>0.45</v>
      </c>
    </row>
    <row r="60" spans="1:82" x14ac:dyDescent="0.25">
      <c r="A60" s="2" t="s">
        <v>69</v>
      </c>
      <c r="C60" s="3">
        <v>10</v>
      </c>
      <c r="D60" s="3">
        <v>10</v>
      </c>
      <c r="E60" s="3">
        <v>10</v>
      </c>
      <c r="F60" s="3">
        <v>10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  <c r="N60" s="3">
        <v>10</v>
      </c>
      <c r="O60" s="3">
        <v>10</v>
      </c>
      <c r="P60" s="3">
        <v>10</v>
      </c>
      <c r="Q60" s="3">
        <v>10</v>
      </c>
      <c r="R60" s="3">
        <v>10</v>
      </c>
      <c r="S60" s="3">
        <v>10</v>
      </c>
      <c r="T60" s="3">
        <v>10</v>
      </c>
      <c r="U60" s="3">
        <v>10</v>
      </c>
      <c r="V60" s="3">
        <v>10</v>
      </c>
      <c r="W60" s="3">
        <v>10</v>
      </c>
      <c r="X60" s="3">
        <v>10</v>
      </c>
      <c r="Y60" s="3">
        <v>10</v>
      </c>
      <c r="Z60" s="3">
        <v>10</v>
      </c>
      <c r="AA60" s="3">
        <v>10</v>
      </c>
      <c r="AB60" s="3">
        <v>10</v>
      </c>
      <c r="AC60" s="3">
        <v>10</v>
      </c>
      <c r="AD60" s="3">
        <v>10</v>
      </c>
      <c r="AE60" s="3">
        <v>10</v>
      </c>
      <c r="AF60" s="3">
        <v>10</v>
      </c>
      <c r="AG60" s="3">
        <v>10</v>
      </c>
      <c r="AH60" s="3">
        <v>10</v>
      </c>
      <c r="AI60" s="3">
        <v>10</v>
      </c>
      <c r="AJ60" s="3">
        <v>10</v>
      </c>
      <c r="AK60" s="3">
        <v>10</v>
      </c>
      <c r="AL60" s="3">
        <v>10</v>
      </c>
      <c r="AM60" s="3">
        <v>10</v>
      </c>
      <c r="AN60" s="3">
        <v>10</v>
      </c>
      <c r="AO60" s="3">
        <v>10</v>
      </c>
      <c r="AP60" s="3">
        <v>10</v>
      </c>
      <c r="AQ60" s="3">
        <v>10</v>
      </c>
      <c r="AR60" s="3">
        <v>10</v>
      </c>
      <c r="AS60" s="3">
        <v>10</v>
      </c>
      <c r="AT60" s="3">
        <v>10</v>
      </c>
      <c r="AU60" s="3">
        <v>10</v>
      </c>
      <c r="AV60" s="3">
        <v>10</v>
      </c>
      <c r="AW60" s="3">
        <v>10</v>
      </c>
      <c r="AX60" s="3">
        <v>10</v>
      </c>
      <c r="AY60" s="3">
        <v>10</v>
      </c>
      <c r="AZ60" s="3">
        <v>10</v>
      </c>
      <c r="BA60" s="3">
        <v>10</v>
      </c>
      <c r="BB60" s="3">
        <v>10</v>
      </c>
      <c r="BC60" s="3">
        <v>10</v>
      </c>
      <c r="BD60" s="3">
        <v>10</v>
      </c>
      <c r="BE60" s="3">
        <v>10</v>
      </c>
      <c r="BF60" s="3">
        <v>10</v>
      </c>
      <c r="BG60" s="3">
        <v>10</v>
      </c>
      <c r="BH60" s="3">
        <v>10</v>
      </c>
      <c r="BI60" s="3">
        <v>10</v>
      </c>
      <c r="BJ60" s="3">
        <v>10</v>
      </c>
      <c r="BK60" s="3">
        <v>10</v>
      </c>
      <c r="BL60" s="3">
        <v>10</v>
      </c>
      <c r="BM60" s="3">
        <v>10</v>
      </c>
      <c r="BN60" s="3">
        <v>10</v>
      </c>
      <c r="BO60" s="3">
        <v>10</v>
      </c>
      <c r="BP60" s="3">
        <v>10</v>
      </c>
      <c r="BQ60" s="3">
        <v>10</v>
      </c>
      <c r="BR60" s="3">
        <v>10</v>
      </c>
      <c r="BS60" s="3">
        <v>10</v>
      </c>
      <c r="BT60" s="3">
        <v>10</v>
      </c>
      <c r="BU60" s="3">
        <v>10</v>
      </c>
      <c r="BV60" s="3">
        <v>10</v>
      </c>
      <c r="BW60" s="3">
        <v>10</v>
      </c>
      <c r="BX60" s="3">
        <v>10</v>
      </c>
      <c r="BY60" s="3">
        <v>10</v>
      </c>
      <c r="BZ60" s="3">
        <v>10</v>
      </c>
      <c r="CA60" s="3">
        <v>10</v>
      </c>
      <c r="CB60" s="3">
        <v>10</v>
      </c>
      <c r="CC60" s="3">
        <v>10</v>
      </c>
      <c r="CD60" s="3">
        <v>10</v>
      </c>
    </row>
    <row r="61" spans="1:82" x14ac:dyDescent="0.25">
      <c r="A61" s="2" t="s">
        <v>70</v>
      </c>
      <c r="B61" s="2" t="s">
        <v>71</v>
      </c>
      <c r="C61" s="4">
        <f t="shared" ref="C61:J61" si="659">+C58/C59*12/16</f>
        <v>6.666666666666667</v>
      </c>
      <c r="D61" s="4">
        <f t="shared" si="659"/>
        <v>6.666666666666667</v>
      </c>
      <c r="E61" s="4">
        <f t="shared" si="659"/>
        <v>6.666666666666667</v>
      </c>
      <c r="F61" s="4">
        <f t="shared" si="659"/>
        <v>6.666666666666667</v>
      </c>
      <c r="G61" s="4">
        <f t="shared" si="659"/>
        <v>6.666666666666667</v>
      </c>
      <c r="H61" s="4">
        <f t="shared" si="659"/>
        <v>6.666666666666667</v>
      </c>
      <c r="I61" s="4">
        <f t="shared" si="659"/>
        <v>6.666666666666667</v>
      </c>
      <c r="J61" s="4">
        <f t="shared" si="659"/>
        <v>6.666666666666667</v>
      </c>
      <c r="K61" s="4">
        <f t="shared" ref="K61:L61" si="660">+K58/K59*12/16</f>
        <v>6.666666666666667</v>
      </c>
      <c r="L61" s="4">
        <f t="shared" si="660"/>
        <v>6.666666666666667</v>
      </c>
      <c r="M61" s="4">
        <f t="shared" ref="M61:U61" si="661">+M58/M59*12/16</f>
        <v>6.666666666666667</v>
      </c>
      <c r="N61" s="4">
        <f t="shared" ref="N61:P61" si="662">+N58/N59*12/16</f>
        <v>6.666666666666667</v>
      </c>
      <c r="O61" s="4">
        <f t="shared" si="662"/>
        <v>6.666666666666667</v>
      </c>
      <c r="P61" s="4">
        <f t="shared" si="662"/>
        <v>6.666666666666667</v>
      </c>
      <c r="Q61" s="4">
        <f t="shared" si="661"/>
        <v>6.666666666666667</v>
      </c>
      <c r="R61" s="4">
        <f t="shared" ref="R61:S61" si="663">+R58/R59*12/16</f>
        <v>6.666666666666667</v>
      </c>
      <c r="S61" s="4">
        <f t="shared" si="663"/>
        <v>6.666666666666667</v>
      </c>
      <c r="T61" s="4">
        <f t="shared" ref="T61" si="664">+T58/T59*12/16</f>
        <v>6.666666666666667</v>
      </c>
      <c r="U61" s="4">
        <f t="shared" si="661"/>
        <v>6.666666666666667</v>
      </c>
      <c r="V61" s="4">
        <f t="shared" ref="V61" si="665">+V58/V59*12/16</f>
        <v>6.666666666666667</v>
      </c>
      <c r="W61" s="4">
        <f t="shared" ref="W61:AE61" si="666">+W58/W59*12/16</f>
        <v>6.666666666666667</v>
      </c>
      <c r="X61" s="4">
        <f t="shared" ref="X61:Z61" si="667">+X58/X59*12/16</f>
        <v>6.666666666666667</v>
      </c>
      <c r="Y61" s="4">
        <f t="shared" si="667"/>
        <v>6.666666666666667</v>
      </c>
      <c r="Z61" s="4">
        <f t="shared" si="667"/>
        <v>6.666666666666667</v>
      </c>
      <c r="AA61" s="4">
        <f t="shared" si="666"/>
        <v>6.666666666666667</v>
      </c>
      <c r="AB61" s="4">
        <f t="shared" ref="AB61:AC61" si="668">+AB58/AB59*12/16</f>
        <v>6.666666666666667</v>
      </c>
      <c r="AC61" s="4">
        <f t="shared" si="668"/>
        <v>6.666666666666667</v>
      </c>
      <c r="AD61" s="4">
        <f t="shared" ref="AD61" si="669">+AD58/AD59*12/16</f>
        <v>6.666666666666667</v>
      </c>
      <c r="AE61" s="4">
        <f t="shared" si="666"/>
        <v>6.666666666666667</v>
      </c>
      <c r="AF61" s="4">
        <f t="shared" ref="AF61" si="670">+AF58/AF59*12/16</f>
        <v>6.666666666666667</v>
      </c>
      <c r="AG61" s="4">
        <f t="shared" ref="AG61:AO61" si="671">+AG58/AG59*12/16</f>
        <v>6.666666666666667</v>
      </c>
      <c r="AH61" s="4">
        <f t="shared" ref="AH61:AJ61" si="672">+AH58/AH59*12/16</f>
        <v>6.666666666666667</v>
      </c>
      <c r="AI61" s="4">
        <f t="shared" si="672"/>
        <v>6.666666666666667</v>
      </c>
      <c r="AJ61" s="4">
        <f t="shared" si="672"/>
        <v>6.666666666666667</v>
      </c>
      <c r="AK61" s="4">
        <f t="shared" si="671"/>
        <v>6.666666666666667</v>
      </c>
      <c r="AL61" s="4">
        <f t="shared" ref="AL61:AM61" si="673">+AL58/AL59*12/16</f>
        <v>6.666666666666667</v>
      </c>
      <c r="AM61" s="4">
        <f t="shared" si="673"/>
        <v>6.666666666666667</v>
      </c>
      <c r="AN61" s="4">
        <f t="shared" ref="AN61" si="674">+AN58/AN59*12/16</f>
        <v>6.666666666666667</v>
      </c>
      <c r="AO61" s="4">
        <f t="shared" si="671"/>
        <v>6.666666666666667</v>
      </c>
      <c r="AP61" s="4">
        <f t="shared" ref="AP61" si="675">+AP58/AP59*12/16</f>
        <v>6.666666666666667</v>
      </c>
      <c r="AQ61" s="4">
        <f t="shared" ref="AQ61:AY61" si="676">+AQ58/AQ59*12/16</f>
        <v>6.666666666666667</v>
      </c>
      <c r="AR61" s="4">
        <f t="shared" ref="AR61:AT61" si="677">+AR58/AR59*12/16</f>
        <v>6.666666666666667</v>
      </c>
      <c r="AS61" s="4">
        <f t="shared" si="677"/>
        <v>6.666666666666667</v>
      </c>
      <c r="AT61" s="4">
        <f t="shared" si="677"/>
        <v>6.666666666666667</v>
      </c>
      <c r="AU61" s="4">
        <f t="shared" si="676"/>
        <v>6.666666666666667</v>
      </c>
      <c r="AV61" s="4">
        <f t="shared" ref="AV61:AW61" si="678">+AV58/AV59*12/16</f>
        <v>6.666666666666667</v>
      </c>
      <c r="AW61" s="4">
        <f t="shared" si="678"/>
        <v>6.666666666666667</v>
      </c>
      <c r="AX61" s="4">
        <f t="shared" ref="AX61" si="679">+AX58/AX59*12/16</f>
        <v>6.666666666666667</v>
      </c>
      <c r="AY61" s="4">
        <f t="shared" si="676"/>
        <v>6.666666666666667</v>
      </c>
      <c r="AZ61" s="4">
        <f t="shared" ref="AZ61" si="680">+AZ58/AZ59*12/16</f>
        <v>6.666666666666667</v>
      </c>
      <c r="BA61" s="4">
        <f t="shared" ref="BA61:BN61" si="681">+BA58/BA59*12/16</f>
        <v>6.666666666666667</v>
      </c>
      <c r="BB61" s="4">
        <f t="shared" ref="BB61:BD61" si="682">+BB58/BB59*12/16</f>
        <v>6.666666666666667</v>
      </c>
      <c r="BC61" s="4">
        <f t="shared" si="682"/>
        <v>6.666666666666667</v>
      </c>
      <c r="BD61" s="4">
        <f t="shared" si="682"/>
        <v>6.666666666666667</v>
      </c>
      <c r="BE61" s="4">
        <f t="shared" si="681"/>
        <v>6.666666666666667</v>
      </c>
      <c r="BF61" s="4">
        <f t="shared" ref="BF61:BG61" si="683">+BF58/BF59*12/16</f>
        <v>6.666666666666667</v>
      </c>
      <c r="BG61" s="4">
        <f t="shared" si="683"/>
        <v>6.666666666666667</v>
      </c>
      <c r="BH61" s="4">
        <f t="shared" ref="BH61" si="684">+BH58/BH59*12/16</f>
        <v>6.666666666666667</v>
      </c>
      <c r="BI61" s="4">
        <f t="shared" ref="BI61" si="685">+BI58/BI59*12/16</f>
        <v>6.666666666666667</v>
      </c>
      <c r="BJ61" s="4">
        <f t="shared" si="681"/>
        <v>6.666666666666667</v>
      </c>
      <c r="BK61" s="4">
        <f t="shared" ref="BK61:BM61" si="686">+BK58/BK59*12/16</f>
        <v>6.666666666666667</v>
      </c>
      <c r="BL61" s="4">
        <f t="shared" si="686"/>
        <v>6.666666666666667</v>
      </c>
      <c r="BM61" s="4">
        <f t="shared" si="686"/>
        <v>6.666666666666667</v>
      </c>
      <c r="BN61" s="4">
        <f t="shared" si="681"/>
        <v>6.666666666666667</v>
      </c>
      <c r="BO61" s="4">
        <f t="shared" ref="BO61:BP61" si="687">+BO58/BO59*12/16</f>
        <v>6.666666666666667</v>
      </c>
      <c r="BP61" s="4">
        <f t="shared" si="687"/>
        <v>6.666666666666667</v>
      </c>
      <c r="BQ61" s="4">
        <f t="shared" ref="BQ61" si="688">+BQ58/BQ59*12/16</f>
        <v>6.666666666666667</v>
      </c>
      <c r="BR61" s="4">
        <f t="shared" ref="BR61" si="689">+BR58/BR59*12/16</f>
        <v>6.666666666666667</v>
      </c>
      <c r="BS61" s="4">
        <f t="shared" ref="BS61" si="690">+BS58/BS59*12/16</f>
        <v>6.666666666666667</v>
      </c>
      <c r="BT61" s="4">
        <f t="shared" ref="BT61:CC61" si="691">+BT58/BT59*12/16</f>
        <v>6.666666666666667</v>
      </c>
      <c r="BU61" s="4">
        <f t="shared" ref="BU61:BW61" si="692">+BU58/BU59*12/16</f>
        <v>6.666666666666667</v>
      </c>
      <c r="BV61" s="4">
        <f t="shared" si="692"/>
        <v>6.666666666666667</v>
      </c>
      <c r="BW61" s="4">
        <f t="shared" si="692"/>
        <v>6.666666666666667</v>
      </c>
      <c r="BX61" s="4">
        <f t="shared" si="691"/>
        <v>6.666666666666667</v>
      </c>
      <c r="BY61" s="4">
        <f t="shared" ref="BY61:BZ61" si="693">+BY58/BY59*12/16</f>
        <v>6.666666666666667</v>
      </c>
      <c r="BZ61" s="4">
        <f t="shared" si="693"/>
        <v>6.666666666666667</v>
      </c>
      <c r="CA61" s="4">
        <f t="shared" ref="CA61" si="694">+CA58/CA59*12/16</f>
        <v>6.666666666666667</v>
      </c>
      <c r="CB61" s="4">
        <f t="shared" ref="CB61" si="695">+CB58/CB59*12/16</f>
        <v>6.666666666666667</v>
      </c>
      <c r="CC61" s="4">
        <f t="shared" si="691"/>
        <v>6.666666666666667</v>
      </c>
      <c r="CD61" s="4">
        <f t="shared" ref="CD61" si="696">+CD58/CD59*12/16</f>
        <v>6.666666666666667</v>
      </c>
    </row>
    <row r="62" spans="1:82" x14ac:dyDescent="0.25">
      <c r="A62" s="2" t="s">
        <v>72</v>
      </c>
      <c r="C62" s="4">
        <f t="shared" ref="C62:J62" si="697">+C60/16*12/C59</f>
        <v>16.666666666666668</v>
      </c>
      <c r="D62" s="4">
        <f t="shared" si="697"/>
        <v>16.666666666666668</v>
      </c>
      <c r="E62" s="4">
        <f t="shared" si="697"/>
        <v>16.666666666666668</v>
      </c>
      <c r="F62" s="4">
        <f t="shared" si="697"/>
        <v>16.666666666666668</v>
      </c>
      <c r="G62" s="4">
        <f t="shared" si="697"/>
        <v>16.666666666666668</v>
      </c>
      <c r="H62" s="4">
        <f t="shared" si="697"/>
        <v>16.666666666666668</v>
      </c>
      <c r="I62" s="4">
        <f t="shared" si="697"/>
        <v>16.666666666666668</v>
      </c>
      <c r="J62" s="4">
        <f t="shared" si="697"/>
        <v>16.666666666666668</v>
      </c>
      <c r="K62" s="4">
        <f t="shared" ref="K62:L62" si="698">+K60/16*12/K59</f>
        <v>16.666666666666668</v>
      </c>
      <c r="L62" s="4">
        <f t="shared" si="698"/>
        <v>16.666666666666668</v>
      </c>
      <c r="M62" s="4">
        <f t="shared" ref="M62:AA62" si="699">+M60/16*12/M59</f>
        <v>16.666666666666668</v>
      </c>
      <c r="N62" s="4">
        <f t="shared" ref="N62:P62" si="700">+N60/16*12/N59</f>
        <v>16.666666666666668</v>
      </c>
      <c r="O62" s="4">
        <f t="shared" si="700"/>
        <v>16.666666666666668</v>
      </c>
      <c r="P62" s="4">
        <f t="shared" si="700"/>
        <v>16.666666666666668</v>
      </c>
      <c r="Q62" s="4">
        <f t="shared" si="699"/>
        <v>16.666666666666668</v>
      </c>
      <c r="R62" s="4">
        <f t="shared" ref="R62:S62" si="701">+R60/16*12/R59</f>
        <v>16.666666666666668</v>
      </c>
      <c r="S62" s="4">
        <f t="shared" si="701"/>
        <v>16.666666666666668</v>
      </c>
      <c r="T62" s="4">
        <f t="shared" ref="T62" si="702">+T60/16*12/T59</f>
        <v>16.666666666666668</v>
      </c>
      <c r="U62" s="4">
        <f t="shared" ref="U62:V62" si="703">+U60/16*12/U59</f>
        <v>16.666666666666668</v>
      </c>
      <c r="V62" s="4">
        <f t="shared" si="703"/>
        <v>16.666666666666668</v>
      </c>
      <c r="W62" s="4">
        <f t="shared" si="699"/>
        <v>16.666666666666668</v>
      </c>
      <c r="X62" s="4">
        <f t="shared" ref="X62:Z62" si="704">+X60/16*12/X59</f>
        <v>16.666666666666668</v>
      </c>
      <c r="Y62" s="4">
        <f t="shared" si="704"/>
        <v>16.666666666666668</v>
      </c>
      <c r="Z62" s="4">
        <f t="shared" si="704"/>
        <v>16.666666666666668</v>
      </c>
      <c r="AA62" s="4">
        <f t="shared" si="699"/>
        <v>16.666666666666668</v>
      </c>
      <c r="AB62" s="4">
        <f t="shared" ref="AB62:AC62" si="705">+AB60/16*12/AB59</f>
        <v>16.666666666666668</v>
      </c>
      <c r="AC62" s="4">
        <f t="shared" si="705"/>
        <v>16.666666666666668</v>
      </c>
      <c r="AD62" s="4">
        <f t="shared" ref="AD62" si="706">+AD60/16*12/AD59</f>
        <v>16.666666666666668</v>
      </c>
      <c r="AE62" s="4">
        <f t="shared" ref="AE62:AF62" si="707">+AE60/16*12/AE59</f>
        <v>16.666666666666668</v>
      </c>
      <c r="AF62" s="4">
        <f t="shared" si="707"/>
        <v>16.666666666666668</v>
      </c>
      <c r="AG62" s="4">
        <f t="shared" ref="AG62:AO62" si="708">+AG60/16*12/AG59</f>
        <v>16.666666666666668</v>
      </c>
      <c r="AH62" s="4">
        <f t="shared" ref="AH62:AJ62" si="709">+AH60/16*12/AH59</f>
        <v>16.666666666666668</v>
      </c>
      <c r="AI62" s="4">
        <f t="shared" si="709"/>
        <v>16.666666666666668</v>
      </c>
      <c r="AJ62" s="4">
        <f t="shared" si="709"/>
        <v>16.666666666666668</v>
      </c>
      <c r="AK62" s="4">
        <f t="shared" si="708"/>
        <v>16.666666666666668</v>
      </c>
      <c r="AL62" s="4">
        <f t="shared" ref="AL62:AM62" si="710">+AL60/16*12/AL59</f>
        <v>16.666666666666668</v>
      </c>
      <c r="AM62" s="4">
        <f t="shared" si="710"/>
        <v>16.666666666666668</v>
      </c>
      <c r="AN62" s="4">
        <f t="shared" ref="AN62" si="711">+AN60/16*12/AN59</f>
        <v>16.666666666666668</v>
      </c>
      <c r="AO62" s="4">
        <f t="shared" si="708"/>
        <v>16.666666666666668</v>
      </c>
      <c r="AP62" s="4">
        <f t="shared" ref="AP62" si="712">+AP60/16*12/AP59</f>
        <v>16.666666666666668</v>
      </c>
      <c r="AQ62" s="4">
        <f t="shared" ref="AQ62:AY62" si="713">+AQ60/16*12/AQ59</f>
        <v>16.666666666666668</v>
      </c>
      <c r="AR62" s="4">
        <f t="shared" ref="AR62:AT62" si="714">+AR60/16*12/AR59</f>
        <v>16.666666666666668</v>
      </c>
      <c r="AS62" s="4">
        <f t="shared" si="714"/>
        <v>16.666666666666668</v>
      </c>
      <c r="AT62" s="4">
        <f t="shared" si="714"/>
        <v>16.666666666666668</v>
      </c>
      <c r="AU62" s="4">
        <f t="shared" si="713"/>
        <v>16.666666666666668</v>
      </c>
      <c r="AV62" s="4">
        <f t="shared" ref="AV62:AW62" si="715">+AV60/16*12/AV59</f>
        <v>16.666666666666668</v>
      </c>
      <c r="AW62" s="4">
        <f t="shared" si="715"/>
        <v>16.666666666666668</v>
      </c>
      <c r="AX62" s="4">
        <f t="shared" ref="AX62" si="716">+AX60/16*12/AX59</f>
        <v>16.666666666666668</v>
      </c>
      <c r="AY62" s="4">
        <f t="shared" si="713"/>
        <v>16.666666666666668</v>
      </c>
      <c r="AZ62" s="4">
        <f t="shared" ref="AZ62" si="717">+AZ60/16*12/AZ59</f>
        <v>16.666666666666668</v>
      </c>
      <c r="BA62" s="4">
        <f t="shared" ref="BA62:BN62" si="718">+BA60/16*12/BA59</f>
        <v>16.666666666666668</v>
      </c>
      <c r="BB62" s="4">
        <f t="shared" ref="BB62:BD62" si="719">+BB60/16*12/BB59</f>
        <v>16.666666666666668</v>
      </c>
      <c r="BC62" s="4">
        <f t="shared" si="719"/>
        <v>16.666666666666668</v>
      </c>
      <c r="BD62" s="4">
        <f t="shared" si="719"/>
        <v>16.666666666666668</v>
      </c>
      <c r="BE62" s="4">
        <f t="shared" si="718"/>
        <v>16.666666666666668</v>
      </c>
      <c r="BF62" s="4">
        <f t="shared" ref="BF62:BG62" si="720">+BF60/16*12/BF59</f>
        <v>16.666666666666668</v>
      </c>
      <c r="BG62" s="4">
        <f t="shared" si="720"/>
        <v>16.666666666666668</v>
      </c>
      <c r="BH62" s="4">
        <f t="shared" ref="BH62" si="721">+BH60/16*12/BH59</f>
        <v>16.666666666666668</v>
      </c>
      <c r="BI62" s="4">
        <f t="shared" ref="BI62" si="722">+BI60/16*12/BI59</f>
        <v>16.666666666666668</v>
      </c>
      <c r="BJ62" s="4">
        <f t="shared" si="718"/>
        <v>16.666666666666668</v>
      </c>
      <c r="BK62" s="4">
        <f t="shared" ref="BK62:BM62" si="723">+BK60/16*12/BK59</f>
        <v>16.666666666666668</v>
      </c>
      <c r="BL62" s="4">
        <f t="shared" si="723"/>
        <v>16.666666666666668</v>
      </c>
      <c r="BM62" s="4">
        <f t="shared" si="723"/>
        <v>16.666666666666668</v>
      </c>
      <c r="BN62" s="4">
        <f t="shared" si="718"/>
        <v>16.666666666666668</v>
      </c>
      <c r="BO62" s="4">
        <f t="shared" ref="BO62:BP62" si="724">+BO60/16*12/BO59</f>
        <v>16.666666666666668</v>
      </c>
      <c r="BP62" s="4">
        <f t="shared" si="724"/>
        <v>16.666666666666668</v>
      </c>
      <c r="BQ62" s="4">
        <f t="shared" ref="BQ62" si="725">+BQ60/16*12/BQ59</f>
        <v>16.666666666666668</v>
      </c>
      <c r="BR62" s="4">
        <f t="shared" ref="BR62" si="726">+BR60/16*12/BR59</f>
        <v>16.666666666666668</v>
      </c>
      <c r="BS62" s="4">
        <f t="shared" ref="BS62" si="727">+BS60/16*12/BS59</f>
        <v>16.666666666666668</v>
      </c>
      <c r="BT62" s="4">
        <f t="shared" ref="BT62:CC62" si="728">+BT60/16*12/BT59</f>
        <v>16.666666666666668</v>
      </c>
      <c r="BU62" s="4">
        <f t="shared" ref="BU62:BW62" si="729">+BU60/16*12/BU59</f>
        <v>16.666666666666668</v>
      </c>
      <c r="BV62" s="4">
        <f t="shared" si="729"/>
        <v>16.666666666666668</v>
      </c>
      <c r="BW62" s="4">
        <f t="shared" si="729"/>
        <v>16.666666666666668</v>
      </c>
      <c r="BX62" s="4">
        <f t="shared" si="728"/>
        <v>16.666666666666668</v>
      </c>
      <c r="BY62" s="4">
        <f t="shared" ref="BY62:BZ62" si="730">+BY60/16*12/BY59</f>
        <v>16.666666666666668</v>
      </c>
      <c r="BZ62" s="4">
        <f t="shared" si="730"/>
        <v>16.666666666666668</v>
      </c>
      <c r="CA62" s="4">
        <f t="shared" ref="CA62" si="731">+CA60/16*12/CA59</f>
        <v>16.666666666666668</v>
      </c>
      <c r="CB62" s="4">
        <f t="shared" ref="CB62" si="732">+CB60/16*12/CB59</f>
        <v>16.666666666666668</v>
      </c>
      <c r="CC62" s="4">
        <f t="shared" si="728"/>
        <v>16.666666666666668</v>
      </c>
      <c r="CD62" s="4">
        <f t="shared" ref="CD62" si="733">+CD60/16*12/CD59</f>
        <v>16.666666666666668</v>
      </c>
    </row>
    <row r="64" spans="1:82" x14ac:dyDescent="0.25">
      <c r="A64" s="2" t="s">
        <v>73</v>
      </c>
    </row>
    <row r="65" spans="1:82" x14ac:dyDescent="0.25">
      <c r="A65" s="2" t="s">
        <v>74</v>
      </c>
      <c r="B65" s="2" t="s">
        <v>75</v>
      </c>
      <c r="C65" s="4">
        <f t="shared" ref="C65:CD65" si="734">+C9</f>
        <v>3</v>
      </c>
      <c r="D65" s="4">
        <f t="shared" ref="D65:F65" si="735">+D9</f>
        <v>3</v>
      </c>
      <c r="E65" s="4">
        <f t="shared" si="735"/>
        <v>3</v>
      </c>
      <c r="F65" s="4">
        <f t="shared" si="735"/>
        <v>3</v>
      </c>
      <c r="G65" s="4">
        <f t="shared" si="734"/>
        <v>3</v>
      </c>
      <c r="H65" s="4">
        <f t="shared" ref="H65:I65" si="736">+H9</f>
        <v>3</v>
      </c>
      <c r="I65" s="4">
        <f t="shared" si="736"/>
        <v>3</v>
      </c>
      <c r="J65" s="4">
        <f t="shared" si="734"/>
        <v>3</v>
      </c>
      <c r="K65" s="4">
        <f t="shared" si="734"/>
        <v>3</v>
      </c>
      <c r="L65" s="4">
        <f t="shared" si="734"/>
        <v>3</v>
      </c>
      <c r="M65" s="4">
        <f t="shared" si="734"/>
        <v>3</v>
      </c>
      <c r="N65" s="4">
        <f t="shared" ref="N65:P65" si="737">+N9</f>
        <v>3</v>
      </c>
      <c r="O65" s="4">
        <f t="shared" si="737"/>
        <v>3</v>
      </c>
      <c r="P65" s="4">
        <f t="shared" si="737"/>
        <v>3</v>
      </c>
      <c r="Q65" s="4">
        <f t="shared" si="734"/>
        <v>3</v>
      </c>
      <c r="R65" s="4">
        <f t="shared" ref="R65:S65" si="738">+R9</f>
        <v>3</v>
      </c>
      <c r="S65" s="4">
        <f t="shared" si="738"/>
        <v>3</v>
      </c>
      <c r="T65" s="4">
        <f t="shared" si="734"/>
        <v>3</v>
      </c>
      <c r="U65" s="4">
        <f t="shared" si="734"/>
        <v>3</v>
      </c>
      <c r="V65" s="4">
        <f t="shared" si="734"/>
        <v>3</v>
      </c>
      <c r="W65" s="4">
        <f t="shared" si="734"/>
        <v>3</v>
      </c>
      <c r="X65" s="4">
        <f t="shared" ref="X65:Z65" si="739">+X9</f>
        <v>3</v>
      </c>
      <c r="Y65" s="4">
        <f t="shared" si="739"/>
        <v>3</v>
      </c>
      <c r="Z65" s="4">
        <f t="shared" si="739"/>
        <v>3</v>
      </c>
      <c r="AA65" s="4">
        <f t="shared" si="734"/>
        <v>3</v>
      </c>
      <c r="AB65" s="4">
        <f t="shared" ref="AB65:AC65" si="740">+AB9</f>
        <v>3</v>
      </c>
      <c r="AC65" s="4">
        <f t="shared" si="740"/>
        <v>3</v>
      </c>
      <c r="AD65" s="4">
        <f t="shared" si="734"/>
        <v>3</v>
      </c>
      <c r="AE65" s="4">
        <f t="shared" si="734"/>
        <v>3</v>
      </c>
      <c r="AF65" s="4">
        <f t="shared" si="734"/>
        <v>3</v>
      </c>
      <c r="AG65" s="4">
        <f t="shared" si="734"/>
        <v>3</v>
      </c>
      <c r="AH65" s="4">
        <f t="shared" ref="AH65:AJ65" si="741">+AH9</f>
        <v>3</v>
      </c>
      <c r="AI65" s="4">
        <f t="shared" si="741"/>
        <v>3</v>
      </c>
      <c r="AJ65" s="4">
        <f t="shared" si="741"/>
        <v>3</v>
      </c>
      <c r="AK65" s="4">
        <f t="shared" si="734"/>
        <v>3</v>
      </c>
      <c r="AL65" s="4">
        <f t="shared" ref="AL65:AM65" si="742">+AL9</f>
        <v>3</v>
      </c>
      <c r="AM65" s="4">
        <f t="shared" si="742"/>
        <v>3</v>
      </c>
      <c r="AN65" s="4">
        <f t="shared" si="734"/>
        <v>3</v>
      </c>
      <c r="AO65" s="4">
        <f t="shared" si="734"/>
        <v>3</v>
      </c>
      <c r="AP65" s="4">
        <f t="shared" si="734"/>
        <v>3</v>
      </c>
      <c r="AQ65" s="4">
        <f t="shared" si="734"/>
        <v>3</v>
      </c>
      <c r="AR65" s="4">
        <f t="shared" ref="AR65:AT65" si="743">+AR9</f>
        <v>3</v>
      </c>
      <c r="AS65" s="4">
        <f t="shared" si="743"/>
        <v>3</v>
      </c>
      <c r="AT65" s="4">
        <f t="shared" si="743"/>
        <v>3</v>
      </c>
      <c r="AU65" s="4">
        <f t="shared" si="734"/>
        <v>3</v>
      </c>
      <c r="AV65" s="4">
        <f t="shared" ref="AV65:AW65" si="744">+AV9</f>
        <v>3</v>
      </c>
      <c r="AW65" s="4">
        <f t="shared" si="744"/>
        <v>3</v>
      </c>
      <c r="AX65" s="4">
        <f t="shared" si="734"/>
        <v>3</v>
      </c>
      <c r="AY65" s="4">
        <f t="shared" si="734"/>
        <v>3</v>
      </c>
      <c r="AZ65" s="4">
        <f t="shared" si="734"/>
        <v>3</v>
      </c>
      <c r="BA65" s="4">
        <f t="shared" si="734"/>
        <v>3</v>
      </c>
      <c r="BB65" s="4">
        <f t="shared" ref="BB65:BD65" si="745">+BB9</f>
        <v>3</v>
      </c>
      <c r="BC65" s="4">
        <f t="shared" si="745"/>
        <v>3</v>
      </c>
      <c r="BD65" s="4">
        <f t="shared" si="745"/>
        <v>3</v>
      </c>
      <c r="BE65" s="4">
        <f t="shared" si="734"/>
        <v>3</v>
      </c>
      <c r="BF65" s="4">
        <f t="shared" ref="BF65:BG65" si="746">+BF9</f>
        <v>3</v>
      </c>
      <c r="BG65" s="4">
        <f t="shared" si="746"/>
        <v>3</v>
      </c>
      <c r="BH65" s="4">
        <f t="shared" si="734"/>
        <v>3</v>
      </c>
      <c r="BI65" s="4">
        <f t="shared" si="734"/>
        <v>3</v>
      </c>
      <c r="BJ65" s="4">
        <f t="shared" si="734"/>
        <v>3</v>
      </c>
      <c r="BK65" s="4">
        <f t="shared" ref="BK65:BM65" si="747">+BK9</f>
        <v>3</v>
      </c>
      <c r="BL65" s="4">
        <f t="shared" si="747"/>
        <v>3</v>
      </c>
      <c r="BM65" s="4">
        <f t="shared" si="747"/>
        <v>3</v>
      </c>
      <c r="BN65" s="4">
        <f t="shared" si="734"/>
        <v>3</v>
      </c>
      <c r="BO65" s="4">
        <f t="shared" ref="BO65:BP65" si="748">+BO9</f>
        <v>3</v>
      </c>
      <c r="BP65" s="4">
        <f t="shared" si="748"/>
        <v>3</v>
      </c>
      <c r="BQ65" s="4">
        <f t="shared" si="734"/>
        <v>3</v>
      </c>
      <c r="BR65" s="4">
        <f t="shared" si="734"/>
        <v>3</v>
      </c>
      <c r="BS65" s="4">
        <f t="shared" si="734"/>
        <v>3</v>
      </c>
      <c r="BT65" s="4">
        <f t="shared" si="734"/>
        <v>3</v>
      </c>
      <c r="BU65" s="4">
        <f t="shared" ref="BU65:BW65" si="749">+BU9</f>
        <v>3</v>
      </c>
      <c r="BV65" s="4">
        <f t="shared" si="749"/>
        <v>3</v>
      </c>
      <c r="BW65" s="4">
        <f t="shared" si="749"/>
        <v>3</v>
      </c>
      <c r="BX65" s="4">
        <f t="shared" si="734"/>
        <v>3</v>
      </c>
      <c r="BY65" s="4">
        <f t="shared" ref="BY65:BZ65" si="750">+BY9</f>
        <v>3</v>
      </c>
      <c r="BZ65" s="4">
        <f t="shared" si="750"/>
        <v>3</v>
      </c>
      <c r="CA65" s="4">
        <f t="shared" si="734"/>
        <v>3</v>
      </c>
      <c r="CB65" s="4">
        <f t="shared" si="734"/>
        <v>3</v>
      </c>
      <c r="CC65" s="4">
        <f t="shared" si="734"/>
        <v>1</v>
      </c>
      <c r="CD65" s="4">
        <f t="shared" si="734"/>
        <v>3</v>
      </c>
    </row>
    <row r="66" spans="1:82" x14ac:dyDescent="0.25">
      <c r="A66" s="2" t="s">
        <v>76</v>
      </c>
      <c r="C66" s="4">
        <f t="shared" ref="C66:CD66" si="751">+C8</f>
        <v>35</v>
      </c>
      <c r="D66" s="4">
        <f t="shared" ref="D66:F66" si="752">+D8</f>
        <v>35</v>
      </c>
      <c r="E66" s="4">
        <f t="shared" si="752"/>
        <v>35</v>
      </c>
      <c r="F66" s="4">
        <f t="shared" si="752"/>
        <v>35</v>
      </c>
      <c r="G66" s="4">
        <f t="shared" si="751"/>
        <v>35</v>
      </c>
      <c r="H66" s="4">
        <f t="shared" ref="H66:I66" si="753">+H8</f>
        <v>35</v>
      </c>
      <c r="I66" s="4">
        <f t="shared" si="753"/>
        <v>35</v>
      </c>
      <c r="J66" s="4">
        <f t="shared" si="751"/>
        <v>35</v>
      </c>
      <c r="K66" s="4">
        <f t="shared" si="751"/>
        <v>35</v>
      </c>
      <c r="L66" s="4">
        <f t="shared" si="751"/>
        <v>35</v>
      </c>
      <c r="M66" s="4">
        <f t="shared" si="751"/>
        <v>35</v>
      </c>
      <c r="N66" s="4">
        <f t="shared" ref="N66:P66" si="754">+N8</f>
        <v>35</v>
      </c>
      <c r="O66" s="4">
        <f t="shared" si="754"/>
        <v>35</v>
      </c>
      <c r="P66" s="4">
        <f t="shared" si="754"/>
        <v>35</v>
      </c>
      <c r="Q66" s="4">
        <f t="shared" si="751"/>
        <v>35</v>
      </c>
      <c r="R66" s="4">
        <f t="shared" ref="R66:S66" si="755">+R8</f>
        <v>35</v>
      </c>
      <c r="S66" s="4">
        <f t="shared" si="755"/>
        <v>35</v>
      </c>
      <c r="T66" s="4">
        <f t="shared" si="751"/>
        <v>35</v>
      </c>
      <c r="U66" s="4">
        <f t="shared" si="751"/>
        <v>35</v>
      </c>
      <c r="V66" s="4">
        <f t="shared" si="751"/>
        <v>35</v>
      </c>
      <c r="W66" s="4">
        <f t="shared" si="751"/>
        <v>35</v>
      </c>
      <c r="X66" s="4">
        <f t="shared" ref="X66:Z66" si="756">+X8</f>
        <v>35</v>
      </c>
      <c r="Y66" s="4">
        <f t="shared" si="756"/>
        <v>35</v>
      </c>
      <c r="Z66" s="4">
        <f t="shared" si="756"/>
        <v>35</v>
      </c>
      <c r="AA66" s="4">
        <f t="shared" si="751"/>
        <v>35</v>
      </c>
      <c r="AB66" s="4">
        <f t="shared" ref="AB66:AC66" si="757">+AB8</f>
        <v>35</v>
      </c>
      <c r="AC66" s="4">
        <f t="shared" si="757"/>
        <v>35</v>
      </c>
      <c r="AD66" s="4">
        <f t="shared" si="751"/>
        <v>35</v>
      </c>
      <c r="AE66" s="4">
        <f t="shared" si="751"/>
        <v>35</v>
      </c>
      <c r="AF66" s="4">
        <f t="shared" si="751"/>
        <v>35</v>
      </c>
      <c r="AG66" s="4">
        <f t="shared" si="751"/>
        <v>35</v>
      </c>
      <c r="AH66" s="4">
        <f t="shared" ref="AH66:AJ66" si="758">+AH8</f>
        <v>35</v>
      </c>
      <c r="AI66" s="4">
        <f t="shared" si="758"/>
        <v>35</v>
      </c>
      <c r="AJ66" s="4">
        <f t="shared" si="758"/>
        <v>35</v>
      </c>
      <c r="AK66" s="4">
        <f t="shared" si="751"/>
        <v>35</v>
      </c>
      <c r="AL66" s="4">
        <f t="shared" ref="AL66:AM66" si="759">+AL8</f>
        <v>35</v>
      </c>
      <c r="AM66" s="4">
        <f t="shared" si="759"/>
        <v>35</v>
      </c>
      <c r="AN66" s="4">
        <f t="shared" si="751"/>
        <v>35</v>
      </c>
      <c r="AO66" s="4">
        <f t="shared" si="751"/>
        <v>35</v>
      </c>
      <c r="AP66" s="4">
        <f t="shared" si="751"/>
        <v>35</v>
      </c>
      <c r="AQ66" s="4">
        <f t="shared" si="751"/>
        <v>35</v>
      </c>
      <c r="AR66" s="4">
        <f t="shared" ref="AR66:AT66" si="760">+AR8</f>
        <v>35</v>
      </c>
      <c r="AS66" s="4">
        <f t="shared" si="760"/>
        <v>35</v>
      </c>
      <c r="AT66" s="4">
        <f t="shared" si="760"/>
        <v>35</v>
      </c>
      <c r="AU66" s="4">
        <f t="shared" si="751"/>
        <v>35</v>
      </c>
      <c r="AV66" s="4">
        <f t="shared" ref="AV66:AW66" si="761">+AV8</f>
        <v>35</v>
      </c>
      <c r="AW66" s="4">
        <f t="shared" si="761"/>
        <v>35</v>
      </c>
      <c r="AX66" s="4">
        <f t="shared" si="751"/>
        <v>35</v>
      </c>
      <c r="AY66" s="4">
        <f t="shared" si="751"/>
        <v>35</v>
      </c>
      <c r="AZ66" s="4">
        <f t="shared" si="751"/>
        <v>35</v>
      </c>
      <c r="BA66" s="4">
        <f t="shared" si="751"/>
        <v>35</v>
      </c>
      <c r="BB66" s="4">
        <f t="shared" ref="BB66:BD66" si="762">+BB8</f>
        <v>35</v>
      </c>
      <c r="BC66" s="4">
        <f t="shared" si="762"/>
        <v>35</v>
      </c>
      <c r="BD66" s="4">
        <f t="shared" si="762"/>
        <v>35</v>
      </c>
      <c r="BE66" s="4">
        <f t="shared" si="751"/>
        <v>35</v>
      </c>
      <c r="BF66" s="4">
        <f t="shared" ref="BF66:BG66" si="763">+BF8</f>
        <v>35</v>
      </c>
      <c r="BG66" s="4">
        <f t="shared" si="763"/>
        <v>35</v>
      </c>
      <c r="BH66" s="4">
        <f t="shared" si="751"/>
        <v>35</v>
      </c>
      <c r="BI66" s="4">
        <f t="shared" si="751"/>
        <v>35</v>
      </c>
      <c r="BJ66" s="4">
        <f t="shared" si="751"/>
        <v>35</v>
      </c>
      <c r="BK66" s="4">
        <f t="shared" ref="BK66:BM66" si="764">+BK8</f>
        <v>35</v>
      </c>
      <c r="BL66" s="4">
        <f t="shared" si="764"/>
        <v>35</v>
      </c>
      <c r="BM66" s="4">
        <f t="shared" si="764"/>
        <v>35</v>
      </c>
      <c r="BN66" s="4">
        <f t="shared" si="751"/>
        <v>35</v>
      </c>
      <c r="BO66" s="4">
        <f t="shared" ref="BO66:BP66" si="765">+BO8</f>
        <v>35</v>
      </c>
      <c r="BP66" s="4">
        <f t="shared" si="765"/>
        <v>35</v>
      </c>
      <c r="BQ66" s="4">
        <f t="shared" si="751"/>
        <v>35</v>
      </c>
      <c r="BR66" s="4">
        <f t="shared" si="751"/>
        <v>35</v>
      </c>
      <c r="BS66" s="4">
        <f t="shared" si="751"/>
        <v>35</v>
      </c>
      <c r="BT66" s="4">
        <f t="shared" si="751"/>
        <v>35</v>
      </c>
      <c r="BU66" s="4">
        <f t="shared" ref="BU66:BW66" si="766">+BU8</f>
        <v>35</v>
      </c>
      <c r="BV66" s="4">
        <f t="shared" si="766"/>
        <v>35</v>
      </c>
      <c r="BW66" s="4">
        <f t="shared" si="766"/>
        <v>35</v>
      </c>
      <c r="BX66" s="4">
        <f t="shared" si="751"/>
        <v>35</v>
      </c>
      <c r="BY66" s="4">
        <f t="shared" ref="BY66:BZ66" si="767">+BY8</f>
        <v>35</v>
      </c>
      <c r="BZ66" s="4">
        <f t="shared" si="767"/>
        <v>35</v>
      </c>
      <c r="CA66" s="4">
        <f t="shared" si="751"/>
        <v>35</v>
      </c>
      <c r="CB66" s="4">
        <f t="shared" si="751"/>
        <v>35</v>
      </c>
      <c r="CC66" s="4">
        <f t="shared" si="751"/>
        <v>35</v>
      </c>
      <c r="CD66" s="4">
        <f t="shared" si="751"/>
        <v>35</v>
      </c>
    </row>
    <row r="67" spans="1:82" x14ac:dyDescent="0.25">
      <c r="A67" s="2" t="s">
        <v>77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0.5</v>
      </c>
      <c r="N67" s="5">
        <v>0.5</v>
      </c>
      <c r="O67" s="5">
        <v>0.5</v>
      </c>
      <c r="P67" s="5">
        <v>0.5</v>
      </c>
      <c r="Q67" s="5">
        <v>0.5</v>
      </c>
      <c r="R67" s="5">
        <v>0.5</v>
      </c>
      <c r="S67" s="5">
        <v>0.5</v>
      </c>
      <c r="T67" s="5">
        <v>0.5</v>
      </c>
      <c r="U67" s="5">
        <v>0.5</v>
      </c>
      <c r="V67" s="5">
        <v>0.5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0.75</v>
      </c>
      <c r="AH67" s="5">
        <v>0.75</v>
      </c>
      <c r="AI67" s="5">
        <v>0.75</v>
      </c>
      <c r="AJ67" s="5">
        <v>0.75</v>
      </c>
      <c r="AK67" s="5">
        <v>0.75</v>
      </c>
      <c r="AL67" s="5">
        <v>0.75</v>
      </c>
      <c r="AM67" s="5">
        <v>0.75</v>
      </c>
      <c r="AN67" s="5">
        <v>0.75</v>
      </c>
      <c r="AO67" s="5">
        <v>0.75</v>
      </c>
      <c r="AP67" s="5">
        <v>0.75</v>
      </c>
      <c r="AQ67" s="5">
        <v>0.5</v>
      </c>
      <c r="AR67" s="5">
        <v>0.5</v>
      </c>
      <c r="AS67" s="5">
        <v>0.5</v>
      </c>
      <c r="AT67" s="5">
        <v>0.5</v>
      </c>
      <c r="AU67" s="5">
        <v>0.5</v>
      </c>
      <c r="AV67" s="5">
        <v>0.5</v>
      </c>
      <c r="AW67" s="5">
        <v>0.5</v>
      </c>
      <c r="AX67" s="5">
        <v>0.5</v>
      </c>
      <c r="AY67" s="5">
        <v>0.5</v>
      </c>
      <c r="AZ67" s="5">
        <v>0.5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0.5</v>
      </c>
      <c r="BK67" s="5">
        <v>0.5</v>
      </c>
      <c r="BL67" s="5">
        <v>0.5</v>
      </c>
      <c r="BM67" s="5">
        <v>0.5</v>
      </c>
      <c r="BN67" s="5">
        <v>0.5</v>
      </c>
      <c r="BO67" s="5">
        <v>0.5</v>
      </c>
      <c r="BP67" s="5">
        <v>0.5</v>
      </c>
      <c r="BQ67" s="5">
        <v>0.5</v>
      </c>
      <c r="BR67" s="5">
        <v>0.5</v>
      </c>
      <c r="BS67" s="5">
        <v>0.5</v>
      </c>
      <c r="BT67" s="5">
        <v>0.39</v>
      </c>
      <c r="BU67" s="5">
        <v>0.39</v>
      </c>
      <c r="BV67" s="5">
        <v>0.39</v>
      </c>
      <c r="BW67" s="5">
        <v>0.39</v>
      </c>
      <c r="BX67" s="5">
        <v>0.39</v>
      </c>
      <c r="BY67" s="5">
        <v>0.39</v>
      </c>
      <c r="BZ67" s="5">
        <v>0.39</v>
      </c>
      <c r="CA67" s="5">
        <v>0.39</v>
      </c>
      <c r="CB67" s="5">
        <v>0.39</v>
      </c>
      <c r="CC67" s="5">
        <v>0.39</v>
      </c>
      <c r="CD67" s="5">
        <v>0.39</v>
      </c>
    </row>
    <row r="68" spans="1:82" x14ac:dyDescent="0.25">
      <c r="A68" s="2" t="s">
        <v>78</v>
      </c>
      <c r="C68" s="3">
        <v>0.3</v>
      </c>
      <c r="D68" s="3">
        <v>0.3</v>
      </c>
      <c r="E68" s="3">
        <v>0.3</v>
      </c>
      <c r="F68" s="3">
        <v>0.3</v>
      </c>
      <c r="G68" s="3">
        <v>0.3</v>
      </c>
      <c r="H68" s="3">
        <v>0.3</v>
      </c>
      <c r="I68" s="3">
        <v>0.3</v>
      </c>
      <c r="J68" s="3">
        <v>0.3</v>
      </c>
      <c r="K68" s="3">
        <v>0.3</v>
      </c>
      <c r="L68" s="3">
        <v>0.3</v>
      </c>
      <c r="M68" s="3">
        <v>0.3</v>
      </c>
      <c r="N68" s="3">
        <v>0.3</v>
      </c>
      <c r="O68" s="3">
        <v>0.3</v>
      </c>
      <c r="P68" s="3">
        <v>0.3</v>
      </c>
      <c r="Q68" s="3">
        <v>0.3</v>
      </c>
      <c r="R68" s="3">
        <v>0.3</v>
      </c>
      <c r="S68" s="3">
        <v>0.3</v>
      </c>
      <c r="T68" s="3">
        <v>0.3</v>
      </c>
      <c r="U68" s="3">
        <v>0.3</v>
      </c>
      <c r="V68" s="3">
        <v>0.3</v>
      </c>
      <c r="W68" s="3">
        <v>0.65</v>
      </c>
      <c r="X68" s="3">
        <v>0.65</v>
      </c>
      <c r="Y68" s="3">
        <v>0.65</v>
      </c>
      <c r="Z68" s="3">
        <v>0.65</v>
      </c>
      <c r="AA68" s="3">
        <v>0.65</v>
      </c>
      <c r="AB68" s="3">
        <v>0.65</v>
      </c>
      <c r="AC68" s="3">
        <v>0.65</v>
      </c>
      <c r="AD68" s="3">
        <v>0.65</v>
      </c>
      <c r="AE68" s="3">
        <v>0.65</v>
      </c>
      <c r="AF68" s="3">
        <v>0.65</v>
      </c>
      <c r="AG68" s="3">
        <v>0.65</v>
      </c>
      <c r="AH68" s="3">
        <v>0.65</v>
      </c>
      <c r="AI68" s="3">
        <v>0.65</v>
      </c>
      <c r="AJ68" s="3">
        <v>0.65</v>
      </c>
      <c r="AK68" s="3">
        <v>0.65</v>
      </c>
      <c r="AL68" s="3">
        <v>0.65</v>
      </c>
      <c r="AM68" s="3">
        <v>0.65</v>
      </c>
      <c r="AN68" s="3">
        <v>0.65</v>
      </c>
      <c r="AO68" s="3">
        <v>0.65</v>
      </c>
      <c r="AP68" s="3">
        <v>0.65</v>
      </c>
      <c r="AQ68" s="3">
        <v>0.65</v>
      </c>
      <c r="AR68" s="3">
        <v>0.65</v>
      </c>
      <c r="AS68" s="3">
        <v>0.65</v>
      </c>
      <c r="AT68" s="3">
        <v>0.65</v>
      </c>
      <c r="AU68" s="3">
        <v>0.65</v>
      </c>
      <c r="AV68" s="3">
        <v>0.65</v>
      </c>
      <c r="AW68" s="3">
        <v>0.65</v>
      </c>
      <c r="AX68" s="3">
        <v>0.65</v>
      </c>
      <c r="AY68" s="3">
        <v>0.65</v>
      </c>
      <c r="AZ68" s="3">
        <v>0.65</v>
      </c>
      <c r="BA68" s="3">
        <v>4.9000000000000004</v>
      </c>
      <c r="BB68" s="3">
        <v>4.9000000000000004</v>
      </c>
      <c r="BC68" s="3">
        <v>4.9000000000000004</v>
      </c>
      <c r="BD68" s="3">
        <v>4.9000000000000004</v>
      </c>
      <c r="BE68" s="3">
        <v>4.9000000000000004</v>
      </c>
      <c r="BF68" s="3">
        <v>4.9000000000000004</v>
      </c>
      <c r="BG68" s="3">
        <v>4.9000000000000004</v>
      </c>
      <c r="BH68" s="3">
        <v>4.9000000000000004</v>
      </c>
      <c r="BI68" s="3">
        <v>4.9000000000000004</v>
      </c>
      <c r="BJ68" s="3">
        <v>4.9000000000000004</v>
      </c>
      <c r="BK68" s="3">
        <v>4.9000000000000004</v>
      </c>
      <c r="BL68" s="3">
        <v>4.9000000000000004</v>
      </c>
      <c r="BM68" s="3">
        <v>4.9000000000000004</v>
      </c>
      <c r="BN68" s="3">
        <v>4.9000000000000004</v>
      </c>
      <c r="BO68" s="3">
        <v>4.9000000000000004</v>
      </c>
      <c r="BP68" s="3">
        <v>4.9000000000000004</v>
      </c>
      <c r="BQ68" s="3">
        <v>4.9000000000000004</v>
      </c>
      <c r="BR68" s="3">
        <v>4.9000000000000004</v>
      </c>
      <c r="BS68" s="3">
        <v>4.9000000000000004</v>
      </c>
      <c r="BT68" s="3">
        <v>2.5</v>
      </c>
      <c r="BU68" s="3">
        <v>2.5</v>
      </c>
      <c r="BV68" s="3">
        <v>2.5</v>
      </c>
      <c r="BW68" s="3">
        <v>2.5</v>
      </c>
      <c r="BX68" s="3">
        <v>2.5</v>
      </c>
      <c r="BY68" s="3">
        <v>2.5</v>
      </c>
      <c r="BZ68" s="3">
        <v>2.5</v>
      </c>
      <c r="CA68" s="3">
        <v>2.5</v>
      </c>
      <c r="CB68" s="3">
        <v>2.5</v>
      </c>
      <c r="CC68" s="3">
        <v>2.5</v>
      </c>
      <c r="CD68" s="3">
        <v>2.5</v>
      </c>
    </row>
    <row r="69" spans="1:82" x14ac:dyDescent="0.25">
      <c r="A69" s="2" t="s">
        <v>79</v>
      </c>
      <c r="C69" s="4">
        <f t="shared" ref="C69:J69" si="768">+C67*C68</f>
        <v>0.3</v>
      </c>
      <c r="D69" s="4">
        <f t="shared" si="768"/>
        <v>0.3</v>
      </c>
      <c r="E69" s="4">
        <f t="shared" si="768"/>
        <v>0.3</v>
      </c>
      <c r="F69" s="4">
        <f t="shared" si="768"/>
        <v>0.3</v>
      </c>
      <c r="G69" s="4">
        <f t="shared" si="768"/>
        <v>0.3</v>
      </c>
      <c r="H69" s="4">
        <f t="shared" si="768"/>
        <v>0.3</v>
      </c>
      <c r="I69" s="4">
        <f t="shared" si="768"/>
        <v>0.3</v>
      </c>
      <c r="J69" s="4">
        <f t="shared" si="768"/>
        <v>0.3</v>
      </c>
      <c r="K69" s="4">
        <f t="shared" ref="K69:L69" si="769">+K67*K68</f>
        <v>0.3</v>
      </c>
      <c r="L69" s="4">
        <f t="shared" si="769"/>
        <v>0.3</v>
      </c>
      <c r="M69" s="4">
        <f t="shared" ref="M69:U69" si="770">+M67*M68</f>
        <v>0.15</v>
      </c>
      <c r="N69" s="4">
        <f t="shared" ref="N69:P69" si="771">+N67*N68</f>
        <v>0.15</v>
      </c>
      <c r="O69" s="4">
        <f t="shared" si="771"/>
        <v>0.15</v>
      </c>
      <c r="P69" s="4">
        <f t="shared" si="771"/>
        <v>0.15</v>
      </c>
      <c r="Q69" s="4">
        <f t="shared" si="770"/>
        <v>0.15</v>
      </c>
      <c r="R69" s="4">
        <f t="shared" ref="R69:S69" si="772">+R67*R68</f>
        <v>0.15</v>
      </c>
      <c r="S69" s="4">
        <f t="shared" si="772"/>
        <v>0.15</v>
      </c>
      <c r="T69" s="4">
        <f t="shared" ref="T69" si="773">+T67*T68</f>
        <v>0.15</v>
      </c>
      <c r="U69" s="4">
        <f t="shared" si="770"/>
        <v>0.15</v>
      </c>
      <c r="V69" s="4">
        <f t="shared" ref="V69" si="774">+V67*V68</f>
        <v>0.15</v>
      </c>
      <c r="W69" s="4">
        <f t="shared" ref="W69:AE69" si="775">+W67*W68</f>
        <v>0.65</v>
      </c>
      <c r="X69" s="4">
        <f t="shared" ref="X69:Z69" si="776">+X67*X68</f>
        <v>0.65</v>
      </c>
      <c r="Y69" s="4">
        <f t="shared" si="776"/>
        <v>0.65</v>
      </c>
      <c r="Z69" s="4">
        <f t="shared" si="776"/>
        <v>0.65</v>
      </c>
      <c r="AA69" s="4">
        <f t="shared" si="775"/>
        <v>0.65</v>
      </c>
      <c r="AB69" s="4">
        <f t="shared" ref="AB69:AC69" si="777">+AB67*AB68</f>
        <v>0.65</v>
      </c>
      <c r="AC69" s="4">
        <f t="shared" si="777"/>
        <v>0.65</v>
      </c>
      <c r="AD69" s="4">
        <f t="shared" ref="AD69" si="778">+AD67*AD68</f>
        <v>0.65</v>
      </c>
      <c r="AE69" s="4">
        <f t="shared" si="775"/>
        <v>0.65</v>
      </c>
      <c r="AF69" s="4">
        <f t="shared" ref="AF69" si="779">+AF67*AF68</f>
        <v>0.65</v>
      </c>
      <c r="AG69" s="4">
        <f t="shared" ref="AG69:AO69" si="780">+AG67*AG68</f>
        <v>0.48750000000000004</v>
      </c>
      <c r="AH69" s="4">
        <f t="shared" ref="AH69:AJ69" si="781">+AH67*AH68</f>
        <v>0.48750000000000004</v>
      </c>
      <c r="AI69" s="4">
        <f t="shared" si="781"/>
        <v>0.48750000000000004</v>
      </c>
      <c r="AJ69" s="4">
        <f t="shared" si="781"/>
        <v>0.48750000000000004</v>
      </c>
      <c r="AK69" s="4">
        <f t="shared" si="780"/>
        <v>0.48750000000000004</v>
      </c>
      <c r="AL69" s="4">
        <f t="shared" ref="AL69:AM69" si="782">+AL67*AL68</f>
        <v>0.48750000000000004</v>
      </c>
      <c r="AM69" s="4">
        <f t="shared" si="782"/>
        <v>0.48750000000000004</v>
      </c>
      <c r="AN69" s="4">
        <f t="shared" ref="AN69" si="783">+AN67*AN68</f>
        <v>0.48750000000000004</v>
      </c>
      <c r="AO69" s="4">
        <f t="shared" si="780"/>
        <v>0.48750000000000004</v>
      </c>
      <c r="AP69" s="4">
        <f t="shared" ref="AP69" si="784">+AP67*AP68</f>
        <v>0.48750000000000004</v>
      </c>
      <c r="AQ69" s="4">
        <f t="shared" ref="AQ69:AY69" si="785">+AQ67*AQ68</f>
        <v>0.32500000000000001</v>
      </c>
      <c r="AR69" s="4">
        <f t="shared" ref="AR69:AT69" si="786">+AR67*AR68</f>
        <v>0.32500000000000001</v>
      </c>
      <c r="AS69" s="4">
        <f t="shared" si="786"/>
        <v>0.32500000000000001</v>
      </c>
      <c r="AT69" s="4">
        <f t="shared" si="786"/>
        <v>0.32500000000000001</v>
      </c>
      <c r="AU69" s="4">
        <f t="shared" si="785"/>
        <v>0.32500000000000001</v>
      </c>
      <c r="AV69" s="4">
        <f t="shared" ref="AV69:AW69" si="787">+AV67*AV68</f>
        <v>0.32500000000000001</v>
      </c>
      <c r="AW69" s="4">
        <f t="shared" si="787"/>
        <v>0.32500000000000001</v>
      </c>
      <c r="AX69" s="4">
        <f t="shared" ref="AX69" si="788">+AX67*AX68</f>
        <v>0.32500000000000001</v>
      </c>
      <c r="AY69" s="4">
        <f t="shared" si="785"/>
        <v>0.32500000000000001</v>
      </c>
      <c r="AZ69" s="4">
        <f t="shared" ref="AZ69" si="789">+AZ67*AZ68</f>
        <v>0.32500000000000001</v>
      </c>
      <c r="BA69" s="4">
        <f t="shared" ref="BA69:BN69" si="790">+BA67*BA68</f>
        <v>4.9000000000000004</v>
      </c>
      <c r="BB69" s="4">
        <f t="shared" ref="BB69:BD69" si="791">+BB67*BB68</f>
        <v>4.9000000000000004</v>
      </c>
      <c r="BC69" s="4">
        <f t="shared" si="791"/>
        <v>4.9000000000000004</v>
      </c>
      <c r="BD69" s="4">
        <f t="shared" si="791"/>
        <v>4.9000000000000004</v>
      </c>
      <c r="BE69" s="4">
        <f t="shared" si="790"/>
        <v>4.9000000000000004</v>
      </c>
      <c r="BF69" s="4">
        <f t="shared" ref="BF69:BG69" si="792">+BF67*BF68</f>
        <v>4.9000000000000004</v>
      </c>
      <c r="BG69" s="4">
        <f t="shared" si="792"/>
        <v>4.9000000000000004</v>
      </c>
      <c r="BH69" s="4">
        <f t="shared" ref="BH69" si="793">+BH67*BH68</f>
        <v>4.9000000000000004</v>
      </c>
      <c r="BI69" s="4">
        <f t="shared" ref="BI69" si="794">+BI67*BI68</f>
        <v>4.9000000000000004</v>
      </c>
      <c r="BJ69" s="4">
        <f t="shared" si="790"/>
        <v>2.4500000000000002</v>
      </c>
      <c r="BK69" s="4">
        <f t="shared" ref="BK69:BM69" si="795">+BK67*BK68</f>
        <v>2.4500000000000002</v>
      </c>
      <c r="BL69" s="4">
        <f t="shared" si="795"/>
        <v>2.4500000000000002</v>
      </c>
      <c r="BM69" s="4">
        <f t="shared" si="795"/>
        <v>2.4500000000000002</v>
      </c>
      <c r="BN69" s="4">
        <f t="shared" si="790"/>
        <v>2.4500000000000002</v>
      </c>
      <c r="BO69" s="4">
        <f t="shared" ref="BO69:BP69" si="796">+BO67*BO68</f>
        <v>2.4500000000000002</v>
      </c>
      <c r="BP69" s="4">
        <f t="shared" si="796"/>
        <v>2.4500000000000002</v>
      </c>
      <c r="BQ69" s="4">
        <f t="shared" ref="BQ69" si="797">+BQ67*BQ68</f>
        <v>2.4500000000000002</v>
      </c>
      <c r="BR69" s="4">
        <f t="shared" ref="BR69" si="798">+BR67*BR68</f>
        <v>2.4500000000000002</v>
      </c>
      <c r="BS69" s="4">
        <f t="shared" ref="BS69" si="799">+BS67*BS68</f>
        <v>2.4500000000000002</v>
      </c>
      <c r="BT69" s="4">
        <f t="shared" ref="BT69:CC69" si="800">+BT67*BT68</f>
        <v>0.97500000000000009</v>
      </c>
      <c r="BU69" s="4">
        <f t="shared" ref="BU69:BW69" si="801">+BU67*BU68</f>
        <v>0.97500000000000009</v>
      </c>
      <c r="BV69" s="4">
        <f t="shared" si="801"/>
        <v>0.97500000000000009</v>
      </c>
      <c r="BW69" s="4">
        <f t="shared" si="801"/>
        <v>0.97500000000000009</v>
      </c>
      <c r="BX69" s="4">
        <f t="shared" si="800"/>
        <v>0.97500000000000009</v>
      </c>
      <c r="BY69" s="4">
        <f t="shared" ref="BY69:BZ69" si="802">+BY67*BY68</f>
        <v>0.97500000000000009</v>
      </c>
      <c r="BZ69" s="4">
        <f t="shared" si="802"/>
        <v>0.97500000000000009</v>
      </c>
      <c r="CA69" s="4">
        <f t="shared" ref="CA69" si="803">+CA67*CA68</f>
        <v>0.97500000000000009</v>
      </c>
      <c r="CB69" s="4">
        <f t="shared" ref="CB69" si="804">+CB67*CB68</f>
        <v>0.97500000000000009</v>
      </c>
      <c r="CC69" s="4">
        <f t="shared" si="800"/>
        <v>0.97500000000000009</v>
      </c>
      <c r="CD69" s="4">
        <f t="shared" ref="CD69" si="805">+CD67*CD68</f>
        <v>0.97500000000000009</v>
      </c>
    </row>
    <row r="70" spans="1:82" x14ac:dyDescent="0.25">
      <c r="A70" s="2" t="s">
        <v>80</v>
      </c>
      <c r="C70" s="3">
        <v>54</v>
      </c>
      <c r="D70" s="3">
        <v>54</v>
      </c>
      <c r="E70" s="3">
        <v>54</v>
      </c>
      <c r="F70" s="3">
        <v>54</v>
      </c>
      <c r="G70" s="3">
        <v>54</v>
      </c>
      <c r="H70" s="3">
        <v>54</v>
      </c>
      <c r="I70" s="3">
        <v>54</v>
      </c>
      <c r="J70" s="3">
        <v>54</v>
      </c>
      <c r="K70" s="3">
        <v>54</v>
      </c>
      <c r="L70" s="3">
        <v>54</v>
      </c>
      <c r="M70" s="3">
        <v>54</v>
      </c>
      <c r="N70" s="3">
        <v>54</v>
      </c>
      <c r="O70" s="3">
        <v>54</v>
      </c>
      <c r="P70" s="3">
        <v>54</v>
      </c>
      <c r="Q70" s="3">
        <v>54</v>
      </c>
      <c r="R70" s="3">
        <v>54</v>
      </c>
      <c r="S70" s="3">
        <v>54</v>
      </c>
      <c r="T70" s="3">
        <v>54</v>
      </c>
      <c r="U70" s="3">
        <v>54</v>
      </c>
      <c r="V70" s="3">
        <v>54</v>
      </c>
      <c r="W70" s="3">
        <v>84</v>
      </c>
      <c r="X70" s="3">
        <v>84</v>
      </c>
      <c r="Y70" s="3">
        <v>84</v>
      </c>
      <c r="Z70" s="3">
        <v>84</v>
      </c>
      <c r="AA70" s="3">
        <v>84</v>
      </c>
      <c r="AB70" s="3">
        <v>84</v>
      </c>
      <c r="AC70" s="3">
        <v>84</v>
      </c>
      <c r="AD70" s="3">
        <v>84</v>
      </c>
      <c r="AE70" s="3">
        <v>84</v>
      </c>
      <c r="AF70" s="3">
        <v>84</v>
      </c>
      <c r="AG70" s="3">
        <v>84</v>
      </c>
      <c r="AH70" s="3">
        <v>84</v>
      </c>
      <c r="AI70" s="3">
        <v>84</v>
      </c>
      <c r="AJ70" s="3">
        <v>84</v>
      </c>
      <c r="AK70" s="3">
        <v>84</v>
      </c>
      <c r="AL70" s="3">
        <v>84</v>
      </c>
      <c r="AM70" s="3">
        <v>84</v>
      </c>
      <c r="AN70" s="3">
        <v>84</v>
      </c>
      <c r="AO70" s="3">
        <v>84</v>
      </c>
      <c r="AP70" s="3">
        <v>84</v>
      </c>
      <c r="AQ70" s="3">
        <v>84</v>
      </c>
      <c r="AR70" s="3">
        <v>84</v>
      </c>
      <c r="AS70" s="3">
        <v>84</v>
      </c>
      <c r="AT70" s="3">
        <v>84</v>
      </c>
      <c r="AU70" s="3">
        <v>84</v>
      </c>
      <c r="AV70" s="3">
        <v>84</v>
      </c>
      <c r="AW70" s="3">
        <v>84</v>
      </c>
      <c r="AX70" s="3">
        <v>84</v>
      </c>
      <c r="AY70" s="3">
        <v>84</v>
      </c>
      <c r="AZ70" s="3">
        <v>84</v>
      </c>
      <c r="BA70" s="3">
        <f t="shared" ref="BA70:BI70" si="806">+(7+31+3)*2.26</f>
        <v>92.66</v>
      </c>
      <c r="BB70" s="3">
        <f t="shared" si="806"/>
        <v>92.66</v>
      </c>
      <c r="BC70" s="3">
        <f t="shared" si="806"/>
        <v>92.66</v>
      </c>
      <c r="BD70" s="3">
        <f t="shared" si="806"/>
        <v>92.66</v>
      </c>
      <c r="BE70" s="3">
        <f t="shared" si="806"/>
        <v>92.66</v>
      </c>
      <c r="BF70" s="3">
        <f t="shared" si="806"/>
        <v>92.66</v>
      </c>
      <c r="BG70" s="3">
        <f t="shared" si="806"/>
        <v>92.66</v>
      </c>
      <c r="BH70" s="3">
        <f t="shared" si="806"/>
        <v>92.66</v>
      </c>
      <c r="BI70" s="3">
        <f t="shared" si="806"/>
        <v>92.66</v>
      </c>
      <c r="BJ70" s="3">
        <f t="shared" ref="BJ70:BS70" si="807">+(7+31+3)*2.26</f>
        <v>92.66</v>
      </c>
      <c r="BK70" s="3">
        <f t="shared" si="807"/>
        <v>92.66</v>
      </c>
      <c r="BL70" s="3">
        <f t="shared" si="807"/>
        <v>92.66</v>
      </c>
      <c r="BM70" s="3">
        <f t="shared" si="807"/>
        <v>92.66</v>
      </c>
      <c r="BN70" s="3">
        <f t="shared" si="807"/>
        <v>92.66</v>
      </c>
      <c r="BO70" s="3">
        <f t="shared" si="807"/>
        <v>92.66</v>
      </c>
      <c r="BP70" s="3">
        <f t="shared" si="807"/>
        <v>92.66</v>
      </c>
      <c r="BQ70" s="3">
        <f t="shared" si="807"/>
        <v>92.66</v>
      </c>
      <c r="BR70" s="3">
        <f t="shared" si="807"/>
        <v>92.66</v>
      </c>
      <c r="BS70" s="3">
        <f t="shared" si="807"/>
        <v>92.66</v>
      </c>
      <c r="BT70" s="3">
        <f t="shared" ref="BT70:CD70" si="808">365-(7+31+3)*2.26</f>
        <v>272.34000000000003</v>
      </c>
      <c r="BU70" s="3">
        <f t="shared" si="808"/>
        <v>272.34000000000003</v>
      </c>
      <c r="BV70" s="3">
        <f t="shared" si="808"/>
        <v>272.34000000000003</v>
      </c>
      <c r="BW70" s="3">
        <f t="shared" si="808"/>
        <v>272.34000000000003</v>
      </c>
      <c r="BX70" s="3">
        <f t="shared" si="808"/>
        <v>272.34000000000003</v>
      </c>
      <c r="BY70" s="3">
        <f t="shared" si="808"/>
        <v>272.34000000000003</v>
      </c>
      <c r="BZ70" s="3">
        <f t="shared" si="808"/>
        <v>272.34000000000003</v>
      </c>
      <c r="CA70" s="3">
        <f t="shared" si="808"/>
        <v>272.34000000000003</v>
      </c>
      <c r="CB70" s="3">
        <f t="shared" si="808"/>
        <v>272.34000000000003</v>
      </c>
      <c r="CC70" s="3">
        <f t="shared" si="808"/>
        <v>272.34000000000003</v>
      </c>
      <c r="CD70" s="3">
        <f t="shared" si="808"/>
        <v>272.34000000000003</v>
      </c>
    </row>
    <row r="71" spans="1:82" x14ac:dyDescent="0.25">
      <c r="A71" s="2" t="s">
        <v>81</v>
      </c>
      <c r="B71" s="2" t="s">
        <v>257</v>
      </c>
      <c r="C71" s="3">
        <v>24.3</v>
      </c>
      <c r="D71" s="3">
        <v>24.3</v>
      </c>
      <c r="E71" s="3">
        <v>24.3</v>
      </c>
      <c r="F71" s="3">
        <v>24.3</v>
      </c>
      <c r="G71" s="3">
        <v>24.3</v>
      </c>
      <c r="H71" s="3">
        <v>24.3</v>
      </c>
      <c r="I71" s="3">
        <v>24.3</v>
      </c>
      <c r="J71" s="3">
        <v>24.3</v>
      </c>
      <c r="K71" s="3">
        <v>24.3</v>
      </c>
      <c r="L71" s="3">
        <v>24.3</v>
      </c>
      <c r="M71" s="3">
        <v>24.3</v>
      </c>
      <c r="N71" s="3">
        <v>24.3</v>
      </c>
      <c r="O71" s="3">
        <v>24.3</v>
      </c>
      <c r="P71" s="3">
        <v>24.3</v>
      </c>
      <c r="Q71" s="3">
        <v>24.3</v>
      </c>
      <c r="R71" s="3">
        <v>24.3</v>
      </c>
      <c r="S71" s="3">
        <v>24.3</v>
      </c>
      <c r="T71" s="3">
        <v>24.3</v>
      </c>
      <c r="U71" s="3">
        <v>24.3</v>
      </c>
      <c r="V71" s="3">
        <v>24.3</v>
      </c>
      <c r="W71" s="3">
        <v>84</v>
      </c>
      <c r="X71" s="3">
        <v>84</v>
      </c>
      <c r="Y71" s="3">
        <v>84</v>
      </c>
      <c r="Z71" s="3">
        <v>84</v>
      </c>
      <c r="AA71" s="3">
        <v>84</v>
      </c>
      <c r="AB71" s="3">
        <v>84</v>
      </c>
      <c r="AC71" s="3">
        <v>84</v>
      </c>
      <c r="AD71" s="3">
        <v>84</v>
      </c>
      <c r="AE71" s="3">
        <v>84</v>
      </c>
      <c r="AF71" s="3">
        <v>84</v>
      </c>
      <c r="AG71" s="3">
        <v>84</v>
      </c>
      <c r="AH71" s="3">
        <v>84</v>
      </c>
      <c r="AI71" s="3">
        <v>84</v>
      </c>
      <c r="AJ71" s="3">
        <v>84</v>
      </c>
      <c r="AK71" s="3">
        <v>84</v>
      </c>
      <c r="AL71" s="3">
        <v>84</v>
      </c>
      <c r="AM71" s="3">
        <v>84</v>
      </c>
      <c r="AN71" s="3">
        <v>84</v>
      </c>
      <c r="AO71" s="3">
        <v>84</v>
      </c>
      <c r="AP71" s="3">
        <v>84</v>
      </c>
      <c r="AQ71" s="3">
        <v>84</v>
      </c>
      <c r="AR71" s="3">
        <v>84</v>
      </c>
      <c r="AS71" s="3">
        <v>84</v>
      </c>
      <c r="AT71" s="3">
        <v>84</v>
      </c>
      <c r="AU71" s="3">
        <v>84</v>
      </c>
      <c r="AV71" s="3">
        <v>84</v>
      </c>
      <c r="AW71" s="3">
        <v>84</v>
      </c>
      <c r="AX71" s="3">
        <v>84</v>
      </c>
      <c r="AY71" s="3">
        <v>84</v>
      </c>
      <c r="AZ71" s="3">
        <v>84</v>
      </c>
      <c r="BA71" s="3">
        <v>1</v>
      </c>
      <c r="BB71" s="3">
        <v>1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1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</row>
    <row r="72" spans="1:82" x14ac:dyDescent="0.25">
      <c r="A72" s="2" t="s">
        <v>83</v>
      </c>
      <c r="B72" s="2" t="s">
        <v>84</v>
      </c>
      <c r="C72" s="3">
        <v>1.79</v>
      </c>
      <c r="D72" s="3">
        <v>1.79</v>
      </c>
      <c r="E72" s="3">
        <v>1.79</v>
      </c>
      <c r="F72" s="3">
        <v>1.79</v>
      </c>
      <c r="G72" s="3">
        <v>1.79</v>
      </c>
      <c r="H72" s="3">
        <v>1.79</v>
      </c>
      <c r="I72" s="3">
        <v>1.79</v>
      </c>
      <c r="J72" s="3">
        <v>1.79</v>
      </c>
      <c r="K72" s="3">
        <v>1.79</v>
      </c>
      <c r="L72" s="3">
        <v>1.79</v>
      </c>
      <c r="M72" s="3">
        <v>1.79</v>
      </c>
      <c r="N72" s="3">
        <v>1.79</v>
      </c>
      <c r="O72" s="3">
        <v>1.79</v>
      </c>
      <c r="P72" s="3">
        <v>1.79</v>
      </c>
      <c r="Q72" s="3">
        <v>1.79</v>
      </c>
      <c r="R72" s="3">
        <v>1.79</v>
      </c>
      <c r="S72" s="3">
        <v>1.79</v>
      </c>
      <c r="T72" s="3">
        <v>1.79</v>
      </c>
      <c r="U72" s="3">
        <v>1.79</v>
      </c>
      <c r="V72" s="3">
        <v>1.79</v>
      </c>
      <c r="W72" s="3">
        <v>2.62</v>
      </c>
      <c r="X72" s="3">
        <v>2.62</v>
      </c>
      <c r="Y72" s="3">
        <v>2.62</v>
      </c>
      <c r="Z72" s="3">
        <v>2.62</v>
      </c>
      <c r="AA72" s="3">
        <v>2.62</v>
      </c>
      <c r="AB72" s="3">
        <v>2.62</v>
      </c>
      <c r="AC72" s="3">
        <v>2.62</v>
      </c>
      <c r="AD72" s="3">
        <v>2.62</v>
      </c>
      <c r="AE72" s="3">
        <v>2.62</v>
      </c>
      <c r="AF72" s="3">
        <v>2.62</v>
      </c>
      <c r="AG72" s="3">
        <v>2.62</v>
      </c>
      <c r="AH72" s="3">
        <v>2.62</v>
      </c>
      <c r="AI72" s="3">
        <v>2.62</v>
      </c>
      <c r="AJ72" s="3">
        <v>2.62</v>
      </c>
      <c r="AK72" s="3">
        <v>2.62</v>
      </c>
      <c r="AL72" s="3">
        <v>2.62</v>
      </c>
      <c r="AM72" s="3">
        <v>2.62</v>
      </c>
      <c r="AN72" s="3">
        <v>2.62</v>
      </c>
      <c r="AO72" s="3">
        <v>2.62</v>
      </c>
      <c r="AP72" s="3">
        <v>2.62</v>
      </c>
      <c r="AQ72" s="3">
        <v>2.62</v>
      </c>
      <c r="AR72" s="3">
        <v>2.62</v>
      </c>
      <c r="AS72" s="3">
        <v>2.62</v>
      </c>
      <c r="AT72" s="3">
        <v>2.62</v>
      </c>
      <c r="AU72" s="3">
        <v>2.62</v>
      </c>
      <c r="AV72" s="3">
        <v>2.62</v>
      </c>
      <c r="AW72" s="3">
        <v>2.62</v>
      </c>
      <c r="AX72" s="3">
        <v>2.62</v>
      </c>
      <c r="AY72" s="3">
        <v>2.62</v>
      </c>
      <c r="AZ72" s="3">
        <v>2.62</v>
      </c>
      <c r="BA72" s="3">
        <v>538.4</v>
      </c>
      <c r="BB72" s="3">
        <v>538.4</v>
      </c>
      <c r="BC72" s="3">
        <v>538.4</v>
      </c>
      <c r="BD72" s="3">
        <v>538.4</v>
      </c>
      <c r="BE72" s="3">
        <v>538.4</v>
      </c>
      <c r="BF72" s="3">
        <v>538.4</v>
      </c>
      <c r="BG72" s="3">
        <v>538.4</v>
      </c>
      <c r="BH72" s="3">
        <v>538.4</v>
      </c>
      <c r="BI72" s="3">
        <v>538.4</v>
      </c>
      <c r="BJ72" s="3">
        <v>538.4</v>
      </c>
      <c r="BK72" s="3">
        <v>538.4</v>
      </c>
      <c r="BL72" s="3">
        <v>538.4</v>
      </c>
      <c r="BM72" s="3">
        <v>538.4</v>
      </c>
      <c r="BN72" s="3">
        <v>538.4</v>
      </c>
      <c r="BO72" s="3">
        <v>538.4</v>
      </c>
      <c r="BP72" s="3">
        <v>538.4</v>
      </c>
      <c r="BQ72" s="3">
        <v>538.4</v>
      </c>
      <c r="BR72" s="3">
        <v>538.4</v>
      </c>
      <c r="BS72" s="3">
        <v>538.4</v>
      </c>
      <c r="BT72" s="3">
        <v>972.8</v>
      </c>
      <c r="BU72" s="3">
        <v>972.8</v>
      </c>
      <c r="BV72" s="3">
        <v>972.8</v>
      </c>
      <c r="BW72" s="3">
        <v>972.8</v>
      </c>
      <c r="BX72" s="3">
        <v>972.8</v>
      </c>
      <c r="BY72" s="3">
        <v>972.8</v>
      </c>
      <c r="BZ72" s="3">
        <v>972.8</v>
      </c>
      <c r="CA72" s="3">
        <v>972.8</v>
      </c>
      <c r="CB72" s="3">
        <v>972.8</v>
      </c>
      <c r="CC72" s="3">
        <v>972.8</v>
      </c>
      <c r="CD72" s="3">
        <v>972.8</v>
      </c>
    </row>
    <row r="73" spans="1:82" x14ac:dyDescent="0.25">
      <c r="A73" s="2" t="s">
        <v>85</v>
      </c>
      <c r="B73" s="2" t="s">
        <v>84</v>
      </c>
      <c r="C73" s="3">
        <v>1.1000000000000001</v>
      </c>
      <c r="D73" s="3">
        <v>1.1000000000000001</v>
      </c>
      <c r="E73" s="3">
        <v>1.1000000000000001</v>
      </c>
      <c r="F73" s="3">
        <v>1.1000000000000001</v>
      </c>
      <c r="G73" s="3">
        <v>1.1000000000000001</v>
      </c>
      <c r="H73" s="3">
        <v>1.1000000000000001</v>
      </c>
      <c r="I73" s="3">
        <v>1.1000000000000001</v>
      </c>
      <c r="J73" s="3">
        <v>1.1000000000000001</v>
      </c>
      <c r="K73" s="3">
        <v>1.1000000000000001</v>
      </c>
      <c r="L73" s="3">
        <v>1.1000000000000001</v>
      </c>
      <c r="M73" s="3">
        <v>1.1000000000000001</v>
      </c>
      <c r="N73" s="3">
        <v>1.1000000000000001</v>
      </c>
      <c r="O73" s="3">
        <v>1.1000000000000001</v>
      </c>
      <c r="P73" s="3">
        <v>1.1000000000000001</v>
      </c>
      <c r="Q73" s="3">
        <v>1.1000000000000001</v>
      </c>
      <c r="R73" s="3">
        <v>1.1000000000000001</v>
      </c>
      <c r="S73" s="3">
        <v>1.1000000000000001</v>
      </c>
      <c r="T73" s="3">
        <v>1.1000000000000001</v>
      </c>
      <c r="U73" s="3">
        <v>1.1000000000000001</v>
      </c>
      <c r="V73" s="3">
        <v>1.1000000000000001</v>
      </c>
      <c r="W73" s="3">
        <v>1.04</v>
      </c>
      <c r="X73" s="3">
        <v>1.04</v>
      </c>
      <c r="Y73" s="3">
        <v>1.04</v>
      </c>
      <c r="Z73" s="3">
        <v>1.04</v>
      </c>
      <c r="AA73" s="3">
        <v>1.04</v>
      </c>
      <c r="AB73" s="3">
        <v>1.04</v>
      </c>
      <c r="AC73" s="3">
        <v>1.04</v>
      </c>
      <c r="AD73" s="3">
        <v>1.04</v>
      </c>
      <c r="AE73" s="3">
        <v>1.04</v>
      </c>
      <c r="AF73" s="3">
        <v>1.04</v>
      </c>
      <c r="AG73" s="3">
        <v>1.04</v>
      </c>
      <c r="AH73" s="3">
        <v>1.04</v>
      </c>
      <c r="AI73" s="3">
        <v>1.04</v>
      </c>
      <c r="AJ73" s="3">
        <v>1.04</v>
      </c>
      <c r="AK73" s="3">
        <v>1.04</v>
      </c>
      <c r="AL73" s="3">
        <v>1.04</v>
      </c>
      <c r="AM73" s="3">
        <v>1.04</v>
      </c>
      <c r="AN73" s="3">
        <v>1.04</v>
      </c>
      <c r="AO73" s="3">
        <v>1.04</v>
      </c>
      <c r="AP73" s="3">
        <v>1.04</v>
      </c>
      <c r="AQ73" s="3">
        <v>1.04</v>
      </c>
      <c r="AR73" s="3">
        <v>1.04</v>
      </c>
      <c r="AS73" s="3">
        <v>1.04</v>
      </c>
      <c r="AT73" s="3">
        <v>1.04</v>
      </c>
      <c r="AU73" s="3">
        <v>1.04</v>
      </c>
      <c r="AV73" s="3">
        <v>1.04</v>
      </c>
      <c r="AW73" s="3">
        <v>1.04</v>
      </c>
      <c r="AX73" s="3">
        <v>1.04</v>
      </c>
      <c r="AY73" s="3">
        <v>1.04</v>
      </c>
      <c r="AZ73" s="3">
        <v>1.04</v>
      </c>
      <c r="BA73" s="3">
        <v>1.02</v>
      </c>
      <c r="BB73" s="3">
        <v>1.02</v>
      </c>
      <c r="BC73" s="3">
        <v>1.02</v>
      </c>
      <c r="BD73" s="3">
        <v>1.02</v>
      </c>
      <c r="BE73" s="3">
        <v>1.02</v>
      </c>
      <c r="BF73" s="3">
        <v>1.02</v>
      </c>
      <c r="BG73" s="3">
        <v>1.02</v>
      </c>
      <c r="BH73" s="3">
        <v>1.02</v>
      </c>
      <c r="BI73" s="3">
        <v>1.02</v>
      </c>
      <c r="BJ73" s="3">
        <v>1.02</v>
      </c>
      <c r="BK73" s="3">
        <v>1.02</v>
      </c>
      <c r="BL73" s="3">
        <v>1.02</v>
      </c>
      <c r="BM73" s="3">
        <v>1.02</v>
      </c>
      <c r="BN73" s="3">
        <v>1.02</v>
      </c>
      <c r="BO73" s="3">
        <v>1.02</v>
      </c>
      <c r="BP73" s="3">
        <v>1.02</v>
      </c>
      <c r="BQ73" s="3">
        <v>1.02</v>
      </c>
      <c r="BR73" s="3">
        <v>1.02</v>
      </c>
      <c r="BS73" s="3">
        <v>1.02</v>
      </c>
      <c r="BT73" s="3">
        <v>1.02</v>
      </c>
      <c r="BU73" s="3">
        <v>1.02</v>
      </c>
      <c r="BV73" s="3">
        <v>1.02</v>
      </c>
      <c r="BW73" s="3">
        <v>1.02</v>
      </c>
      <c r="BX73" s="3">
        <v>1.02</v>
      </c>
      <c r="BY73" s="3">
        <v>1.02</v>
      </c>
      <c r="BZ73" s="3">
        <v>1.02</v>
      </c>
      <c r="CA73" s="3">
        <v>1.02</v>
      </c>
      <c r="CB73" s="3">
        <v>1.02</v>
      </c>
      <c r="CC73" s="3">
        <v>1.02</v>
      </c>
      <c r="CD73" s="3">
        <v>1.02</v>
      </c>
    </row>
    <row r="74" spans="1:82" x14ac:dyDescent="0.25">
      <c r="A74" s="2" t="s">
        <v>86</v>
      </c>
      <c r="B74" s="2" t="s">
        <v>87</v>
      </c>
      <c r="C74" s="3">
        <v>0.87</v>
      </c>
      <c r="D74" s="3">
        <v>0.87</v>
      </c>
      <c r="E74" s="3">
        <v>0.87</v>
      </c>
      <c r="F74" s="3">
        <v>0.87</v>
      </c>
      <c r="G74" s="3">
        <v>0.87</v>
      </c>
      <c r="H74" s="3">
        <v>0.87</v>
      </c>
      <c r="I74" s="3">
        <v>0.87</v>
      </c>
      <c r="J74" s="3">
        <v>0.87</v>
      </c>
      <c r="K74" s="3">
        <v>0.87</v>
      </c>
      <c r="L74" s="3">
        <v>0.87</v>
      </c>
      <c r="M74" s="3">
        <v>0.87</v>
      </c>
      <c r="N74" s="3">
        <v>0.87</v>
      </c>
      <c r="O74" s="3">
        <v>0.87</v>
      </c>
      <c r="P74" s="3">
        <v>0.87</v>
      </c>
      <c r="Q74" s="3">
        <v>0.87</v>
      </c>
      <c r="R74" s="3">
        <v>0.87</v>
      </c>
      <c r="S74" s="3">
        <v>0.87</v>
      </c>
      <c r="T74" s="3">
        <v>0.87</v>
      </c>
      <c r="U74" s="3">
        <v>0.87</v>
      </c>
      <c r="V74" s="3">
        <v>0.87</v>
      </c>
      <c r="W74" s="3">
        <v>0.87</v>
      </c>
      <c r="X74" s="3">
        <v>0.87</v>
      </c>
      <c r="Y74" s="3">
        <v>0.87</v>
      </c>
      <c r="Z74" s="3">
        <v>0.87</v>
      </c>
      <c r="AA74" s="3">
        <v>0.87</v>
      </c>
      <c r="AB74" s="3">
        <v>0.87</v>
      </c>
      <c r="AC74" s="3">
        <v>0.87</v>
      </c>
      <c r="AD74" s="3">
        <v>0.87</v>
      </c>
      <c r="AE74" s="3">
        <v>0.87</v>
      </c>
      <c r="AF74" s="3">
        <v>0.87</v>
      </c>
      <c r="AG74" s="3">
        <v>0.87</v>
      </c>
      <c r="AH74" s="3">
        <v>0.87</v>
      </c>
      <c r="AI74" s="3">
        <v>0.87</v>
      </c>
      <c r="AJ74" s="3">
        <v>0.87</v>
      </c>
      <c r="AK74" s="3">
        <v>0.87</v>
      </c>
      <c r="AL74" s="3">
        <v>0.87</v>
      </c>
      <c r="AM74" s="3">
        <v>0.87</v>
      </c>
      <c r="AN74" s="3">
        <v>0.87</v>
      </c>
      <c r="AO74" s="3">
        <v>0.87</v>
      </c>
      <c r="AP74" s="3">
        <v>0.87</v>
      </c>
      <c r="AQ74" s="3">
        <v>0.87</v>
      </c>
      <c r="AR74" s="3">
        <v>0.87</v>
      </c>
      <c r="AS74" s="3">
        <v>0.87</v>
      </c>
      <c r="AT74" s="3">
        <v>0.87</v>
      </c>
      <c r="AU74" s="3">
        <v>0.87</v>
      </c>
      <c r="AV74" s="3">
        <v>0.87</v>
      </c>
      <c r="AW74" s="3">
        <v>0.87</v>
      </c>
      <c r="AX74" s="3">
        <v>0.87</v>
      </c>
      <c r="AY74" s="3">
        <v>0.87</v>
      </c>
      <c r="AZ74" s="3">
        <v>0.87</v>
      </c>
      <c r="BA74" s="3">
        <v>0.87</v>
      </c>
      <c r="BB74" s="3">
        <v>0.87</v>
      </c>
      <c r="BC74" s="3">
        <v>0.87</v>
      </c>
      <c r="BD74" s="3">
        <v>0.87</v>
      </c>
      <c r="BE74" s="3">
        <v>0.87</v>
      </c>
      <c r="BF74" s="3">
        <v>0.87</v>
      </c>
      <c r="BG74" s="3">
        <v>0.87</v>
      </c>
      <c r="BH74" s="3">
        <v>0.87</v>
      </c>
      <c r="BI74" s="3">
        <v>0.87</v>
      </c>
      <c r="BJ74" s="3">
        <v>0.87</v>
      </c>
      <c r="BK74" s="3">
        <v>0.87</v>
      </c>
      <c r="BL74" s="3">
        <v>0.87</v>
      </c>
      <c r="BM74" s="3">
        <v>0.87</v>
      </c>
      <c r="BN74" s="3">
        <v>0.87</v>
      </c>
      <c r="BO74" s="3">
        <v>0.87</v>
      </c>
      <c r="BP74" s="3">
        <v>0.87</v>
      </c>
      <c r="BQ74" s="3">
        <v>0.87</v>
      </c>
      <c r="BR74" s="3">
        <v>0.87</v>
      </c>
      <c r="BS74" s="3">
        <v>0.87</v>
      </c>
      <c r="BT74" s="3">
        <v>0.87</v>
      </c>
      <c r="BU74" s="3">
        <v>0.87</v>
      </c>
      <c r="BV74" s="3">
        <v>0.87</v>
      </c>
      <c r="BW74" s="3">
        <v>0.87</v>
      </c>
      <c r="BX74" s="3">
        <v>0.87</v>
      </c>
      <c r="BY74" s="3">
        <v>0.87</v>
      </c>
      <c r="BZ74" s="3">
        <v>0.87</v>
      </c>
      <c r="CA74" s="3">
        <v>0.87</v>
      </c>
      <c r="CB74" s="3">
        <v>0.87</v>
      </c>
      <c r="CC74" s="3">
        <v>0.87</v>
      </c>
      <c r="CD74" s="3">
        <v>0.87</v>
      </c>
    </row>
    <row r="75" spans="1:82" x14ac:dyDescent="0.25">
      <c r="A75" s="2" t="s">
        <v>88</v>
      </c>
      <c r="C75" s="19">
        <f t="shared" ref="C75:BX75" si="809">+C71*C72/C73</f>
        <v>39.542727272727269</v>
      </c>
      <c r="D75" s="19">
        <f t="shared" ref="D75:F75" si="810">+D71*D72/D73</f>
        <v>39.542727272727269</v>
      </c>
      <c r="E75" s="19">
        <f t="shared" si="810"/>
        <v>39.542727272727269</v>
      </c>
      <c r="F75" s="19">
        <f t="shared" si="810"/>
        <v>39.542727272727269</v>
      </c>
      <c r="G75" s="19">
        <f t="shared" si="809"/>
        <v>39.542727272727269</v>
      </c>
      <c r="H75" s="19">
        <f t="shared" ref="H75:I75" si="811">+H71*H72/H73</f>
        <v>39.542727272727269</v>
      </c>
      <c r="I75" s="19">
        <f t="shared" si="811"/>
        <v>39.542727272727269</v>
      </c>
      <c r="J75" s="19">
        <f t="shared" ref="J75" si="812">+J71*J72/J73</f>
        <v>39.542727272727269</v>
      </c>
      <c r="K75" s="19">
        <f t="shared" si="809"/>
        <v>39.542727272727269</v>
      </c>
      <c r="L75" s="19">
        <f t="shared" ref="L75" si="813">+L71*L72/L73</f>
        <v>39.542727272727269</v>
      </c>
      <c r="M75" s="19">
        <f t="shared" si="809"/>
        <v>39.542727272727269</v>
      </c>
      <c r="N75" s="19">
        <f t="shared" ref="N75:P75" si="814">+N71*N72/N73</f>
        <v>39.542727272727269</v>
      </c>
      <c r="O75" s="19">
        <f t="shared" si="814"/>
        <v>39.542727272727269</v>
      </c>
      <c r="P75" s="19">
        <f t="shared" si="814"/>
        <v>39.542727272727269</v>
      </c>
      <c r="Q75" s="19">
        <f t="shared" si="809"/>
        <v>39.542727272727269</v>
      </c>
      <c r="R75" s="19">
        <f t="shared" ref="R75:S75" si="815">+R71*R72/R73</f>
        <v>39.542727272727269</v>
      </c>
      <c r="S75" s="19">
        <f t="shared" si="815"/>
        <v>39.542727272727269</v>
      </c>
      <c r="T75" s="19">
        <f t="shared" ref="T75" si="816">+T71*T72/T73</f>
        <v>39.542727272727269</v>
      </c>
      <c r="U75" s="19">
        <f t="shared" ref="U75:V75" si="817">+U71*U72/U73</f>
        <v>39.542727272727269</v>
      </c>
      <c r="V75" s="19">
        <f t="shared" si="817"/>
        <v>39.542727272727269</v>
      </c>
      <c r="W75" s="19">
        <f t="shared" si="809"/>
        <v>211.61538461538461</v>
      </c>
      <c r="X75" s="19">
        <f t="shared" ref="X75:Z75" si="818">+X71*X72/X73</f>
        <v>211.61538461538461</v>
      </c>
      <c r="Y75" s="19">
        <f t="shared" si="818"/>
        <v>211.61538461538461</v>
      </c>
      <c r="Z75" s="19">
        <f t="shared" si="818"/>
        <v>211.61538461538461</v>
      </c>
      <c r="AA75" s="19">
        <f t="shared" si="809"/>
        <v>211.61538461538461</v>
      </c>
      <c r="AB75" s="19">
        <f t="shared" ref="AB75:AC75" si="819">+AB71*AB72/AB73</f>
        <v>211.61538461538461</v>
      </c>
      <c r="AC75" s="19">
        <f t="shared" si="819"/>
        <v>211.61538461538461</v>
      </c>
      <c r="AD75" s="19">
        <f t="shared" ref="AD75" si="820">+AD71*AD72/AD73</f>
        <v>211.61538461538461</v>
      </c>
      <c r="AE75" s="19">
        <f t="shared" ref="AE75:AF75" si="821">+AE71*AE72/AE73</f>
        <v>211.61538461538461</v>
      </c>
      <c r="AF75" s="19">
        <f t="shared" si="821"/>
        <v>211.61538461538461</v>
      </c>
      <c r="AG75" s="19">
        <f t="shared" si="809"/>
        <v>211.61538461538461</v>
      </c>
      <c r="AH75" s="19">
        <f t="shared" ref="AH75:AJ75" si="822">+AH71*AH72/AH73</f>
        <v>211.61538461538461</v>
      </c>
      <c r="AI75" s="19">
        <f t="shared" si="822"/>
        <v>211.61538461538461</v>
      </c>
      <c r="AJ75" s="19">
        <f t="shared" si="822"/>
        <v>211.61538461538461</v>
      </c>
      <c r="AK75" s="19">
        <f t="shared" si="809"/>
        <v>211.61538461538461</v>
      </c>
      <c r="AL75" s="19">
        <f t="shared" ref="AL75:AM75" si="823">+AL71*AL72/AL73</f>
        <v>211.61538461538461</v>
      </c>
      <c r="AM75" s="19">
        <f t="shared" si="823"/>
        <v>211.61538461538461</v>
      </c>
      <c r="AN75" s="19">
        <f t="shared" ref="AN75" si="824">+AN71*AN72/AN73</f>
        <v>211.61538461538461</v>
      </c>
      <c r="AO75" s="19">
        <f t="shared" ref="AO75:AP75" si="825">+AO71*AO72/AO73</f>
        <v>211.61538461538461</v>
      </c>
      <c r="AP75" s="19">
        <f t="shared" si="825"/>
        <v>211.61538461538461</v>
      </c>
      <c r="AQ75" s="19">
        <f t="shared" si="809"/>
        <v>211.61538461538461</v>
      </c>
      <c r="AR75" s="19">
        <f t="shared" ref="AR75:AT75" si="826">+AR71*AR72/AR73</f>
        <v>211.61538461538461</v>
      </c>
      <c r="AS75" s="19">
        <f t="shared" si="826"/>
        <v>211.61538461538461</v>
      </c>
      <c r="AT75" s="19">
        <f t="shared" si="826"/>
        <v>211.61538461538461</v>
      </c>
      <c r="AU75" s="19">
        <f t="shared" si="809"/>
        <v>211.61538461538461</v>
      </c>
      <c r="AV75" s="19">
        <f t="shared" ref="AV75:AW75" si="827">+AV71*AV72/AV73</f>
        <v>211.61538461538461</v>
      </c>
      <c r="AW75" s="19">
        <f t="shared" si="827"/>
        <v>211.61538461538461</v>
      </c>
      <c r="AX75" s="19">
        <f t="shared" ref="AX75" si="828">+AX71*AX72/AX73</f>
        <v>211.61538461538461</v>
      </c>
      <c r="AY75" s="19">
        <f t="shared" ref="AY75:AZ75" si="829">+AY71*AY72/AY73</f>
        <v>211.61538461538461</v>
      </c>
      <c r="AZ75" s="19">
        <f t="shared" si="829"/>
        <v>211.61538461538461</v>
      </c>
      <c r="BA75" s="19">
        <f t="shared" si="809"/>
        <v>527.84313725490188</v>
      </c>
      <c r="BB75" s="19">
        <f t="shared" ref="BB75:BD75" si="830">+BB71*BB72/BB73</f>
        <v>527.84313725490188</v>
      </c>
      <c r="BC75" s="19">
        <f t="shared" si="830"/>
        <v>527.84313725490188</v>
      </c>
      <c r="BD75" s="19">
        <f t="shared" si="830"/>
        <v>527.84313725490188</v>
      </c>
      <c r="BE75" s="19">
        <f t="shared" si="809"/>
        <v>527.84313725490188</v>
      </c>
      <c r="BF75" s="19">
        <f t="shared" ref="BF75:BG75" si="831">+BF71*BF72/BF73</f>
        <v>527.84313725490188</v>
      </c>
      <c r="BG75" s="19">
        <f t="shared" si="831"/>
        <v>527.84313725490188</v>
      </c>
      <c r="BH75" s="19">
        <f t="shared" ref="BH75" si="832">+BH71*BH72/BH73</f>
        <v>527.84313725490188</v>
      </c>
      <c r="BI75" s="19">
        <f t="shared" ref="BI75" si="833">+BI71*BI72/BI73</f>
        <v>527.84313725490188</v>
      </c>
      <c r="BJ75" s="19">
        <f t="shared" si="809"/>
        <v>527.84313725490188</v>
      </c>
      <c r="BK75" s="19">
        <f t="shared" ref="BK75:BM75" si="834">+BK71*BK72/BK73</f>
        <v>527.84313725490188</v>
      </c>
      <c r="BL75" s="19">
        <f t="shared" si="834"/>
        <v>527.84313725490188</v>
      </c>
      <c r="BM75" s="19">
        <f t="shared" si="834"/>
        <v>527.84313725490188</v>
      </c>
      <c r="BN75" s="19">
        <f t="shared" si="809"/>
        <v>527.84313725490188</v>
      </c>
      <c r="BO75" s="19">
        <f t="shared" ref="BO75:BP75" si="835">+BO71*BO72/BO73</f>
        <v>527.84313725490188</v>
      </c>
      <c r="BP75" s="19">
        <f t="shared" si="835"/>
        <v>527.84313725490188</v>
      </c>
      <c r="BQ75" s="19">
        <f t="shared" ref="BQ75" si="836">+BQ71*BQ72/BQ73</f>
        <v>527.84313725490188</v>
      </c>
      <c r="BR75" s="19">
        <f t="shared" ref="BR75" si="837">+BR71*BR72/BR73</f>
        <v>527.84313725490188</v>
      </c>
      <c r="BS75" s="19">
        <f t="shared" ref="BS75" si="838">+BS71*BS72/BS73</f>
        <v>527.84313725490188</v>
      </c>
      <c r="BT75" s="19">
        <f t="shared" si="809"/>
        <v>953.72549019607834</v>
      </c>
      <c r="BU75" s="19">
        <f t="shared" ref="BU75:BW75" si="839">+BU71*BU72/BU73</f>
        <v>953.72549019607834</v>
      </c>
      <c r="BV75" s="19">
        <f t="shared" si="839"/>
        <v>953.72549019607834</v>
      </c>
      <c r="BW75" s="19">
        <f t="shared" si="839"/>
        <v>953.72549019607834</v>
      </c>
      <c r="BX75" s="19">
        <f t="shared" si="809"/>
        <v>953.72549019607834</v>
      </c>
      <c r="BY75" s="19">
        <f t="shared" ref="BY75:BZ75" si="840">+BY71*BY72/BY73</f>
        <v>953.72549019607834</v>
      </c>
      <c r="BZ75" s="19">
        <f t="shared" si="840"/>
        <v>953.72549019607834</v>
      </c>
      <c r="CA75" s="19">
        <f t="shared" ref="CA75" si="841">+CA71*CA72/CA73</f>
        <v>953.72549019607834</v>
      </c>
      <c r="CB75" s="19">
        <f t="shared" ref="CB75" si="842">+CB71*CB72/CB73</f>
        <v>953.72549019607834</v>
      </c>
      <c r="CC75" s="19">
        <f t="shared" ref="CC75:CD75" si="843">+CC71*CC72/CC73</f>
        <v>953.72549019607834</v>
      </c>
      <c r="CD75" s="19">
        <f t="shared" si="843"/>
        <v>953.72549019607834</v>
      </c>
    </row>
    <row r="76" spans="1:82" x14ac:dyDescent="0.25">
      <c r="A76" s="2" t="s">
        <v>89</v>
      </c>
      <c r="B76" s="2" t="s">
        <v>90</v>
      </c>
      <c r="C76" s="19">
        <f t="shared" ref="C76:BX76" si="844">+C74*C75</f>
        <v>34.402172727272728</v>
      </c>
      <c r="D76" s="19">
        <f t="shared" ref="D76:F76" si="845">+D74*D75</f>
        <v>34.402172727272728</v>
      </c>
      <c r="E76" s="19">
        <f t="shared" si="845"/>
        <v>34.402172727272728</v>
      </c>
      <c r="F76" s="19">
        <f t="shared" si="845"/>
        <v>34.402172727272728</v>
      </c>
      <c r="G76" s="19">
        <f t="shared" si="844"/>
        <v>34.402172727272728</v>
      </c>
      <c r="H76" s="19">
        <f t="shared" ref="H76:I76" si="846">+H74*H75</f>
        <v>34.402172727272728</v>
      </c>
      <c r="I76" s="19">
        <f t="shared" si="846"/>
        <v>34.402172727272728</v>
      </c>
      <c r="J76" s="19">
        <f t="shared" ref="J76" si="847">+J74*J75</f>
        <v>34.402172727272728</v>
      </c>
      <c r="K76" s="19">
        <f t="shared" si="844"/>
        <v>34.402172727272728</v>
      </c>
      <c r="L76" s="19">
        <f t="shared" ref="L76" si="848">+L74*L75</f>
        <v>34.402172727272728</v>
      </c>
      <c r="M76" s="19">
        <f t="shared" si="844"/>
        <v>34.402172727272728</v>
      </c>
      <c r="N76" s="19">
        <f t="shared" ref="N76:P76" si="849">+N74*N75</f>
        <v>34.402172727272728</v>
      </c>
      <c r="O76" s="19">
        <f t="shared" si="849"/>
        <v>34.402172727272728</v>
      </c>
      <c r="P76" s="19">
        <f t="shared" si="849"/>
        <v>34.402172727272728</v>
      </c>
      <c r="Q76" s="19">
        <f t="shared" si="844"/>
        <v>34.402172727272728</v>
      </c>
      <c r="R76" s="19">
        <f t="shared" ref="R76:S76" si="850">+R74*R75</f>
        <v>34.402172727272728</v>
      </c>
      <c r="S76" s="19">
        <f t="shared" si="850"/>
        <v>34.402172727272728</v>
      </c>
      <c r="T76" s="19">
        <f t="shared" ref="T76" si="851">+T74*T75</f>
        <v>34.402172727272728</v>
      </c>
      <c r="U76" s="19">
        <f t="shared" ref="U76:V76" si="852">+U74*U75</f>
        <v>34.402172727272728</v>
      </c>
      <c r="V76" s="19">
        <f t="shared" si="852"/>
        <v>34.402172727272728</v>
      </c>
      <c r="W76" s="19">
        <f t="shared" si="844"/>
        <v>184.10538461538462</v>
      </c>
      <c r="X76" s="19">
        <f t="shared" ref="X76:Z76" si="853">+X74*X75</f>
        <v>184.10538461538462</v>
      </c>
      <c r="Y76" s="19">
        <f t="shared" si="853"/>
        <v>184.10538461538462</v>
      </c>
      <c r="Z76" s="19">
        <f t="shared" si="853"/>
        <v>184.10538461538462</v>
      </c>
      <c r="AA76" s="19">
        <f t="shared" si="844"/>
        <v>184.10538461538462</v>
      </c>
      <c r="AB76" s="19">
        <f t="shared" ref="AB76:AC76" si="854">+AB74*AB75</f>
        <v>184.10538461538462</v>
      </c>
      <c r="AC76" s="19">
        <f t="shared" si="854"/>
        <v>184.10538461538462</v>
      </c>
      <c r="AD76" s="19">
        <f t="shared" ref="AD76" si="855">+AD74*AD75</f>
        <v>184.10538461538462</v>
      </c>
      <c r="AE76" s="19">
        <f t="shared" ref="AE76:AF76" si="856">+AE74*AE75</f>
        <v>184.10538461538462</v>
      </c>
      <c r="AF76" s="19">
        <f t="shared" si="856"/>
        <v>184.10538461538462</v>
      </c>
      <c r="AG76" s="19">
        <f t="shared" si="844"/>
        <v>184.10538461538462</v>
      </c>
      <c r="AH76" s="19">
        <f t="shared" ref="AH76:AJ76" si="857">+AH74*AH75</f>
        <v>184.10538461538462</v>
      </c>
      <c r="AI76" s="19">
        <f t="shared" si="857"/>
        <v>184.10538461538462</v>
      </c>
      <c r="AJ76" s="19">
        <f t="shared" si="857"/>
        <v>184.10538461538462</v>
      </c>
      <c r="AK76" s="19">
        <f t="shared" si="844"/>
        <v>184.10538461538462</v>
      </c>
      <c r="AL76" s="19">
        <f t="shared" ref="AL76:AM76" si="858">+AL74*AL75</f>
        <v>184.10538461538462</v>
      </c>
      <c r="AM76" s="19">
        <f t="shared" si="858"/>
        <v>184.10538461538462</v>
      </c>
      <c r="AN76" s="19">
        <f t="shared" ref="AN76" si="859">+AN74*AN75</f>
        <v>184.10538461538462</v>
      </c>
      <c r="AO76" s="19">
        <f t="shared" ref="AO76:AP76" si="860">+AO74*AO75</f>
        <v>184.10538461538462</v>
      </c>
      <c r="AP76" s="19">
        <f t="shared" si="860"/>
        <v>184.10538461538462</v>
      </c>
      <c r="AQ76" s="19">
        <f t="shared" si="844"/>
        <v>184.10538461538462</v>
      </c>
      <c r="AR76" s="19">
        <f t="shared" ref="AR76:AT76" si="861">+AR74*AR75</f>
        <v>184.10538461538462</v>
      </c>
      <c r="AS76" s="19">
        <f t="shared" si="861"/>
        <v>184.10538461538462</v>
      </c>
      <c r="AT76" s="19">
        <f t="shared" si="861"/>
        <v>184.10538461538462</v>
      </c>
      <c r="AU76" s="19">
        <f t="shared" si="844"/>
        <v>184.10538461538462</v>
      </c>
      <c r="AV76" s="19">
        <f t="shared" ref="AV76:AW76" si="862">+AV74*AV75</f>
        <v>184.10538461538462</v>
      </c>
      <c r="AW76" s="19">
        <f t="shared" si="862"/>
        <v>184.10538461538462</v>
      </c>
      <c r="AX76" s="19">
        <f t="shared" ref="AX76" si="863">+AX74*AX75</f>
        <v>184.10538461538462</v>
      </c>
      <c r="AY76" s="19">
        <f t="shared" ref="AY76:AZ76" si="864">+AY74*AY75</f>
        <v>184.10538461538462</v>
      </c>
      <c r="AZ76" s="19">
        <f t="shared" si="864"/>
        <v>184.10538461538462</v>
      </c>
      <c r="BA76" s="19">
        <f t="shared" si="844"/>
        <v>459.22352941176462</v>
      </c>
      <c r="BB76" s="19">
        <f t="shared" ref="BB76:BD76" si="865">+BB74*BB75</f>
        <v>459.22352941176462</v>
      </c>
      <c r="BC76" s="19">
        <f t="shared" si="865"/>
        <v>459.22352941176462</v>
      </c>
      <c r="BD76" s="19">
        <f t="shared" si="865"/>
        <v>459.22352941176462</v>
      </c>
      <c r="BE76" s="19">
        <f t="shared" si="844"/>
        <v>459.22352941176462</v>
      </c>
      <c r="BF76" s="19">
        <f t="shared" ref="BF76:BG76" si="866">+BF74*BF75</f>
        <v>459.22352941176462</v>
      </c>
      <c r="BG76" s="19">
        <f t="shared" si="866"/>
        <v>459.22352941176462</v>
      </c>
      <c r="BH76" s="19">
        <f t="shared" ref="BH76" si="867">+BH74*BH75</f>
        <v>459.22352941176462</v>
      </c>
      <c r="BI76" s="19">
        <f t="shared" ref="BI76" si="868">+BI74*BI75</f>
        <v>459.22352941176462</v>
      </c>
      <c r="BJ76" s="19">
        <f t="shared" si="844"/>
        <v>459.22352941176462</v>
      </c>
      <c r="BK76" s="19">
        <f t="shared" ref="BK76:BM76" si="869">+BK74*BK75</f>
        <v>459.22352941176462</v>
      </c>
      <c r="BL76" s="19">
        <f t="shared" si="869"/>
        <v>459.22352941176462</v>
      </c>
      <c r="BM76" s="19">
        <f t="shared" si="869"/>
        <v>459.22352941176462</v>
      </c>
      <c r="BN76" s="19">
        <f t="shared" si="844"/>
        <v>459.22352941176462</v>
      </c>
      <c r="BO76" s="19">
        <f t="shared" ref="BO76:BP76" si="870">+BO74*BO75</f>
        <v>459.22352941176462</v>
      </c>
      <c r="BP76" s="19">
        <f t="shared" si="870"/>
        <v>459.22352941176462</v>
      </c>
      <c r="BQ76" s="19">
        <f t="shared" ref="BQ76" si="871">+BQ74*BQ75</f>
        <v>459.22352941176462</v>
      </c>
      <c r="BR76" s="19">
        <f t="shared" ref="BR76" si="872">+BR74*BR75</f>
        <v>459.22352941176462</v>
      </c>
      <c r="BS76" s="19">
        <f t="shared" ref="BS76" si="873">+BS74*BS75</f>
        <v>459.22352941176462</v>
      </c>
      <c r="BT76" s="19">
        <f t="shared" si="844"/>
        <v>829.74117647058813</v>
      </c>
      <c r="BU76" s="19">
        <f t="shared" ref="BU76:BW76" si="874">+BU74*BU75</f>
        <v>829.74117647058813</v>
      </c>
      <c r="BV76" s="19">
        <f t="shared" si="874"/>
        <v>829.74117647058813</v>
      </c>
      <c r="BW76" s="19">
        <f t="shared" si="874"/>
        <v>829.74117647058813</v>
      </c>
      <c r="BX76" s="19">
        <f t="shared" si="844"/>
        <v>829.74117647058813</v>
      </c>
      <c r="BY76" s="19">
        <f t="shared" ref="BY76:BZ76" si="875">+BY74*BY75</f>
        <v>829.74117647058813</v>
      </c>
      <c r="BZ76" s="19">
        <f t="shared" si="875"/>
        <v>829.74117647058813</v>
      </c>
      <c r="CA76" s="19">
        <f t="shared" ref="CA76" si="876">+CA74*CA75</f>
        <v>829.74117647058813</v>
      </c>
      <c r="CB76" s="19">
        <f t="shared" ref="CB76" si="877">+CB74*CB75</f>
        <v>829.74117647058813</v>
      </c>
      <c r="CC76" s="19">
        <f t="shared" ref="CC76:CD76" si="878">+CC74*CC75</f>
        <v>829.74117647058813</v>
      </c>
      <c r="CD76" s="19">
        <f t="shared" si="878"/>
        <v>829.74117647058813</v>
      </c>
    </row>
    <row r="77" spans="1:82" x14ac:dyDescent="0.25">
      <c r="A77" s="2" t="s">
        <v>91</v>
      </c>
      <c r="B77" s="2" t="s">
        <v>92</v>
      </c>
      <c r="C77" s="3">
        <v>0.85</v>
      </c>
      <c r="D77" s="3">
        <v>0.85</v>
      </c>
      <c r="E77" s="3">
        <v>0.85</v>
      </c>
      <c r="F77" s="3">
        <v>0.85</v>
      </c>
      <c r="G77" s="3">
        <v>0.85</v>
      </c>
      <c r="H77" s="3">
        <v>0.85</v>
      </c>
      <c r="I77" s="3">
        <v>0.85</v>
      </c>
      <c r="J77" s="3">
        <v>0.85</v>
      </c>
      <c r="K77" s="3">
        <v>0.85</v>
      </c>
      <c r="L77" s="3">
        <v>0.85</v>
      </c>
      <c r="M77" s="3">
        <v>0.85</v>
      </c>
      <c r="N77" s="3">
        <v>0.85</v>
      </c>
      <c r="O77" s="3">
        <v>0.85</v>
      </c>
      <c r="P77" s="3">
        <v>0.85</v>
      </c>
      <c r="Q77" s="3">
        <v>0.85</v>
      </c>
      <c r="R77" s="3">
        <v>0.85</v>
      </c>
      <c r="S77" s="3">
        <v>0.85</v>
      </c>
      <c r="T77" s="3">
        <v>0.85</v>
      </c>
      <c r="U77" s="3">
        <v>0.85</v>
      </c>
      <c r="V77" s="3">
        <v>0.85</v>
      </c>
      <c r="W77" s="3">
        <v>0.83</v>
      </c>
      <c r="X77" s="3">
        <v>0.83</v>
      </c>
      <c r="Y77" s="3">
        <v>0.83</v>
      </c>
      <c r="Z77" s="3">
        <v>0.83</v>
      </c>
      <c r="AA77" s="3">
        <v>0.83</v>
      </c>
      <c r="AB77" s="3">
        <v>0.83</v>
      </c>
      <c r="AC77" s="3">
        <v>0.83</v>
      </c>
      <c r="AD77" s="3">
        <v>0.83</v>
      </c>
      <c r="AE77" s="3">
        <v>0.83</v>
      </c>
      <c r="AF77" s="3">
        <v>0.83</v>
      </c>
      <c r="AG77" s="3">
        <v>0.83</v>
      </c>
      <c r="AH77" s="3">
        <v>0.83</v>
      </c>
      <c r="AI77" s="3">
        <v>0.83</v>
      </c>
      <c r="AJ77" s="3">
        <v>0.83</v>
      </c>
      <c r="AK77" s="3">
        <v>0.83</v>
      </c>
      <c r="AL77" s="3">
        <v>0.83</v>
      </c>
      <c r="AM77" s="3">
        <v>0.83</v>
      </c>
      <c r="AN77" s="3">
        <v>0.83</v>
      </c>
      <c r="AO77" s="3">
        <v>0.83</v>
      </c>
      <c r="AP77" s="3">
        <v>0.83</v>
      </c>
      <c r="AQ77" s="3">
        <v>0.83</v>
      </c>
      <c r="AR77" s="3">
        <v>0.83</v>
      </c>
      <c r="AS77" s="3">
        <v>0.83</v>
      </c>
      <c r="AT77" s="3">
        <v>0.83</v>
      </c>
      <c r="AU77" s="3">
        <v>0.83</v>
      </c>
      <c r="AV77" s="3">
        <v>0.83</v>
      </c>
      <c r="AW77" s="3">
        <v>0.83</v>
      </c>
      <c r="AX77" s="3">
        <v>0.83</v>
      </c>
      <c r="AY77" s="3">
        <v>0.83</v>
      </c>
      <c r="AZ77" s="3">
        <v>0.83</v>
      </c>
      <c r="BA77" s="3">
        <v>0.81</v>
      </c>
      <c r="BB77" s="3">
        <v>0.81</v>
      </c>
      <c r="BC77" s="3">
        <v>0.81</v>
      </c>
      <c r="BD77" s="3">
        <v>0.81</v>
      </c>
      <c r="BE77" s="3">
        <v>0.81</v>
      </c>
      <c r="BF77" s="3">
        <v>0.81</v>
      </c>
      <c r="BG77" s="3">
        <v>0.81</v>
      </c>
      <c r="BH77" s="3">
        <v>0.81</v>
      </c>
      <c r="BI77" s="3">
        <v>0.81</v>
      </c>
      <c r="BJ77" s="3">
        <v>0.81</v>
      </c>
      <c r="BK77" s="3">
        <v>0.81</v>
      </c>
      <c r="BL77" s="3">
        <v>0.81</v>
      </c>
      <c r="BM77" s="3">
        <v>0.81</v>
      </c>
      <c r="BN77" s="3">
        <v>0.81</v>
      </c>
      <c r="BO77" s="3">
        <v>0.81</v>
      </c>
      <c r="BP77" s="3">
        <v>0.81</v>
      </c>
      <c r="BQ77" s="3">
        <v>0.81</v>
      </c>
      <c r="BR77" s="3">
        <v>0.81</v>
      </c>
      <c r="BS77" s="3">
        <v>0.81</v>
      </c>
      <c r="BT77" s="3">
        <v>0.81</v>
      </c>
      <c r="BU77" s="3">
        <v>0.81</v>
      </c>
      <c r="BV77" s="3">
        <v>0.81</v>
      </c>
      <c r="BW77" s="3">
        <v>0.81</v>
      </c>
      <c r="BX77" s="3">
        <v>0.81</v>
      </c>
      <c r="BY77" s="3">
        <v>0.81</v>
      </c>
      <c r="BZ77" s="3">
        <v>0.81</v>
      </c>
      <c r="CA77" s="3">
        <v>0.81</v>
      </c>
      <c r="CB77" s="3">
        <v>0.81</v>
      </c>
      <c r="CC77" s="3">
        <v>0.81</v>
      </c>
      <c r="CD77" s="3">
        <v>0.81</v>
      </c>
    </row>
    <row r="78" spans="1:82" x14ac:dyDescent="0.25">
      <c r="A78" s="2" t="s">
        <v>93</v>
      </c>
      <c r="B78" s="2" t="s">
        <v>94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>
        <v>1</v>
      </c>
      <c r="BK78" s="3">
        <v>1</v>
      </c>
      <c r="BL78" s="3">
        <v>1</v>
      </c>
      <c r="BM78" s="3">
        <v>1</v>
      </c>
      <c r="BN78" s="3">
        <v>1</v>
      </c>
      <c r="BO78" s="3">
        <v>1</v>
      </c>
      <c r="BP78" s="3">
        <v>1</v>
      </c>
      <c r="BQ78" s="3">
        <v>1</v>
      </c>
      <c r="BR78" s="3">
        <v>1</v>
      </c>
      <c r="BS78" s="3">
        <v>1</v>
      </c>
      <c r="BT78" s="3">
        <v>1</v>
      </c>
      <c r="BU78" s="3">
        <v>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  <c r="CA78" s="3">
        <v>1</v>
      </c>
      <c r="CB78" s="3">
        <v>1</v>
      </c>
      <c r="CC78" s="3">
        <v>1</v>
      </c>
      <c r="CD78" s="3">
        <v>1</v>
      </c>
    </row>
    <row r="79" spans="1:82" x14ac:dyDescent="0.25">
      <c r="A79" s="2" t="s">
        <v>95</v>
      </c>
      <c r="C79" s="4">
        <f t="shared" ref="C79:BX79" si="879">+C76*C78*(1-C77)</f>
        <v>5.1603259090909095</v>
      </c>
      <c r="D79" s="4">
        <f t="shared" ref="D79:F79" si="880">+D76*D78*(1-D77)</f>
        <v>5.1603259090909095</v>
      </c>
      <c r="E79" s="4">
        <f t="shared" si="880"/>
        <v>5.1603259090909095</v>
      </c>
      <c r="F79" s="4">
        <f t="shared" si="880"/>
        <v>5.1603259090909095</v>
      </c>
      <c r="G79" s="4">
        <f t="shared" si="879"/>
        <v>5.1603259090909095</v>
      </c>
      <c r="H79" s="4">
        <f t="shared" ref="H79:I79" si="881">+H76*H78*(1-H77)</f>
        <v>5.1603259090909095</v>
      </c>
      <c r="I79" s="4">
        <f t="shared" si="881"/>
        <v>5.1603259090909095</v>
      </c>
      <c r="J79" s="4">
        <f t="shared" ref="J79" si="882">+J76*J78*(1-J77)</f>
        <v>5.1603259090909095</v>
      </c>
      <c r="K79" s="4">
        <f t="shared" si="879"/>
        <v>5.1603259090909095</v>
      </c>
      <c r="L79" s="4">
        <f t="shared" ref="L79" si="883">+L76*L78*(1-L77)</f>
        <v>5.1603259090909095</v>
      </c>
      <c r="M79" s="4">
        <f t="shared" si="879"/>
        <v>5.1603259090909095</v>
      </c>
      <c r="N79" s="4">
        <f t="shared" ref="N79:P79" si="884">+N76*N78*(1-N77)</f>
        <v>5.1603259090909095</v>
      </c>
      <c r="O79" s="4">
        <f t="shared" si="884"/>
        <v>5.1603259090909095</v>
      </c>
      <c r="P79" s="4">
        <f t="shared" si="884"/>
        <v>5.1603259090909095</v>
      </c>
      <c r="Q79" s="4">
        <f t="shared" si="879"/>
        <v>5.1603259090909095</v>
      </c>
      <c r="R79" s="4">
        <f t="shared" ref="R79:S79" si="885">+R76*R78*(1-R77)</f>
        <v>5.1603259090909095</v>
      </c>
      <c r="S79" s="4">
        <f t="shared" si="885"/>
        <v>5.1603259090909095</v>
      </c>
      <c r="T79" s="4">
        <f t="shared" ref="T79" si="886">+T76*T78*(1-T77)</f>
        <v>5.1603259090909095</v>
      </c>
      <c r="U79" s="4">
        <f t="shared" ref="U79:V79" si="887">+U76*U78*(1-U77)</f>
        <v>5.1603259090909095</v>
      </c>
      <c r="V79" s="4">
        <f t="shared" si="887"/>
        <v>5.1603259090909095</v>
      </c>
      <c r="W79" s="4">
        <f t="shared" si="879"/>
        <v>31.297915384615393</v>
      </c>
      <c r="X79" s="4">
        <f t="shared" ref="X79:Z79" si="888">+X76*X78*(1-X77)</f>
        <v>31.297915384615393</v>
      </c>
      <c r="Y79" s="4">
        <f t="shared" si="888"/>
        <v>31.297915384615393</v>
      </c>
      <c r="Z79" s="4">
        <f t="shared" si="888"/>
        <v>31.297915384615393</v>
      </c>
      <c r="AA79" s="4">
        <f t="shared" si="879"/>
        <v>31.297915384615393</v>
      </c>
      <c r="AB79" s="4">
        <f t="shared" ref="AB79:AC79" si="889">+AB76*AB78*(1-AB77)</f>
        <v>31.297915384615393</v>
      </c>
      <c r="AC79" s="4">
        <f t="shared" si="889"/>
        <v>31.297915384615393</v>
      </c>
      <c r="AD79" s="4">
        <f t="shared" ref="AD79" si="890">+AD76*AD78*(1-AD77)</f>
        <v>31.297915384615393</v>
      </c>
      <c r="AE79" s="4">
        <f t="shared" ref="AE79:AF79" si="891">+AE76*AE78*(1-AE77)</f>
        <v>31.297915384615393</v>
      </c>
      <c r="AF79" s="4">
        <f t="shared" si="891"/>
        <v>31.297915384615393</v>
      </c>
      <c r="AG79" s="4">
        <f t="shared" si="879"/>
        <v>31.297915384615393</v>
      </c>
      <c r="AH79" s="4">
        <f t="shared" ref="AH79:AJ79" si="892">+AH76*AH78*(1-AH77)</f>
        <v>31.297915384615393</v>
      </c>
      <c r="AI79" s="4">
        <f t="shared" si="892"/>
        <v>31.297915384615393</v>
      </c>
      <c r="AJ79" s="4">
        <f t="shared" si="892"/>
        <v>31.297915384615393</v>
      </c>
      <c r="AK79" s="4">
        <f t="shared" si="879"/>
        <v>31.297915384615393</v>
      </c>
      <c r="AL79" s="4">
        <f t="shared" ref="AL79:AM79" si="893">+AL76*AL78*(1-AL77)</f>
        <v>31.297915384615393</v>
      </c>
      <c r="AM79" s="4">
        <f t="shared" si="893"/>
        <v>31.297915384615393</v>
      </c>
      <c r="AN79" s="4">
        <f t="shared" ref="AN79" si="894">+AN76*AN78*(1-AN77)</f>
        <v>31.297915384615393</v>
      </c>
      <c r="AO79" s="4">
        <f t="shared" ref="AO79:AP79" si="895">+AO76*AO78*(1-AO77)</f>
        <v>31.297915384615393</v>
      </c>
      <c r="AP79" s="4">
        <f t="shared" si="895"/>
        <v>31.297915384615393</v>
      </c>
      <c r="AQ79" s="4">
        <f t="shared" si="879"/>
        <v>31.297915384615393</v>
      </c>
      <c r="AR79" s="4">
        <f t="shared" ref="AR79:AT79" si="896">+AR76*AR78*(1-AR77)</f>
        <v>31.297915384615393</v>
      </c>
      <c r="AS79" s="4">
        <f t="shared" si="896"/>
        <v>31.297915384615393</v>
      </c>
      <c r="AT79" s="4">
        <f t="shared" si="896"/>
        <v>31.297915384615393</v>
      </c>
      <c r="AU79" s="4">
        <f t="shared" si="879"/>
        <v>31.297915384615393</v>
      </c>
      <c r="AV79" s="4">
        <f t="shared" ref="AV79:AW79" si="897">+AV76*AV78*(1-AV77)</f>
        <v>31.297915384615393</v>
      </c>
      <c r="AW79" s="4">
        <f t="shared" si="897"/>
        <v>31.297915384615393</v>
      </c>
      <c r="AX79" s="4">
        <f t="shared" ref="AX79" si="898">+AX76*AX78*(1-AX77)</f>
        <v>31.297915384615393</v>
      </c>
      <c r="AY79" s="4">
        <f t="shared" ref="AY79:AZ79" si="899">+AY76*AY78*(1-AY77)</f>
        <v>31.297915384615393</v>
      </c>
      <c r="AZ79" s="4">
        <f t="shared" si="899"/>
        <v>31.297915384615393</v>
      </c>
      <c r="BA79" s="4">
        <f t="shared" si="879"/>
        <v>87.252470588235255</v>
      </c>
      <c r="BB79" s="4">
        <f t="shared" ref="BB79:BD79" si="900">+BB76*BB78*(1-BB77)</f>
        <v>87.252470588235255</v>
      </c>
      <c r="BC79" s="4">
        <f t="shared" si="900"/>
        <v>87.252470588235255</v>
      </c>
      <c r="BD79" s="4">
        <f t="shared" si="900"/>
        <v>87.252470588235255</v>
      </c>
      <c r="BE79" s="4">
        <f t="shared" si="879"/>
        <v>87.252470588235255</v>
      </c>
      <c r="BF79" s="4">
        <f t="shared" ref="BF79:BG79" si="901">+BF76*BF78*(1-BF77)</f>
        <v>87.252470588235255</v>
      </c>
      <c r="BG79" s="4">
        <f t="shared" si="901"/>
        <v>87.252470588235255</v>
      </c>
      <c r="BH79" s="4">
        <f t="shared" ref="BH79" si="902">+BH76*BH78*(1-BH77)</f>
        <v>87.252470588235255</v>
      </c>
      <c r="BI79" s="4">
        <f t="shared" ref="BI79" si="903">+BI76*BI78*(1-BI77)</f>
        <v>87.252470588235255</v>
      </c>
      <c r="BJ79" s="4">
        <f t="shared" si="879"/>
        <v>87.252470588235255</v>
      </c>
      <c r="BK79" s="4">
        <f t="shared" ref="BK79:BM79" si="904">+BK76*BK78*(1-BK77)</f>
        <v>87.252470588235255</v>
      </c>
      <c r="BL79" s="4">
        <f t="shared" si="904"/>
        <v>87.252470588235255</v>
      </c>
      <c r="BM79" s="4">
        <f t="shared" si="904"/>
        <v>87.252470588235255</v>
      </c>
      <c r="BN79" s="4">
        <f t="shared" si="879"/>
        <v>87.252470588235255</v>
      </c>
      <c r="BO79" s="4">
        <f t="shared" ref="BO79:BP79" si="905">+BO76*BO78*(1-BO77)</f>
        <v>87.252470588235255</v>
      </c>
      <c r="BP79" s="4">
        <f t="shared" si="905"/>
        <v>87.252470588235255</v>
      </c>
      <c r="BQ79" s="4">
        <f t="shared" ref="BQ79" si="906">+BQ76*BQ78*(1-BQ77)</f>
        <v>87.252470588235255</v>
      </c>
      <c r="BR79" s="4">
        <f t="shared" ref="BR79" si="907">+BR76*BR78*(1-BR77)</f>
        <v>87.252470588235255</v>
      </c>
      <c r="BS79" s="4">
        <f t="shared" ref="BS79" si="908">+BS76*BS78*(1-BS77)</f>
        <v>87.252470588235255</v>
      </c>
      <c r="BT79" s="4">
        <f t="shared" si="879"/>
        <v>157.6508235294117</v>
      </c>
      <c r="BU79" s="4">
        <f t="shared" ref="BU79:BW79" si="909">+BU76*BU78*(1-BU77)</f>
        <v>157.6508235294117</v>
      </c>
      <c r="BV79" s="4">
        <f t="shared" si="909"/>
        <v>157.6508235294117</v>
      </c>
      <c r="BW79" s="4">
        <f t="shared" si="909"/>
        <v>157.6508235294117</v>
      </c>
      <c r="BX79" s="4">
        <f t="shared" si="879"/>
        <v>157.6508235294117</v>
      </c>
      <c r="BY79" s="4">
        <f t="shared" ref="BY79:BZ79" si="910">+BY76*BY78*(1-BY77)</f>
        <v>157.6508235294117</v>
      </c>
      <c r="BZ79" s="4">
        <f t="shared" si="910"/>
        <v>157.6508235294117</v>
      </c>
      <c r="CA79" s="4">
        <f t="shared" ref="CA79" si="911">+CA76*CA78*(1-CA77)</f>
        <v>157.6508235294117</v>
      </c>
      <c r="CB79" s="4">
        <f t="shared" ref="CB79" si="912">+CB76*CB78*(1-CB77)</f>
        <v>157.6508235294117</v>
      </c>
      <c r="CC79" s="4">
        <f t="shared" ref="CC79:CD79" si="913">+CC76*CC78*(1-CC77)</f>
        <v>157.6508235294117</v>
      </c>
      <c r="CD79" s="4">
        <f t="shared" si="913"/>
        <v>157.6508235294117</v>
      </c>
    </row>
    <row r="80" spans="1:82" x14ac:dyDescent="0.25">
      <c r="A80" s="2" t="s">
        <v>96</v>
      </c>
      <c r="B80" s="2" t="s">
        <v>97</v>
      </c>
      <c r="C80" s="3">
        <v>0.25</v>
      </c>
      <c r="D80" s="3">
        <v>0.25</v>
      </c>
      <c r="E80" s="3">
        <v>0.25</v>
      </c>
      <c r="F80" s="3">
        <v>0.25</v>
      </c>
      <c r="G80" s="3">
        <v>0.25</v>
      </c>
      <c r="H80" s="3">
        <v>0.25</v>
      </c>
      <c r="I80" s="3">
        <v>0.25</v>
      </c>
      <c r="J80" s="3">
        <v>0.25</v>
      </c>
      <c r="K80" s="3">
        <v>0.25</v>
      </c>
      <c r="L80" s="3">
        <v>0.25</v>
      </c>
      <c r="M80" s="3">
        <v>0.25</v>
      </c>
      <c r="N80" s="3">
        <v>0.25</v>
      </c>
      <c r="O80" s="3">
        <v>0.25</v>
      </c>
      <c r="P80" s="3">
        <v>0.25</v>
      </c>
      <c r="Q80" s="3">
        <v>0.25</v>
      </c>
      <c r="R80" s="3">
        <v>0.25</v>
      </c>
      <c r="S80" s="3">
        <v>0.25</v>
      </c>
      <c r="T80" s="3">
        <v>0.25</v>
      </c>
      <c r="U80" s="3">
        <v>0.25</v>
      </c>
      <c r="V80" s="3">
        <v>0.25</v>
      </c>
      <c r="W80" s="3">
        <v>0.25</v>
      </c>
      <c r="X80" s="3">
        <v>0.25</v>
      </c>
      <c r="Y80" s="3">
        <v>0.25</v>
      </c>
      <c r="Z80" s="3">
        <v>0.25</v>
      </c>
      <c r="AA80" s="3">
        <v>0.25</v>
      </c>
      <c r="AB80" s="3">
        <v>0.25</v>
      </c>
      <c r="AC80" s="3">
        <v>0.25</v>
      </c>
      <c r="AD80" s="3">
        <v>0.25</v>
      </c>
      <c r="AE80" s="3">
        <v>0.25</v>
      </c>
      <c r="AF80" s="3">
        <v>0.25</v>
      </c>
      <c r="AG80" s="3">
        <v>0.25</v>
      </c>
      <c r="AH80" s="3">
        <v>0.25</v>
      </c>
      <c r="AI80" s="3">
        <v>0.25</v>
      </c>
      <c r="AJ80" s="3">
        <v>0.25</v>
      </c>
      <c r="AK80" s="3">
        <v>0.25</v>
      </c>
      <c r="AL80" s="3">
        <v>0.25</v>
      </c>
      <c r="AM80" s="3">
        <v>0.25</v>
      </c>
      <c r="AN80" s="3">
        <v>0.25</v>
      </c>
      <c r="AO80" s="3">
        <v>0.25</v>
      </c>
      <c r="AP80" s="3">
        <v>0.25</v>
      </c>
      <c r="AQ80" s="3">
        <v>0.25</v>
      </c>
      <c r="AR80" s="3">
        <v>0.25</v>
      </c>
      <c r="AS80" s="3">
        <v>0.25</v>
      </c>
      <c r="AT80" s="3">
        <v>0.25</v>
      </c>
      <c r="AU80" s="3">
        <v>0.25</v>
      </c>
      <c r="AV80" s="3">
        <v>0.25</v>
      </c>
      <c r="AW80" s="3">
        <v>0.25</v>
      </c>
      <c r="AX80" s="3">
        <v>0.25</v>
      </c>
      <c r="AY80" s="3">
        <v>0.25</v>
      </c>
      <c r="AZ80" s="3">
        <v>0.25</v>
      </c>
      <c r="BA80" s="3">
        <v>0.3</v>
      </c>
      <c r="BB80" s="3">
        <v>0.3</v>
      </c>
      <c r="BC80" s="3">
        <v>0.3</v>
      </c>
      <c r="BD80" s="3">
        <v>0.3</v>
      </c>
      <c r="BE80" s="3">
        <v>0.3</v>
      </c>
      <c r="BF80" s="3">
        <v>0.3</v>
      </c>
      <c r="BG80" s="3">
        <v>0.3</v>
      </c>
      <c r="BH80" s="3">
        <v>0.3</v>
      </c>
      <c r="BI80" s="3">
        <v>0.3</v>
      </c>
      <c r="BJ80" s="3">
        <v>0.3</v>
      </c>
      <c r="BK80" s="3">
        <v>0.3</v>
      </c>
      <c r="BL80" s="3">
        <v>0.3</v>
      </c>
      <c r="BM80" s="3">
        <v>0.3</v>
      </c>
      <c r="BN80" s="3">
        <v>0.3</v>
      </c>
      <c r="BO80" s="3">
        <v>0.3</v>
      </c>
      <c r="BP80" s="3">
        <v>0.3</v>
      </c>
      <c r="BQ80" s="3">
        <v>0.3</v>
      </c>
      <c r="BR80" s="3">
        <v>0.3</v>
      </c>
      <c r="BS80" s="3">
        <v>0.3</v>
      </c>
      <c r="BT80" s="3">
        <v>0.3</v>
      </c>
      <c r="BU80" s="3">
        <v>0.3</v>
      </c>
      <c r="BV80" s="3">
        <v>0.3</v>
      </c>
      <c r="BW80" s="3">
        <v>0.3</v>
      </c>
      <c r="BX80" s="3">
        <v>0.3</v>
      </c>
      <c r="BY80" s="3">
        <v>0.3</v>
      </c>
      <c r="BZ80" s="3">
        <v>0.3</v>
      </c>
      <c r="CA80" s="3">
        <v>0.3</v>
      </c>
      <c r="CB80" s="3">
        <v>0.3</v>
      </c>
      <c r="CC80" s="3">
        <v>0.3</v>
      </c>
      <c r="CD80" s="3">
        <v>0.3</v>
      </c>
    </row>
    <row r="81" spans="1:82" x14ac:dyDescent="0.25">
      <c r="A81" s="2" t="s">
        <v>98</v>
      </c>
      <c r="C81" s="19">
        <f t="shared" ref="C81:BX81" si="914">+C76*(1-C77)/C80</f>
        <v>20.641303636363638</v>
      </c>
      <c r="D81" s="19">
        <f t="shared" ref="D81:F81" si="915">+D76*(1-D77)/D80</f>
        <v>20.641303636363638</v>
      </c>
      <c r="E81" s="19">
        <f t="shared" si="915"/>
        <v>20.641303636363638</v>
      </c>
      <c r="F81" s="19">
        <f t="shared" si="915"/>
        <v>20.641303636363638</v>
      </c>
      <c r="G81" s="19">
        <f t="shared" si="914"/>
        <v>20.641303636363638</v>
      </c>
      <c r="H81" s="19">
        <f t="shared" ref="H81:I81" si="916">+H76*(1-H77)/H80</f>
        <v>20.641303636363638</v>
      </c>
      <c r="I81" s="19">
        <f t="shared" si="916"/>
        <v>20.641303636363638</v>
      </c>
      <c r="J81" s="19">
        <f t="shared" ref="J81" si="917">+J76*(1-J77)/J80</f>
        <v>20.641303636363638</v>
      </c>
      <c r="K81" s="19">
        <f t="shared" si="914"/>
        <v>20.641303636363638</v>
      </c>
      <c r="L81" s="19">
        <f t="shared" ref="L81" si="918">+L76*(1-L77)/L80</f>
        <v>20.641303636363638</v>
      </c>
      <c r="M81" s="19">
        <f t="shared" si="914"/>
        <v>20.641303636363638</v>
      </c>
      <c r="N81" s="19">
        <f t="shared" ref="N81:P81" si="919">+N76*(1-N77)/N80</f>
        <v>20.641303636363638</v>
      </c>
      <c r="O81" s="19">
        <f t="shared" si="919"/>
        <v>20.641303636363638</v>
      </c>
      <c r="P81" s="19">
        <f t="shared" si="919"/>
        <v>20.641303636363638</v>
      </c>
      <c r="Q81" s="19">
        <f t="shared" si="914"/>
        <v>20.641303636363638</v>
      </c>
      <c r="R81" s="19">
        <f t="shared" ref="R81:S81" si="920">+R76*(1-R77)/R80</f>
        <v>20.641303636363638</v>
      </c>
      <c r="S81" s="19">
        <f t="shared" si="920"/>
        <v>20.641303636363638</v>
      </c>
      <c r="T81" s="19">
        <f t="shared" ref="T81" si="921">+T76*(1-T77)/T80</f>
        <v>20.641303636363638</v>
      </c>
      <c r="U81" s="19">
        <f t="shared" ref="U81:V81" si="922">+U76*(1-U77)/U80</f>
        <v>20.641303636363638</v>
      </c>
      <c r="V81" s="19">
        <f t="shared" si="922"/>
        <v>20.641303636363638</v>
      </c>
      <c r="W81" s="19">
        <f t="shared" ref="W81:AF81" si="923">+W76*(1-W77)/W80</f>
        <v>125.19166153846157</v>
      </c>
      <c r="X81" s="19">
        <f t="shared" si="923"/>
        <v>125.19166153846157</v>
      </c>
      <c r="Y81" s="19">
        <f t="shared" si="923"/>
        <v>125.19166153846157</v>
      </c>
      <c r="Z81" s="19">
        <f t="shared" si="923"/>
        <v>125.19166153846157</v>
      </c>
      <c r="AA81" s="19">
        <f t="shared" si="923"/>
        <v>125.19166153846157</v>
      </c>
      <c r="AB81" s="19">
        <f t="shared" si="923"/>
        <v>125.19166153846157</v>
      </c>
      <c r="AC81" s="19">
        <f t="shared" si="923"/>
        <v>125.19166153846157</v>
      </c>
      <c r="AD81" s="19">
        <f t="shared" si="923"/>
        <v>125.19166153846157</v>
      </c>
      <c r="AE81" s="19">
        <f t="shared" si="923"/>
        <v>125.19166153846157</v>
      </c>
      <c r="AF81" s="19">
        <f t="shared" si="923"/>
        <v>125.19166153846157</v>
      </c>
      <c r="AG81" s="19">
        <f t="shared" si="914"/>
        <v>125.19166153846157</v>
      </c>
      <c r="AH81" s="19">
        <f t="shared" ref="AH81:AJ81" si="924">+AH76*(1-AH77)/AH80</f>
        <v>125.19166153846157</v>
      </c>
      <c r="AI81" s="19">
        <f t="shared" si="924"/>
        <v>125.19166153846157</v>
      </c>
      <c r="AJ81" s="19">
        <f t="shared" si="924"/>
        <v>125.19166153846157</v>
      </c>
      <c r="AK81" s="19">
        <f t="shared" si="914"/>
        <v>125.19166153846157</v>
      </c>
      <c r="AL81" s="19">
        <f t="shared" ref="AL81:AM81" si="925">+AL76*(1-AL77)/AL80</f>
        <v>125.19166153846157</v>
      </c>
      <c r="AM81" s="19">
        <f t="shared" si="925"/>
        <v>125.19166153846157</v>
      </c>
      <c r="AN81" s="19">
        <f t="shared" ref="AN81" si="926">+AN76*(1-AN77)/AN80</f>
        <v>125.19166153846157</v>
      </c>
      <c r="AO81" s="19">
        <f t="shared" ref="AO81:AP81" si="927">+AO76*(1-AO77)/AO80</f>
        <v>125.19166153846157</v>
      </c>
      <c r="AP81" s="19">
        <f t="shared" si="927"/>
        <v>125.19166153846157</v>
      </c>
      <c r="AQ81" s="19">
        <f t="shared" si="914"/>
        <v>125.19166153846157</v>
      </c>
      <c r="AR81" s="19">
        <f t="shared" ref="AR81:AT81" si="928">+AR76*(1-AR77)/AR80</f>
        <v>125.19166153846157</v>
      </c>
      <c r="AS81" s="19">
        <f t="shared" si="928"/>
        <v>125.19166153846157</v>
      </c>
      <c r="AT81" s="19">
        <f t="shared" si="928"/>
        <v>125.19166153846157</v>
      </c>
      <c r="AU81" s="19">
        <f t="shared" si="914"/>
        <v>125.19166153846157</v>
      </c>
      <c r="AV81" s="19">
        <f t="shared" ref="AV81:AW81" si="929">+AV76*(1-AV77)/AV80</f>
        <v>125.19166153846157</v>
      </c>
      <c r="AW81" s="19">
        <f t="shared" si="929"/>
        <v>125.19166153846157</v>
      </c>
      <c r="AX81" s="19">
        <f t="shared" ref="AX81" si="930">+AX76*(1-AX77)/AX80</f>
        <v>125.19166153846157</v>
      </c>
      <c r="AY81" s="19">
        <f t="shared" ref="AY81:AZ81" si="931">+AY76*(1-AY77)/AY80</f>
        <v>125.19166153846157</v>
      </c>
      <c r="AZ81" s="19">
        <f t="shared" si="931"/>
        <v>125.19166153846157</v>
      </c>
      <c r="BA81" s="19">
        <f t="shared" si="914"/>
        <v>290.84156862745084</v>
      </c>
      <c r="BB81" s="19">
        <f t="shared" ref="BB81:BD81" si="932">+BB76*(1-BB77)/BB80</f>
        <v>290.84156862745084</v>
      </c>
      <c r="BC81" s="19">
        <f t="shared" si="932"/>
        <v>290.84156862745084</v>
      </c>
      <c r="BD81" s="19">
        <f t="shared" si="932"/>
        <v>290.84156862745084</v>
      </c>
      <c r="BE81" s="19">
        <f t="shared" si="914"/>
        <v>290.84156862745084</v>
      </c>
      <c r="BF81" s="19">
        <f t="shared" ref="BF81:BG81" si="933">+BF76*(1-BF77)/BF80</f>
        <v>290.84156862745084</v>
      </c>
      <c r="BG81" s="19">
        <f t="shared" si="933"/>
        <v>290.84156862745084</v>
      </c>
      <c r="BH81" s="19">
        <f t="shared" ref="BH81" si="934">+BH76*(1-BH77)/BH80</f>
        <v>290.84156862745084</v>
      </c>
      <c r="BI81" s="19">
        <f t="shared" ref="BI81" si="935">+BI76*(1-BI77)/BI80</f>
        <v>290.84156862745084</v>
      </c>
      <c r="BJ81" s="19">
        <f t="shared" si="914"/>
        <v>290.84156862745084</v>
      </c>
      <c r="BK81" s="19">
        <f t="shared" ref="BK81:BM81" si="936">+BK76*(1-BK77)/BK80</f>
        <v>290.84156862745084</v>
      </c>
      <c r="BL81" s="19">
        <f t="shared" si="936"/>
        <v>290.84156862745084</v>
      </c>
      <c r="BM81" s="19">
        <f t="shared" si="936"/>
        <v>290.84156862745084</v>
      </c>
      <c r="BN81" s="19">
        <f t="shared" si="914"/>
        <v>290.84156862745084</v>
      </c>
      <c r="BO81" s="19">
        <f t="shared" ref="BO81:BP81" si="937">+BO76*(1-BO77)/BO80</f>
        <v>290.84156862745084</v>
      </c>
      <c r="BP81" s="19">
        <f t="shared" si="937"/>
        <v>290.84156862745084</v>
      </c>
      <c r="BQ81" s="19">
        <f t="shared" ref="BQ81" si="938">+BQ76*(1-BQ77)/BQ80</f>
        <v>290.84156862745084</v>
      </c>
      <c r="BR81" s="19">
        <f t="shared" ref="BR81" si="939">+BR76*(1-BR77)/BR80</f>
        <v>290.84156862745084</v>
      </c>
      <c r="BS81" s="19">
        <f t="shared" ref="BS81" si="940">+BS76*(1-BS77)/BS80</f>
        <v>290.84156862745084</v>
      </c>
      <c r="BT81" s="19">
        <f t="shared" si="914"/>
        <v>525.50274509803899</v>
      </c>
      <c r="BU81" s="19">
        <f t="shared" ref="BU81:BW81" si="941">+BU76*(1-BU77)/BU80</f>
        <v>525.50274509803899</v>
      </c>
      <c r="BV81" s="19">
        <f t="shared" si="941"/>
        <v>525.50274509803899</v>
      </c>
      <c r="BW81" s="19">
        <f t="shared" si="941"/>
        <v>525.50274509803899</v>
      </c>
      <c r="BX81" s="19">
        <f t="shared" si="914"/>
        <v>525.50274509803899</v>
      </c>
      <c r="BY81" s="19">
        <f t="shared" ref="BY81:BZ81" si="942">+BY76*(1-BY77)/BY80</f>
        <v>525.50274509803899</v>
      </c>
      <c r="BZ81" s="19">
        <f t="shared" si="942"/>
        <v>525.50274509803899</v>
      </c>
      <c r="CA81" s="19">
        <f t="shared" ref="CA81" si="943">+CA76*(1-CA77)/CA80</f>
        <v>525.50274509803899</v>
      </c>
      <c r="CB81" s="19">
        <f t="shared" ref="CB81" si="944">+CB76*(1-CB77)/CB80</f>
        <v>525.50274509803899</v>
      </c>
      <c r="CC81" s="19">
        <f t="shared" ref="CC81:CD81" si="945">+CC76*(1-CC77)/CC80</f>
        <v>525.50274509803899</v>
      </c>
      <c r="CD81" s="19">
        <f t="shared" si="945"/>
        <v>525.50274509803899</v>
      </c>
    </row>
    <row r="82" spans="1:82" x14ac:dyDescent="0.25">
      <c r="A82" s="2" t="s">
        <v>99</v>
      </c>
      <c r="B82" s="2" t="s">
        <v>100</v>
      </c>
      <c r="C82" s="3">
        <v>2</v>
      </c>
      <c r="D82" s="3">
        <v>2</v>
      </c>
      <c r="E82" s="3">
        <v>2</v>
      </c>
      <c r="F82" s="3">
        <v>2</v>
      </c>
      <c r="G82" s="3">
        <v>2</v>
      </c>
      <c r="H82" s="3">
        <v>2</v>
      </c>
      <c r="I82" s="3">
        <v>2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2</v>
      </c>
      <c r="T82" s="3">
        <v>2</v>
      </c>
      <c r="U82" s="3">
        <v>2</v>
      </c>
      <c r="V82" s="3">
        <v>2</v>
      </c>
      <c r="W82" s="3">
        <v>2</v>
      </c>
      <c r="X82" s="3">
        <v>2</v>
      </c>
      <c r="Y82" s="3">
        <v>2</v>
      </c>
      <c r="Z82" s="3">
        <v>2</v>
      </c>
      <c r="AA82" s="3">
        <v>2</v>
      </c>
      <c r="AB82" s="3">
        <v>2</v>
      </c>
      <c r="AC82" s="3">
        <v>2</v>
      </c>
      <c r="AD82" s="3">
        <v>2</v>
      </c>
      <c r="AE82" s="3">
        <v>2</v>
      </c>
      <c r="AF82" s="3">
        <v>2</v>
      </c>
      <c r="AG82" s="3">
        <v>2</v>
      </c>
      <c r="AH82" s="3">
        <v>2</v>
      </c>
      <c r="AI82" s="3">
        <v>2</v>
      </c>
      <c r="AJ82" s="3">
        <v>2</v>
      </c>
      <c r="AK82" s="3">
        <v>2</v>
      </c>
      <c r="AL82" s="3">
        <v>2</v>
      </c>
      <c r="AM82" s="3">
        <v>2</v>
      </c>
      <c r="AN82" s="3">
        <v>2</v>
      </c>
      <c r="AO82" s="3">
        <v>2</v>
      </c>
      <c r="AP82" s="3">
        <v>2</v>
      </c>
      <c r="AQ82" s="3">
        <v>2</v>
      </c>
      <c r="AR82" s="3">
        <v>2</v>
      </c>
      <c r="AS82" s="3">
        <v>2</v>
      </c>
      <c r="AT82" s="3">
        <v>2</v>
      </c>
      <c r="AU82" s="3">
        <v>2</v>
      </c>
      <c r="AV82" s="3">
        <v>2</v>
      </c>
      <c r="AW82" s="3">
        <v>2</v>
      </c>
      <c r="AX82" s="3">
        <v>2</v>
      </c>
      <c r="AY82" s="3">
        <v>2</v>
      </c>
      <c r="AZ82" s="3">
        <v>2</v>
      </c>
      <c r="BA82" s="3">
        <v>2.5</v>
      </c>
      <c r="BB82" s="3">
        <v>2.5</v>
      </c>
      <c r="BC82" s="3">
        <v>2.5</v>
      </c>
      <c r="BD82" s="3">
        <v>2.5</v>
      </c>
      <c r="BE82" s="3">
        <v>2.5</v>
      </c>
      <c r="BF82" s="3">
        <v>2.5</v>
      </c>
      <c r="BG82" s="3">
        <v>2.5</v>
      </c>
      <c r="BH82" s="3">
        <v>2.5</v>
      </c>
      <c r="BI82" s="3">
        <v>2.5</v>
      </c>
      <c r="BJ82" s="3">
        <v>2.5</v>
      </c>
      <c r="BK82" s="3">
        <v>2.5</v>
      </c>
      <c r="BL82" s="3">
        <v>2.5</v>
      </c>
      <c r="BM82" s="3">
        <v>2.5</v>
      </c>
      <c r="BN82" s="3">
        <v>2.5</v>
      </c>
      <c r="BO82" s="3">
        <v>2.5</v>
      </c>
      <c r="BP82" s="3">
        <v>2.5</v>
      </c>
      <c r="BQ82" s="3">
        <v>2.5</v>
      </c>
      <c r="BR82" s="3">
        <v>2.5</v>
      </c>
      <c r="BS82" s="3">
        <v>2.5</v>
      </c>
      <c r="BT82" s="3">
        <v>2.5</v>
      </c>
      <c r="BU82" s="3">
        <v>2.5</v>
      </c>
      <c r="BV82" s="3">
        <v>2.5</v>
      </c>
      <c r="BW82" s="3">
        <v>2.5</v>
      </c>
      <c r="BX82" s="3">
        <v>2.5</v>
      </c>
      <c r="BY82" s="3">
        <v>2.5</v>
      </c>
      <c r="BZ82" s="3">
        <v>2.5</v>
      </c>
      <c r="CA82" s="3">
        <v>2.5</v>
      </c>
      <c r="CB82" s="3">
        <v>2.5</v>
      </c>
      <c r="CC82" s="3">
        <v>2.5</v>
      </c>
      <c r="CD82" s="3">
        <v>2.5</v>
      </c>
    </row>
    <row r="83" spans="1:82" x14ac:dyDescent="0.25">
      <c r="A83" s="2" t="s">
        <v>101</v>
      </c>
      <c r="B83" s="2" t="s">
        <v>102</v>
      </c>
      <c r="C83" s="3">
        <v>0.02</v>
      </c>
      <c r="D83" s="3">
        <v>0.02</v>
      </c>
      <c r="E83" s="3">
        <v>0.02</v>
      </c>
      <c r="F83" s="3">
        <v>0.02</v>
      </c>
      <c r="G83" s="3">
        <v>0.02</v>
      </c>
      <c r="H83" s="3">
        <v>0.02</v>
      </c>
      <c r="I83" s="3">
        <v>0.02</v>
      </c>
      <c r="J83" s="3">
        <v>0.02</v>
      </c>
      <c r="K83" s="3">
        <v>0.02</v>
      </c>
      <c r="L83" s="3">
        <v>0.02</v>
      </c>
      <c r="M83" s="3">
        <v>0.02</v>
      </c>
      <c r="N83" s="3">
        <v>0.02</v>
      </c>
      <c r="O83" s="3">
        <v>0.02</v>
      </c>
      <c r="P83" s="3">
        <v>0.02</v>
      </c>
      <c r="Q83" s="3">
        <v>0.02</v>
      </c>
      <c r="R83" s="3">
        <v>0.02</v>
      </c>
      <c r="S83" s="3">
        <v>0.02</v>
      </c>
      <c r="T83" s="3">
        <v>0.02</v>
      </c>
      <c r="U83" s="3">
        <v>0.02</v>
      </c>
      <c r="V83" s="3">
        <v>0.02</v>
      </c>
      <c r="W83" s="3">
        <v>0.02</v>
      </c>
      <c r="X83" s="3">
        <v>0.02</v>
      </c>
      <c r="Y83" s="3">
        <v>0.02</v>
      </c>
      <c r="Z83" s="3">
        <v>0.02</v>
      </c>
      <c r="AA83" s="3">
        <v>0.02</v>
      </c>
      <c r="AB83" s="3">
        <v>0.02</v>
      </c>
      <c r="AC83" s="3">
        <v>0.02</v>
      </c>
      <c r="AD83" s="3">
        <v>0.02</v>
      </c>
      <c r="AE83" s="3">
        <v>0.02</v>
      </c>
      <c r="AF83" s="3">
        <v>0.02</v>
      </c>
      <c r="AG83" s="3">
        <v>0.02</v>
      </c>
      <c r="AH83" s="3">
        <v>0.02</v>
      </c>
      <c r="AI83" s="3">
        <v>0.02</v>
      </c>
      <c r="AJ83" s="3">
        <v>0.02</v>
      </c>
      <c r="AK83" s="3">
        <v>0.02</v>
      </c>
      <c r="AL83" s="3">
        <v>0.02</v>
      </c>
      <c r="AM83" s="3">
        <v>0.02</v>
      </c>
      <c r="AN83" s="3">
        <v>0.02</v>
      </c>
      <c r="AO83" s="3">
        <v>0.02</v>
      </c>
      <c r="AP83" s="3">
        <v>0.02</v>
      </c>
      <c r="AQ83" s="3">
        <v>0.02</v>
      </c>
      <c r="AR83" s="3">
        <v>0.02</v>
      </c>
      <c r="AS83" s="3">
        <v>0.02</v>
      </c>
      <c r="AT83" s="3">
        <v>0.02</v>
      </c>
      <c r="AU83" s="3">
        <v>0.02</v>
      </c>
      <c r="AV83" s="3">
        <v>0.02</v>
      </c>
      <c r="AW83" s="3">
        <v>0.02</v>
      </c>
      <c r="AX83" s="3">
        <v>0.02</v>
      </c>
      <c r="AY83" s="3">
        <v>0.02</v>
      </c>
      <c r="AZ83" s="3">
        <v>0.02</v>
      </c>
      <c r="BA83" s="3">
        <v>0.02</v>
      </c>
      <c r="BB83" s="3">
        <v>0.02</v>
      </c>
      <c r="BC83" s="3">
        <v>0.02</v>
      </c>
      <c r="BD83" s="3">
        <v>0.02</v>
      </c>
      <c r="BE83" s="3">
        <v>0.02</v>
      </c>
      <c r="BF83" s="3">
        <v>0.02</v>
      </c>
      <c r="BG83" s="3">
        <v>0.02</v>
      </c>
      <c r="BH83" s="3">
        <v>0.02</v>
      </c>
      <c r="BI83" s="3">
        <v>0.02</v>
      </c>
      <c r="BJ83" s="3">
        <v>0.02</v>
      </c>
      <c r="BK83" s="3">
        <v>0.02</v>
      </c>
      <c r="BL83" s="3">
        <v>0.02</v>
      </c>
      <c r="BM83" s="3">
        <v>0.02</v>
      </c>
      <c r="BN83" s="3">
        <v>0.02</v>
      </c>
      <c r="BO83" s="3">
        <v>0.02</v>
      </c>
      <c r="BP83" s="3">
        <v>0.02</v>
      </c>
      <c r="BQ83" s="3">
        <v>0.02</v>
      </c>
      <c r="BR83" s="3">
        <v>0.02</v>
      </c>
      <c r="BS83" s="3">
        <v>0.02</v>
      </c>
      <c r="BT83" s="3">
        <v>0.02</v>
      </c>
      <c r="BU83" s="3">
        <v>0.02</v>
      </c>
      <c r="BV83" s="3">
        <v>0.02</v>
      </c>
      <c r="BW83" s="3">
        <v>0.02</v>
      </c>
      <c r="BX83" s="3">
        <v>0.02</v>
      </c>
      <c r="BY83" s="3">
        <v>0.02</v>
      </c>
      <c r="BZ83" s="3">
        <v>0.02</v>
      </c>
      <c r="CA83" s="3">
        <v>0.02</v>
      </c>
      <c r="CB83" s="3">
        <v>0.02</v>
      </c>
      <c r="CC83" s="3">
        <v>0.02</v>
      </c>
      <c r="CD83" s="3">
        <v>0.02</v>
      </c>
    </row>
    <row r="84" spans="1:82" x14ac:dyDescent="0.25">
      <c r="A84" s="2" t="s">
        <v>103</v>
      </c>
      <c r="B84" s="2" t="s">
        <v>104</v>
      </c>
      <c r="C84" s="19">
        <f t="shared" ref="C84:BX84" si="946">+C76*C82</f>
        <v>68.804345454545455</v>
      </c>
      <c r="D84" s="19">
        <f t="shared" ref="D84:F84" si="947">+D76*D82</f>
        <v>68.804345454545455</v>
      </c>
      <c r="E84" s="19">
        <f t="shared" si="947"/>
        <v>68.804345454545455</v>
      </c>
      <c r="F84" s="19">
        <f t="shared" si="947"/>
        <v>68.804345454545455</v>
      </c>
      <c r="G84" s="19">
        <f t="shared" si="946"/>
        <v>68.804345454545455</v>
      </c>
      <c r="H84" s="19">
        <f t="shared" ref="H84:I84" si="948">+H76*H82</f>
        <v>68.804345454545455</v>
      </c>
      <c r="I84" s="19">
        <f t="shared" si="948"/>
        <v>68.804345454545455</v>
      </c>
      <c r="J84" s="19">
        <f t="shared" ref="J84" si="949">+J76*J82</f>
        <v>68.804345454545455</v>
      </c>
      <c r="K84" s="19">
        <f t="shared" si="946"/>
        <v>68.804345454545455</v>
      </c>
      <c r="L84" s="19">
        <f t="shared" ref="L84" si="950">+L76*L82</f>
        <v>68.804345454545455</v>
      </c>
      <c r="M84" s="19">
        <f t="shared" si="946"/>
        <v>68.804345454545455</v>
      </c>
      <c r="N84" s="19">
        <f t="shared" ref="N84:P84" si="951">+N76*N82</f>
        <v>68.804345454545455</v>
      </c>
      <c r="O84" s="19">
        <f t="shared" si="951"/>
        <v>68.804345454545455</v>
      </c>
      <c r="P84" s="19">
        <f t="shared" si="951"/>
        <v>68.804345454545455</v>
      </c>
      <c r="Q84" s="19">
        <f t="shared" si="946"/>
        <v>68.804345454545455</v>
      </c>
      <c r="R84" s="19">
        <f t="shared" ref="R84:S84" si="952">+R76*R82</f>
        <v>68.804345454545455</v>
      </c>
      <c r="S84" s="19">
        <f t="shared" si="952"/>
        <v>68.804345454545455</v>
      </c>
      <c r="T84" s="19">
        <f t="shared" ref="T84" si="953">+T76*T82</f>
        <v>68.804345454545455</v>
      </c>
      <c r="U84" s="19">
        <f t="shared" ref="U84:V84" si="954">+U76*U82</f>
        <v>68.804345454545455</v>
      </c>
      <c r="V84" s="19">
        <f t="shared" si="954"/>
        <v>68.804345454545455</v>
      </c>
      <c r="W84" s="19">
        <f t="shared" si="946"/>
        <v>368.21076923076924</v>
      </c>
      <c r="X84" s="19">
        <f t="shared" ref="X84:Z84" si="955">+X76*X82</f>
        <v>368.21076923076924</v>
      </c>
      <c r="Y84" s="19">
        <f t="shared" si="955"/>
        <v>368.21076923076924</v>
      </c>
      <c r="Z84" s="19">
        <f t="shared" si="955"/>
        <v>368.21076923076924</v>
      </c>
      <c r="AA84" s="19">
        <f t="shared" si="946"/>
        <v>368.21076923076924</v>
      </c>
      <c r="AB84" s="19">
        <f t="shared" ref="AB84:AC84" si="956">+AB76*AB82</f>
        <v>368.21076923076924</v>
      </c>
      <c r="AC84" s="19">
        <f t="shared" si="956"/>
        <v>368.21076923076924</v>
      </c>
      <c r="AD84" s="19">
        <f t="shared" ref="AD84" si="957">+AD76*AD82</f>
        <v>368.21076923076924</v>
      </c>
      <c r="AE84" s="19">
        <f t="shared" ref="AE84:AF84" si="958">+AE76*AE82</f>
        <v>368.21076923076924</v>
      </c>
      <c r="AF84" s="19">
        <f t="shared" si="958"/>
        <v>368.21076923076924</v>
      </c>
      <c r="AG84" s="19">
        <f t="shared" si="946"/>
        <v>368.21076923076924</v>
      </c>
      <c r="AH84" s="19">
        <f t="shared" ref="AH84:AJ84" si="959">+AH76*AH82</f>
        <v>368.21076923076924</v>
      </c>
      <c r="AI84" s="19">
        <f t="shared" si="959"/>
        <v>368.21076923076924</v>
      </c>
      <c r="AJ84" s="19">
        <f t="shared" si="959"/>
        <v>368.21076923076924</v>
      </c>
      <c r="AK84" s="19">
        <f t="shared" si="946"/>
        <v>368.21076923076924</v>
      </c>
      <c r="AL84" s="19">
        <f t="shared" ref="AL84:AM84" si="960">+AL76*AL82</f>
        <v>368.21076923076924</v>
      </c>
      <c r="AM84" s="19">
        <f t="shared" si="960"/>
        <v>368.21076923076924</v>
      </c>
      <c r="AN84" s="19">
        <f t="shared" ref="AN84" si="961">+AN76*AN82</f>
        <v>368.21076923076924</v>
      </c>
      <c r="AO84" s="19">
        <f t="shared" ref="AO84:AP84" si="962">+AO76*AO82</f>
        <v>368.21076923076924</v>
      </c>
      <c r="AP84" s="19">
        <f t="shared" si="962"/>
        <v>368.21076923076924</v>
      </c>
      <c r="AQ84" s="19">
        <f t="shared" si="946"/>
        <v>368.21076923076924</v>
      </c>
      <c r="AR84" s="19">
        <f t="shared" ref="AR84:AT84" si="963">+AR76*AR82</f>
        <v>368.21076923076924</v>
      </c>
      <c r="AS84" s="19">
        <f t="shared" si="963"/>
        <v>368.21076923076924</v>
      </c>
      <c r="AT84" s="19">
        <f t="shared" si="963"/>
        <v>368.21076923076924</v>
      </c>
      <c r="AU84" s="19">
        <f t="shared" si="946"/>
        <v>368.21076923076924</v>
      </c>
      <c r="AV84" s="19">
        <f t="shared" ref="AV84:AW84" si="964">+AV76*AV82</f>
        <v>368.21076923076924</v>
      </c>
      <c r="AW84" s="19">
        <f t="shared" si="964"/>
        <v>368.21076923076924</v>
      </c>
      <c r="AX84" s="19">
        <f t="shared" ref="AX84" si="965">+AX76*AX82</f>
        <v>368.21076923076924</v>
      </c>
      <c r="AY84" s="19">
        <f t="shared" ref="AY84:AZ84" si="966">+AY76*AY82</f>
        <v>368.21076923076924</v>
      </c>
      <c r="AZ84" s="19">
        <f t="shared" si="966"/>
        <v>368.21076923076924</v>
      </c>
      <c r="BA84" s="19">
        <f t="shared" si="946"/>
        <v>1148.0588235294115</v>
      </c>
      <c r="BB84" s="19">
        <f t="shared" ref="BB84:BD84" si="967">+BB76*BB82</f>
        <v>1148.0588235294115</v>
      </c>
      <c r="BC84" s="19">
        <f t="shared" si="967"/>
        <v>1148.0588235294115</v>
      </c>
      <c r="BD84" s="19">
        <f t="shared" si="967"/>
        <v>1148.0588235294115</v>
      </c>
      <c r="BE84" s="19">
        <f t="shared" si="946"/>
        <v>1148.0588235294115</v>
      </c>
      <c r="BF84" s="19">
        <f t="shared" ref="BF84:BG84" si="968">+BF76*BF82</f>
        <v>1148.0588235294115</v>
      </c>
      <c r="BG84" s="19">
        <f t="shared" si="968"/>
        <v>1148.0588235294115</v>
      </c>
      <c r="BH84" s="19">
        <f t="shared" ref="BH84" si="969">+BH76*BH82</f>
        <v>1148.0588235294115</v>
      </c>
      <c r="BI84" s="19">
        <f t="shared" ref="BI84" si="970">+BI76*BI82</f>
        <v>1148.0588235294115</v>
      </c>
      <c r="BJ84" s="19">
        <f t="shared" si="946"/>
        <v>1148.0588235294115</v>
      </c>
      <c r="BK84" s="19">
        <f t="shared" ref="BK84:BM84" si="971">+BK76*BK82</f>
        <v>1148.0588235294115</v>
      </c>
      <c r="BL84" s="19">
        <f t="shared" si="971"/>
        <v>1148.0588235294115</v>
      </c>
      <c r="BM84" s="19">
        <f t="shared" si="971"/>
        <v>1148.0588235294115</v>
      </c>
      <c r="BN84" s="19">
        <f t="shared" si="946"/>
        <v>1148.0588235294115</v>
      </c>
      <c r="BO84" s="19">
        <f t="shared" ref="BO84:BP84" si="972">+BO76*BO82</f>
        <v>1148.0588235294115</v>
      </c>
      <c r="BP84" s="19">
        <f t="shared" si="972"/>
        <v>1148.0588235294115</v>
      </c>
      <c r="BQ84" s="19">
        <f t="shared" ref="BQ84" si="973">+BQ76*BQ82</f>
        <v>1148.0588235294115</v>
      </c>
      <c r="BR84" s="19">
        <f t="shared" ref="BR84" si="974">+BR76*BR82</f>
        <v>1148.0588235294115</v>
      </c>
      <c r="BS84" s="19">
        <f t="shared" ref="BS84" si="975">+BS76*BS82</f>
        <v>1148.0588235294115</v>
      </c>
      <c r="BT84" s="19">
        <f t="shared" si="946"/>
        <v>2074.3529411764703</v>
      </c>
      <c r="BU84" s="19">
        <f t="shared" ref="BU84:BW84" si="976">+BU76*BU82</f>
        <v>2074.3529411764703</v>
      </c>
      <c r="BV84" s="19">
        <f t="shared" si="976"/>
        <v>2074.3529411764703</v>
      </c>
      <c r="BW84" s="19">
        <f t="shared" si="976"/>
        <v>2074.3529411764703</v>
      </c>
      <c r="BX84" s="19">
        <f t="shared" si="946"/>
        <v>2074.3529411764703</v>
      </c>
      <c r="BY84" s="19">
        <f t="shared" ref="BY84:BZ84" si="977">+BY76*BY82</f>
        <v>2074.3529411764703</v>
      </c>
      <c r="BZ84" s="19">
        <f t="shared" si="977"/>
        <v>2074.3529411764703</v>
      </c>
      <c r="CA84" s="19">
        <f t="shared" ref="CA84" si="978">+CA76*CA82</f>
        <v>2074.3529411764703</v>
      </c>
      <c r="CB84" s="19">
        <f t="shared" ref="CB84" si="979">+CB76*CB82</f>
        <v>2074.3529411764703</v>
      </c>
      <c r="CC84" s="19">
        <f t="shared" ref="CC84:CD84" si="980">+CC76*CC82</f>
        <v>2074.3529411764703</v>
      </c>
      <c r="CD84" s="19">
        <f t="shared" si="980"/>
        <v>2074.3529411764703</v>
      </c>
    </row>
    <row r="85" spans="1:82" x14ac:dyDescent="0.25">
      <c r="A85" s="2" t="s">
        <v>105</v>
      </c>
      <c r="B85" s="2" t="s">
        <v>106</v>
      </c>
      <c r="C85" s="19">
        <f t="shared" ref="C85:BX85" si="981">+C84+C81</f>
        <v>89.445649090909086</v>
      </c>
      <c r="D85" s="19">
        <f t="shared" ref="D85:F85" si="982">+D84+D81</f>
        <v>89.445649090909086</v>
      </c>
      <c r="E85" s="19">
        <f t="shared" si="982"/>
        <v>89.445649090909086</v>
      </c>
      <c r="F85" s="19">
        <f t="shared" si="982"/>
        <v>89.445649090909086</v>
      </c>
      <c r="G85" s="19">
        <f t="shared" si="981"/>
        <v>89.445649090909086</v>
      </c>
      <c r="H85" s="19">
        <f t="shared" ref="H85:I85" si="983">+H84+H81</f>
        <v>89.445649090909086</v>
      </c>
      <c r="I85" s="19">
        <f t="shared" si="983"/>
        <v>89.445649090909086</v>
      </c>
      <c r="J85" s="19">
        <f t="shared" ref="J85" si="984">+J84+J81</f>
        <v>89.445649090909086</v>
      </c>
      <c r="K85" s="19">
        <f t="shared" si="981"/>
        <v>89.445649090909086</v>
      </c>
      <c r="L85" s="19">
        <f t="shared" ref="L85" si="985">+L84+L81</f>
        <v>89.445649090909086</v>
      </c>
      <c r="M85" s="19">
        <f t="shared" si="981"/>
        <v>89.445649090909086</v>
      </c>
      <c r="N85" s="19">
        <f t="shared" ref="N85:P85" si="986">+N84+N81</f>
        <v>89.445649090909086</v>
      </c>
      <c r="O85" s="19">
        <f t="shared" si="986"/>
        <v>89.445649090909086</v>
      </c>
      <c r="P85" s="19">
        <f t="shared" si="986"/>
        <v>89.445649090909086</v>
      </c>
      <c r="Q85" s="19">
        <f t="shared" si="981"/>
        <v>89.445649090909086</v>
      </c>
      <c r="R85" s="19">
        <f t="shared" ref="R85:S85" si="987">+R84+R81</f>
        <v>89.445649090909086</v>
      </c>
      <c r="S85" s="19">
        <f t="shared" si="987"/>
        <v>89.445649090909086</v>
      </c>
      <c r="T85" s="19">
        <f t="shared" ref="T85" si="988">+T84+T81</f>
        <v>89.445649090909086</v>
      </c>
      <c r="U85" s="19">
        <f t="shared" ref="U85:V85" si="989">+U84+U81</f>
        <v>89.445649090909086</v>
      </c>
      <c r="V85" s="19">
        <f t="shared" si="989"/>
        <v>89.445649090909086</v>
      </c>
      <c r="W85" s="19">
        <f t="shared" si="981"/>
        <v>493.40243076923082</v>
      </c>
      <c r="X85" s="19">
        <f t="shared" ref="X85:Z85" si="990">+X84+X81</f>
        <v>493.40243076923082</v>
      </c>
      <c r="Y85" s="19">
        <f t="shared" si="990"/>
        <v>493.40243076923082</v>
      </c>
      <c r="Z85" s="19">
        <f t="shared" si="990"/>
        <v>493.40243076923082</v>
      </c>
      <c r="AA85" s="19">
        <f t="shared" si="981"/>
        <v>493.40243076923082</v>
      </c>
      <c r="AB85" s="19">
        <f t="shared" ref="AB85:AC85" si="991">+AB84+AB81</f>
        <v>493.40243076923082</v>
      </c>
      <c r="AC85" s="19">
        <f t="shared" si="991"/>
        <v>493.40243076923082</v>
      </c>
      <c r="AD85" s="19">
        <f t="shared" ref="AD85" si="992">+AD84+AD81</f>
        <v>493.40243076923082</v>
      </c>
      <c r="AE85" s="19">
        <f t="shared" ref="AE85:AF85" si="993">+AE84+AE81</f>
        <v>493.40243076923082</v>
      </c>
      <c r="AF85" s="19">
        <f t="shared" si="993"/>
        <v>493.40243076923082</v>
      </c>
      <c r="AG85" s="19">
        <f t="shared" si="981"/>
        <v>493.40243076923082</v>
      </c>
      <c r="AH85" s="19">
        <f t="shared" ref="AH85:AJ85" si="994">+AH84+AH81</f>
        <v>493.40243076923082</v>
      </c>
      <c r="AI85" s="19">
        <f t="shared" si="994"/>
        <v>493.40243076923082</v>
      </c>
      <c r="AJ85" s="19">
        <f t="shared" si="994"/>
        <v>493.40243076923082</v>
      </c>
      <c r="AK85" s="19">
        <f t="shared" si="981"/>
        <v>493.40243076923082</v>
      </c>
      <c r="AL85" s="19">
        <f t="shared" ref="AL85:AM85" si="995">+AL84+AL81</f>
        <v>493.40243076923082</v>
      </c>
      <c r="AM85" s="19">
        <f t="shared" si="995"/>
        <v>493.40243076923082</v>
      </c>
      <c r="AN85" s="19">
        <f t="shared" ref="AN85" si="996">+AN84+AN81</f>
        <v>493.40243076923082</v>
      </c>
      <c r="AO85" s="19">
        <f t="shared" ref="AO85:AP85" si="997">+AO84+AO81</f>
        <v>493.40243076923082</v>
      </c>
      <c r="AP85" s="19">
        <f t="shared" si="997"/>
        <v>493.40243076923082</v>
      </c>
      <c r="AQ85" s="19">
        <f t="shared" si="981"/>
        <v>493.40243076923082</v>
      </c>
      <c r="AR85" s="19">
        <f t="shared" ref="AR85:AT85" si="998">+AR84+AR81</f>
        <v>493.40243076923082</v>
      </c>
      <c r="AS85" s="19">
        <f t="shared" si="998"/>
        <v>493.40243076923082</v>
      </c>
      <c r="AT85" s="19">
        <f t="shared" si="998"/>
        <v>493.40243076923082</v>
      </c>
      <c r="AU85" s="19">
        <f t="shared" si="981"/>
        <v>493.40243076923082</v>
      </c>
      <c r="AV85" s="19">
        <f t="shared" ref="AV85:AW85" si="999">+AV84+AV81</f>
        <v>493.40243076923082</v>
      </c>
      <c r="AW85" s="19">
        <f t="shared" si="999"/>
        <v>493.40243076923082</v>
      </c>
      <c r="AX85" s="19">
        <f t="shared" ref="AX85" si="1000">+AX84+AX81</f>
        <v>493.40243076923082</v>
      </c>
      <c r="AY85" s="19">
        <f t="shared" ref="AY85:AZ85" si="1001">+AY84+AY81</f>
        <v>493.40243076923082</v>
      </c>
      <c r="AZ85" s="19">
        <f t="shared" si="1001"/>
        <v>493.40243076923082</v>
      </c>
      <c r="BA85" s="19">
        <f t="shared" si="981"/>
        <v>1438.9003921568624</v>
      </c>
      <c r="BB85" s="19">
        <f t="shared" ref="BB85:BD85" si="1002">+BB84+BB81</f>
        <v>1438.9003921568624</v>
      </c>
      <c r="BC85" s="19">
        <f t="shared" si="1002"/>
        <v>1438.9003921568624</v>
      </c>
      <c r="BD85" s="19">
        <f t="shared" si="1002"/>
        <v>1438.9003921568624</v>
      </c>
      <c r="BE85" s="19">
        <f t="shared" si="981"/>
        <v>1438.9003921568624</v>
      </c>
      <c r="BF85" s="19">
        <f t="shared" ref="BF85:BG85" si="1003">+BF84+BF81</f>
        <v>1438.9003921568624</v>
      </c>
      <c r="BG85" s="19">
        <f t="shared" si="1003"/>
        <v>1438.9003921568624</v>
      </c>
      <c r="BH85" s="19">
        <f t="shared" ref="BH85" si="1004">+BH84+BH81</f>
        <v>1438.9003921568624</v>
      </c>
      <c r="BI85" s="19">
        <f t="shared" ref="BI85" si="1005">+BI84+BI81</f>
        <v>1438.9003921568624</v>
      </c>
      <c r="BJ85" s="19">
        <f t="shared" si="981"/>
        <v>1438.9003921568624</v>
      </c>
      <c r="BK85" s="19">
        <f t="shared" ref="BK85:BM85" si="1006">+BK84+BK81</f>
        <v>1438.9003921568624</v>
      </c>
      <c r="BL85" s="19">
        <f t="shared" si="1006"/>
        <v>1438.9003921568624</v>
      </c>
      <c r="BM85" s="19">
        <f t="shared" si="1006"/>
        <v>1438.9003921568624</v>
      </c>
      <c r="BN85" s="19">
        <f t="shared" si="981"/>
        <v>1438.9003921568624</v>
      </c>
      <c r="BO85" s="19">
        <f t="shared" ref="BO85:BP85" si="1007">+BO84+BO81</f>
        <v>1438.9003921568624</v>
      </c>
      <c r="BP85" s="19">
        <f t="shared" si="1007"/>
        <v>1438.9003921568624</v>
      </c>
      <c r="BQ85" s="19">
        <f t="shared" ref="BQ85" si="1008">+BQ84+BQ81</f>
        <v>1438.9003921568624</v>
      </c>
      <c r="BR85" s="19">
        <f t="shared" ref="BR85" si="1009">+BR84+BR81</f>
        <v>1438.9003921568624</v>
      </c>
      <c r="BS85" s="19">
        <f t="shared" ref="BS85" si="1010">+BS84+BS81</f>
        <v>1438.9003921568624</v>
      </c>
      <c r="BT85" s="19">
        <f t="shared" si="981"/>
        <v>2599.855686274509</v>
      </c>
      <c r="BU85" s="19">
        <f t="shared" ref="BU85:BW85" si="1011">+BU84+BU81</f>
        <v>2599.855686274509</v>
      </c>
      <c r="BV85" s="19">
        <f t="shared" si="1011"/>
        <v>2599.855686274509</v>
      </c>
      <c r="BW85" s="19">
        <f t="shared" si="1011"/>
        <v>2599.855686274509</v>
      </c>
      <c r="BX85" s="19">
        <f t="shared" si="981"/>
        <v>2599.855686274509</v>
      </c>
      <c r="BY85" s="19">
        <f t="shared" ref="BY85:BZ85" si="1012">+BY84+BY81</f>
        <v>2599.855686274509</v>
      </c>
      <c r="BZ85" s="19">
        <f t="shared" si="1012"/>
        <v>2599.855686274509</v>
      </c>
      <c r="CA85" s="19">
        <f t="shared" ref="CA85" si="1013">+CA84+CA81</f>
        <v>2599.855686274509</v>
      </c>
      <c r="CB85" s="19">
        <f t="shared" ref="CB85" si="1014">+CB84+CB81</f>
        <v>2599.855686274509</v>
      </c>
      <c r="CC85" s="19">
        <f t="shared" ref="CC85:CD85" si="1015">+CC84+CC81</f>
        <v>2599.855686274509</v>
      </c>
      <c r="CD85" s="19">
        <f t="shared" si="1015"/>
        <v>2599.855686274509</v>
      </c>
    </row>
    <row r="86" spans="1:82" x14ac:dyDescent="0.25">
      <c r="A86" s="2" t="s">
        <v>107</v>
      </c>
      <c r="B86" s="2" t="s">
        <v>108</v>
      </c>
      <c r="C86" s="3">
        <v>15</v>
      </c>
      <c r="D86" s="3">
        <v>15</v>
      </c>
      <c r="E86" s="3">
        <v>15</v>
      </c>
      <c r="F86" s="3">
        <v>15</v>
      </c>
      <c r="G86" s="3">
        <v>15</v>
      </c>
      <c r="H86" s="3">
        <v>15</v>
      </c>
      <c r="I86" s="3">
        <v>15</v>
      </c>
      <c r="J86" s="3">
        <v>15</v>
      </c>
      <c r="K86" s="3">
        <v>15</v>
      </c>
      <c r="L86" s="3">
        <v>15</v>
      </c>
      <c r="M86" s="3">
        <v>15</v>
      </c>
      <c r="N86" s="3">
        <v>15</v>
      </c>
      <c r="O86" s="3">
        <v>15</v>
      </c>
      <c r="P86" s="3">
        <v>15</v>
      </c>
      <c r="Q86" s="3">
        <v>15</v>
      </c>
      <c r="R86" s="3">
        <v>15</v>
      </c>
      <c r="S86" s="3">
        <v>15</v>
      </c>
      <c r="T86" s="3">
        <v>15</v>
      </c>
      <c r="U86" s="3">
        <v>15</v>
      </c>
      <c r="V86" s="3">
        <v>15</v>
      </c>
      <c r="W86" s="3">
        <v>75</v>
      </c>
      <c r="X86" s="3">
        <v>75</v>
      </c>
      <c r="Y86" s="3">
        <v>75</v>
      </c>
      <c r="Z86" s="3">
        <v>75</v>
      </c>
      <c r="AA86" s="3">
        <v>75</v>
      </c>
      <c r="AB86" s="3">
        <v>75</v>
      </c>
      <c r="AC86" s="3">
        <v>75</v>
      </c>
      <c r="AD86" s="3">
        <v>75</v>
      </c>
      <c r="AE86" s="3">
        <v>75</v>
      </c>
      <c r="AF86" s="3">
        <v>75</v>
      </c>
      <c r="AG86" s="3">
        <v>75</v>
      </c>
      <c r="AH86" s="3">
        <v>75</v>
      </c>
      <c r="AI86" s="3">
        <v>75</v>
      </c>
      <c r="AJ86" s="3">
        <v>75</v>
      </c>
      <c r="AK86" s="3">
        <v>75</v>
      </c>
      <c r="AL86" s="3">
        <v>75</v>
      </c>
      <c r="AM86" s="3">
        <v>75</v>
      </c>
      <c r="AN86" s="3">
        <v>75</v>
      </c>
      <c r="AO86" s="3">
        <v>75</v>
      </c>
      <c r="AP86" s="3">
        <v>75</v>
      </c>
      <c r="AQ86" s="3">
        <v>75</v>
      </c>
      <c r="AR86" s="3">
        <v>75</v>
      </c>
      <c r="AS86" s="3">
        <v>75</v>
      </c>
      <c r="AT86" s="3">
        <v>75</v>
      </c>
      <c r="AU86" s="3">
        <v>75</v>
      </c>
      <c r="AV86" s="3">
        <v>75</v>
      </c>
      <c r="AW86" s="3">
        <v>75</v>
      </c>
      <c r="AX86" s="3">
        <v>75</v>
      </c>
      <c r="AY86" s="3">
        <v>75</v>
      </c>
      <c r="AZ86" s="3">
        <v>75</v>
      </c>
      <c r="BA86" s="3">
        <v>340</v>
      </c>
      <c r="BB86" s="3">
        <v>340</v>
      </c>
      <c r="BC86" s="3">
        <v>340</v>
      </c>
      <c r="BD86" s="3">
        <v>340</v>
      </c>
      <c r="BE86" s="3">
        <v>340</v>
      </c>
      <c r="BF86" s="3">
        <v>340</v>
      </c>
      <c r="BG86" s="3">
        <v>340</v>
      </c>
      <c r="BH86" s="3">
        <v>340</v>
      </c>
      <c r="BI86" s="3">
        <v>340</v>
      </c>
      <c r="BJ86" s="3">
        <v>340</v>
      </c>
      <c r="BK86" s="3">
        <v>340</v>
      </c>
      <c r="BL86" s="3">
        <v>340</v>
      </c>
      <c r="BM86" s="3">
        <v>340</v>
      </c>
      <c r="BN86" s="3">
        <v>340</v>
      </c>
      <c r="BO86" s="3">
        <v>340</v>
      </c>
      <c r="BP86" s="3">
        <v>340</v>
      </c>
      <c r="BQ86" s="3">
        <v>340</v>
      </c>
      <c r="BR86" s="3">
        <v>340</v>
      </c>
      <c r="BS86" s="3">
        <v>340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</row>
    <row r="87" spans="1:82" x14ac:dyDescent="0.25">
      <c r="A87" s="2" t="s">
        <v>109</v>
      </c>
      <c r="B87" s="2" t="s">
        <v>110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3</v>
      </c>
      <c r="X87" s="3">
        <v>3</v>
      </c>
      <c r="Y87" s="3">
        <v>3</v>
      </c>
      <c r="Z87" s="3">
        <v>3</v>
      </c>
      <c r="AA87" s="3">
        <v>3</v>
      </c>
      <c r="AB87" s="3">
        <v>3</v>
      </c>
      <c r="AC87" s="3">
        <v>3</v>
      </c>
      <c r="AD87" s="3">
        <v>3</v>
      </c>
      <c r="AE87" s="3">
        <v>3</v>
      </c>
      <c r="AF87" s="3">
        <v>3</v>
      </c>
      <c r="AG87" s="3">
        <v>3</v>
      </c>
      <c r="AH87" s="3">
        <v>3</v>
      </c>
      <c r="AI87" s="3">
        <v>3</v>
      </c>
      <c r="AJ87" s="3">
        <v>3</v>
      </c>
      <c r="AK87" s="3">
        <v>3</v>
      </c>
      <c r="AL87" s="3">
        <v>3</v>
      </c>
      <c r="AM87" s="3">
        <v>3</v>
      </c>
      <c r="AN87" s="3">
        <v>3</v>
      </c>
      <c r="AO87" s="3">
        <v>3</v>
      </c>
      <c r="AP87" s="3">
        <v>3</v>
      </c>
      <c r="AQ87" s="3">
        <v>3</v>
      </c>
      <c r="AR87" s="3">
        <v>3</v>
      </c>
      <c r="AS87" s="3">
        <v>3</v>
      </c>
      <c r="AT87" s="3">
        <v>3</v>
      </c>
      <c r="AU87" s="3">
        <v>3</v>
      </c>
      <c r="AV87" s="3">
        <v>3</v>
      </c>
      <c r="AW87" s="3">
        <v>3</v>
      </c>
      <c r="AX87" s="3">
        <v>3</v>
      </c>
      <c r="AY87" s="3">
        <v>3</v>
      </c>
      <c r="AZ87" s="3">
        <v>3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50</v>
      </c>
      <c r="BU87" s="3">
        <v>50</v>
      </c>
      <c r="BV87" s="3">
        <v>50</v>
      </c>
      <c r="BW87" s="3">
        <v>50</v>
      </c>
      <c r="BX87" s="3">
        <v>50</v>
      </c>
      <c r="BY87" s="3">
        <v>50</v>
      </c>
      <c r="BZ87" s="3">
        <v>50</v>
      </c>
      <c r="CA87" s="3">
        <v>50</v>
      </c>
      <c r="CB87" s="3">
        <v>50</v>
      </c>
      <c r="CC87" s="3">
        <v>50</v>
      </c>
      <c r="CD87" s="3">
        <v>50</v>
      </c>
    </row>
    <row r="88" spans="1:82" x14ac:dyDescent="0.25">
      <c r="A88" s="2" t="s">
        <v>111</v>
      </c>
      <c r="C88" s="3">
        <v>0.85</v>
      </c>
      <c r="D88" s="3">
        <v>0.85</v>
      </c>
      <c r="E88" s="3">
        <v>0.85</v>
      </c>
      <c r="F88" s="3">
        <v>0.85</v>
      </c>
      <c r="G88" s="3">
        <v>0.85</v>
      </c>
      <c r="H88" s="3">
        <v>0.85</v>
      </c>
      <c r="I88" s="3">
        <v>0.85</v>
      </c>
      <c r="J88" s="3">
        <v>0.85</v>
      </c>
      <c r="K88" s="3">
        <f t="shared" ref="K88:CD88" si="1016">$C$88</f>
        <v>0.85</v>
      </c>
      <c r="L88" s="3">
        <f t="shared" si="1016"/>
        <v>0.85</v>
      </c>
      <c r="M88" s="3">
        <f t="shared" si="1016"/>
        <v>0.85</v>
      </c>
      <c r="N88" s="3">
        <f t="shared" si="1016"/>
        <v>0.85</v>
      </c>
      <c r="O88" s="3">
        <f t="shared" si="1016"/>
        <v>0.85</v>
      </c>
      <c r="P88" s="3">
        <f t="shared" si="1016"/>
        <v>0.85</v>
      </c>
      <c r="Q88" s="3">
        <f t="shared" si="1016"/>
        <v>0.85</v>
      </c>
      <c r="R88" s="3">
        <f t="shared" si="1016"/>
        <v>0.85</v>
      </c>
      <c r="S88" s="3">
        <f t="shared" si="1016"/>
        <v>0.85</v>
      </c>
      <c r="T88" s="3">
        <f t="shared" si="1016"/>
        <v>0.85</v>
      </c>
      <c r="U88" s="3">
        <f t="shared" si="1016"/>
        <v>0.85</v>
      </c>
      <c r="V88" s="3">
        <f t="shared" si="1016"/>
        <v>0.85</v>
      </c>
      <c r="W88" s="3">
        <f t="shared" si="1016"/>
        <v>0.85</v>
      </c>
      <c r="X88" s="3">
        <f t="shared" si="1016"/>
        <v>0.85</v>
      </c>
      <c r="Y88" s="3">
        <f t="shared" si="1016"/>
        <v>0.85</v>
      </c>
      <c r="Z88" s="3">
        <f t="shared" si="1016"/>
        <v>0.85</v>
      </c>
      <c r="AA88" s="3">
        <f t="shared" si="1016"/>
        <v>0.85</v>
      </c>
      <c r="AB88" s="3">
        <f t="shared" si="1016"/>
        <v>0.85</v>
      </c>
      <c r="AC88" s="3">
        <f t="shared" si="1016"/>
        <v>0.85</v>
      </c>
      <c r="AD88" s="3">
        <f t="shared" si="1016"/>
        <v>0.85</v>
      </c>
      <c r="AE88" s="3">
        <f t="shared" si="1016"/>
        <v>0.85</v>
      </c>
      <c r="AF88" s="3">
        <f t="shared" si="1016"/>
        <v>0.85</v>
      </c>
      <c r="AG88" s="3">
        <f t="shared" si="1016"/>
        <v>0.85</v>
      </c>
      <c r="AH88" s="3">
        <f t="shared" si="1016"/>
        <v>0.85</v>
      </c>
      <c r="AI88" s="3">
        <f t="shared" si="1016"/>
        <v>0.85</v>
      </c>
      <c r="AJ88" s="3">
        <f t="shared" si="1016"/>
        <v>0.85</v>
      </c>
      <c r="AK88" s="3">
        <f t="shared" si="1016"/>
        <v>0.85</v>
      </c>
      <c r="AL88" s="3">
        <f t="shared" si="1016"/>
        <v>0.85</v>
      </c>
      <c r="AM88" s="3">
        <f t="shared" si="1016"/>
        <v>0.85</v>
      </c>
      <c r="AN88" s="3">
        <f t="shared" si="1016"/>
        <v>0.85</v>
      </c>
      <c r="AO88" s="3">
        <f t="shared" si="1016"/>
        <v>0.85</v>
      </c>
      <c r="AP88" s="3">
        <f t="shared" si="1016"/>
        <v>0.85</v>
      </c>
      <c r="AQ88" s="3">
        <f t="shared" si="1016"/>
        <v>0.85</v>
      </c>
      <c r="AR88" s="3">
        <f t="shared" si="1016"/>
        <v>0.85</v>
      </c>
      <c r="AS88" s="3">
        <f t="shared" si="1016"/>
        <v>0.85</v>
      </c>
      <c r="AT88" s="3">
        <f t="shared" si="1016"/>
        <v>0.85</v>
      </c>
      <c r="AU88" s="3">
        <f t="shared" si="1016"/>
        <v>0.85</v>
      </c>
      <c r="AV88" s="3">
        <f t="shared" si="1016"/>
        <v>0.85</v>
      </c>
      <c r="AW88" s="3">
        <f t="shared" si="1016"/>
        <v>0.85</v>
      </c>
      <c r="AX88" s="3">
        <f t="shared" si="1016"/>
        <v>0.85</v>
      </c>
      <c r="AY88" s="3">
        <f t="shared" si="1016"/>
        <v>0.85</v>
      </c>
      <c r="AZ88" s="3">
        <f t="shared" si="1016"/>
        <v>0.85</v>
      </c>
      <c r="BA88" s="3">
        <f t="shared" si="1016"/>
        <v>0.85</v>
      </c>
      <c r="BB88" s="3">
        <f t="shared" si="1016"/>
        <v>0.85</v>
      </c>
      <c r="BC88" s="3">
        <f t="shared" si="1016"/>
        <v>0.85</v>
      </c>
      <c r="BD88" s="3">
        <f t="shared" si="1016"/>
        <v>0.85</v>
      </c>
      <c r="BE88" s="3">
        <f t="shared" si="1016"/>
        <v>0.85</v>
      </c>
      <c r="BF88" s="3">
        <f t="shared" si="1016"/>
        <v>0.85</v>
      </c>
      <c r="BG88" s="3">
        <f t="shared" si="1016"/>
        <v>0.85</v>
      </c>
      <c r="BH88" s="3">
        <f t="shared" si="1016"/>
        <v>0.85</v>
      </c>
      <c r="BI88" s="3">
        <f t="shared" si="1016"/>
        <v>0.85</v>
      </c>
      <c r="BJ88" s="3">
        <f t="shared" si="1016"/>
        <v>0.85</v>
      </c>
      <c r="BK88" s="3">
        <f t="shared" si="1016"/>
        <v>0.85</v>
      </c>
      <c r="BL88" s="3">
        <f t="shared" si="1016"/>
        <v>0.85</v>
      </c>
      <c r="BM88" s="3">
        <f t="shared" si="1016"/>
        <v>0.85</v>
      </c>
      <c r="BN88" s="3">
        <f t="shared" si="1016"/>
        <v>0.85</v>
      </c>
      <c r="BO88" s="3">
        <f t="shared" si="1016"/>
        <v>0.85</v>
      </c>
      <c r="BP88" s="3">
        <f t="shared" si="1016"/>
        <v>0.85</v>
      </c>
      <c r="BQ88" s="3">
        <f t="shared" si="1016"/>
        <v>0.85</v>
      </c>
      <c r="BR88" s="3">
        <f t="shared" si="1016"/>
        <v>0.85</v>
      </c>
      <c r="BS88" s="3">
        <f t="shared" si="1016"/>
        <v>0.85</v>
      </c>
      <c r="BT88" s="3">
        <f t="shared" si="1016"/>
        <v>0.85</v>
      </c>
      <c r="BU88" s="3">
        <f t="shared" si="1016"/>
        <v>0.85</v>
      </c>
      <c r="BV88" s="3">
        <f t="shared" si="1016"/>
        <v>0.85</v>
      </c>
      <c r="BW88" s="3">
        <f t="shared" si="1016"/>
        <v>0.85</v>
      </c>
      <c r="BX88" s="3">
        <f t="shared" si="1016"/>
        <v>0.85</v>
      </c>
      <c r="BY88" s="3">
        <f t="shared" si="1016"/>
        <v>0.85</v>
      </c>
      <c r="BZ88" s="3">
        <f t="shared" si="1016"/>
        <v>0.85</v>
      </c>
      <c r="CA88" s="3">
        <f t="shared" si="1016"/>
        <v>0.85</v>
      </c>
      <c r="CB88" s="3">
        <f t="shared" si="1016"/>
        <v>0.85</v>
      </c>
      <c r="CC88" s="3">
        <f t="shared" si="1016"/>
        <v>0.85</v>
      </c>
      <c r="CD88" s="3">
        <f t="shared" si="1016"/>
        <v>0.85</v>
      </c>
    </row>
    <row r="89" spans="1:82" x14ac:dyDescent="0.25">
      <c r="A89" s="2" t="s">
        <v>112</v>
      </c>
      <c r="C89" s="3">
        <f t="shared" ref="C89:J89" si="1017">C87*C88</f>
        <v>0</v>
      </c>
      <c r="D89" s="3">
        <f t="shared" si="1017"/>
        <v>0</v>
      </c>
      <c r="E89" s="3">
        <f t="shared" si="1017"/>
        <v>0</v>
      </c>
      <c r="F89" s="3">
        <f t="shared" si="1017"/>
        <v>0</v>
      </c>
      <c r="G89" s="3">
        <f t="shared" si="1017"/>
        <v>0</v>
      </c>
      <c r="H89" s="3">
        <f t="shared" si="1017"/>
        <v>0</v>
      </c>
      <c r="I89" s="3">
        <f t="shared" si="1017"/>
        <v>0</v>
      </c>
      <c r="J89" s="3">
        <f t="shared" si="1017"/>
        <v>0</v>
      </c>
      <c r="K89" s="3">
        <f t="shared" ref="K89:BX89" si="1018">K87*K88</f>
        <v>0</v>
      </c>
      <c r="L89" s="3">
        <f t="shared" ref="L89" si="1019">L87*L88</f>
        <v>0</v>
      </c>
      <c r="M89" s="3">
        <f t="shared" si="1018"/>
        <v>0.85</v>
      </c>
      <c r="N89" s="3">
        <f t="shared" ref="N89:P89" si="1020">N87*N88</f>
        <v>0.85</v>
      </c>
      <c r="O89" s="3">
        <f t="shared" si="1020"/>
        <v>0.85</v>
      </c>
      <c r="P89" s="3">
        <f t="shared" si="1020"/>
        <v>0.85</v>
      </c>
      <c r="Q89" s="3">
        <f t="shared" si="1018"/>
        <v>0.85</v>
      </c>
      <c r="R89" s="3">
        <f t="shared" ref="R89:S89" si="1021">R87*R88</f>
        <v>0.85</v>
      </c>
      <c r="S89" s="3">
        <f t="shared" si="1021"/>
        <v>0.85</v>
      </c>
      <c r="T89" s="3">
        <f t="shared" ref="T89" si="1022">T87*T88</f>
        <v>0.85</v>
      </c>
      <c r="U89" s="3">
        <f t="shared" ref="U89:V89" si="1023">U87*U88</f>
        <v>0.85</v>
      </c>
      <c r="V89" s="3">
        <f t="shared" si="1023"/>
        <v>0.85</v>
      </c>
      <c r="W89" s="3">
        <f t="shared" si="1018"/>
        <v>2.5499999999999998</v>
      </c>
      <c r="X89" s="3">
        <f t="shared" ref="X89:Z89" si="1024">X87*X88</f>
        <v>2.5499999999999998</v>
      </c>
      <c r="Y89" s="3">
        <f t="shared" si="1024"/>
        <v>2.5499999999999998</v>
      </c>
      <c r="Z89" s="3">
        <f t="shared" si="1024"/>
        <v>2.5499999999999998</v>
      </c>
      <c r="AA89" s="3">
        <f t="shared" si="1018"/>
        <v>2.5499999999999998</v>
      </c>
      <c r="AB89" s="3">
        <f t="shared" ref="AB89:AC89" si="1025">AB87*AB88</f>
        <v>2.5499999999999998</v>
      </c>
      <c r="AC89" s="3">
        <f t="shared" si="1025"/>
        <v>2.5499999999999998</v>
      </c>
      <c r="AD89" s="3">
        <f t="shared" ref="AD89" si="1026">AD87*AD88</f>
        <v>2.5499999999999998</v>
      </c>
      <c r="AE89" s="3">
        <f t="shared" ref="AE89:AF89" si="1027">AE87*AE88</f>
        <v>2.5499999999999998</v>
      </c>
      <c r="AF89" s="3">
        <f t="shared" si="1027"/>
        <v>2.5499999999999998</v>
      </c>
      <c r="AG89" s="3">
        <f t="shared" si="1018"/>
        <v>2.5499999999999998</v>
      </c>
      <c r="AH89" s="3">
        <f t="shared" ref="AH89:AJ89" si="1028">AH87*AH88</f>
        <v>2.5499999999999998</v>
      </c>
      <c r="AI89" s="3">
        <f t="shared" si="1028"/>
        <v>2.5499999999999998</v>
      </c>
      <c r="AJ89" s="3">
        <f t="shared" si="1028"/>
        <v>2.5499999999999998</v>
      </c>
      <c r="AK89" s="3">
        <f t="shared" si="1018"/>
        <v>2.5499999999999998</v>
      </c>
      <c r="AL89" s="3">
        <f t="shared" ref="AL89:AM89" si="1029">AL87*AL88</f>
        <v>2.5499999999999998</v>
      </c>
      <c r="AM89" s="3">
        <f t="shared" si="1029"/>
        <v>2.5499999999999998</v>
      </c>
      <c r="AN89" s="3">
        <f t="shared" ref="AN89" si="1030">AN87*AN88</f>
        <v>2.5499999999999998</v>
      </c>
      <c r="AO89" s="3">
        <f t="shared" ref="AO89:AP89" si="1031">AO87*AO88</f>
        <v>2.5499999999999998</v>
      </c>
      <c r="AP89" s="3">
        <f t="shared" si="1031"/>
        <v>2.5499999999999998</v>
      </c>
      <c r="AQ89" s="3">
        <f t="shared" si="1018"/>
        <v>2.5499999999999998</v>
      </c>
      <c r="AR89" s="3">
        <f t="shared" ref="AR89:AT89" si="1032">AR87*AR88</f>
        <v>2.5499999999999998</v>
      </c>
      <c r="AS89" s="3">
        <f t="shared" si="1032"/>
        <v>2.5499999999999998</v>
      </c>
      <c r="AT89" s="3">
        <f t="shared" si="1032"/>
        <v>2.5499999999999998</v>
      </c>
      <c r="AU89" s="3">
        <f t="shared" si="1018"/>
        <v>2.5499999999999998</v>
      </c>
      <c r="AV89" s="3">
        <f t="shared" ref="AV89:AW89" si="1033">AV87*AV88</f>
        <v>2.5499999999999998</v>
      </c>
      <c r="AW89" s="3">
        <f t="shared" si="1033"/>
        <v>2.5499999999999998</v>
      </c>
      <c r="AX89" s="3">
        <f t="shared" ref="AX89" si="1034">AX87*AX88</f>
        <v>2.5499999999999998</v>
      </c>
      <c r="AY89" s="3">
        <f t="shared" ref="AY89:AZ89" si="1035">AY87*AY88</f>
        <v>2.5499999999999998</v>
      </c>
      <c r="AZ89" s="3">
        <f t="shared" si="1035"/>
        <v>2.5499999999999998</v>
      </c>
      <c r="BA89" s="3">
        <f t="shared" si="1018"/>
        <v>0</v>
      </c>
      <c r="BB89" s="3">
        <f t="shared" ref="BB89:BD89" si="1036">BB87*BB88</f>
        <v>0</v>
      </c>
      <c r="BC89" s="3">
        <f t="shared" si="1036"/>
        <v>0</v>
      </c>
      <c r="BD89" s="3">
        <f t="shared" si="1036"/>
        <v>0</v>
      </c>
      <c r="BE89" s="3">
        <f t="shared" si="1018"/>
        <v>0</v>
      </c>
      <c r="BF89" s="3">
        <f t="shared" ref="BF89:BG89" si="1037">BF87*BF88</f>
        <v>0</v>
      </c>
      <c r="BG89" s="3">
        <f t="shared" si="1037"/>
        <v>0</v>
      </c>
      <c r="BH89" s="3">
        <f t="shared" ref="BH89" si="1038">BH87*BH88</f>
        <v>0</v>
      </c>
      <c r="BI89" s="3">
        <f t="shared" ref="BI89" si="1039">BI87*BI88</f>
        <v>0</v>
      </c>
      <c r="BJ89" s="3">
        <f t="shared" si="1018"/>
        <v>0</v>
      </c>
      <c r="BK89" s="3">
        <f t="shared" ref="BK89:BM89" si="1040">BK87*BK88</f>
        <v>0</v>
      </c>
      <c r="BL89" s="3">
        <f t="shared" si="1040"/>
        <v>0</v>
      </c>
      <c r="BM89" s="3">
        <f t="shared" si="1040"/>
        <v>0</v>
      </c>
      <c r="BN89" s="3">
        <f t="shared" si="1018"/>
        <v>0</v>
      </c>
      <c r="BO89" s="3">
        <f t="shared" ref="BO89:BP89" si="1041">BO87*BO88</f>
        <v>0</v>
      </c>
      <c r="BP89" s="3">
        <f t="shared" si="1041"/>
        <v>0</v>
      </c>
      <c r="BQ89" s="3">
        <f t="shared" ref="BQ89" si="1042">BQ87*BQ88</f>
        <v>0</v>
      </c>
      <c r="BR89" s="3">
        <f t="shared" ref="BR89" si="1043">BR87*BR88</f>
        <v>0</v>
      </c>
      <c r="BS89" s="3">
        <f t="shared" ref="BS89" si="1044">BS87*BS88</f>
        <v>0</v>
      </c>
      <c r="BT89" s="3">
        <f t="shared" si="1018"/>
        <v>42.5</v>
      </c>
      <c r="BU89" s="3">
        <f t="shared" ref="BU89:BW89" si="1045">BU87*BU88</f>
        <v>42.5</v>
      </c>
      <c r="BV89" s="3">
        <f t="shared" si="1045"/>
        <v>42.5</v>
      </c>
      <c r="BW89" s="3">
        <f t="shared" si="1045"/>
        <v>42.5</v>
      </c>
      <c r="BX89" s="3">
        <f t="shared" si="1018"/>
        <v>42.5</v>
      </c>
      <c r="BY89" s="3">
        <f t="shared" ref="BY89:BZ89" si="1046">BY87*BY88</f>
        <v>42.5</v>
      </c>
      <c r="BZ89" s="3">
        <f t="shared" si="1046"/>
        <v>42.5</v>
      </c>
      <c r="CA89" s="3">
        <f t="shared" ref="CA89" si="1047">CA87*CA88</f>
        <v>42.5</v>
      </c>
      <c r="CB89" s="3">
        <f t="shared" ref="CB89" si="1048">CB87*CB88</f>
        <v>42.5</v>
      </c>
      <c r="CC89" s="3">
        <f t="shared" ref="CC89:CD89" si="1049">CC87*CC88</f>
        <v>42.5</v>
      </c>
      <c r="CD89" s="3">
        <f t="shared" si="1049"/>
        <v>42.5</v>
      </c>
    </row>
    <row r="90" spans="1:82" x14ac:dyDescent="0.25">
      <c r="A90" s="2" t="s">
        <v>113</v>
      </c>
      <c r="B90" s="2" t="s">
        <v>114</v>
      </c>
      <c r="C90" s="19">
        <f t="shared" ref="C90:J90" si="1050">+C85+C86+C87</f>
        <v>104.44564909090909</v>
      </c>
      <c r="D90" s="19">
        <f t="shared" si="1050"/>
        <v>104.44564909090909</v>
      </c>
      <c r="E90" s="19">
        <f t="shared" si="1050"/>
        <v>104.44564909090909</v>
      </c>
      <c r="F90" s="19">
        <f t="shared" si="1050"/>
        <v>104.44564909090909</v>
      </c>
      <c r="G90" s="19">
        <f t="shared" si="1050"/>
        <v>104.44564909090909</v>
      </c>
      <c r="H90" s="19">
        <f t="shared" si="1050"/>
        <v>104.44564909090909</v>
      </c>
      <c r="I90" s="19">
        <f t="shared" si="1050"/>
        <v>104.44564909090909</v>
      </c>
      <c r="J90" s="19">
        <f t="shared" si="1050"/>
        <v>104.44564909090909</v>
      </c>
      <c r="K90" s="19">
        <f t="shared" ref="K90:BX90" si="1051">+K85+K86+K87</f>
        <v>104.44564909090909</v>
      </c>
      <c r="L90" s="19">
        <f t="shared" ref="L90" si="1052">+L85+L86+L87</f>
        <v>104.44564909090909</v>
      </c>
      <c r="M90" s="19">
        <f t="shared" si="1051"/>
        <v>105.44564909090909</v>
      </c>
      <c r="N90" s="19">
        <f t="shared" ref="N90:P90" si="1053">+N85+N86+N87</f>
        <v>105.44564909090909</v>
      </c>
      <c r="O90" s="19">
        <f t="shared" si="1053"/>
        <v>105.44564909090909</v>
      </c>
      <c r="P90" s="19">
        <f t="shared" si="1053"/>
        <v>105.44564909090909</v>
      </c>
      <c r="Q90" s="19">
        <f t="shared" si="1051"/>
        <v>105.44564909090909</v>
      </c>
      <c r="R90" s="19">
        <f t="shared" ref="R90:S90" si="1054">+R85+R86+R87</f>
        <v>105.44564909090909</v>
      </c>
      <c r="S90" s="19">
        <f t="shared" si="1054"/>
        <v>105.44564909090909</v>
      </c>
      <c r="T90" s="19">
        <f t="shared" ref="T90" si="1055">+T85+T86+T87</f>
        <v>105.44564909090909</v>
      </c>
      <c r="U90" s="19">
        <f t="shared" ref="U90:V90" si="1056">+U85+U86+U87</f>
        <v>105.44564909090909</v>
      </c>
      <c r="V90" s="19">
        <f t="shared" si="1056"/>
        <v>105.44564909090909</v>
      </c>
      <c r="W90" s="19">
        <f t="shared" ref="W90:AF90" si="1057">+W85+W86+W87</f>
        <v>571.40243076923082</v>
      </c>
      <c r="X90" s="19">
        <f t="shared" si="1057"/>
        <v>571.40243076923082</v>
      </c>
      <c r="Y90" s="19">
        <f t="shared" si="1057"/>
        <v>571.40243076923082</v>
      </c>
      <c r="Z90" s="19">
        <f t="shared" si="1057"/>
        <v>571.40243076923082</v>
      </c>
      <c r="AA90" s="19">
        <f t="shared" si="1057"/>
        <v>571.40243076923082</v>
      </c>
      <c r="AB90" s="19">
        <f t="shared" si="1057"/>
        <v>571.40243076923082</v>
      </c>
      <c r="AC90" s="19">
        <f t="shared" si="1057"/>
        <v>571.40243076923082</v>
      </c>
      <c r="AD90" s="19">
        <f t="shared" si="1057"/>
        <v>571.40243076923082</v>
      </c>
      <c r="AE90" s="19">
        <f t="shared" si="1057"/>
        <v>571.40243076923082</v>
      </c>
      <c r="AF90" s="19">
        <f t="shared" si="1057"/>
        <v>571.40243076923082</v>
      </c>
      <c r="AG90" s="19">
        <f t="shared" si="1051"/>
        <v>571.40243076923082</v>
      </c>
      <c r="AH90" s="19">
        <f t="shared" ref="AH90:AJ90" si="1058">+AH85+AH86+AH87</f>
        <v>571.40243076923082</v>
      </c>
      <c r="AI90" s="19">
        <f t="shared" si="1058"/>
        <v>571.40243076923082</v>
      </c>
      <c r="AJ90" s="19">
        <f t="shared" si="1058"/>
        <v>571.40243076923082</v>
      </c>
      <c r="AK90" s="19">
        <f t="shared" si="1051"/>
        <v>571.40243076923082</v>
      </c>
      <c r="AL90" s="19">
        <f t="shared" ref="AL90:AM90" si="1059">+AL85+AL86+AL87</f>
        <v>571.40243076923082</v>
      </c>
      <c r="AM90" s="19">
        <f t="shared" si="1059"/>
        <v>571.40243076923082</v>
      </c>
      <c r="AN90" s="19">
        <f t="shared" ref="AN90" si="1060">+AN85+AN86+AN87</f>
        <v>571.40243076923082</v>
      </c>
      <c r="AO90" s="19">
        <f t="shared" ref="AO90:AP90" si="1061">+AO85+AO86+AO87</f>
        <v>571.40243076923082</v>
      </c>
      <c r="AP90" s="19">
        <f t="shared" si="1061"/>
        <v>571.40243076923082</v>
      </c>
      <c r="AQ90" s="19">
        <f t="shared" si="1051"/>
        <v>571.40243076923082</v>
      </c>
      <c r="AR90" s="19">
        <f t="shared" ref="AR90:AT90" si="1062">+AR85+AR86+AR87</f>
        <v>571.40243076923082</v>
      </c>
      <c r="AS90" s="19">
        <f t="shared" si="1062"/>
        <v>571.40243076923082</v>
      </c>
      <c r="AT90" s="19">
        <f t="shared" si="1062"/>
        <v>571.40243076923082</v>
      </c>
      <c r="AU90" s="19">
        <f t="shared" si="1051"/>
        <v>571.40243076923082</v>
      </c>
      <c r="AV90" s="19">
        <f t="shared" ref="AV90:AW90" si="1063">+AV85+AV86+AV87</f>
        <v>571.40243076923082</v>
      </c>
      <c r="AW90" s="19">
        <f t="shared" si="1063"/>
        <v>571.40243076923082</v>
      </c>
      <c r="AX90" s="19">
        <f t="shared" ref="AX90" si="1064">+AX85+AX86+AX87</f>
        <v>571.40243076923082</v>
      </c>
      <c r="AY90" s="19">
        <f t="shared" ref="AY90:AZ90" si="1065">+AY85+AY86+AY87</f>
        <v>571.40243076923082</v>
      </c>
      <c r="AZ90" s="19">
        <f t="shared" si="1065"/>
        <v>571.40243076923082</v>
      </c>
      <c r="BA90" s="19">
        <f t="shared" si="1051"/>
        <v>1778.9003921568624</v>
      </c>
      <c r="BB90" s="19">
        <f t="shared" ref="BB90:BD90" si="1066">+BB85+BB86+BB87</f>
        <v>1778.9003921568624</v>
      </c>
      <c r="BC90" s="19">
        <f t="shared" si="1066"/>
        <v>1778.9003921568624</v>
      </c>
      <c r="BD90" s="19">
        <f t="shared" si="1066"/>
        <v>1778.9003921568624</v>
      </c>
      <c r="BE90" s="19">
        <f t="shared" si="1051"/>
        <v>1778.9003921568624</v>
      </c>
      <c r="BF90" s="19">
        <f t="shared" ref="BF90:BG90" si="1067">+BF85+BF86+BF87</f>
        <v>1778.9003921568624</v>
      </c>
      <c r="BG90" s="19">
        <f t="shared" si="1067"/>
        <v>1778.9003921568624</v>
      </c>
      <c r="BH90" s="19">
        <f t="shared" ref="BH90" si="1068">+BH85+BH86+BH87</f>
        <v>1778.9003921568624</v>
      </c>
      <c r="BI90" s="19">
        <f t="shared" ref="BI90" si="1069">+BI85+BI86+BI87</f>
        <v>1778.9003921568624</v>
      </c>
      <c r="BJ90" s="19">
        <f t="shared" si="1051"/>
        <v>1778.9003921568624</v>
      </c>
      <c r="BK90" s="19">
        <f t="shared" ref="BK90:BM90" si="1070">+BK85+BK86+BK87</f>
        <v>1778.9003921568624</v>
      </c>
      <c r="BL90" s="19">
        <f t="shared" si="1070"/>
        <v>1778.9003921568624</v>
      </c>
      <c r="BM90" s="19">
        <f t="shared" si="1070"/>
        <v>1778.9003921568624</v>
      </c>
      <c r="BN90" s="19">
        <f t="shared" si="1051"/>
        <v>1778.9003921568624</v>
      </c>
      <c r="BO90" s="19">
        <f t="shared" ref="BO90:BP90" si="1071">+BO85+BO86+BO87</f>
        <v>1778.9003921568624</v>
      </c>
      <c r="BP90" s="19">
        <f t="shared" si="1071"/>
        <v>1778.9003921568624</v>
      </c>
      <c r="BQ90" s="19">
        <f t="shared" ref="BQ90" si="1072">+BQ85+BQ86+BQ87</f>
        <v>1778.9003921568624</v>
      </c>
      <c r="BR90" s="19">
        <f t="shared" ref="BR90" si="1073">+BR85+BR86+BR87</f>
        <v>1778.9003921568624</v>
      </c>
      <c r="BS90" s="19">
        <f t="shared" ref="BS90" si="1074">+BS85+BS86+BS87</f>
        <v>1778.9003921568624</v>
      </c>
      <c r="BT90" s="19">
        <f t="shared" si="1051"/>
        <v>2649.855686274509</v>
      </c>
      <c r="BU90" s="19">
        <f t="shared" ref="BU90:BW90" si="1075">+BU85+BU86+BU87</f>
        <v>2649.855686274509</v>
      </c>
      <c r="BV90" s="19">
        <f t="shared" si="1075"/>
        <v>2649.855686274509</v>
      </c>
      <c r="BW90" s="19">
        <f t="shared" si="1075"/>
        <v>2649.855686274509</v>
      </c>
      <c r="BX90" s="19">
        <f t="shared" si="1051"/>
        <v>2649.855686274509</v>
      </c>
      <c r="BY90" s="19">
        <f t="shared" ref="BY90:BZ90" si="1076">+BY85+BY86+BY87</f>
        <v>2649.855686274509</v>
      </c>
      <c r="BZ90" s="19">
        <f t="shared" si="1076"/>
        <v>2649.855686274509</v>
      </c>
      <c r="CA90" s="19">
        <f t="shared" ref="CA90" si="1077">+CA85+CA86+CA87</f>
        <v>2649.855686274509</v>
      </c>
      <c r="CB90" s="19">
        <f t="shared" ref="CB90" si="1078">+CB85+CB86+CB87</f>
        <v>2649.855686274509</v>
      </c>
      <c r="CC90" s="19">
        <f t="shared" ref="CC90:CD90" si="1079">+CC85+CC86+CC87</f>
        <v>2649.855686274509</v>
      </c>
      <c r="CD90" s="19">
        <f t="shared" si="1079"/>
        <v>2649.855686274509</v>
      </c>
    </row>
    <row r="91" spans="1:82" x14ac:dyDescent="0.25">
      <c r="A91" s="2" t="s">
        <v>115</v>
      </c>
      <c r="C91" s="4">
        <f t="shared" ref="C91:J91" si="1080">C90/C85</f>
        <v>1.1676996047594734</v>
      </c>
      <c r="D91" s="4">
        <f t="shared" si="1080"/>
        <v>1.1676996047594734</v>
      </c>
      <c r="E91" s="4">
        <f t="shared" si="1080"/>
        <v>1.1676996047594734</v>
      </c>
      <c r="F91" s="4">
        <f t="shared" si="1080"/>
        <v>1.1676996047594734</v>
      </c>
      <c r="G91" s="4">
        <f t="shared" si="1080"/>
        <v>1.1676996047594734</v>
      </c>
      <c r="H91" s="4">
        <f t="shared" si="1080"/>
        <v>1.1676996047594734</v>
      </c>
      <c r="I91" s="4">
        <f t="shared" si="1080"/>
        <v>1.1676996047594734</v>
      </c>
      <c r="J91" s="4">
        <f t="shared" si="1080"/>
        <v>1.1676996047594734</v>
      </c>
      <c r="K91" s="4">
        <f t="shared" ref="K91:BX91" si="1081">K90/K85</f>
        <v>1.1676996047594734</v>
      </c>
      <c r="L91" s="4">
        <f t="shared" ref="L91" si="1082">L90/L85</f>
        <v>1.1676996047594734</v>
      </c>
      <c r="M91" s="4">
        <f t="shared" si="1081"/>
        <v>1.1788795784101049</v>
      </c>
      <c r="N91" s="4">
        <f t="shared" ref="N91:P91" si="1083">N90/N85</f>
        <v>1.1788795784101049</v>
      </c>
      <c r="O91" s="4">
        <f t="shared" si="1083"/>
        <v>1.1788795784101049</v>
      </c>
      <c r="P91" s="4">
        <f t="shared" si="1083"/>
        <v>1.1788795784101049</v>
      </c>
      <c r="Q91" s="4">
        <f t="shared" si="1081"/>
        <v>1.1788795784101049</v>
      </c>
      <c r="R91" s="4">
        <f t="shared" ref="R91:S91" si="1084">R90/R85</f>
        <v>1.1788795784101049</v>
      </c>
      <c r="S91" s="4">
        <f t="shared" si="1084"/>
        <v>1.1788795784101049</v>
      </c>
      <c r="T91" s="4">
        <f t="shared" ref="T91" si="1085">T90/T85</f>
        <v>1.1788795784101049</v>
      </c>
      <c r="U91" s="4">
        <f t="shared" ref="U91:V91" si="1086">U90/U85</f>
        <v>1.1788795784101049</v>
      </c>
      <c r="V91" s="4">
        <f t="shared" si="1086"/>
        <v>1.1788795784101049</v>
      </c>
      <c r="W91" s="4">
        <f t="shared" si="1081"/>
        <v>1.1580859662130067</v>
      </c>
      <c r="X91" s="4">
        <f t="shared" ref="X91:Z91" si="1087">X90/X85</f>
        <v>1.1580859662130067</v>
      </c>
      <c r="Y91" s="4">
        <f t="shared" si="1087"/>
        <v>1.1580859662130067</v>
      </c>
      <c r="Z91" s="4">
        <f t="shared" si="1087"/>
        <v>1.1580859662130067</v>
      </c>
      <c r="AA91" s="4">
        <f t="shared" si="1081"/>
        <v>1.1580859662130067</v>
      </c>
      <c r="AB91" s="4">
        <f t="shared" ref="AB91:AC91" si="1088">AB90/AB85</f>
        <v>1.1580859662130067</v>
      </c>
      <c r="AC91" s="4">
        <f t="shared" si="1088"/>
        <v>1.1580859662130067</v>
      </c>
      <c r="AD91" s="4">
        <f t="shared" ref="AD91" si="1089">AD90/AD85</f>
        <v>1.1580859662130067</v>
      </c>
      <c r="AE91" s="4">
        <f t="shared" ref="AE91:AF91" si="1090">AE90/AE85</f>
        <v>1.1580859662130067</v>
      </c>
      <c r="AF91" s="4">
        <f t="shared" si="1090"/>
        <v>1.1580859662130067</v>
      </c>
      <c r="AG91" s="4">
        <f t="shared" si="1081"/>
        <v>1.1580859662130067</v>
      </c>
      <c r="AH91" s="4">
        <f t="shared" ref="AH91:AJ91" si="1091">AH90/AH85</f>
        <v>1.1580859662130067</v>
      </c>
      <c r="AI91" s="4">
        <f t="shared" si="1091"/>
        <v>1.1580859662130067</v>
      </c>
      <c r="AJ91" s="4">
        <f t="shared" si="1091"/>
        <v>1.1580859662130067</v>
      </c>
      <c r="AK91" s="4">
        <f t="shared" si="1081"/>
        <v>1.1580859662130067</v>
      </c>
      <c r="AL91" s="4">
        <f t="shared" ref="AL91:AM91" si="1092">AL90/AL85</f>
        <v>1.1580859662130067</v>
      </c>
      <c r="AM91" s="4">
        <f t="shared" si="1092"/>
        <v>1.1580859662130067</v>
      </c>
      <c r="AN91" s="4">
        <f t="shared" ref="AN91" si="1093">AN90/AN85</f>
        <v>1.1580859662130067</v>
      </c>
      <c r="AO91" s="4">
        <f t="shared" ref="AO91:AP91" si="1094">AO90/AO85</f>
        <v>1.1580859662130067</v>
      </c>
      <c r="AP91" s="4">
        <f t="shared" si="1094"/>
        <v>1.1580859662130067</v>
      </c>
      <c r="AQ91" s="4">
        <f t="shared" si="1081"/>
        <v>1.1580859662130067</v>
      </c>
      <c r="AR91" s="4">
        <f t="shared" ref="AR91:AT91" si="1095">AR90/AR85</f>
        <v>1.1580859662130067</v>
      </c>
      <c r="AS91" s="4">
        <f t="shared" si="1095"/>
        <v>1.1580859662130067</v>
      </c>
      <c r="AT91" s="4">
        <f t="shared" si="1095"/>
        <v>1.1580859662130067</v>
      </c>
      <c r="AU91" s="4">
        <f t="shared" si="1081"/>
        <v>1.1580859662130067</v>
      </c>
      <c r="AV91" s="4">
        <f t="shared" ref="AV91:AW91" si="1096">AV90/AV85</f>
        <v>1.1580859662130067</v>
      </c>
      <c r="AW91" s="4">
        <f t="shared" si="1096"/>
        <v>1.1580859662130067</v>
      </c>
      <c r="AX91" s="4">
        <f t="shared" ref="AX91" si="1097">AX90/AX85</f>
        <v>1.1580859662130067</v>
      </c>
      <c r="AY91" s="4">
        <f t="shared" ref="AY91:AZ91" si="1098">AY90/AY85</f>
        <v>1.1580859662130067</v>
      </c>
      <c r="AZ91" s="4">
        <f t="shared" si="1098"/>
        <v>1.1580859662130067</v>
      </c>
      <c r="BA91" s="4">
        <f t="shared" si="1081"/>
        <v>1.2362915472490432</v>
      </c>
      <c r="BB91" s="4">
        <f t="shared" ref="BB91:BD91" si="1099">BB90/BB85</f>
        <v>1.2362915472490432</v>
      </c>
      <c r="BC91" s="4">
        <f t="shared" si="1099"/>
        <v>1.2362915472490432</v>
      </c>
      <c r="BD91" s="4">
        <f t="shared" si="1099"/>
        <v>1.2362915472490432</v>
      </c>
      <c r="BE91" s="4">
        <f t="shared" si="1081"/>
        <v>1.2362915472490432</v>
      </c>
      <c r="BF91" s="4">
        <f t="shared" ref="BF91:BG91" si="1100">BF90/BF85</f>
        <v>1.2362915472490432</v>
      </c>
      <c r="BG91" s="4">
        <f t="shared" si="1100"/>
        <v>1.2362915472490432</v>
      </c>
      <c r="BH91" s="4">
        <f t="shared" ref="BH91" si="1101">BH90/BH85</f>
        <v>1.2362915472490432</v>
      </c>
      <c r="BI91" s="4">
        <f t="shared" ref="BI91" si="1102">BI90/BI85</f>
        <v>1.2362915472490432</v>
      </c>
      <c r="BJ91" s="4">
        <f t="shared" si="1081"/>
        <v>1.2362915472490432</v>
      </c>
      <c r="BK91" s="4">
        <f t="shared" ref="BK91:BM91" si="1103">BK90/BK85</f>
        <v>1.2362915472490432</v>
      </c>
      <c r="BL91" s="4">
        <f t="shared" si="1103"/>
        <v>1.2362915472490432</v>
      </c>
      <c r="BM91" s="4">
        <f t="shared" si="1103"/>
        <v>1.2362915472490432</v>
      </c>
      <c r="BN91" s="4">
        <f t="shared" si="1081"/>
        <v>1.2362915472490432</v>
      </c>
      <c r="BO91" s="4">
        <f t="shared" ref="BO91:BP91" si="1104">BO90/BO85</f>
        <v>1.2362915472490432</v>
      </c>
      <c r="BP91" s="4">
        <f t="shared" si="1104"/>
        <v>1.2362915472490432</v>
      </c>
      <c r="BQ91" s="4">
        <f t="shared" ref="BQ91" si="1105">BQ90/BQ85</f>
        <v>1.2362915472490432</v>
      </c>
      <c r="BR91" s="4">
        <f t="shared" ref="BR91" si="1106">BR90/BR85</f>
        <v>1.2362915472490432</v>
      </c>
      <c r="BS91" s="4">
        <f t="shared" ref="BS91" si="1107">BS90/BS85</f>
        <v>1.2362915472490432</v>
      </c>
      <c r="BT91" s="4">
        <f t="shared" si="1081"/>
        <v>1.0192318366992317</v>
      </c>
      <c r="BU91" s="4">
        <f t="shared" ref="BU91:BW91" si="1108">BU90/BU85</f>
        <v>1.0192318366992317</v>
      </c>
      <c r="BV91" s="4">
        <f t="shared" si="1108"/>
        <v>1.0192318366992317</v>
      </c>
      <c r="BW91" s="4">
        <f t="shared" si="1108"/>
        <v>1.0192318366992317</v>
      </c>
      <c r="BX91" s="4">
        <f t="shared" si="1081"/>
        <v>1.0192318366992317</v>
      </c>
      <c r="BY91" s="4">
        <f t="shared" ref="BY91:BZ91" si="1109">BY90/BY85</f>
        <v>1.0192318366992317</v>
      </c>
      <c r="BZ91" s="4">
        <f t="shared" si="1109"/>
        <v>1.0192318366992317</v>
      </c>
      <c r="CA91" s="4">
        <f t="shared" ref="CA91" si="1110">CA90/CA85</f>
        <v>1.0192318366992317</v>
      </c>
      <c r="CB91" s="4">
        <f t="shared" ref="CB91" si="1111">CB90/CB85</f>
        <v>1.0192318366992317</v>
      </c>
      <c r="CC91" s="4">
        <f t="shared" ref="CC91:CD91" si="1112">CC90/CC85</f>
        <v>1.0192318366992317</v>
      </c>
      <c r="CD91" s="4">
        <f t="shared" si="1112"/>
        <v>1.0192318366992317</v>
      </c>
    </row>
    <row r="92" spans="1:82" x14ac:dyDescent="0.25">
      <c r="A92" s="2" t="s">
        <v>116</v>
      </c>
      <c r="C92" s="4">
        <f t="shared" ref="C92:J92" si="1113">+C89/C90*1000</f>
        <v>0</v>
      </c>
      <c r="D92" s="4">
        <f t="shared" si="1113"/>
        <v>0</v>
      </c>
      <c r="E92" s="4">
        <f t="shared" si="1113"/>
        <v>0</v>
      </c>
      <c r="F92" s="4">
        <f t="shared" si="1113"/>
        <v>0</v>
      </c>
      <c r="G92" s="4">
        <f t="shared" si="1113"/>
        <v>0</v>
      </c>
      <c r="H92" s="4">
        <f t="shared" si="1113"/>
        <v>0</v>
      </c>
      <c r="I92" s="4">
        <f t="shared" si="1113"/>
        <v>0</v>
      </c>
      <c r="J92" s="4">
        <f t="shared" si="1113"/>
        <v>0</v>
      </c>
      <c r="K92" s="4">
        <f t="shared" ref="K92:BX92" si="1114">+K89/K90*1000</f>
        <v>0</v>
      </c>
      <c r="L92" s="4">
        <f t="shared" ref="L92" si="1115">+L89/L90*1000</f>
        <v>0</v>
      </c>
      <c r="M92" s="4">
        <f t="shared" si="1114"/>
        <v>8.0610248723224185</v>
      </c>
      <c r="N92" s="4">
        <f t="shared" ref="N92:P92" si="1116">+N89/N90*1000</f>
        <v>8.0610248723224185</v>
      </c>
      <c r="O92" s="4">
        <f t="shared" si="1116"/>
        <v>8.0610248723224185</v>
      </c>
      <c r="P92" s="4">
        <f t="shared" si="1116"/>
        <v>8.0610248723224185</v>
      </c>
      <c r="Q92" s="4">
        <f t="shared" si="1114"/>
        <v>8.0610248723224185</v>
      </c>
      <c r="R92" s="4">
        <f t="shared" ref="R92:S92" si="1117">+R89/R90*1000</f>
        <v>8.0610248723224185</v>
      </c>
      <c r="S92" s="4">
        <f t="shared" si="1117"/>
        <v>8.0610248723224185</v>
      </c>
      <c r="T92" s="4">
        <f t="shared" ref="T92" si="1118">+T89/T90*1000</f>
        <v>8.0610248723224185</v>
      </c>
      <c r="U92" s="4">
        <f t="shared" ref="U92:V92" si="1119">+U89/U90*1000</f>
        <v>8.0610248723224185</v>
      </c>
      <c r="V92" s="4">
        <f t="shared" si="1119"/>
        <v>8.0610248723224185</v>
      </c>
      <c r="W92" s="4">
        <f t="shared" si="1114"/>
        <v>4.4627041515506853</v>
      </c>
      <c r="X92" s="4">
        <f t="shared" ref="X92:Z92" si="1120">+X89/X90*1000</f>
        <v>4.4627041515506853</v>
      </c>
      <c r="Y92" s="4">
        <f t="shared" si="1120"/>
        <v>4.4627041515506853</v>
      </c>
      <c r="Z92" s="4">
        <f t="shared" si="1120"/>
        <v>4.4627041515506853</v>
      </c>
      <c r="AA92" s="4">
        <f t="shared" si="1114"/>
        <v>4.4627041515506853</v>
      </c>
      <c r="AB92" s="4">
        <f t="shared" ref="AB92:AC92" si="1121">+AB89/AB90*1000</f>
        <v>4.4627041515506853</v>
      </c>
      <c r="AC92" s="4">
        <f t="shared" si="1121"/>
        <v>4.4627041515506853</v>
      </c>
      <c r="AD92" s="4">
        <f t="shared" ref="AD92" si="1122">+AD89/AD90*1000</f>
        <v>4.4627041515506853</v>
      </c>
      <c r="AE92" s="4">
        <f t="shared" ref="AE92:AF92" si="1123">+AE89/AE90*1000</f>
        <v>4.4627041515506853</v>
      </c>
      <c r="AF92" s="4">
        <f t="shared" si="1123"/>
        <v>4.4627041515506853</v>
      </c>
      <c r="AG92" s="4">
        <f t="shared" si="1114"/>
        <v>4.4627041515506853</v>
      </c>
      <c r="AH92" s="4">
        <f t="shared" ref="AH92:AJ92" si="1124">+AH89/AH90*1000</f>
        <v>4.4627041515506853</v>
      </c>
      <c r="AI92" s="4">
        <f t="shared" si="1124"/>
        <v>4.4627041515506853</v>
      </c>
      <c r="AJ92" s="4">
        <f t="shared" si="1124"/>
        <v>4.4627041515506853</v>
      </c>
      <c r="AK92" s="4">
        <f t="shared" si="1114"/>
        <v>4.4627041515506853</v>
      </c>
      <c r="AL92" s="4">
        <f t="shared" ref="AL92:AM92" si="1125">+AL89/AL90*1000</f>
        <v>4.4627041515506853</v>
      </c>
      <c r="AM92" s="4">
        <f t="shared" si="1125"/>
        <v>4.4627041515506853</v>
      </c>
      <c r="AN92" s="4">
        <f t="shared" ref="AN92" si="1126">+AN89/AN90*1000</f>
        <v>4.4627041515506853</v>
      </c>
      <c r="AO92" s="4">
        <f t="shared" ref="AO92:AP92" si="1127">+AO89/AO90*1000</f>
        <v>4.4627041515506853</v>
      </c>
      <c r="AP92" s="4">
        <f t="shared" si="1127"/>
        <v>4.4627041515506853</v>
      </c>
      <c r="AQ92" s="4">
        <f t="shared" si="1114"/>
        <v>4.4627041515506853</v>
      </c>
      <c r="AR92" s="4">
        <f t="shared" ref="AR92:AT92" si="1128">+AR89/AR90*1000</f>
        <v>4.4627041515506853</v>
      </c>
      <c r="AS92" s="4">
        <f t="shared" si="1128"/>
        <v>4.4627041515506853</v>
      </c>
      <c r="AT92" s="4">
        <f t="shared" si="1128"/>
        <v>4.4627041515506853</v>
      </c>
      <c r="AU92" s="4">
        <f t="shared" si="1114"/>
        <v>4.4627041515506853</v>
      </c>
      <c r="AV92" s="4">
        <f t="shared" ref="AV92:AW92" si="1129">+AV89/AV90*1000</f>
        <v>4.4627041515506853</v>
      </c>
      <c r="AW92" s="4">
        <f t="shared" si="1129"/>
        <v>4.4627041515506853</v>
      </c>
      <c r="AX92" s="4">
        <f t="shared" ref="AX92" si="1130">+AX89/AX90*1000</f>
        <v>4.4627041515506853</v>
      </c>
      <c r="AY92" s="4">
        <f t="shared" ref="AY92:AZ92" si="1131">+AY89/AY90*1000</f>
        <v>4.4627041515506853</v>
      </c>
      <c r="AZ92" s="4">
        <f t="shared" si="1131"/>
        <v>4.4627041515506853</v>
      </c>
      <c r="BA92" s="4">
        <f t="shared" si="1114"/>
        <v>0</v>
      </c>
      <c r="BB92" s="4">
        <f t="shared" ref="BB92:BD92" si="1132">+BB89/BB90*1000</f>
        <v>0</v>
      </c>
      <c r="BC92" s="4">
        <f t="shared" si="1132"/>
        <v>0</v>
      </c>
      <c r="BD92" s="4">
        <f t="shared" si="1132"/>
        <v>0</v>
      </c>
      <c r="BE92" s="4">
        <f t="shared" si="1114"/>
        <v>0</v>
      </c>
      <c r="BF92" s="4">
        <f t="shared" ref="BF92:BG92" si="1133">+BF89/BF90*1000</f>
        <v>0</v>
      </c>
      <c r="BG92" s="4">
        <f t="shared" si="1133"/>
        <v>0</v>
      </c>
      <c r="BH92" s="4">
        <f t="shared" ref="BH92" si="1134">+BH89/BH90*1000</f>
        <v>0</v>
      </c>
      <c r="BI92" s="4">
        <f t="shared" ref="BI92" si="1135">+BI89/BI90*1000</f>
        <v>0</v>
      </c>
      <c r="BJ92" s="4">
        <f t="shared" si="1114"/>
        <v>0</v>
      </c>
      <c r="BK92" s="4">
        <f t="shared" ref="BK92:BM92" si="1136">+BK89/BK90*1000</f>
        <v>0</v>
      </c>
      <c r="BL92" s="4">
        <f t="shared" si="1136"/>
        <v>0</v>
      </c>
      <c r="BM92" s="4">
        <f t="shared" si="1136"/>
        <v>0</v>
      </c>
      <c r="BN92" s="4">
        <f t="shared" si="1114"/>
        <v>0</v>
      </c>
      <c r="BO92" s="4">
        <f t="shared" ref="BO92:BP92" si="1137">+BO89/BO90*1000</f>
        <v>0</v>
      </c>
      <c r="BP92" s="4">
        <f t="shared" si="1137"/>
        <v>0</v>
      </c>
      <c r="BQ92" s="4">
        <f t="shared" ref="BQ92" si="1138">+BQ89/BQ90*1000</f>
        <v>0</v>
      </c>
      <c r="BR92" s="4">
        <f t="shared" ref="BR92" si="1139">+BR89/BR90*1000</f>
        <v>0</v>
      </c>
      <c r="BS92" s="4">
        <f t="shared" ref="BS92" si="1140">+BS89/BS90*1000</f>
        <v>0</v>
      </c>
      <c r="BT92" s="4">
        <f t="shared" si="1114"/>
        <v>16.038609279795043</v>
      </c>
      <c r="BU92" s="4">
        <f t="shared" ref="BU92:BW92" si="1141">+BU89/BU90*1000</f>
        <v>16.038609279795043</v>
      </c>
      <c r="BV92" s="4">
        <f t="shared" si="1141"/>
        <v>16.038609279795043</v>
      </c>
      <c r="BW92" s="4">
        <f t="shared" si="1141"/>
        <v>16.038609279795043</v>
      </c>
      <c r="BX92" s="4">
        <f t="shared" si="1114"/>
        <v>16.038609279795043</v>
      </c>
      <c r="BY92" s="4">
        <f t="shared" ref="BY92:BZ92" si="1142">+BY89/BY90*1000</f>
        <v>16.038609279795043</v>
      </c>
      <c r="BZ92" s="4">
        <f t="shared" si="1142"/>
        <v>16.038609279795043</v>
      </c>
      <c r="CA92" s="4">
        <f t="shared" ref="CA92" si="1143">+CA89/CA90*1000</f>
        <v>16.038609279795043</v>
      </c>
      <c r="CB92" s="4">
        <f t="shared" ref="CB92" si="1144">+CB89/CB90*1000</f>
        <v>16.038609279795043</v>
      </c>
      <c r="CC92" s="4">
        <f t="shared" ref="CC92:CD92" si="1145">+CC89/CC90*1000</f>
        <v>16.038609279795043</v>
      </c>
      <c r="CD92" s="4">
        <f t="shared" si="1145"/>
        <v>16.038609279795043</v>
      </c>
    </row>
    <row r="93" spans="1:82" x14ac:dyDescent="0.25">
      <c r="A93" s="2" t="s">
        <v>117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3">
        <v>1</v>
      </c>
      <c r="AP93" s="3">
        <v>1</v>
      </c>
      <c r="AQ93" s="3">
        <v>1</v>
      </c>
      <c r="AR93" s="3">
        <v>1</v>
      </c>
      <c r="AS93" s="3">
        <v>1</v>
      </c>
      <c r="AT93" s="3">
        <v>1</v>
      </c>
      <c r="AU93" s="3">
        <v>1</v>
      </c>
      <c r="AV93" s="3">
        <v>1</v>
      </c>
      <c r="AW93" s="3">
        <v>1</v>
      </c>
      <c r="AX93" s="3">
        <v>1</v>
      </c>
      <c r="AY93" s="3">
        <v>1</v>
      </c>
      <c r="AZ93" s="3">
        <v>1</v>
      </c>
      <c r="BA93" s="3">
        <v>1</v>
      </c>
      <c r="BB93" s="3">
        <v>1</v>
      </c>
      <c r="BC93" s="3">
        <v>1</v>
      </c>
      <c r="BD93" s="3">
        <v>1</v>
      </c>
      <c r="BE93" s="3">
        <v>1</v>
      </c>
      <c r="BF93" s="3">
        <v>1</v>
      </c>
      <c r="BG93" s="3">
        <v>1</v>
      </c>
      <c r="BH93" s="3">
        <v>1</v>
      </c>
      <c r="BI93" s="3">
        <v>1</v>
      </c>
      <c r="BJ93" s="3">
        <v>1</v>
      </c>
      <c r="BK93" s="3">
        <v>1</v>
      </c>
      <c r="BL93" s="3">
        <v>1</v>
      </c>
      <c r="BM93" s="3">
        <v>1</v>
      </c>
      <c r="BN93" s="3">
        <v>1</v>
      </c>
      <c r="BO93" s="3">
        <v>1</v>
      </c>
      <c r="BP93" s="3">
        <v>1</v>
      </c>
      <c r="BQ93" s="3">
        <v>1</v>
      </c>
      <c r="BR93" s="3">
        <v>1</v>
      </c>
      <c r="BS93" s="3">
        <v>1</v>
      </c>
      <c r="BT93" s="3">
        <v>1</v>
      </c>
      <c r="BU93" s="3">
        <v>1</v>
      </c>
      <c r="BV93" s="3">
        <v>1</v>
      </c>
      <c r="BW93" s="3">
        <v>1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</row>
    <row r="94" spans="1:82" x14ac:dyDescent="0.25">
      <c r="A94" s="2" t="s">
        <v>118</v>
      </c>
      <c r="C94" s="4">
        <f t="shared" ref="C94:BX94" si="1146">+C90/C93/C69/C70/10</f>
        <v>0.644726228956229</v>
      </c>
      <c r="D94" s="4">
        <f t="shared" ref="D94:F94" si="1147">+D90/D93/D69/D70/10</f>
        <v>0.644726228956229</v>
      </c>
      <c r="E94" s="4">
        <f t="shared" si="1147"/>
        <v>0.644726228956229</v>
      </c>
      <c r="F94" s="4">
        <f t="shared" si="1147"/>
        <v>0.644726228956229</v>
      </c>
      <c r="G94" s="4">
        <f t="shared" si="1146"/>
        <v>0.644726228956229</v>
      </c>
      <c r="H94" s="4">
        <f t="shared" ref="H94:I94" si="1148">+H90/H93/H69/H70/10</f>
        <v>0.644726228956229</v>
      </c>
      <c r="I94" s="4">
        <f t="shared" si="1148"/>
        <v>0.644726228956229</v>
      </c>
      <c r="J94" s="4">
        <f t="shared" ref="J94" si="1149">+J90/J93/J69/J70/10</f>
        <v>0.644726228956229</v>
      </c>
      <c r="K94" s="4">
        <f t="shared" si="1146"/>
        <v>0.644726228956229</v>
      </c>
      <c r="L94" s="4">
        <f t="shared" ref="L94" si="1150">+L90/L93/L69/L70/10</f>
        <v>0.644726228956229</v>
      </c>
      <c r="M94" s="4">
        <f t="shared" si="1146"/>
        <v>1.3017981369248035</v>
      </c>
      <c r="N94" s="4">
        <f t="shared" ref="N94:P94" si="1151">+N90/N93/N69/N70/10</f>
        <v>1.3017981369248035</v>
      </c>
      <c r="O94" s="4">
        <f t="shared" si="1151"/>
        <v>1.3017981369248035</v>
      </c>
      <c r="P94" s="4">
        <f t="shared" si="1151"/>
        <v>1.3017981369248035</v>
      </c>
      <c r="Q94" s="4">
        <f t="shared" si="1146"/>
        <v>1.3017981369248035</v>
      </c>
      <c r="R94" s="4">
        <f t="shared" ref="R94:S94" si="1152">+R90/R93/R69/R70/10</f>
        <v>1.3017981369248035</v>
      </c>
      <c r="S94" s="4">
        <f t="shared" si="1152"/>
        <v>1.3017981369248035</v>
      </c>
      <c r="T94" s="4">
        <f t="shared" ref="T94" si="1153">+T90/T93/T69/T70/10</f>
        <v>1.3017981369248035</v>
      </c>
      <c r="U94" s="4">
        <f t="shared" ref="U94:V94" si="1154">+U90/U93/U69/U70/10</f>
        <v>1.3017981369248035</v>
      </c>
      <c r="V94" s="4">
        <f t="shared" si="1154"/>
        <v>1.3017981369248035</v>
      </c>
      <c r="W94" s="4">
        <f t="shared" si="1146"/>
        <v>1.0465245984784448</v>
      </c>
      <c r="X94" s="4">
        <f t="shared" ref="X94:Z94" si="1155">+X90/X93/X69/X70/10</f>
        <v>1.0465245984784448</v>
      </c>
      <c r="Y94" s="4">
        <f t="shared" si="1155"/>
        <v>1.0465245984784448</v>
      </c>
      <c r="Z94" s="4">
        <f t="shared" si="1155"/>
        <v>1.0465245984784448</v>
      </c>
      <c r="AA94" s="4">
        <f t="shared" si="1146"/>
        <v>1.0465245984784448</v>
      </c>
      <c r="AB94" s="4">
        <f t="shared" ref="AB94:AC94" si="1156">+AB90/AB93/AB69/AB70/10</f>
        <v>1.0465245984784448</v>
      </c>
      <c r="AC94" s="4">
        <f t="shared" si="1156"/>
        <v>1.0465245984784448</v>
      </c>
      <c r="AD94" s="4">
        <f t="shared" ref="AD94" si="1157">+AD90/AD93/AD69/AD70/10</f>
        <v>1.0465245984784448</v>
      </c>
      <c r="AE94" s="4">
        <f t="shared" ref="AE94:AF94" si="1158">+AE90/AE93/AE69/AE70/10</f>
        <v>1.0465245984784448</v>
      </c>
      <c r="AF94" s="4">
        <f t="shared" si="1158"/>
        <v>1.0465245984784448</v>
      </c>
      <c r="AG94" s="4">
        <f t="shared" si="1146"/>
        <v>1.3953661313045926</v>
      </c>
      <c r="AH94" s="4">
        <f t="shared" ref="AH94:AJ94" si="1159">+AH90/AH93/AH69/AH70/10</f>
        <v>1.3953661313045926</v>
      </c>
      <c r="AI94" s="4">
        <f t="shared" si="1159"/>
        <v>1.3953661313045926</v>
      </c>
      <c r="AJ94" s="4">
        <f t="shared" si="1159"/>
        <v>1.3953661313045926</v>
      </c>
      <c r="AK94" s="4">
        <f t="shared" si="1146"/>
        <v>1.3953661313045926</v>
      </c>
      <c r="AL94" s="4">
        <f t="shared" ref="AL94:AM94" si="1160">+AL90/AL93/AL69/AL70/10</f>
        <v>1.3953661313045926</v>
      </c>
      <c r="AM94" s="4">
        <f t="shared" si="1160"/>
        <v>1.3953661313045926</v>
      </c>
      <c r="AN94" s="4">
        <f t="shared" ref="AN94" si="1161">+AN90/AN93/AN69/AN70/10</f>
        <v>1.3953661313045926</v>
      </c>
      <c r="AO94" s="4">
        <f t="shared" ref="AO94:AP94" si="1162">+AO90/AO93/AO69/AO70/10</f>
        <v>1.3953661313045926</v>
      </c>
      <c r="AP94" s="4">
        <f t="shared" si="1162"/>
        <v>1.3953661313045926</v>
      </c>
      <c r="AQ94" s="4">
        <f t="shared" si="1146"/>
        <v>2.0930491969568896</v>
      </c>
      <c r="AR94" s="4">
        <f t="shared" ref="AR94:AT94" si="1163">+AR90/AR93/AR69/AR70/10</f>
        <v>2.0930491969568896</v>
      </c>
      <c r="AS94" s="4">
        <f t="shared" si="1163"/>
        <v>2.0930491969568896</v>
      </c>
      <c r="AT94" s="4">
        <f t="shared" si="1163"/>
        <v>2.0930491969568896</v>
      </c>
      <c r="AU94" s="4">
        <f t="shared" si="1146"/>
        <v>2.0930491969568896</v>
      </c>
      <c r="AV94" s="4">
        <f t="shared" ref="AV94:AW94" si="1164">+AV90/AV93/AV69/AV70/10</f>
        <v>2.0930491969568896</v>
      </c>
      <c r="AW94" s="4">
        <f t="shared" si="1164"/>
        <v>2.0930491969568896</v>
      </c>
      <c r="AX94" s="4">
        <f t="shared" ref="AX94" si="1165">+AX90/AX93/AX69/AX70/10</f>
        <v>2.0930491969568896</v>
      </c>
      <c r="AY94" s="4">
        <f t="shared" ref="AY94:AZ94" si="1166">+AY90/AY93/AY69/AY70/10</f>
        <v>2.0930491969568896</v>
      </c>
      <c r="AZ94" s="4">
        <f t="shared" si="1166"/>
        <v>2.0930491969568896</v>
      </c>
      <c r="BA94" s="4">
        <f t="shared" ref="BA94:BI94" si="1167">+BA90/BA93/BA69/BA70/10</f>
        <v>0.39179893844004243</v>
      </c>
      <c r="BB94" s="4">
        <f t="shared" si="1167"/>
        <v>0.39179893844004243</v>
      </c>
      <c r="BC94" s="4">
        <f t="shared" si="1167"/>
        <v>0.39179893844004243</v>
      </c>
      <c r="BD94" s="4">
        <f t="shared" si="1167"/>
        <v>0.39179893844004243</v>
      </c>
      <c r="BE94" s="4">
        <f t="shared" si="1167"/>
        <v>0.39179893844004243</v>
      </c>
      <c r="BF94" s="4">
        <f t="shared" si="1167"/>
        <v>0.39179893844004243</v>
      </c>
      <c r="BG94" s="4">
        <f t="shared" si="1167"/>
        <v>0.39179893844004243</v>
      </c>
      <c r="BH94" s="4">
        <f t="shared" si="1167"/>
        <v>0.39179893844004243</v>
      </c>
      <c r="BI94" s="4">
        <f t="shared" si="1167"/>
        <v>0.39179893844004243</v>
      </c>
      <c r="BJ94" s="4">
        <f t="shared" si="1146"/>
        <v>0.78359787688008486</v>
      </c>
      <c r="BK94" s="4">
        <f t="shared" ref="BK94:BM94" si="1168">+BK90/BK93/BK69/BK70/10</f>
        <v>0.78359787688008486</v>
      </c>
      <c r="BL94" s="4">
        <f t="shared" si="1168"/>
        <v>0.78359787688008486</v>
      </c>
      <c r="BM94" s="4">
        <f t="shared" si="1168"/>
        <v>0.78359787688008486</v>
      </c>
      <c r="BN94" s="4">
        <f t="shared" si="1146"/>
        <v>0.78359787688008486</v>
      </c>
      <c r="BO94" s="4">
        <f t="shared" ref="BO94:BP94" si="1169">+BO90/BO93/BO69/BO70/10</f>
        <v>0.78359787688008486</v>
      </c>
      <c r="BP94" s="4">
        <f t="shared" si="1169"/>
        <v>0.78359787688008486</v>
      </c>
      <c r="BQ94" s="4">
        <f t="shared" ref="BQ94" si="1170">+BQ90/BQ93/BQ69/BQ70/10</f>
        <v>0.78359787688008486</v>
      </c>
      <c r="BR94" s="4">
        <f t="shared" ref="BR94" si="1171">+BR90/BR93/BR69/BR70/10</f>
        <v>0.78359787688008486</v>
      </c>
      <c r="BS94" s="4">
        <f t="shared" ref="BS94" si="1172">+BS90/BS93/BS69/BS70/10</f>
        <v>0.78359787688008486</v>
      </c>
      <c r="BT94" s="4">
        <f t="shared" si="1146"/>
        <v>0.99794400524024796</v>
      </c>
      <c r="BU94" s="4">
        <f t="shared" ref="BU94:BW94" si="1173">+BU90/BU93/BU69/BU70/10</f>
        <v>0.99794400524024796</v>
      </c>
      <c r="BV94" s="4">
        <f t="shared" si="1173"/>
        <v>0.99794400524024796</v>
      </c>
      <c r="BW94" s="4">
        <f t="shared" si="1173"/>
        <v>0.99794400524024796</v>
      </c>
      <c r="BX94" s="4">
        <f t="shared" si="1146"/>
        <v>0.99794400524024796</v>
      </c>
      <c r="BY94" s="4">
        <f t="shared" ref="BY94:BZ94" si="1174">+BY90/BY93/BY69/BY70/10</f>
        <v>0.99794400524024796</v>
      </c>
      <c r="BZ94" s="4">
        <f t="shared" si="1174"/>
        <v>0.99794400524024796</v>
      </c>
      <c r="CA94" s="4">
        <f t="shared" ref="CA94" si="1175">+CA90/CA93/CA69/CA70/10</f>
        <v>0.99794400524024796</v>
      </c>
      <c r="CB94" s="4">
        <f t="shared" ref="CB94" si="1176">+CB90/CB93/CB69/CB70/10</f>
        <v>0.99794400524024796</v>
      </c>
      <c r="CC94" s="4">
        <f t="shared" ref="CC94:CD94" si="1177">+CC90/CC93/CC69/CC70/10</f>
        <v>0.99794400524024796</v>
      </c>
      <c r="CD94" s="4">
        <f t="shared" si="1177"/>
        <v>0.99794400524024796</v>
      </c>
    </row>
    <row r="97" spans="1:82" x14ac:dyDescent="0.25">
      <c r="A97" s="2" t="s">
        <v>119</v>
      </c>
      <c r="C97" s="3">
        <v>0.7</v>
      </c>
      <c r="D97" s="3">
        <v>0.7</v>
      </c>
      <c r="E97" s="3">
        <v>0.7</v>
      </c>
      <c r="F97" s="3">
        <v>0.7</v>
      </c>
      <c r="G97" s="3">
        <v>0.7</v>
      </c>
      <c r="H97" s="3">
        <v>0.7</v>
      </c>
      <c r="I97" s="3">
        <v>0.7</v>
      </c>
      <c r="J97" s="3">
        <v>0.7</v>
      </c>
      <c r="K97" s="3">
        <v>0.7</v>
      </c>
      <c r="L97" s="3">
        <v>0.7</v>
      </c>
      <c r="M97" s="3">
        <v>0.7</v>
      </c>
      <c r="N97" s="3">
        <v>0.7</v>
      </c>
      <c r="O97" s="3">
        <v>0.7</v>
      </c>
      <c r="P97" s="3">
        <v>0.7</v>
      </c>
      <c r="Q97" s="3">
        <v>0.7</v>
      </c>
      <c r="R97" s="3">
        <v>0.7</v>
      </c>
      <c r="S97" s="3">
        <v>0.7</v>
      </c>
      <c r="T97" s="3">
        <v>0.7</v>
      </c>
      <c r="U97" s="3">
        <v>0.7</v>
      </c>
      <c r="V97" s="3">
        <v>0.7</v>
      </c>
      <c r="W97" s="3">
        <v>0.7</v>
      </c>
      <c r="X97" s="3">
        <v>0.7</v>
      </c>
      <c r="Y97" s="3">
        <v>0.7</v>
      </c>
      <c r="Z97" s="3">
        <v>0.7</v>
      </c>
      <c r="AA97" s="3">
        <v>0.7</v>
      </c>
      <c r="AB97" s="3">
        <v>0.7</v>
      </c>
      <c r="AC97" s="3">
        <v>0.7</v>
      </c>
      <c r="AD97" s="3">
        <v>0.7</v>
      </c>
      <c r="AE97" s="3">
        <v>0.7</v>
      </c>
      <c r="AF97" s="3">
        <v>0.7</v>
      </c>
      <c r="AG97" s="3">
        <v>0.7</v>
      </c>
      <c r="AH97" s="3">
        <v>0.7</v>
      </c>
      <c r="AI97" s="3">
        <v>0.7</v>
      </c>
      <c r="AJ97" s="3">
        <v>0.7</v>
      </c>
      <c r="AK97" s="3">
        <v>0.7</v>
      </c>
      <c r="AL97" s="3">
        <v>0.7</v>
      </c>
      <c r="AM97" s="3">
        <v>0.7</v>
      </c>
      <c r="AN97" s="3">
        <v>0.7</v>
      </c>
      <c r="AO97" s="3">
        <v>0.7</v>
      </c>
      <c r="AP97" s="3">
        <v>0.7</v>
      </c>
      <c r="AQ97" s="3">
        <v>0.7</v>
      </c>
      <c r="AR97" s="3">
        <v>0.7</v>
      </c>
      <c r="AS97" s="3">
        <v>0.7</v>
      </c>
      <c r="AT97" s="3">
        <v>0.7</v>
      </c>
      <c r="AU97" s="3">
        <v>0.7</v>
      </c>
      <c r="AV97" s="3">
        <v>0.7</v>
      </c>
      <c r="AW97" s="3">
        <v>0.7</v>
      </c>
      <c r="AX97" s="3">
        <v>0.7</v>
      </c>
      <c r="AY97" s="3">
        <v>0.7</v>
      </c>
      <c r="AZ97" s="3">
        <v>0.7</v>
      </c>
      <c r="BA97" s="3">
        <v>0.7</v>
      </c>
      <c r="BB97" s="3">
        <v>0.7</v>
      </c>
      <c r="BC97" s="3">
        <v>0.7</v>
      </c>
      <c r="BD97" s="3">
        <v>0.7</v>
      </c>
      <c r="BE97" s="3">
        <v>0.7</v>
      </c>
      <c r="BF97" s="3">
        <v>0.7</v>
      </c>
      <c r="BG97" s="3">
        <v>0.7</v>
      </c>
      <c r="BH97" s="3">
        <v>0.7</v>
      </c>
      <c r="BI97" s="3">
        <v>0.7</v>
      </c>
      <c r="BJ97" s="3">
        <v>0.7</v>
      </c>
      <c r="BK97" s="3">
        <v>0.7</v>
      </c>
      <c r="BL97" s="3">
        <v>0.7</v>
      </c>
      <c r="BM97" s="3">
        <v>0.7</v>
      </c>
      <c r="BN97" s="3">
        <v>0.7</v>
      </c>
      <c r="BO97" s="3">
        <v>0.7</v>
      </c>
      <c r="BP97" s="3">
        <v>0.7</v>
      </c>
      <c r="BQ97" s="3">
        <v>0.7</v>
      </c>
      <c r="BR97" s="3">
        <v>0.7</v>
      </c>
      <c r="BS97" s="3">
        <v>0.7</v>
      </c>
      <c r="BT97" s="3">
        <v>0.7</v>
      </c>
      <c r="BU97" s="3">
        <v>0.7</v>
      </c>
      <c r="BV97" s="3">
        <v>0.7</v>
      </c>
      <c r="BW97" s="3">
        <v>0.7</v>
      </c>
      <c r="BX97" s="3">
        <v>0.7</v>
      </c>
      <c r="BY97" s="3">
        <v>0.7</v>
      </c>
      <c r="BZ97" s="3">
        <v>0.7</v>
      </c>
      <c r="CA97" s="3">
        <v>0.7</v>
      </c>
      <c r="CB97" s="3">
        <v>0.7</v>
      </c>
      <c r="CC97" s="3">
        <v>0.7</v>
      </c>
      <c r="CD97" s="3">
        <v>0.7</v>
      </c>
    </row>
    <row r="98" spans="1:82" x14ac:dyDescent="0.25">
      <c r="A98" s="2" t="s">
        <v>120</v>
      </c>
      <c r="C98" s="9">
        <f t="shared" ref="C98:BX98" si="1178">+EXP(C53-C56/(C57*C52))*24/1000</f>
        <v>2.9104600986036597E-3</v>
      </c>
      <c r="D98" s="9">
        <f t="shared" ref="D98:F98" si="1179">+EXP(D53-D56/(D57*D52))*24/1000</f>
        <v>2.9104600986036597E-3</v>
      </c>
      <c r="E98" s="9">
        <f t="shared" si="1179"/>
        <v>2.9104600986036597E-3</v>
      </c>
      <c r="F98" s="9">
        <f t="shared" si="1179"/>
        <v>2.9104600986036597E-3</v>
      </c>
      <c r="G98" s="9">
        <f t="shared" si="1178"/>
        <v>2.9104600986036597E-3</v>
      </c>
      <c r="H98" s="9">
        <f t="shared" ref="H98:I98" si="1180">+EXP(H53-H56/(H57*H52))*24/1000</f>
        <v>2.9104600986036597E-3</v>
      </c>
      <c r="I98" s="9">
        <f t="shared" si="1180"/>
        <v>2.9104600986036597E-3</v>
      </c>
      <c r="J98" s="9">
        <f t="shared" ref="J98" si="1181">+EXP(J53-J56/(J57*J52))*24/1000</f>
        <v>2.9104600986036597E-3</v>
      </c>
      <c r="K98" s="9">
        <f t="shared" si="1178"/>
        <v>2.9104600986036597E-3</v>
      </c>
      <c r="L98" s="9">
        <f t="shared" ref="L98" si="1182">+EXP(L53-L56/(L57*L52))*24/1000</f>
        <v>2.3652993806734289E-3</v>
      </c>
      <c r="M98" s="9">
        <f t="shared" si="1178"/>
        <v>2.9104600986036597E-3</v>
      </c>
      <c r="N98" s="9">
        <f t="shared" ref="N98:P98" si="1183">+EXP(N53-N56/(N57*N52))*24/1000</f>
        <v>2.9104600986036597E-3</v>
      </c>
      <c r="O98" s="9">
        <f t="shared" si="1183"/>
        <v>2.9104600986036597E-3</v>
      </c>
      <c r="P98" s="9">
        <f t="shared" si="1183"/>
        <v>2.9104600986036597E-3</v>
      </c>
      <c r="Q98" s="9">
        <f t="shared" si="1178"/>
        <v>2.9104600986036597E-3</v>
      </c>
      <c r="R98" s="9">
        <f t="shared" ref="R98:S98" si="1184">+EXP(R53-R56/(R57*R52))*24/1000</f>
        <v>2.9104600986036597E-3</v>
      </c>
      <c r="S98" s="9">
        <f t="shared" si="1184"/>
        <v>2.9104600986036597E-3</v>
      </c>
      <c r="T98" s="9">
        <f t="shared" ref="T98" si="1185">+EXP(T53-T56/(T57*T52))*24/1000</f>
        <v>2.9104600986036597E-3</v>
      </c>
      <c r="U98" s="9">
        <f t="shared" ref="U98:V98" si="1186">+EXP(U53-U56/(U57*U52))*24/1000</f>
        <v>2.9104600986036597E-3</v>
      </c>
      <c r="V98" s="9">
        <f t="shared" si="1186"/>
        <v>2.3652993806734289E-3</v>
      </c>
      <c r="W98" s="9">
        <f t="shared" si="1178"/>
        <v>2.9104600986036597E-3</v>
      </c>
      <c r="X98" s="9">
        <f t="shared" ref="X98:Z98" si="1187">+EXP(X53-X56/(X57*X52))*24/1000</f>
        <v>2.9104600986036597E-3</v>
      </c>
      <c r="Y98" s="9">
        <f t="shared" si="1187"/>
        <v>2.9104600986036597E-3</v>
      </c>
      <c r="Z98" s="9">
        <f t="shared" si="1187"/>
        <v>2.9104600986036597E-3</v>
      </c>
      <c r="AA98" s="9">
        <f t="shared" si="1178"/>
        <v>2.9104600986036597E-3</v>
      </c>
      <c r="AB98" s="9">
        <f t="shared" ref="AB98:AC98" si="1188">+EXP(AB53-AB56/(AB57*AB52))*24/1000</f>
        <v>2.9104600986036597E-3</v>
      </c>
      <c r="AC98" s="9">
        <f t="shared" si="1188"/>
        <v>2.9104600986036597E-3</v>
      </c>
      <c r="AD98" s="9">
        <f t="shared" ref="AD98" si="1189">+EXP(AD53-AD56/(AD57*AD52))*24/1000</f>
        <v>2.9104600986036597E-3</v>
      </c>
      <c r="AE98" s="9">
        <f t="shared" ref="AE98:AF98" si="1190">+EXP(AE53-AE56/(AE57*AE52))*24/1000</f>
        <v>2.9104600986036597E-3</v>
      </c>
      <c r="AF98" s="9">
        <f t="shared" si="1190"/>
        <v>2.3652993806734289E-3</v>
      </c>
      <c r="AG98" s="9">
        <f t="shared" si="1178"/>
        <v>2.9104600986036597E-3</v>
      </c>
      <c r="AH98" s="9">
        <f t="shared" ref="AH98:AJ98" si="1191">+EXP(AH53-AH56/(AH57*AH52))*24/1000</f>
        <v>2.9104600986036597E-3</v>
      </c>
      <c r="AI98" s="9">
        <f t="shared" si="1191"/>
        <v>2.9104600986036597E-3</v>
      </c>
      <c r="AJ98" s="9">
        <f t="shared" si="1191"/>
        <v>2.9104600986036597E-3</v>
      </c>
      <c r="AK98" s="9">
        <f t="shared" si="1178"/>
        <v>2.9104600986036597E-3</v>
      </c>
      <c r="AL98" s="9">
        <f t="shared" ref="AL98:AM98" si="1192">+EXP(AL53-AL56/(AL57*AL52))*24/1000</f>
        <v>2.9104600986036597E-3</v>
      </c>
      <c r="AM98" s="9">
        <f t="shared" si="1192"/>
        <v>2.9104600986036597E-3</v>
      </c>
      <c r="AN98" s="9">
        <f t="shared" ref="AN98" si="1193">+EXP(AN53-AN56/(AN57*AN52))*24/1000</f>
        <v>2.9104600986036597E-3</v>
      </c>
      <c r="AO98" s="9">
        <f t="shared" ref="AO98:AP98" si="1194">+EXP(AO53-AO56/(AO57*AO52))*24/1000</f>
        <v>2.9104600986036597E-3</v>
      </c>
      <c r="AP98" s="9">
        <f t="shared" si="1194"/>
        <v>2.3652993806734289E-3</v>
      </c>
      <c r="AQ98" s="9">
        <f t="shared" si="1178"/>
        <v>2.9104600986036597E-3</v>
      </c>
      <c r="AR98" s="9">
        <f t="shared" ref="AR98:AT98" si="1195">+EXP(AR53-AR56/(AR57*AR52))*24/1000</f>
        <v>2.9104600986036597E-3</v>
      </c>
      <c r="AS98" s="9">
        <f t="shared" si="1195"/>
        <v>2.9104600986036597E-3</v>
      </c>
      <c r="AT98" s="9">
        <f t="shared" si="1195"/>
        <v>2.9104600986036597E-3</v>
      </c>
      <c r="AU98" s="9">
        <f t="shared" si="1178"/>
        <v>2.9104600986036597E-3</v>
      </c>
      <c r="AV98" s="9">
        <f t="shared" ref="AV98:AW98" si="1196">+EXP(AV53-AV56/(AV57*AV52))*24/1000</f>
        <v>2.9104600986036597E-3</v>
      </c>
      <c r="AW98" s="9">
        <f t="shared" si="1196"/>
        <v>2.9104600986036597E-3</v>
      </c>
      <c r="AX98" s="9">
        <f t="shared" ref="AX98" si="1197">+EXP(AX53-AX56/(AX57*AX52))*24/1000</f>
        <v>2.9104600986036597E-3</v>
      </c>
      <c r="AY98" s="9">
        <f t="shared" ref="AY98:AZ98" si="1198">+EXP(AY53-AY56/(AY57*AY52))*24/1000</f>
        <v>2.9104600986036597E-3</v>
      </c>
      <c r="AZ98" s="9">
        <f t="shared" si="1198"/>
        <v>2.3652993806734289E-3</v>
      </c>
      <c r="BA98" s="9">
        <f t="shared" si="1178"/>
        <v>2.9104600986036597E-3</v>
      </c>
      <c r="BB98" s="9">
        <f t="shared" ref="BB98:BD98" si="1199">+EXP(BB53-BB56/(BB57*BB52))*24/1000</f>
        <v>2.9104600986036597E-3</v>
      </c>
      <c r="BC98" s="9">
        <f t="shared" si="1199"/>
        <v>2.9104600986036597E-3</v>
      </c>
      <c r="BD98" s="9">
        <f t="shared" si="1199"/>
        <v>2.9104600986036597E-3</v>
      </c>
      <c r="BE98" s="9">
        <f t="shared" si="1178"/>
        <v>2.9104600986036597E-3</v>
      </c>
      <c r="BF98" s="9">
        <f t="shared" ref="BF98:BG98" si="1200">+EXP(BF53-BF56/(BF57*BF52))*24/1000</f>
        <v>2.9104600986036597E-3</v>
      </c>
      <c r="BG98" s="9">
        <f t="shared" si="1200"/>
        <v>2.9104600986036597E-3</v>
      </c>
      <c r="BH98" s="9">
        <f t="shared" ref="BH98" si="1201">+EXP(BH53-BH56/(BH57*BH52))*24/1000</f>
        <v>2.9104600986036597E-3</v>
      </c>
      <c r="BI98" s="9">
        <f t="shared" ref="BI98" si="1202">+EXP(BI53-BI56/(BI57*BI52))*24/1000</f>
        <v>2.3652993806734289E-3</v>
      </c>
      <c r="BJ98" s="9">
        <f t="shared" si="1178"/>
        <v>2.9104600986036597E-3</v>
      </c>
      <c r="BK98" s="9">
        <f t="shared" ref="BK98:BM98" si="1203">+EXP(BK53-BK56/(BK57*BK52))*24/1000</f>
        <v>2.9104600986036597E-3</v>
      </c>
      <c r="BL98" s="9">
        <f t="shared" si="1203"/>
        <v>2.9104600986036597E-3</v>
      </c>
      <c r="BM98" s="9">
        <f t="shared" si="1203"/>
        <v>2.9104600986036597E-3</v>
      </c>
      <c r="BN98" s="9">
        <f t="shared" si="1178"/>
        <v>2.9104600986036597E-3</v>
      </c>
      <c r="BO98" s="9">
        <f t="shared" ref="BO98:BP98" si="1204">+EXP(BO53-BO56/(BO57*BO52))*24/1000</f>
        <v>2.9104600986036597E-3</v>
      </c>
      <c r="BP98" s="9">
        <f t="shared" si="1204"/>
        <v>2.9104600986036597E-3</v>
      </c>
      <c r="BQ98" s="9">
        <f t="shared" ref="BQ98" si="1205">+EXP(BQ53-BQ56/(BQ57*BQ52))*24/1000</f>
        <v>2.9104600986036597E-3</v>
      </c>
      <c r="BR98" s="9">
        <f t="shared" ref="BR98" si="1206">+EXP(BR53-BR56/(BR57*BR52))*24/1000</f>
        <v>2.9104600986036597E-3</v>
      </c>
      <c r="BS98" s="9">
        <f t="shared" ref="BS98" si="1207">+EXP(BS53-BS56/(BS57*BS52))*24/1000</f>
        <v>2.3652993806734289E-3</v>
      </c>
      <c r="BT98" s="9">
        <f t="shared" si="1178"/>
        <v>2.9104600986036597E-3</v>
      </c>
      <c r="BU98" s="9">
        <f t="shared" ref="BU98:BW98" si="1208">+EXP(BU53-BU56/(BU57*BU52))*24/1000</f>
        <v>2.9104600986036597E-3</v>
      </c>
      <c r="BV98" s="9">
        <f t="shared" si="1208"/>
        <v>2.9104600986036597E-3</v>
      </c>
      <c r="BW98" s="9">
        <f t="shared" si="1208"/>
        <v>2.9104600986036597E-3</v>
      </c>
      <c r="BX98" s="9">
        <f t="shared" si="1178"/>
        <v>2.9104600986036597E-3</v>
      </c>
      <c r="BY98" s="9">
        <f t="shared" ref="BY98:BZ98" si="1209">+EXP(BY53-BY56/(BY57*BY52))*24/1000</f>
        <v>2.9104600986036597E-3</v>
      </c>
      <c r="BZ98" s="9">
        <f t="shared" si="1209"/>
        <v>2.9104600986036597E-3</v>
      </c>
      <c r="CA98" s="9">
        <f t="shared" ref="CA98" si="1210">+EXP(CA53-CA56/(CA57*CA52))*24/1000</f>
        <v>2.9104600986036597E-3</v>
      </c>
      <c r="CB98" s="9">
        <f t="shared" ref="CB98" si="1211">+EXP(CB53-CB56/(CB57*CB52))*24/1000</f>
        <v>2.9104600986036597E-3</v>
      </c>
      <c r="CC98" s="9">
        <f t="shared" ref="CC98:CD98" si="1212">+EXP(CC53-CC56/(CC57*CC52))*24/1000</f>
        <v>2.9104600986036597E-3</v>
      </c>
      <c r="CD98" s="9">
        <f t="shared" si="1212"/>
        <v>2.3652993806734289E-3</v>
      </c>
    </row>
    <row r="99" spans="1:82" x14ac:dyDescent="0.25">
      <c r="A99" s="2" t="s">
        <v>121</v>
      </c>
      <c r="C99" s="9">
        <f t="shared" ref="C99:BX99" si="1213">+C98*C61</f>
        <v>1.9403067324024397E-2</v>
      </c>
      <c r="D99" s="9">
        <f t="shared" ref="D99:F99" si="1214">+D98*D61</f>
        <v>1.9403067324024397E-2</v>
      </c>
      <c r="E99" s="9">
        <f t="shared" si="1214"/>
        <v>1.9403067324024397E-2</v>
      </c>
      <c r="F99" s="9">
        <f t="shared" si="1214"/>
        <v>1.9403067324024397E-2</v>
      </c>
      <c r="G99" s="9">
        <f t="shared" si="1213"/>
        <v>1.9403067324024397E-2</v>
      </c>
      <c r="H99" s="9">
        <f t="shared" ref="H99:I99" si="1215">+H98*H61</f>
        <v>1.9403067324024397E-2</v>
      </c>
      <c r="I99" s="9">
        <f t="shared" si="1215"/>
        <v>1.9403067324024397E-2</v>
      </c>
      <c r="J99" s="9">
        <f t="shared" ref="J99" si="1216">+J98*J61</f>
        <v>1.9403067324024397E-2</v>
      </c>
      <c r="K99" s="9">
        <f t="shared" si="1213"/>
        <v>1.9403067324024397E-2</v>
      </c>
      <c r="L99" s="9">
        <f t="shared" ref="L99" si="1217">+L98*L61</f>
        <v>1.5768662537822862E-2</v>
      </c>
      <c r="M99" s="9">
        <f t="shared" si="1213"/>
        <v>1.9403067324024397E-2</v>
      </c>
      <c r="N99" s="9">
        <f t="shared" ref="N99:P99" si="1218">+N98*N61</f>
        <v>1.9403067324024397E-2</v>
      </c>
      <c r="O99" s="9">
        <f t="shared" si="1218"/>
        <v>1.9403067324024397E-2</v>
      </c>
      <c r="P99" s="9">
        <f t="shared" si="1218"/>
        <v>1.9403067324024397E-2</v>
      </c>
      <c r="Q99" s="9">
        <f t="shared" si="1213"/>
        <v>1.9403067324024397E-2</v>
      </c>
      <c r="R99" s="9">
        <f t="shared" ref="R99:S99" si="1219">+R98*R61</f>
        <v>1.9403067324024397E-2</v>
      </c>
      <c r="S99" s="9">
        <f t="shared" si="1219"/>
        <v>1.9403067324024397E-2</v>
      </c>
      <c r="T99" s="9">
        <f t="shared" ref="T99" si="1220">+T98*T61</f>
        <v>1.9403067324024397E-2</v>
      </c>
      <c r="U99" s="9">
        <f t="shared" ref="U99:V99" si="1221">+U98*U61</f>
        <v>1.9403067324024397E-2</v>
      </c>
      <c r="V99" s="9">
        <f t="shared" si="1221"/>
        <v>1.5768662537822862E-2</v>
      </c>
      <c r="W99" s="9">
        <f t="shared" si="1213"/>
        <v>1.9403067324024397E-2</v>
      </c>
      <c r="X99" s="9">
        <f t="shared" ref="X99:Z99" si="1222">+X98*X61</f>
        <v>1.9403067324024397E-2</v>
      </c>
      <c r="Y99" s="9">
        <f t="shared" si="1222"/>
        <v>1.9403067324024397E-2</v>
      </c>
      <c r="Z99" s="9">
        <f t="shared" si="1222"/>
        <v>1.9403067324024397E-2</v>
      </c>
      <c r="AA99" s="9">
        <f t="shared" si="1213"/>
        <v>1.9403067324024397E-2</v>
      </c>
      <c r="AB99" s="9">
        <f t="shared" ref="AB99:AC99" si="1223">+AB98*AB61</f>
        <v>1.9403067324024397E-2</v>
      </c>
      <c r="AC99" s="9">
        <f t="shared" si="1223"/>
        <v>1.9403067324024397E-2</v>
      </c>
      <c r="AD99" s="9">
        <f t="shared" ref="AD99" si="1224">+AD98*AD61</f>
        <v>1.9403067324024397E-2</v>
      </c>
      <c r="AE99" s="9">
        <f t="shared" ref="AE99:AF99" si="1225">+AE98*AE61</f>
        <v>1.9403067324024397E-2</v>
      </c>
      <c r="AF99" s="9">
        <f t="shared" si="1225"/>
        <v>1.5768662537822862E-2</v>
      </c>
      <c r="AG99" s="9">
        <f t="shared" si="1213"/>
        <v>1.9403067324024397E-2</v>
      </c>
      <c r="AH99" s="9">
        <f t="shared" ref="AH99:AJ99" si="1226">+AH98*AH61</f>
        <v>1.9403067324024397E-2</v>
      </c>
      <c r="AI99" s="9">
        <f t="shared" si="1226"/>
        <v>1.9403067324024397E-2</v>
      </c>
      <c r="AJ99" s="9">
        <f t="shared" si="1226"/>
        <v>1.9403067324024397E-2</v>
      </c>
      <c r="AK99" s="9">
        <f t="shared" si="1213"/>
        <v>1.9403067324024397E-2</v>
      </c>
      <c r="AL99" s="9">
        <f t="shared" ref="AL99:AM99" si="1227">+AL98*AL61</f>
        <v>1.9403067324024397E-2</v>
      </c>
      <c r="AM99" s="9">
        <f t="shared" si="1227"/>
        <v>1.9403067324024397E-2</v>
      </c>
      <c r="AN99" s="9">
        <f t="shared" ref="AN99" si="1228">+AN98*AN61</f>
        <v>1.9403067324024397E-2</v>
      </c>
      <c r="AO99" s="9">
        <f t="shared" ref="AO99:AP99" si="1229">+AO98*AO61</f>
        <v>1.9403067324024397E-2</v>
      </c>
      <c r="AP99" s="9">
        <f t="shared" si="1229"/>
        <v>1.5768662537822862E-2</v>
      </c>
      <c r="AQ99" s="9">
        <f t="shared" si="1213"/>
        <v>1.9403067324024397E-2</v>
      </c>
      <c r="AR99" s="9">
        <f t="shared" ref="AR99:AT99" si="1230">+AR98*AR61</f>
        <v>1.9403067324024397E-2</v>
      </c>
      <c r="AS99" s="9">
        <f t="shared" si="1230"/>
        <v>1.9403067324024397E-2</v>
      </c>
      <c r="AT99" s="9">
        <f t="shared" si="1230"/>
        <v>1.9403067324024397E-2</v>
      </c>
      <c r="AU99" s="9">
        <f t="shared" si="1213"/>
        <v>1.9403067324024397E-2</v>
      </c>
      <c r="AV99" s="9">
        <f t="shared" ref="AV99:AW99" si="1231">+AV98*AV61</f>
        <v>1.9403067324024397E-2</v>
      </c>
      <c r="AW99" s="9">
        <f t="shared" si="1231"/>
        <v>1.9403067324024397E-2</v>
      </c>
      <c r="AX99" s="9">
        <f t="shared" ref="AX99" si="1232">+AX98*AX61</f>
        <v>1.9403067324024397E-2</v>
      </c>
      <c r="AY99" s="9">
        <f t="shared" ref="AY99:AZ99" si="1233">+AY98*AY61</f>
        <v>1.9403067324024397E-2</v>
      </c>
      <c r="AZ99" s="9">
        <f t="shared" si="1233"/>
        <v>1.5768662537822862E-2</v>
      </c>
      <c r="BA99" s="9">
        <f t="shared" si="1213"/>
        <v>1.9403067324024397E-2</v>
      </c>
      <c r="BB99" s="9">
        <f t="shared" ref="BB99:BD99" si="1234">+BB98*BB61</f>
        <v>1.9403067324024397E-2</v>
      </c>
      <c r="BC99" s="9">
        <f t="shared" si="1234"/>
        <v>1.9403067324024397E-2</v>
      </c>
      <c r="BD99" s="9">
        <f t="shared" si="1234"/>
        <v>1.9403067324024397E-2</v>
      </c>
      <c r="BE99" s="9">
        <f t="shared" si="1213"/>
        <v>1.9403067324024397E-2</v>
      </c>
      <c r="BF99" s="9">
        <f t="shared" ref="BF99:BG99" si="1235">+BF98*BF61</f>
        <v>1.9403067324024397E-2</v>
      </c>
      <c r="BG99" s="9">
        <f t="shared" si="1235"/>
        <v>1.9403067324024397E-2</v>
      </c>
      <c r="BH99" s="9">
        <f t="shared" ref="BH99" si="1236">+BH98*BH61</f>
        <v>1.9403067324024397E-2</v>
      </c>
      <c r="BI99" s="9">
        <f t="shared" ref="BI99" si="1237">+BI98*BI61</f>
        <v>1.5768662537822862E-2</v>
      </c>
      <c r="BJ99" s="9">
        <f t="shared" si="1213"/>
        <v>1.9403067324024397E-2</v>
      </c>
      <c r="BK99" s="9">
        <f t="shared" ref="BK99:BM99" si="1238">+BK98*BK61</f>
        <v>1.9403067324024397E-2</v>
      </c>
      <c r="BL99" s="9">
        <f t="shared" si="1238"/>
        <v>1.9403067324024397E-2</v>
      </c>
      <c r="BM99" s="9">
        <f t="shared" si="1238"/>
        <v>1.9403067324024397E-2</v>
      </c>
      <c r="BN99" s="9">
        <f t="shared" si="1213"/>
        <v>1.9403067324024397E-2</v>
      </c>
      <c r="BO99" s="9">
        <f t="shared" ref="BO99:BP99" si="1239">+BO98*BO61</f>
        <v>1.9403067324024397E-2</v>
      </c>
      <c r="BP99" s="9">
        <f t="shared" si="1239"/>
        <v>1.9403067324024397E-2</v>
      </c>
      <c r="BQ99" s="9">
        <f t="shared" ref="BQ99" si="1240">+BQ98*BQ61</f>
        <v>1.9403067324024397E-2</v>
      </c>
      <c r="BR99" s="9">
        <f t="shared" ref="BR99" si="1241">+BR98*BR61</f>
        <v>1.9403067324024397E-2</v>
      </c>
      <c r="BS99" s="9">
        <f t="shared" ref="BS99" si="1242">+BS98*BS61</f>
        <v>1.5768662537822862E-2</v>
      </c>
      <c r="BT99" s="9">
        <f t="shared" si="1213"/>
        <v>1.9403067324024397E-2</v>
      </c>
      <c r="BU99" s="9">
        <f t="shared" ref="BU99:BW99" si="1243">+BU98*BU61</f>
        <v>1.9403067324024397E-2</v>
      </c>
      <c r="BV99" s="9">
        <f t="shared" si="1243"/>
        <v>1.9403067324024397E-2</v>
      </c>
      <c r="BW99" s="9">
        <f t="shared" si="1243"/>
        <v>1.9403067324024397E-2</v>
      </c>
      <c r="BX99" s="9">
        <f t="shared" si="1213"/>
        <v>1.9403067324024397E-2</v>
      </c>
      <c r="BY99" s="9">
        <f t="shared" ref="BY99:BZ99" si="1244">+BY98*BY61</f>
        <v>1.9403067324024397E-2</v>
      </c>
      <c r="BZ99" s="9">
        <f t="shared" si="1244"/>
        <v>1.9403067324024397E-2</v>
      </c>
      <c r="CA99" s="9">
        <f t="shared" ref="CA99" si="1245">+CA98*CA61</f>
        <v>1.9403067324024397E-2</v>
      </c>
      <c r="CB99" s="9">
        <f t="shared" ref="CB99" si="1246">+CB98*CB61</f>
        <v>1.9403067324024397E-2</v>
      </c>
      <c r="CC99" s="9">
        <f t="shared" ref="CC99:CD99" si="1247">+CC98*CC61</f>
        <v>1.9403067324024397E-2</v>
      </c>
      <c r="CD99" s="9">
        <f t="shared" si="1247"/>
        <v>1.5768662537822862E-2</v>
      </c>
    </row>
    <row r="101" spans="1:82" x14ac:dyDescent="0.25">
      <c r="A101" s="2" t="s">
        <v>122</v>
      </c>
      <c r="C101" s="4">
        <f t="shared" ref="C101:BX101" si="1248">+C97*C79</f>
        <v>3.6122281363636364</v>
      </c>
      <c r="D101" s="4">
        <f t="shared" ref="D101:F101" si="1249">+D97*D79</f>
        <v>3.6122281363636364</v>
      </c>
      <c r="E101" s="4">
        <f t="shared" si="1249"/>
        <v>3.6122281363636364</v>
      </c>
      <c r="F101" s="4">
        <f t="shared" si="1249"/>
        <v>3.6122281363636364</v>
      </c>
      <c r="G101" s="4">
        <f t="shared" si="1248"/>
        <v>3.6122281363636364</v>
      </c>
      <c r="H101" s="4">
        <f t="shared" ref="H101:I101" si="1250">+H97*H79</f>
        <v>3.6122281363636364</v>
      </c>
      <c r="I101" s="4">
        <f t="shared" si="1250"/>
        <v>3.6122281363636364</v>
      </c>
      <c r="J101" s="4">
        <f t="shared" ref="J101" si="1251">+J97*J79</f>
        <v>3.6122281363636364</v>
      </c>
      <c r="K101" s="4">
        <f t="shared" si="1248"/>
        <v>3.6122281363636364</v>
      </c>
      <c r="L101" s="4">
        <f t="shared" ref="L101" si="1252">+L97*L79</f>
        <v>3.6122281363636364</v>
      </c>
      <c r="M101" s="4">
        <f t="shared" si="1248"/>
        <v>3.6122281363636364</v>
      </c>
      <c r="N101" s="4">
        <f t="shared" ref="N101:P101" si="1253">+N97*N79</f>
        <v>3.6122281363636364</v>
      </c>
      <c r="O101" s="4">
        <f t="shared" si="1253"/>
        <v>3.6122281363636364</v>
      </c>
      <c r="P101" s="4">
        <f t="shared" si="1253"/>
        <v>3.6122281363636364</v>
      </c>
      <c r="Q101" s="4">
        <f t="shared" si="1248"/>
        <v>3.6122281363636364</v>
      </c>
      <c r="R101" s="4">
        <f t="shared" ref="R101:S101" si="1254">+R97*R79</f>
        <v>3.6122281363636364</v>
      </c>
      <c r="S101" s="4">
        <f t="shared" si="1254"/>
        <v>3.6122281363636364</v>
      </c>
      <c r="T101" s="4">
        <f t="shared" ref="T101" si="1255">+T97*T79</f>
        <v>3.6122281363636364</v>
      </c>
      <c r="U101" s="4">
        <f t="shared" ref="U101:V101" si="1256">+U97*U79</f>
        <v>3.6122281363636364</v>
      </c>
      <c r="V101" s="4">
        <f t="shared" si="1256"/>
        <v>3.6122281363636364</v>
      </c>
      <c r="W101" s="4">
        <f t="shared" ref="W101:AF101" si="1257">+W97*W79</f>
        <v>21.908540769230775</v>
      </c>
      <c r="X101" s="4">
        <f t="shared" si="1257"/>
        <v>21.908540769230775</v>
      </c>
      <c r="Y101" s="4">
        <f t="shared" si="1257"/>
        <v>21.908540769230775</v>
      </c>
      <c r="Z101" s="4">
        <f t="shared" si="1257"/>
        <v>21.908540769230775</v>
      </c>
      <c r="AA101" s="4">
        <f t="shared" si="1257"/>
        <v>21.908540769230775</v>
      </c>
      <c r="AB101" s="4">
        <f t="shared" si="1257"/>
        <v>21.908540769230775</v>
      </c>
      <c r="AC101" s="4">
        <f t="shared" si="1257"/>
        <v>21.908540769230775</v>
      </c>
      <c r="AD101" s="4">
        <f t="shared" si="1257"/>
        <v>21.908540769230775</v>
      </c>
      <c r="AE101" s="4">
        <f t="shared" si="1257"/>
        <v>21.908540769230775</v>
      </c>
      <c r="AF101" s="4">
        <f t="shared" si="1257"/>
        <v>21.908540769230775</v>
      </c>
      <c r="AG101" s="4">
        <f t="shared" si="1248"/>
        <v>21.908540769230775</v>
      </c>
      <c r="AH101" s="4">
        <f t="shared" ref="AH101:AJ101" si="1258">+AH97*AH79</f>
        <v>21.908540769230775</v>
      </c>
      <c r="AI101" s="4">
        <f t="shared" si="1258"/>
        <v>21.908540769230775</v>
      </c>
      <c r="AJ101" s="4">
        <f t="shared" si="1258"/>
        <v>21.908540769230775</v>
      </c>
      <c r="AK101" s="4">
        <f t="shared" si="1248"/>
        <v>21.908540769230775</v>
      </c>
      <c r="AL101" s="4">
        <f t="shared" ref="AL101:AM101" si="1259">+AL97*AL79</f>
        <v>21.908540769230775</v>
      </c>
      <c r="AM101" s="4">
        <f t="shared" si="1259"/>
        <v>21.908540769230775</v>
      </c>
      <c r="AN101" s="4">
        <f t="shared" ref="AN101" si="1260">+AN97*AN79</f>
        <v>21.908540769230775</v>
      </c>
      <c r="AO101" s="4">
        <f t="shared" ref="AO101:AP101" si="1261">+AO97*AO79</f>
        <v>21.908540769230775</v>
      </c>
      <c r="AP101" s="4">
        <f t="shared" si="1261"/>
        <v>21.908540769230775</v>
      </c>
      <c r="AQ101" s="4">
        <f t="shared" si="1248"/>
        <v>21.908540769230775</v>
      </c>
      <c r="AR101" s="4">
        <f t="shared" ref="AR101:AT101" si="1262">+AR97*AR79</f>
        <v>21.908540769230775</v>
      </c>
      <c r="AS101" s="4">
        <f t="shared" si="1262"/>
        <v>21.908540769230775</v>
      </c>
      <c r="AT101" s="4">
        <f t="shared" si="1262"/>
        <v>21.908540769230775</v>
      </c>
      <c r="AU101" s="4">
        <f t="shared" si="1248"/>
        <v>21.908540769230775</v>
      </c>
      <c r="AV101" s="4">
        <f t="shared" ref="AV101:AW101" si="1263">+AV97*AV79</f>
        <v>21.908540769230775</v>
      </c>
      <c r="AW101" s="4">
        <f t="shared" si="1263"/>
        <v>21.908540769230775</v>
      </c>
      <c r="AX101" s="4">
        <f t="shared" ref="AX101" si="1264">+AX97*AX79</f>
        <v>21.908540769230775</v>
      </c>
      <c r="AY101" s="4">
        <f t="shared" ref="AY101:AZ101" si="1265">+AY97*AY79</f>
        <v>21.908540769230775</v>
      </c>
      <c r="AZ101" s="4">
        <f t="shared" si="1265"/>
        <v>21.908540769230775</v>
      </c>
      <c r="BA101" s="4">
        <f t="shared" si="1248"/>
        <v>61.076729411764674</v>
      </c>
      <c r="BB101" s="4">
        <f t="shared" ref="BB101:BD101" si="1266">+BB97*BB79</f>
        <v>61.076729411764674</v>
      </c>
      <c r="BC101" s="4">
        <f t="shared" si="1266"/>
        <v>61.076729411764674</v>
      </c>
      <c r="BD101" s="4">
        <f t="shared" si="1266"/>
        <v>61.076729411764674</v>
      </c>
      <c r="BE101" s="4">
        <f t="shared" si="1248"/>
        <v>61.076729411764674</v>
      </c>
      <c r="BF101" s="4">
        <f t="shared" ref="BF101:BG101" si="1267">+BF97*BF79</f>
        <v>61.076729411764674</v>
      </c>
      <c r="BG101" s="4">
        <f t="shared" si="1267"/>
        <v>61.076729411764674</v>
      </c>
      <c r="BH101" s="4">
        <f t="shared" ref="BH101" si="1268">+BH97*BH79</f>
        <v>61.076729411764674</v>
      </c>
      <c r="BI101" s="4">
        <f t="shared" ref="BI101" si="1269">+BI97*BI79</f>
        <v>61.076729411764674</v>
      </c>
      <c r="BJ101" s="4">
        <f t="shared" si="1248"/>
        <v>61.076729411764674</v>
      </c>
      <c r="BK101" s="4">
        <f t="shared" ref="BK101:BM101" si="1270">+BK97*BK79</f>
        <v>61.076729411764674</v>
      </c>
      <c r="BL101" s="4">
        <f t="shared" si="1270"/>
        <v>61.076729411764674</v>
      </c>
      <c r="BM101" s="4">
        <f t="shared" si="1270"/>
        <v>61.076729411764674</v>
      </c>
      <c r="BN101" s="4">
        <f t="shared" si="1248"/>
        <v>61.076729411764674</v>
      </c>
      <c r="BO101" s="4">
        <f t="shared" ref="BO101:BP101" si="1271">+BO97*BO79</f>
        <v>61.076729411764674</v>
      </c>
      <c r="BP101" s="4">
        <f t="shared" si="1271"/>
        <v>61.076729411764674</v>
      </c>
      <c r="BQ101" s="4">
        <f t="shared" ref="BQ101" si="1272">+BQ97*BQ79</f>
        <v>61.076729411764674</v>
      </c>
      <c r="BR101" s="4">
        <f t="shared" ref="BR101" si="1273">+BR97*BR79</f>
        <v>61.076729411764674</v>
      </c>
      <c r="BS101" s="4">
        <f t="shared" ref="BS101" si="1274">+BS97*BS79</f>
        <v>61.076729411764674</v>
      </c>
      <c r="BT101" s="4">
        <f t="shared" si="1248"/>
        <v>110.35557647058818</v>
      </c>
      <c r="BU101" s="4">
        <f t="shared" ref="BU101:BW101" si="1275">+BU97*BU79</f>
        <v>110.35557647058818</v>
      </c>
      <c r="BV101" s="4">
        <f t="shared" si="1275"/>
        <v>110.35557647058818</v>
      </c>
      <c r="BW101" s="4">
        <f t="shared" si="1275"/>
        <v>110.35557647058818</v>
      </c>
      <c r="BX101" s="4">
        <f t="shared" si="1248"/>
        <v>110.35557647058818</v>
      </c>
      <c r="BY101" s="4">
        <f t="shared" ref="BY101:BZ101" si="1276">+BY97*BY79</f>
        <v>110.35557647058818</v>
      </c>
      <c r="BZ101" s="4">
        <f t="shared" si="1276"/>
        <v>110.35557647058818</v>
      </c>
      <c r="CA101" s="4">
        <f t="shared" ref="CA101" si="1277">+CA97*CA79</f>
        <v>110.35557647058818</v>
      </c>
      <c r="CB101" s="4">
        <f t="shared" ref="CB101" si="1278">+CB97*CB79</f>
        <v>110.35557647058818</v>
      </c>
      <c r="CC101" s="4">
        <f t="shared" ref="CC101:CD101" si="1279">+CC97*CC79</f>
        <v>110.35557647058818</v>
      </c>
      <c r="CD101" s="4">
        <f t="shared" si="1279"/>
        <v>110.35557647058818</v>
      </c>
    </row>
    <row r="102" spans="1:82" x14ac:dyDescent="0.25">
      <c r="A102" s="2" t="s">
        <v>123</v>
      </c>
      <c r="C102" s="4">
        <f t="shared" ref="C102:BX102" si="1280">+C79*(1-C97)</f>
        <v>1.5480977727272731</v>
      </c>
      <c r="D102" s="4">
        <f t="shared" ref="D102:F102" si="1281">+D79*(1-D97)</f>
        <v>1.5480977727272731</v>
      </c>
      <c r="E102" s="4">
        <f t="shared" si="1281"/>
        <v>1.5480977727272731</v>
      </c>
      <c r="F102" s="4">
        <f t="shared" si="1281"/>
        <v>1.5480977727272731</v>
      </c>
      <c r="G102" s="4">
        <f t="shared" si="1280"/>
        <v>1.5480977727272731</v>
      </c>
      <c r="H102" s="4">
        <f t="shared" ref="H102:I102" si="1282">+H79*(1-H97)</f>
        <v>1.5480977727272731</v>
      </c>
      <c r="I102" s="4">
        <f t="shared" si="1282"/>
        <v>1.5480977727272731</v>
      </c>
      <c r="J102" s="4">
        <f t="shared" ref="J102" si="1283">+J79*(1-J97)</f>
        <v>1.5480977727272731</v>
      </c>
      <c r="K102" s="4">
        <f t="shared" si="1280"/>
        <v>1.5480977727272731</v>
      </c>
      <c r="L102" s="4">
        <f t="shared" ref="L102" si="1284">+L79*(1-L97)</f>
        <v>1.5480977727272731</v>
      </c>
      <c r="M102" s="4">
        <f t="shared" si="1280"/>
        <v>1.5480977727272731</v>
      </c>
      <c r="N102" s="4">
        <f t="shared" ref="N102:P102" si="1285">+N79*(1-N97)</f>
        <v>1.5480977727272731</v>
      </c>
      <c r="O102" s="4">
        <f t="shared" si="1285"/>
        <v>1.5480977727272731</v>
      </c>
      <c r="P102" s="4">
        <f t="shared" si="1285"/>
        <v>1.5480977727272731</v>
      </c>
      <c r="Q102" s="4">
        <f t="shared" si="1280"/>
        <v>1.5480977727272731</v>
      </c>
      <c r="R102" s="4">
        <f t="shared" ref="R102:S102" si="1286">+R79*(1-R97)</f>
        <v>1.5480977727272731</v>
      </c>
      <c r="S102" s="4">
        <f t="shared" si="1286"/>
        <v>1.5480977727272731</v>
      </c>
      <c r="T102" s="4">
        <f t="shared" ref="T102" si="1287">+T79*(1-T97)</f>
        <v>1.5480977727272731</v>
      </c>
      <c r="U102" s="4">
        <f t="shared" ref="U102:V102" si="1288">+U79*(1-U97)</f>
        <v>1.5480977727272731</v>
      </c>
      <c r="V102" s="4">
        <f t="shared" si="1288"/>
        <v>1.5480977727272731</v>
      </c>
      <c r="W102" s="4">
        <f t="shared" si="1280"/>
        <v>9.3893746153846198</v>
      </c>
      <c r="X102" s="4">
        <f t="shared" ref="X102:Z102" si="1289">+X79*(1-X97)</f>
        <v>9.3893746153846198</v>
      </c>
      <c r="Y102" s="4">
        <f t="shared" si="1289"/>
        <v>9.3893746153846198</v>
      </c>
      <c r="Z102" s="4">
        <f t="shared" si="1289"/>
        <v>9.3893746153846198</v>
      </c>
      <c r="AA102" s="4">
        <f t="shared" si="1280"/>
        <v>9.3893746153846198</v>
      </c>
      <c r="AB102" s="4">
        <f t="shared" ref="AB102:AC102" si="1290">+AB79*(1-AB97)</f>
        <v>9.3893746153846198</v>
      </c>
      <c r="AC102" s="4">
        <f t="shared" si="1290"/>
        <v>9.3893746153846198</v>
      </c>
      <c r="AD102" s="4">
        <f t="shared" ref="AD102" si="1291">+AD79*(1-AD97)</f>
        <v>9.3893746153846198</v>
      </c>
      <c r="AE102" s="4">
        <f t="shared" ref="AE102:AF102" si="1292">+AE79*(1-AE97)</f>
        <v>9.3893746153846198</v>
      </c>
      <c r="AF102" s="4">
        <f t="shared" si="1292"/>
        <v>9.3893746153846198</v>
      </c>
      <c r="AG102" s="4">
        <f t="shared" si="1280"/>
        <v>9.3893746153846198</v>
      </c>
      <c r="AH102" s="4">
        <f t="shared" ref="AH102:AJ102" si="1293">+AH79*(1-AH97)</f>
        <v>9.3893746153846198</v>
      </c>
      <c r="AI102" s="4">
        <f t="shared" si="1293"/>
        <v>9.3893746153846198</v>
      </c>
      <c r="AJ102" s="4">
        <f t="shared" si="1293"/>
        <v>9.3893746153846198</v>
      </c>
      <c r="AK102" s="4">
        <f t="shared" si="1280"/>
        <v>9.3893746153846198</v>
      </c>
      <c r="AL102" s="4">
        <f t="shared" ref="AL102:AM102" si="1294">+AL79*(1-AL97)</f>
        <v>9.3893746153846198</v>
      </c>
      <c r="AM102" s="4">
        <f t="shared" si="1294"/>
        <v>9.3893746153846198</v>
      </c>
      <c r="AN102" s="4">
        <f t="shared" ref="AN102" si="1295">+AN79*(1-AN97)</f>
        <v>9.3893746153846198</v>
      </c>
      <c r="AO102" s="4">
        <f t="shared" ref="AO102:AP102" si="1296">+AO79*(1-AO97)</f>
        <v>9.3893746153846198</v>
      </c>
      <c r="AP102" s="4">
        <f t="shared" si="1296"/>
        <v>9.3893746153846198</v>
      </c>
      <c r="AQ102" s="4">
        <f t="shared" si="1280"/>
        <v>9.3893746153846198</v>
      </c>
      <c r="AR102" s="4">
        <f t="shared" ref="AR102:AT102" si="1297">+AR79*(1-AR97)</f>
        <v>9.3893746153846198</v>
      </c>
      <c r="AS102" s="4">
        <f t="shared" si="1297"/>
        <v>9.3893746153846198</v>
      </c>
      <c r="AT102" s="4">
        <f t="shared" si="1297"/>
        <v>9.3893746153846198</v>
      </c>
      <c r="AU102" s="4">
        <f t="shared" si="1280"/>
        <v>9.3893746153846198</v>
      </c>
      <c r="AV102" s="4">
        <f t="shared" ref="AV102:AW102" si="1298">+AV79*(1-AV97)</f>
        <v>9.3893746153846198</v>
      </c>
      <c r="AW102" s="4">
        <f t="shared" si="1298"/>
        <v>9.3893746153846198</v>
      </c>
      <c r="AX102" s="4">
        <f t="shared" ref="AX102" si="1299">+AX79*(1-AX97)</f>
        <v>9.3893746153846198</v>
      </c>
      <c r="AY102" s="4">
        <f t="shared" ref="AY102:AZ102" si="1300">+AY79*(1-AY97)</f>
        <v>9.3893746153846198</v>
      </c>
      <c r="AZ102" s="4">
        <f t="shared" si="1300"/>
        <v>9.3893746153846198</v>
      </c>
      <c r="BA102" s="4">
        <f t="shared" si="1280"/>
        <v>26.175741176470581</v>
      </c>
      <c r="BB102" s="4">
        <f t="shared" ref="BB102:BD102" si="1301">+BB79*(1-BB97)</f>
        <v>26.175741176470581</v>
      </c>
      <c r="BC102" s="4">
        <f t="shared" si="1301"/>
        <v>26.175741176470581</v>
      </c>
      <c r="BD102" s="4">
        <f t="shared" si="1301"/>
        <v>26.175741176470581</v>
      </c>
      <c r="BE102" s="4">
        <f t="shared" si="1280"/>
        <v>26.175741176470581</v>
      </c>
      <c r="BF102" s="4">
        <f t="shared" ref="BF102:BG102" si="1302">+BF79*(1-BF97)</f>
        <v>26.175741176470581</v>
      </c>
      <c r="BG102" s="4">
        <f t="shared" si="1302"/>
        <v>26.175741176470581</v>
      </c>
      <c r="BH102" s="4">
        <f t="shared" ref="BH102" si="1303">+BH79*(1-BH97)</f>
        <v>26.175741176470581</v>
      </c>
      <c r="BI102" s="4">
        <f t="shared" ref="BI102" si="1304">+BI79*(1-BI97)</f>
        <v>26.175741176470581</v>
      </c>
      <c r="BJ102" s="4">
        <f t="shared" si="1280"/>
        <v>26.175741176470581</v>
      </c>
      <c r="BK102" s="4">
        <f t="shared" ref="BK102:BM102" si="1305">+BK79*(1-BK97)</f>
        <v>26.175741176470581</v>
      </c>
      <c r="BL102" s="4">
        <f t="shared" si="1305"/>
        <v>26.175741176470581</v>
      </c>
      <c r="BM102" s="4">
        <f t="shared" si="1305"/>
        <v>26.175741176470581</v>
      </c>
      <c r="BN102" s="4">
        <f t="shared" si="1280"/>
        <v>26.175741176470581</v>
      </c>
      <c r="BO102" s="4">
        <f t="shared" ref="BO102:BP102" si="1306">+BO79*(1-BO97)</f>
        <v>26.175741176470581</v>
      </c>
      <c r="BP102" s="4">
        <f t="shared" si="1306"/>
        <v>26.175741176470581</v>
      </c>
      <c r="BQ102" s="4">
        <f t="shared" ref="BQ102" si="1307">+BQ79*(1-BQ97)</f>
        <v>26.175741176470581</v>
      </c>
      <c r="BR102" s="4">
        <f t="shared" ref="BR102" si="1308">+BR79*(1-BR97)</f>
        <v>26.175741176470581</v>
      </c>
      <c r="BS102" s="4">
        <f t="shared" ref="BS102" si="1309">+BS79*(1-BS97)</f>
        <v>26.175741176470581</v>
      </c>
      <c r="BT102" s="4">
        <f t="shared" si="1280"/>
        <v>47.295247058823513</v>
      </c>
      <c r="BU102" s="4">
        <f t="shared" ref="BU102:BW102" si="1310">+BU79*(1-BU97)</f>
        <v>47.295247058823513</v>
      </c>
      <c r="BV102" s="4">
        <f t="shared" si="1310"/>
        <v>47.295247058823513</v>
      </c>
      <c r="BW102" s="4">
        <f t="shared" si="1310"/>
        <v>47.295247058823513</v>
      </c>
      <c r="BX102" s="4">
        <f t="shared" si="1280"/>
        <v>47.295247058823513</v>
      </c>
      <c r="BY102" s="4">
        <f t="shared" ref="BY102:BZ102" si="1311">+BY79*(1-BY97)</f>
        <v>47.295247058823513</v>
      </c>
      <c r="BZ102" s="4">
        <f t="shared" si="1311"/>
        <v>47.295247058823513</v>
      </c>
      <c r="CA102" s="4">
        <f t="shared" ref="CA102" si="1312">+CA79*(1-CA97)</f>
        <v>47.295247058823513</v>
      </c>
      <c r="CB102" s="4">
        <f t="shared" ref="CB102" si="1313">+CB79*(1-CB97)</f>
        <v>47.295247058823513</v>
      </c>
      <c r="CC102" s="4">
        <f t="shared" ref="CC102:CD102" si="1314">+CC79*(1-CC97)</f>
        <v>47.295247058823513</v>
      </c>
      <c r="CD102" s="4">
        <f t="shared" si="1314"/>
        <v>47.295247058823513</v>
      </c>
    </row>
    <row r="104" spans="1:82" x14ac:dyDescent="0.25">
      <c r="A104" s="2" t="s">
        <v>124</v>
      </c>
      <c r="C104" s="4">
        <f t="shared" ref="C104:CD104" si="1315">+(1-C99)^C13</f>
        <v>0.57039668872383431</v>
      </c>
      <c r="D104" s="4">
        <f t="shared" ref="D104:F104" si="1316">+(1-D99)^D13</f>
        <v>0.85235619467864565</v>
      </c>
      <c r="E104" s="4">
        <f t="shared" si="1316"/>
        <v>0.85235619467864565</v>
      </c>
      <c r="F104" s="4">
        <f t="shared" si="1316"/>
        <v>0.85235619467864565</v>
      </c>
      <c r="G104" s="4">
        <f t="shared" si="1315"/>
        <v>0.57039668872383431</v>
      </c>
      <c r="H104" s="4">
        <f t="shared" ref="H104:I104" si="1317">+(1-H99)^H13</f>
        <v>0.57039668872383431</v>
      </c>
      <c r="I104" s="4">
        <f t="shared" si="1317"/>
        <v>0.57039668872383431</v>
      </c>
      <c r="J104" s="4">
        <f t="shared" si="1315"/>
        <v>0.57039668872383431</v>
      </c>
      <c r="K104" s="4">
        <f t="shared" si="1315"/>
        <v>0.85235619467864565</v>
      </c>
      <c r="L104" s="4">
        <f t="shared" si="1315"/>
        <v>0.63418037000155925</v>
      </c>
      <c r="M104" s="4">
        <f t="shared" si="1315"/>
        <v>0.75557269002687222</v>
      </c>
      <c r="N104" s="4">
        <f t="shared" ref="N104:P104" si="1318">+(1-N99)^N13</f>
        <v>0.89249695568816301</v>
      </c>
      <c r="O104" s="4">
        <f t="shared" si="1318"/>
        <v>0.89249695568816301</v>
      </c>
      <c r="P104" s="4">
        <f t="shared" si="1318"/>
        <v>0.89249695568816301</v>
      </c>
      <c r="Q104" s="4">
        <f t="shared" si="1315"/>
        <v>0.75557269002687222</v>
      </c>
      <c r="R104" s="4">
        <f t="shared" ref="R104:S104" si="1319">+(1-R99)^R13</f>
        <v>0.75557269002687222</v>
      </c>
      <c r="S104" s="4">
        <f t="shared" si="1319"/>
        <v>0.75557269002687222</v>
      </c>
      <c r="T104" s="4">
        <f t="shared" si="1315"/>
        <v>0.75557269002687222</v>
      </c>
      <c r="U104" s="4">
        <f t="shared" si="1315"/>
        <v>0.89249695568816301</v>
      </c>
      <c r="V104" s="4">
        <f t="shared" si="1315"/>
        <v>0.79663375095402866</v>
      </c>
      <c r="W104" s="4">
        <f t="shared" si="1315"/>
        <v>0.71157254127023273</v>
      </c>
      <c r="X104" s="4">
        <f t="shared" ref="X104:Z104" si="1320">+(1-X99)^X13</f>
        <v>0.88272077128840487</v>
      </c>
      <c r="Y104" s="4">
        <f t="shared" si="1320"/>
        <v>0.88272077128840487</v>
      </c>
      <c r="Z104" s="4">
        <f t="shared" si="1320"/>
        <v>0.88272077128840487</v>
      </c>
      <c r="AA104" s="4">
        <f t="shared" si="1315"/>
        <v>0.71157254127023273</v>
      </c>
      <c r="AB104" s="4">
        <f t="shared" ref="AB104:AC104" si="1321">+(1-AB99)^AB13</f>
        <v>0.71157254127023273</v>
      </c>
      <c r="AC104" s="4">
        <f t="shared" si="1321"/>
        <v>0.71157254127023273</v>
      </c>
      <c r="AD104" s="4">
        <f t="shared" si="1315"/>
        <v>0.71157254127023273</v>
      </c>
      <c r="AE104" s="4">
        <f t="shared" si="1315"/>
        <v>0.88272077128840487</v>
      </c>
      <c r="AF104" s="4">
        <f t="shared" si="1315"/>
        <v>0.75878969028107501</v>
      </c>
      <c r="AG104" s="4">
        <f t="shared" si="1315"/>
        <v>0.77285977099406744</v>
      </c>
      <c r="AH104" s="4">
        <f t="shared" ref="AH104:AJ104" si="1322">+(1-AH99)^AH13</f>
        <v>0.89520340146034605</v>
      </c>
      <c r="AI104" s="4">
        <f t="shared" si="1322"/>
        <v>0.89520340146034605</v>
      </c>
      <c r="AJ104" s="4">
        <f t="shared" si="1322"/>
        <v>0.89520340146034605</v>
      </c>
      <c r="AK104" s="4">
        <f t="shared" si="1315"/>
        <v>0.77285977099406744</v>
      </c>
      <c r="AL104" s="4">
        <f t="shared" ref="AL104:AM104" si="1323">+(1-AL99)^AL13</f>
        <v>0.77285977099406744</v>
      </c>
      <c r="AM104" s="4">
        <f t="shared" si="1323"/>
        <v>0.77285977099406744</v>
      </c>
      <c r="AN104" s="4">
        <f t="shared" si="1315"/>
        <v>0.77285977099406744</v>
      </c>
      <c r="AO104" s="4">
        <f t="shared" si="1315"/>
        <v>0.89520340146034605</v>
      </c>
      <c r="AP104" s="4">
        <f t="shared" si="1315"/>
        <v>0.81138731668449826</v>
      </c>
      <c r="AQ104" s="4">
        <f t="shared" si="1315"/>
        <v>0.83942562560766676</v>
      </c>
      <c r="AR104" s="4">
        <f t="shared" ref="AR104:AT104" si="1324">+(1-AR99)^AR13</f>
        <v>0.90786254957666734</v>
      </c>
      <c r="AS104" s="4">
        <f t="shared" si="1324"/>
        <v>0.90786254957666734</v>
      </c>
      <c r="AT104" s="4">
        <f t="shared" si="1324"/>
        <v>0.90786254957666734</v>
      </c>
      <c r="AU104" s="4">
        <f t="shared" si="1315"/>
        <v>0.83942562560766676</v>
      </c>
      <c r="AV104" s="4">
        <f t="shared" ref="AV104:AW104" si="1325">+(1-AV99)^AV13</f>
        <v>0.83942562560766676</v>
      </c>
      <c r="AW104" s="4">
        <f t="shared" si="1325"/>
        <v>0.83942562560766676</v>
      </c>
      <c r="AX104" s="4">
        <f t="shared" si="1315"/>
        <v>0.83942562560766676</v>
      </c>
      <c r="AY104" s="4">
        <f t="shared" si="1315"/>
        <v>0.90786254957666734</v>
      </c>
      <c r="AZ104" s="4">
        <f t="shared" si="1315"/>
        <v>0.86763089444797403</v>
      </c>
      <c r="BA104" s="4">
        <f t="shared" si="1315"/>
        <v>0.57596880528224226</v>
      </c>
      <c r="BB104" s="4">
        <f t="shared" ref="BB104:BD104" si="1326">+(1-BB99)^BB13</f>
        <v>0.80363703958594523</v>
      </c>
      <c r="BC104" s="4">
        <f t="shared" si="1326"/>
        <v>0.80363703958594523</v>
      </c>
      <c r="BD104" s="4">
        <f t="shared" si="1326"/>
        <v>0.80363703958594523</v>
      </c>
      <c r="BE104" s="4">
        <f t="shared" si="1315"/>
        <v>0.57596880528224226</v>
      </c>
      <c r="BF104" s="4">
        <f t="shared" ref="BF104:BG104" si="1327">+(1-BF99)^BF13</f>
        <v>0.57596880528224226</v>
      </c>
      <c r="BG104" s="4">
        <f t="shared" si="1327"/>
        <v>0.57596880528224226</v>
      </c>
      <c r="BH104" s="4">
        <f t="shared" si="1315"/>
        <v>0.57596880528224226</v>
      </c>
      <c r="BI104" s="4">
        <f t="shared" si="1315"/>
        <v>0.63920125588803189</v>
      </c>
      <c r="BJ104" s="4">
        <f t="shared" si="1315"/>
        <v>0.62083675199571453</v>
      </c>
      <c r="BK104" s="4">
        <f t="shared" ref="BK104:BM104" si="1328">+(1-BK99)^BK13</f>
        <v>0.86624033257408795</v>
      </c>
      <c r="BL104" s="4">
        <f t="shared" si="1328"/>
        <v>0.86624033257408795</v>
      </c>
      <c r="BM104" s="4">
        <f t="shared" si="1328"/>
        <v>0.86624033257408795</v>
      </c>
      <c r="BN104" s="4">
        <f t="shared" si="1315"/>
        <v>0.62083675199571453</v>
      </c>
      <c r="BO104" s="4">
        <f t="shared" ref="BO104:BP104" si="1329">+(1-BO99)^BO13</f>
        <v>0.62083675199571453</v>
      </c>
      <c r="BP104" s="4">
        <f t="shared" si="1329"/>
        <v>0.62083675199571453</v>
      </c>
      <c r="BQ104" s="4">
        <f t="shared" si="1315"/>
        <v>0.62083675199571453</v>
      </c>
      <c r="BR104" s="4">
        <f t="shared" si="1315"/>
        <v>0.86624033257408795</v>
      </c>
      <c r="BS104" s="4">
        <f t="shared" si="1315"/>
        <v>0.67930528506744159</v>
      </c>
      <c r="BT104" s="4">
        <f t="shared" si="1315"/>
        <v>0.70271132599386132</v>
      </c>
      <c r="BU104" s="4">
        <f t="shared" ref="BU104:BW104" si="1330">+(1-BU99)^BU13</f>
        <v>0.88031044205941988</v>
      </c>
      <c r="BV104" s="4">
        <f t="shared" si="1330"/>
        <v>0.88031044205941988</v>
      </c>
      <c r="BW104" s="4">
        <f t="shared" si="1330"/>
        <v>0.88031044205941988</v>
      </c>
      <c r="BX104" s="4">
        <f t="shared" si="1315"/>
        <v>0.70271132599386132</v>
      </c>
      <c r="BY104" s="4">
        <f t="shared" ref="BY104:BZ104" si="1331">+(1-BY99)^BY13</f>
        <v>0.70271132599386132</v>
      </c>
      <c r="BZ104" s="4">
        <f t="shared" si="1331"/>
        <v>0.70271132599386132</v>
      </c>
      <c r="CA104" s="4">
        <f t="shared" si="1315"/>
        <v>0.70271132599386132</v>
      </c>
      <c r="CB104" s="4">
        <f t="shared" si="1315"/>
        <v>0.88031044205941988</v>
      </c>
      <c r="CC104" s="4">
        <f t="shared" si="1315"/>
        <v>0.9709978408136869</v>
      </c>
      <c r="CD104" s="4">
        <f t="shared" si="1315"/>
        <v>0.75111551277646871</v>
      </c>
    </row>
    <row r="105" spans="1:82" x14ac:dyDescent="0.25">
      <c r="A105" s="2" t="s">
        <v>125</v>
      </c>
      <c r="C105" s="4">
        <f t="shared" ref="C105:J105" si="1332">1-C104</f>
        <v>0.42960331127616569</v>
      </c>
      <c r="D105" s="4">
        <f t="shared" si="1332"/>
        <v>0.14764380532135435</v>
      </c>
      <c r="E105" s="4">
        <f t="shared" si="1332"/>
        <v>0.14764380532135435</v>
      </c>
      <c r="F105" s="4">
        <f t="shared" si="1332"/>
        <v>0.14764380532135435</v>
      </c>
      <c r="G105" s="4">
        <f t="shared" si="1332"/>
        <v>0.42960331127616569</v>
      </c>
      <c r="H105" s="4">
        <f t="shared" si="1332"/>
        <v>0.42960331127616569</v>
      </c>
      <c r="I105" s="4">
        <f t="shared" si="1332"/>
        <v>0.42960331127616569</v>
      </c>
      <c r="J105" s="4">
        <f t="shared" si="1332"/>
        <v>0.42960331127616569</v>
      </c>
      <c r="K105" s="4">
        <f t="shared" ref="K105:L105" si="1333">1-K104</f>
        <v>0.14764380532135435</v>
      </c>
      <c r="L105" s="4">
        <f t="shared" si="1333"/>
        <v>0.36581962999844075</v>
      </c>
      <c r="M105" s="4">
        <f t="shared" ref="M105:U105" si="1334">1-M104</f>
        <v>0.24442730997312778</v>
      </c>
      <c r="N105" s="4">
        <f t="shared" ref="N105:P105" si="1335">1-N104</f>
        <v>0.10750304431183699</v>
      </c>
      <c r="O105" s="4">
        <f t="shared" si="1335"/>
        <v>0.10750304431183699</v>
      </c>
      <c r="P105" s="4">
        <f t="shared" si="1335"/>
        <v>0.10750304431183699</v>
      </c>
      <c r="Q105" s="4">
        <f t="shared" si="1334"/>
        <v>0.24442730997312778</v>
      </c>
      <c r="R105" s="4">
        <f t="shared" ref="R105:S105" si="1336">1-R104</f>
        <v>0.24442730997312778</v>
      </c>
      <c r="S105" s="4">
        <f t="shared" si="1336"/>
        <v>0.24442730997312778</v>
      </c>
      <c r="T105" s="4">
        <f t="shared" ref="T105" si="1337">1-T104</f>
        <v>0.24442730997312778</v>
      </c>
      <c r="U105" s="4">
        <f t="shared" si="1334"/>
        <v>0.10750304431183699</v>
      </c>
      <c r="V105" s="4">
        <f t="shared" ref="V105" si="1338">1-V104</f>
        <v>0.20336624904597134</v>
      </c>
      <c r="W105" s="4">
        <f t="shared" ref="W105:AE105" si="1339">1-W104</f>
        <v>0.28842745872976727</v>
      </c>
      <c r="X105" s="4">
        <f t="shared" ref="X105:Z105" si="1340">1-X104</f>
        <v>0.11727922871159513</v>
      </c>
      <c r="Y105" s="4">
        <f t="shared" si="1340"/>
        <v>0.11727922871159513</v>
      </c>
      <c r="Z105" s="4">
        <f t="shared" si="1340"/>
        <v>0.11727922871159513</v>
      </c>
      <c r="AA105" s="4">
        <f t="shared" si="1339"/>
        <v>0.28842745872976727</v>
      </c>
      <c r="AB105" s="4">
        <f t="shared" ref="AB105:AC105" si="1341">1-AB104</f>
        <v>0.28842745872976727</v>
      </c>
      <c r="AC105" s="4">
        <f t="shared" si="1341"/>
        <v>0.28842745872976727</v>
      </c>
      <c r="AD105" s="4">
        <f t="shared" ref="AD105" si="1342">1-AD104</f>
        <v>0.28842745872976727</v>
      </c>
      <c r="AE105" s="4">
        <f t="shared" si="1339"/>
        <v>0.11727922871159513</v>
      </c>
      <c r="AF105" s="4">
        <f t="shared" ref="AF105" si="1343">1-AF104</f>
        <v>0.24121030971892499</v>
      </c>
      <c r="AG105" s="4">
        <f t="shared" ref="AG105:AO105" si="1344">1-AG104</f>
        <v>0.22714022900593256</v>
      </c>
      <c r="AH105" s="4">
        <f t="shared" ref="AH105:AJ105" si="1345">1-AH104</f>
        <v>0.10479659853965395</v>
      </c>
      <c r="AI105" s="4">
        <f t="shared" si="1345"/>
        <v>0.10479659853965395</v>
      </c>
      <c r="AJ105" s="4">
        <f t="shared" si="1345"/>
        <v>0.10479659853965395</v>
      </c>
      <c r="AK105" s="4">
        <f t="shared" si="1344"/>
        <v>0.22714022900593256</v>
      </c>
      <c r="AL105" s="4">
        <f t="shared" ref="AL105:AM105" si="1346">1-AL104</f>
        <v>0.22714022900593256</v>
      </c>
      <c r="AM105" s="4">
        <f t="shared" si="1346"/>
        <v>0.22714022900593256</v>
      </c>
      <c r="AN105" s="4">
        <f t="shared" ref="AN105" si="1347">1-AN104</f>
        <v>0.22714022900593256</v>
      </c>
      <c r="AO105" s="4">
        <f t="shared" si="1344"/>
        <v>0.10479659853965395</v>
      </c>
      <c r="AP105" s="4">
        <f t="shared" ref="AP105" si="1348">1-AP104</f>
        <v>0.18861268331550174</v>
      </c>
      <c r="AQ105" s="4">
        <f t="shared" ref="AQ105:AY105" si="1349">1-AQ104</f>
        <v>0.16057437439233324</v>
      </c>
      <c r="AR105" s="4">
        <f t="shared" ref="AR105:AT105" si="1350">1-AR104</f>
        <v>9.2137450423332656E-2</v>
      </c>
      <c r="AS105" s="4">
        <f t="shared" si="1350"/>
        <v>9.2137450423332656E-2</v>
      </c>
      <c r="AT105" s="4">
        <f t="shared" si="1350"/>
        <v>9.2137450423332656E-2</v>
      </c>
      <c r="AU105" s="4">
        <f t="shared" si="1349"/>
        <v>0.16057437439233324</v>
      </c>
      <c r="AV105" s="4">
        <f t="shared" ref="AV105:AW105" si="1351">1-AV104</f>
        <v>0.16057437439233324</v>
      </c>
      <c r="AW105" s="4">
        <f t="shared" si="1351"/>
        <v>0.16057437439233324</v>
      </c>
      <c r="AX105" s="4">
        <f t="shared" ref="AX105" si="1352">1-AX104</f>
        <v>0.16057437439233324</v>
      </c>
      <c r="AY105" s="4">
        <f t="shared" si="1349"/>
        <v>9.2137450423332656E-2</v>
      </c>
      <c r="AZ105" s="4">
        <f t="shared" ref="AZ105" si="1353">1-AZ104</f>
        <v>0.13236910555202597</v>
      </c>
      <c r="BA105" s="4">
        <f t="shared" ref="BA105:BN105" si="1354">1-BA104</f>
        <v>0.42403119471775774</v>
      </c>
      <c r="BB105" s="4">
        <f t="shared" ref="BB105:BD105" si="1355">1-BB104</f>
        <v>0.19636296041405477</v>
      </c>
      <c r="BC105" s="4">
        <f t="shared" si="1355"/>
        <v>0.19636296041405477</v>
      </c>
      <c r="BD105" s="4">
        <f t="shared" si="1355"/>
        <v>0.19636296041405477</v>
      </c>
      <c r="BE105" s="4">
        <f t="shared" si="1354"/>
        <v>0.42403119471775774</v>
      </c>
      <c r="BF105" s="4">
        <f t="shared" ref="BF105:BG105" si="1356">1-BF104</f>
        <v>0.42403119471775774</v>
      </c>
      <c r="BG105" s="4">
        <f t="shared" si="1356"/>
        <v>0.42403119471775774</v>
      </c>
      <c r="BH105" s="4">
        <f t="shared" ref="BH105" si="1357">1-BH104</f>
        <v>0.42403119471775774</v>
      </c>
      <c r="BI105" s="4">
        <f t="shared" ref="BI105" si="1358">1-BI104</f>
        <v>0.36079874411196811</v>
      </c>
      <c r="BJ105" s="4">
        <f t="shared" si="1354"/>
        <v>0.37916324800428547</v>
      </c>
      <c r="BK105" s="4">
        <f t="shared" ref="BK105:BM105" si="1359">1-BK104</f>
        <v>0.13375966742591205</v>
      </c>
      <c r="BL105" s="4">
        <f t="shared" si="1359"/>
        <v>0.13375966742591205</v>
      </c>
      <c r="BM105" s="4">
        <f t="shared" si="1359"/>
        <v>0.13375966742591205</v>
      </c>
      <c r="BN105" s="4">
        <f t="shared" si="1354"/>
        <v>0.37916324800428547</v>
      </c>
      <c r="BO105" s="4">
        <f t="shared" ref="BO105:BP105" si="1360">1-BO104</f>
        <v>0.37916324800428547</v>
      </c>
      <c r="BP105" s="4">
        <f t="shared" si="1360"/>
        <v>0.37916324800428547</v>
      </c>
      <c r="BQ105" s="4">
        <f t="shared" ref="BQ105" si="1361">1-BQ104</f>
        <v>0.37916324800428547</v>
      </c>
      <c r="BR105" s="4">
        <f t="shared" ref="BR105" si="1362">1-BR104</f>
        <v>0.13375966742591205</v>
      </c>
      <c r="BS105" s="4">
        <f t="shared" ref="BS105" si="1363">1-BS104</f>
        <v>0.32069471493255841</v>
      </c>
      <c r="BT105" s="4">
        <f t="shared" ref="BT105:CC105" si="1364">1-BT104</f>
        <v>0.29728867400613868</v>
      </c>
      <c r="BU105" s="4">
        <f t="shared" ref="BU105:BW105" si="1365">1-BU104</f>
        <v>0.11968955794058012</v>
      </c>
      <c r="BV105" s="4">
        <f t="shared" si="1365"/>
        <v>0.11968955794058012</v>
      </c>
      <c r="BW105" s="4">
        <f t="shared" si="1365"/>
        <v>0.11968955794058012</v>
      </c>
      <c r="BX105" s="4">
        <f t="shared" si="1364"/>
        <v>0.29728867400613868</v>
      </c>
      <c r="BY105" s="4">
        <f t="shared" ref="BY105:BZ105" si="1366">1-BY104</f>
        <v>0.29728867400613868</v>
      </c>
      <c r="BZ105" s="4">
        <f t="shared" si="1366"/>
        <v>0.29728867400613868</v>
      </c>
      <c r="CA105" s="4">
        <f t="shared" ref="CA105" si="1367">1-CA104</f>
        <v>0.29728867400613868</v>
      </c>
      <c r="CB105" s="4">
        <f t="shared" ref="CB105" si="1368">1-CB104</f>
        <v>0.11968955794058012</v>
      </c>
      <c r="CC105" s="4">
        <f t="shared" si="1364"/>
        <v>2.9002159186313103E-2</v>
      </c>
      <c r="CD105" s="4">
        <f t="shared" ref="CD105" si="1369">1-CD104</f>
        <v>0.24888448722353129</v>
      </c>
    </row>
    <row r="106" spans="1:82" x14ac:dyDescent="0.25">
      <c r="A106" s="2" t="s">
        <v>126</v>
      </c>
      <c r="C106" s="4">
        <f t="shared" ref="C106:J106" si="1370">+C105/C61</f>
        <v>6.4440496691424848E-2</v>
      </c>
      <c r="D106" s="4">
        <f t="shared" si="1370"/>
        <v>2.214657079820315E-2</v>
      </c>
      <c r="E106" s="4">
        <f t="shared" si="1370"/>
        <v>2.214657079820315E-2</v>
      </c>
      <c r="F106" s="4">
        <f t="shared" si="1370"/>
        <v>2.214657079820315E-2</v>
      </c>
      <c r="G106" s="4">
        <f t="shared" si="1370"/>
        <v>6.4440496691424848E-2</v>
      </c>
      <c r="H106" s="4">
        <f t="shared" si="1370"/>
        <v>6.4440496691424848E-2</v>
      </c>
      <c r="I106" s="4">
        <f t="shared" si="1370"/>
        <v>6.4440496691424848E-2</v>
      </c>
      <c r="J106" s="4">
        <f t="shared" si="1370"/>
        <v>6.4440496691424848E-2</v>
      </c>
      <c r="K106" s="4">
        <f t="shared" ref="K106:BX106" si="1371">+K105/K61</f>
        <v>2.214657079820315E-2</v>
      </c>
      <c r="L106" s="4">
        <f t="shared" ref="L106" si="1372">+L105/L61</f>
        <v>5.487294449976611E-2</v>
      </c>
      <c r="M106" s="4">
        <f t="shared" si="1371"/>
        <v>3.6664096495969169E-2</v>
      </c>
      <c r="N106" s="4">
        <f t="shared" ref="N106:P106" si="1373">+N105/N61</f>
        <v>1.612545664677555E-2</v>
      </c>
      <c r="O106" s="4">
        <f t="shared" si="1373"/>
        <v>1.612545664677555E-2</v>
      </c>
      <c r="P106" s="4">
        <f t="shared" si="1373"/>
        <v>1.612545664677555E-2</v>
      </c>
      <c r="Q106" s="4">
        <f t="shared" si="1371"/>
        <v>3.6664096495969169E-2</v>
      </c>
      <c r="R106" s="4">
        <f t="shared" ref="R106:S106" si="1374">+R105/R61</f>
        <v>3.6664096495969169E-2</v>
      </c>
      <c r="S106" s="4">
        <f t="shared" si="1374"/>
        <v>3.6664096495969169E-2</v>
      </c>
      <c r="T106" s="4">
        <f t="shared" ref="T106" si="1375">+T105/T61</f>
        <v>3.6664096495969169E-2</v>
      </c>
      <c r="U106" s="4">
        <f t="shared" ref="U106:V106" si="1376">+U105/U61</f>
        <v>1.612545664677555E-2</v>
      </c>
      <c r="V106" s="4">
        <f t="shared" si="1376"/>
        <v>3.05049373568957E-2</v>
      </c>
      <c r="W106" s="4">
        <f t="shared" si="1371"/>
        <v>4.3264118809465089E-2</v>
      </c>
      <c r="X106" s="4">
        <f t="shared" ref="X106:Z106" si="1377">+X105/X61</f>
        <v>1.7591884306739268E-2</v>
      </c>
      <c r="Y106" s="4">
        <f t="shared" si="1377"/>
        <v>1.7591884306739268E-2</v>
      </c>
      <c r="Z106" s="4">
        <f t="shared" si="1377"/>
        <v>1.7591884306739268E-2</v>
      </c>
      <c r="AA106" s="4">
        <f t="shared" si="1371"/>
        <v>4.3264118809465089E-2</v>
      </c>
      <c r="AB106" s="4">
        <f t="shared" ref="AB106:AC106" si="1378">+AB105/AB61</f>
        <v>4.3264118809465089E-2</v>
      </c>
      <c r="AC106" s="4">
        <f t="shared" si="1378"/>
        <v>4.3264118809465089E-2</v>
      </c>
      <c r="AD106" s="4">
        <f t="shared" ref="AD106" si="1379">+AD105/AD61</f>
        <v>4.3264118809465089E-2</v>
      </c>
      <c r="AE106" s="4">
        <f t="shared" ref="AE106:AF106" si="1380">+AE105/AE61</f>
        <v>1.7591884306739268E-2</v>
      </c>
      <c r="AF106" s="4">
        <f t="shared" si="1380"/>
        <v>3.6181546457838748E-2</v>
      </c>
      <c r="AG106" s="4">
        <f t="shared" si="1371"/>
        <v>3.407103435088988E-2</v>
      </c>
      <c r="AH106" s="4">
        <f t="shared" ref="AH106:AJ106" si="1381">+AH105/AH61</f>
        <v>1.5719489780948091E-2</v>
      </c>
      <c r="AI106" s="4">
        <f t="shared" si="1381"/>
        <v>1.5719489780948091E-2</v>
      </c>
      <c r="AJ106" s="4">
        <f t="shared" si="1381"/>
        <v>1.5719489780948091E-2</v>
      </c>
      <c r="AK106" s="4">
        <f t="shared" si="1371"/>
        <v>3.407103435088988E-2</v>
      </c>
      <c r="AL106" s="4">
        <f t="shared" ref="AL106:AM106" si="1382">+AL105/AL61</f>
        <v>3.407103435088988E-2</v>
      </c>
      <c r="AM106" s="4">
        <f t="shared" si="1382"/>
        <v>3.407103435088988E-2</v>
      </c>
      <c r="AN106" s="4">
        <f t="shared" ref="AN106" si="1383">+AN105/AN61</f>
        <v>3.407103435088988E-2</v>
      </c>
      <c r="AO106" s="4">
        <f t="shared" ref="AO106:AP106" si="1384">+AO105/AO61</f>
        <v>1.5719489780948091E-2</v>
      </c>
      <c r="AP106" s="4">
        <f t="shared" si="1384"/>
        <v>2.8291902497325258E-2</v>
      </c>
      <c r="AQ106" s="4">
        <f t="shared" si="1371"/>
        <v>2.4086156158849986E-2</v>
      </c>
      <c r="AR106" s="4">
        <f t="shared" ref="AR106:AT106" si="1385">+AR105/AR61</f>
        <v>1.3820617563499898E-2</v>
      </c>
      <c r="AS106" s="4">
        <f t="shared" si="1385"/>
        <v>1.3820617563499898E-2</v>
      </c>
      <c r="AT106" s="4">
        <f t="shared" si="1385"/>
        <v>1.3820617563499898E-2</v>
      </c>
      <c r="AU106" s="4">
        <f t="shared" si="1371"/>
        <v>2.4086156158849986E-2</v>
      </c>
      <c r="AV106" s="4">
        <f t="shared" ref="AV106:AW106" si="1386">+AV105/AV61</f>
        <v>2.4086156158849986E-2</v>
      </c>
      <c r="AW106" s="4">
        <f t="shared" si="1386"/>
        <v>2.4086156158849986E-2</v>
      </c>
      <c r="AX106" s="4">
        <f t="shared" ref="AX106" si="1387">+AX105/AX61</f>
        <v>2.4086156158849986E-2</v>
      </c>
      <c r="AY106" s="4">
        <f t="shared" ref="AY106:AZ106" si="1388">+AY105/AY61</f>
        <v>1.3820617563499898E-2</v>
      </c>
      <c r="AZ106" s="4">
        <f t="shared" si="1388"/>
        <v>1.9855365832803895E-2</v>
      </c>
      <c r="BA106" s="4">
        <f t="shared" si="1371"/>
        <v>6.3604679207663661E-2</v>
      </c>
      <c r="BB106" s="4">
        <f t="shared" ref="BB106:BD106" si="1389">+BB105/BB61</f>
        <v>2.9454444062108214E-2</v>
      </c>
      <c r="BC106" s="4">
        <f t="shared" si="1389"/>
        <v>2.9454444062108214E-2</v>
      </c>
      <c r="BD106" s="4">
        <f t="shared" si="1389"/>
        <v>2.9454444062108214E-2</v>
      </c>
      <c r="BE106" s="4">
        <f t="shared" si="1371"/>
        <v>6.3604679207663661E-2</v>
      </c>
      <c r="BF106" s="4">
        <f t="shared" ref="BF106:BG106" si="1390">+BF105/BF61</f>
        <v>6.3604679207663661E-2</v>
      </c>
      <c r="BG106" s="4">
        <f t="shared" si="1390"/>
        <v>6.3604679207663661E-2</v>
      </c>
      <c r="BH106" s="4">
        <f t="shared" ref="BH106" si="1391">+BH105/BH61</f>
        <v>6.3604679207663661E-2</v>
      </c>
      <c r="BI106" s="4">
        <f t="shared" ref="BI106" si="1392">+BI105/BI61</f>
        <v>5.4119811616795216E-2</v>
      </c>
      <c r="BJ106" s="4">
        <f t="shared" si="1371"/>
        <v>5.6874487200642816E-2</v>
      </c>
      <c r="BK106" s="4">
        <f t="shared" ref="BK106:BM106" si="1393">+BK105/BK61</f>
        <v>2.0063950113886807E-2</v>
      </c>
      <c r="BL106" s="4">
        <f t="shared" si="1393"/>
        <v>2.0063950113886807E-2</v>
      </c>
      <c r="BM106" s="4">
        <f t="shared" si="1393"/>
        <v>2.0063950113886807E-2</v>
      </c>
      <c r="BN106" s="4">
        <f t="shared" si="1371"/>
        <v>5.6874487200642816E-2</v>
      </c>
      <c r="BO106" s="4">
        <f t="shared" ref="BO106:BP106" si="1394">+BO105/BO61</f>
        <v>5.6874487200642816E-2</v>
      </c>
      <c r="BP106" s="4">
        <f t="shared" si="1394"/>
        <v>5.6874487200642816E-2</v>
      </c>
      <c r="BQ106" s="4">
        <f t="shared" ref="BQ106" si="1395">+BQ105/BQ61</f>
        <v>5.6874487200642816E-2</v>
      </c>
      <c r="BR106" s="4">
        <f t="shared" ref="BR106" si="1396">+BR105/BR61</f>
        <v>2.0063950113886807E-2</v>
      </c>
      <c r="BS106" s="4">
        <f t="shared" ref="BS106" si="1397">+BS105/BS61</f>
        <v>4.8104207239883762E-2</v>
      </c>
      <c r="BT106" s="4">
        <f t="shared" si="1371"/>
        <v>4.4593301100920801E-2</v>
      </c>
      <c r="BU106" s="4">
        <f t="shared" ref="BU106:BW106" si="1398">+BU105/BU61</f>
        <v>1.7953433691087015E-2</v>
      </c>
      <c r="BV106" s="4">
        <f t="shared" si="1398"/>
        <v>1.7953433691087015E-2</v>
      </c>
      <c r="BW106" s="4">
        <f t="shared" si="1398"/>
        <v>1.7953433691087015E-2</v>
      </c>
      <c r="BX106" s="4">
        <f t="shared" si="1371"/>
        <v>4.4593301100920801E-2</v>
      </c>
      <c r="BY106" s="4">
        <f t="shared" ref="BY106:BZ106" si="1399">+BY105/BY61</f>
        <v>4.4593301100920801E-2</v>
      </c>
      <c r="BZ106" s="4">
        <f t="shared" si="1399"/>
        <v>4.4593301100920801E-2</v>
      </c>
      <c r="CA106" s="4">
        <f t="shared" ref="CA106" si="1400">+CA105/CA61</f>
        <v>4.4593301100920801E-2</v>
      </c>
      <c r="CB106" s="4">
        <f t="shared" ref="CB106" si="1401">+CB105/CB61</f>
        <v>1.7953433691087015E-2</v>
      </c>
      <c r="CC106" s="4">
        <f t="shared" ref="CC106:CD106" si="1402">+CC105/CC61</f>
        <v>4.3503238779469657E-3</v>
      </c>
      <c r="CD106" s="4">
        <f t="shared" si="1402"/>
        <v>3.7332673083529694E-2</v>
      </c>
    </row>
    <row r="107" spans="1:82" x14ac:dyDescent="0.25">
      <c r="A107" s="2" t="s">
        <v>127</v>
      </c>
      <c r="C107" s="4">
        <f t="shared" ref="C107:BX107" si="1403">+C106*C79*C97</f>
        <v>0.23277377527001267</v>
      </c>
      <c r="D107" s="4">
        <f t="shared" ref="D107:F107" si="1404">+D106*D79*D97</f>
        <v>7.9998466161238707E-2</v>
      </c>
      <c r="E107" s="4">
        <f t="shared" si="1404"/>
        <v>7.9998466161238707E-2</v>
      </c>
      <c r="F107" s="4">
        <f t="shared" si="1404"/>
        <v>7.9998466161238707E-2</v>
      </c>
      <c r="G107" s="4">
        <f t="shared" si="1403"/>
        <v>0.23277377527001267</v>
      </c>
      <c r="H107" s="4">
        <f t="shared" ref="H107:I107" si="1405">+H106*H79*H97</f>
        <v>0.23277377527001267</v>
      </c>
      <c r="I107" s="4">
        <f t="shared" si="1405"/>
        <v>0.23277377527001267</v>
      </c>
      <c r="J107" s="4">
        <f t="shared" ref="J107" si="1406">+J106*J79*J97</f>
        <v>0.23277377527001267</v>
      </c>
      <c r="K107" s="4">
        <f t="shared" si="1403"/>
        <v>7.9998466161238707E-2</v>
      </c>
      <c r="L107" s="4">
        <f t="shared" ref="L107" si="1407">+L106*L79*L97</f>
        <v>0.19821359404717537</v>
      </c>
      <c r="M107" s="4">
        <f t="shared" si="1403"/>
        <v>0.13243908095709125</v>
      </c>
      <c r="N107" s="4">
        <f t="shared" ref="N107:P107" si="1408">+N106*N79*N97</f>
        <v>5.8248828211194661E-2</v>
      </c>
      <c r="O107" s="4">
        <f t="shared" si="1408"/>
        <v>5.8248828211194661E-2</v>
      </c>
      <c r="P107" s="4">
        <f t="shared" si="1408"/>
        <v>5.8248828211194661E-2</v>
      </c>
      <c r="Q107" s="4">
        <f t="shared" si="1403"/>
        <v>0.13243908095709125</v>
      </c>
      <c r="R107" s="4">
        <f t="shared" ref="R107:S107" si="1409">+R106*R79*R97</f>
        <v>0.13243908095709125</v>
      </c>
      <c r="S107" s="4">
        <f t="shared" si="1409"/>
        <v>0.13243908095709125</v>
      </c>
      <c r="T107" s="4">
        <f t="shared" ref="T107" si="1410">+T106*T79*T97</f>
        <v>0.13243908095709125</v>
      </c>
      <c r="U107" s="4">
        <f t="shared" ref="U107:V107" si="1411">+U106*U79*U97</f>
        <v>5.8248828211194661E-2</v>
      </c>
      <c r="V107" s="4">
        <f t="shared" si="1411"/>
        <v>0.11019079301858883</v>
      </c>
      <c r="W107" s="4">
        <f t="shared" ref="W107:AF107" si="1412">+W106*W79*W97</f>
        <v>0.94785371078200986</v>
      </c>
      <c r="X107" s="4">
        <f t="shared" si="1412"/>
        <v>0.38541251454178832</v>
      </c>
      <c r="Y107" s="4">
        <f t="shared" si="1412"/>
        <v>0.38541251454178832</v>
      </c>
      <c r="Z107" s="4">
        <f t="shared" si="1412"/>
        <v>0.38541251454178832</v>
      </c>
      <c r="AA107" s="4">
        <f t="shared" si="1412"/>
        <v>0.94785371078200986</v>
      </c>
      <c r="AB107" s="4">
        <f t="shared" si="1412"/>
        <v>0.94785371078200986</v>
      </c>
      <c r="AC107" s="4">
        <f t="shared" si="1412"/>
        <v>0.94785371078200986</v>
      </c>
      <c r="AD107" s="4">
        <f t="shared" si="1412"/>
        <v>0.94785371078200986</v>
      </c>
      <c r="AE107" s="4">
        <f t="shared" si="1412"/>
        <v>0.38541251454178832</v>
      </c>
      <c r="AF107" s="4">
        <f t="shared" si="1412"/>
        <v>0.79268488566537754</v>
      </c>
      <c r="AG107" s="4">
        <f t="shared" si="1403"/>
        <v>0.74644664512633307</v>
      </c>
      <c r="AH107" s="4">
        <f t="shared" ref="AH107:AJ107" si="1413">+AH106*AH79*AH97</f>
        <v>0.34439108273740776</v>
      </c>
      <c r="AI107" s="4">
        <f t="shared" si="1413"/>
        <v>0.34439108273740776</v>
      </c>
      <c r="AJ107" s="4">
        <f t="shared" si="1413"/>
        <v>0.34439108273740776</v>
      </c>
      <c r="AK107" s="4">
        <f t="shared" si="1403"/>
        <v>0.74644664512633307</v>
      </c>
      <c r="AL107" s="4">
        <f t="shared" ref="AL107:AM107" si="1414">+AL106*AL79*AL97</f>
        <v>0.74644664512633307</v>
      </c>
      <c r="AM107" s="4">
        <f t="shared" si="1414"/>
        <v>0.74644664512633307</v>
      </c>
      <c r="AN107" s="4">
        <f t="shared" ref="AN107" si="1415">+AN106*AN79*AN97</f>
        <v>0.74644664512633307</v>
      </c>
      <c r="AO107" s="4">
        <f t="shared" ref="AO107:AP107" si="1416">+AO106*AO79*AO97</f>
        <v>0.34439108273740776</v>
      </c>
      <c r="AP107" s="4">
        <f t="shared" si="1416"/>
        <v>0.61983429930175238</v>
      </c>
      <c r="AQ107" s="4">
        <f t="shared" si="1403"/>
        <v>0.52769253418022388</v>
      </c>
      <c r="AR107" s="4">
        <f t="shared" ref="AR107:AT107" si="1417">+AR106*AR79*AR97</f>
        <v>0.30278956334588436</v>
      </c>
      <c r="AS107" s="4">
        <f t="shared" si="1417"/>
        <v>0.30278956334588436</v>
      </c>
      <c r="AT107" s="4">
        <f t="shared" si="1417"/>
        <v>0.30278956334588436</v>
      </c>
      <c r="AU107" s="4">
        <f t="shared" si="1403"/>
        <v>0.52769253418022388</v>
      </c>
      <c r="AV107" s="4">
        <f t="shared" ref="AV107:AW107" si="1418">+AV106*AV79*AV97</f>
        <v>0.52769253418022388</v>
      </c>
      <c r="AW107" s="4">
        <f t="shared" si="1418"/>
        <v>0.52769253418022388</v>
      </c>
      <c r="AX107" s="4">
        <f t="shared" ref="AX107" si="1419">+AX106*AX79*AX97</f>
        <v>0.52769253418022388</v>
      </c>
      <c r="AY107" s="4">
        <f t="shared" ref="AY107:AZ107" si="1420">+AY106*AY79*AY97</f>
        <v>0.30278956334588436</v>
      </c>
      <c r="AZ107" s="4">
        <f t="shared" si="1420"/>
        <v>0.43500209183597588</v>
      </c>
      <c r="BA107" s="4">
        <f t="shared" si="1403"/>
        <v>3.8847657812885683</v>
      </c>
      <c r="BB107" s="4">
        <f t="shared" ref="BB107:BD107" si="1421">+BB106*BB79*BB97</f>
        <v>1.7989811099553421</v>
      </c>
      <c r="BC107" s="4">
        <f t="shared" si="1421"/>
        <v>1.7989811099553421</v>
      </c>
      <c r="BD107" s="4">
        <f t="shared" si="1421"/>
        <v>1.7989811099553421</v>
      </c>
      <c r="BE107" s="4">
        <f t="shared" si="1403"/>
        <v>3.8847657812885683</v>
      </c>
      <c r="BF107" s="4">
        <f t="shared" ref="BF107:BG107" si="1422">+BF106*BF79*BF97</f>
        <v>3.8847657812885683</v>
      </c>
      <c r="BG107" s="4">
        <f t="shared" si="1422"/>
        <v>3.8847657812885683</v>
      </c>
      <c r="BH107" s="4">
        <f t="shared" ref="BH107" si="1423">+BH106*BH79*BH97</f>
        <v>3.8847657812885683</v>
      </c>
      <c r="BI107" s="4">
        <f t="shared" ref="BI107" si="1424">+BI106*BI79*BI97</f>
        <v>3.3054610899346799</v>
      </c>
      <c r="BJ107" s="4">
        <f t="shared" si="1403"/>
        <v>3.4737076651865344</v>
      </c>
      <c r="BK107" s="4">
        <f t="shared" ref="BK107:BM107" si="1425">+BK106*BK79*BK97</f>
        <v>1.2254404520370095</v>
      </c>
      <c r="BL107" s="4">
        <f t="shared" si="1425"/>
        <v>1.2254404520370095</v>
      </c>
      <c r="BM107" s="4">
        <f t="shared" si="1425"/>
        <v>1.2254404520370095</v>
      </c>
      <c r="BN107" s="4">
        <f t="shared" si="1403"/>
        <v>3.4737076651865344</v>
      </c>
      <c r="BO107" s="4">
        <f t="shared" ref="BO107:BP107" si="1426">+BO106*BO79*BO97</f>
        <v>3.4737076651865344</v>
      </c>
      <c r="BP107" s="4">
        <f t="shared" si="1426"/>
        <v>3.4737076651865344</v>
      </c>
      <c r="BQ107" s="4">
        <f t="shared" ref="BQ107" si="1427">+BQ106*BQ79*BQ97</f>
        <v>3.4737076651865344</v>
      </c>
      <c r="BR107" s="4">
        <f t="shared" ref="BR107" si="1428">+BR106*BR79*BR97</f>
        <v>1.2254404520370095</v>
      </c>
      <c r="BS107" s="4">
        <f t="shared" ref="BS107" si="1429">+BS106*BS79*BS97</f>
        <v>2.938047649157832</v>
      </c>
      <c r="BT107" s="4">
        <f t="shared" si="1403"/>
        <v>4.9211194497186295</v>
      </c>
      <c r="BU107" s="4">
        <f t="shared" ref="BU107:BW107" si="1430">+BU106*BU79*BU97</f>
        <v>1.9812615246063874</v>
      </c>
      <c r="BV107" s="4">
        <f t="shared" si="1430"/>
        <v>1.9812615246063874</v>
      </c>
      <c r="BW107" s="4">
        <f t="shared" si="1430"/>
        <v>1.9812615246063874</v>
      </c>
      <c r="BX107" s="4">
        <f t="shared" si="1403"/>
        <v>4.9211194497186295</v>
      </c>
      <c r="BY107" s="4">
        <f t="shared" ref="BY107:BZ107" si="1431">+BY106*BY79*BY97</f>
        <v>4.9211194497186295</v>
      </c>
      <c r="BZ107" s="4">
        <f t="shared" si="1431"/>
        <v>4.9211194497186295</v>
      </c>
      <c r="CA107" s="4">
        <f t="shared" ref="CA107" si="1432">+CA106*CA79*CA97</f>
        <v>4.9211194497186295</v>
      </c>
      <c r="CB107" s="4">
        <f t="shared" ref="CB107" si="1433">+CB106*CB79*CB97</f>
        <v>1.9812615246063874</v>
      </c>
      <c r="CC107" s="4">
        <f t="shared" ref="CC107:CD107" si="1434">+CC106*CC79*CC97</f>
        <v>0.48008249938460207</v>
      </c>
      <c r="CD107" s="4">
        <f t="shared" si="1434"/>
        <v>4.1198686593209297</v>
      </c>
    </row>
    <row r="108" spans="1:82" x14ac:dyDescent="0.25">
      <c r="A108" s="2" t="s">
        <v>128</v>
      </c>
      <c r="C108" s="4">
        <f t="shared" ref="C108:J108" si="1435">+C107*1000/C90</f>
        <v>2.228659377351442</v>
      </c>
      <c r="D108" s="4">
        <f t="shared" si="1435"/>
        <v>0.76593392695188633</v>
      </c>
      <c r="E108" s="4">
        <f t="shared" si="1435"/>
        <v>0.76593392695188633</v>
      </c>
      <c r="F108" s="4">
        <f t="shared" si="1435"/>
        <v>0.76593392695188633</v>
      </c>
      <c r="G108" s="4">
        <f t="shared" si="1435"/>
        <v>2.228659377351442</v>
      </c>
      <c r="H108" s="4">
        <f t="shared" si="1435"/>
        <v>2.228659377351442</v>
      </c>
      <c r="I108" s="4">
        <f t="shared" si="1435"/>
        <v>2.228659377351442</v>
      </c>
      <c r="J108" s="4">
        <f t="shared" si="1435"/>
        <v>2.228659377351442</v>
      </c>
      <c r="K108" s="4">
        <f t="shared" ref="K108:L108" si="1436">+K107*1000/K90</f>
        <v>0.76593392695188633</v>
      </c>
      <c r="L108" s="4">
        <f t="shared" si="1436"/>
        <v>1.8977678416709445</v>
      </c>
      <c r="M108" s="4">
        <f t="shared" ref="M108:U108" si="1437">+M107*1000/M90</f>
        <v>1.2559937948972177</v>
      </c>
      <c r="N108" s="4">
        <f t="shared" ref="N108:P108" si="1438">+N107*1000/N90</f>
        <v>0.55240617999303054</v>
      </c>
      <c r="O108" s="4">
        <f t="shared" si="1438"/>
        <v>0.55240617999303054</v>
      </c>
      <c r="P108" s="4">
        <f t="shared" si="1438"/>
        <v>0.55240617999303054</v>
      </c>
      <c r="Q108" s="4">
        <f t="shared" si="1437"/>
        <v>1.2559937948972177</v>
      </c>
      <c r="R108" s="4">
        <f t="shared" ref="R108:S108" si="1439">+R107*1000/R90</f>
        <v>1.2559937948972177</v>
      </c>
      <c r="S108" s="4">
        <f t="shared" si="1439"/>
        <v>1.2559937948972177</v>
      </c>
      <c r="T108" s="4">
        <f t="shared" ref="T108" si="1440">+T107*1000/T90</f>
        <v>1.2559937948972177</v>
      </c>
      <c r="U108" s="4">
        <f t="shared" si="1437"/>
        <v>0.55240617999303054</v>
      </c>
      <c r="V108" s="4">
        <f t="shared" ref="V108" si="1441">+V107*1000/V90</f>
        <v>1.0450008508515014</v>
      </c>
      <c r="W108" s="4">
        <f t="shared" ref="W108:AF108" si="1442">+W107*1000/W90</f>
        <v>1.658819878497882</v>
      </c>
      <c r="X108" s="4">
        <f t="shared" si="1442"/>
        <v>0.67450275635499135</v>
      </c>
      <c r="Y108" s="4">
        <f t="shared" si="1442"/>
        <v>0.67450275635499135</v>
      </c>
      <c r="Z108" s="4">
        <f t="shared" si="1442"/>
        <v>0.67450275635499135</v>
      </c>
      <c r="AA108" s="4">
        <f t="shared" si="1442"/>
        <v>1.658819878497882</v>
      </c>
      <c r="AB108" s="4">
        <f t="shared" si="1442"/>
        <v>1.658819878497882</v>
      </c>
      <c r="AC108" s="4">
        <f t="shared" si="1442"/>
        <v>1.658819878497882</v>
      </c>
      <c r="AD108" s="4">
        <f t="shared" si="1442"/>
        <v>1.658819878497882</v>
      </c>
      <c r="AE108" s="4">
        <f t="shared" si="1442"/>
        <v>0.67450275635499135</v>
      </c>
      <c r="AF108" s="4">
        <f t="shared" si="1442"/>
        <v>1.3872620118158281</v>
      </c>
      <c r="AG108" s="4">
        <f t="shared" ref="AG108:AO108" si="1443">+AG107*1000/AG90</f>
        <v>1.3063413890652427</v>
      </c>
      <c r="AH108" s="4">
        <f t="shared" ref="AH108:AJ108" si="1444">+AH107*1000/AH90</f>
        <v>0.60271196654481007</v>
      </c>
      <c r="AI108" s="4">
        <f t="shared" si="1444"/>
        <v>0.60271196654481007</v>
      </c>
      <c r="AJ108" s="4">
        <f t="shared" si="1444"/>
        <v>0.60271196654481007</v>
      </c>
      <c r="AK108" s="4">
        <f t="shared" si="1443"/>
        <v>1.3063413890652427</v>
      </c>
      <c r="AL108" s="4">
        <f t="shared" ref="AL108:AM108" si="1445">+AL107*1000/AL90</f>
        <v>1.3063413890652427</v>
      </c>
      <c r="AM108" s="4">
        <f t="shared" si="1445"/>
        <v>1.3063413890652427</v>
      </c>
      <c r="AN108" s="4">
        <f t="shared" ref="AN108" si="1446">+AN107*1000/AN90</f>
        <v>1.3063413890652427</v>
      </c>
      <c r="AO108" s="4">
        <f t="shared" si="1443"/>
        <v>0.60271196654481007</v>
      </c>
      <c r="AP108" s="4">
        <f t="shared" ref="AP108" si="1447">+AP107*1000/AP90</f>
        <v>1.0847596473597807</v>
      </c>
      <c r="AQ108" s="4">
        <f t="shared" ref="AQ108:AY108" si="1448">+AQ107*1000/AQ90</f>
        <v>0.92350418157975989</v>
      </c>
      <c r="AR108" s="4">
        <f t="shared" ref="AR108:AT108" si="1449">+AR107*1000/AR90</f>
        <v>0.52990597701564612</v>
      </c>
      <c r="AS108" s="4">
        <f t="shared" si="1449"/>
        <v>0.52990597701564612</v>
      </c>
      <c r="AT108" s="4">
        <f t="shared" si="1449"/>
        <v>0.52990597701564612</v>
      </c>
      <c r="AU108" s="4">
        <f t="shared" si="1448"/>
        <v>0.92350418157975989</v>
      </c>
      <c r="AV108" s="4">
        <f t="shared" ref="AV108:AW108" si="1450">+AV107*1000/AV90</f>
        <v>0.92350418157975989</v>
      </c>
      <c r="AW108" s="4">
        <f t="shared" si="1450"/>
        <v>0.92350418157975989</v>
      </c>
      <c r="AX108" s="4">
        <f t="shared" ref="AX108" si="1451">+AX107*1000/AX90</f>
        <v>0.92350418157975989</v>
      </c>
      <c r="AY108" s="4">
        <f t="shared" si="1448"/>
        <v>0.52990597701564612</v>
      </c>
      <c r="AZ108" s="4">
        <f t="shared" ref="AZ108" si="1452">+AZ107*1000/AZ90</f>
        <v>0.76128848673319316</v>
      </c>
      <c r="BA108" s="4">
        <f t="shared" ref="BA108:BN108" si="1453">+BA107*1000/BA90</f>
        <v>2.1838017454020617</v>
      </c>
      <c r="BB108" s="4">
        <f t="shared" ref="BB108:BD108" si="1454">+BB107*1000/BB90</f>
        <v>1.0112882755476447</v>
      </c>
      <c r="BC108" s="4">
        <f t="shared" si="1454"/>
        <v>1.0112882755476447</v>
      </c>
      <c r="BD108" s="4">
        <f t="shared" si="1454"/>
        <v>1.0112882755476447</v>
      </c>
      <c r="BE108" s="4">
        <f t="shared" si="1453"/>
        <v>2.1838017454020617</v>
      </c>
      <c r="BF108" s="4">
        <f t="shared" ref="BF108:BG108" si="1455">+BF107*1000/BF90</f>
        <v>2.1838017454020617</v>
      </c>
      <c r="BG108" s="4">
        <f t="shared" si="1455"/>
        <v>2.1838017454020617</v>
      </c>
      <c r="BH108" s="4">
        <f t="shared" ref="BH108" si="1456">+BH107*1000/BH90</f>
        <v>2.1838017454020617</v>
      </c>
      <c r="BI108" s="4">
        <f t="shared" ref="BI108" si="1457">+BI107*1000/BI90</f>
        <v>1.8581484969638515</v>
      </c>
      <c r="BJ108" s="4">
        <f t="shared" si="1453"/>
        <v>1.9527274717022072</v>
      </c>
      <c r="BK108" s="4">
        <f t="shared" ref="BK108:BM108" si="1458">+BK107*1000/BK90</f>
        <v>0.68887524981159864</v>
      </c>
      <c r="BL108" s="4">
        <f t="shared" si="1458"/>
        <v>0.68887524981159864</v>
      </c>
      <c r="BM108" s="4">
        <f t="shared" si="1458"/>
        <v>0.68887524981159864</v>
      </c>
      <c r="BN108" s="4">
        <f t="shared" si="1453"/>
        <v>1.9527274717022072</v>
      </c>
      <c r="BO108" s="4">
        <f t="shared" ref="BO108:BP108" si="1459">+BO107*1000/BO90</f>
        <v>1.9527274717022072</v>
      </c>
      <c r="BP108" s="4">
        <f t="shared" si="1459"/>
        <v>1.9527274717022072</v>
      </c>
      <c r="BQ108" s="4">
        <f t="shared" ref="BQ108" si="1460">+BQ107*1000/BQ90</f>
        <v>1.9527274717022072</v>
      </c>
      <c r="BR108" s="4">
        <f t="shared" ref="BR108" si="1461">+BR107*1000/BR90</f>
        <v>0.68887524981159864</v>
      </c>
      <c r="BS108" s="4">
        <f t="shared" ref="BS108" si="1462">+BS107*1000/BS90</f>
        <v>1.651608860232775</v>
      </c>
      <c r="BT108" s="4">
        <f t="shared" ref="BT108:CC108" si="1463">+BT107*1000/BT90</f>
        <v>1.8571273428996962</v>
      </c>
      <c r="BU108" s="4">
        <f t="shared" ref="BU108:BW108" si="1464">+BU107*1000/BU90</f>
        <v>0.74768657586477361</v>
      </c>
      <c r="BV108" s="4">
        <f t="shared" si="1464"/>
        <v>0.74768657586477361</v>
      </c>
      <c r="BW108" s="4">
        <f t="shared" si="1464"/>
        <v>0.74768657586477361</v>
      </c>
      <c r="BX108" s="4">
        <f t="shared" si="1463"/>
        <v>1.8571273428996962</v>
      </c>
      <c r="BY108" s="4">
        <f t="shared" ref="BY108:BZ108" si="1465">+BY107*1000/BY90</f>
        <v>1.8571273428996962</v>
      </c>
      <c r="BZ108" s="4">
        <f t="shared" si="1465"/>
        <v>1.8571273428996962</v>
      </c>
      <c r="CA108" s="4">
        <f t="shared" ref="CA108" si="1466">+CA107*1000/CA90</f>
        <v>1.8571273428996962</v>
      </c>
      <c r="CB108" s="4">
        <f t="shared" ref="CB108" si="1467">+CB107*1000/CB90</f>
        <v>0.74768657586477361</v>
      </c>
      <c r="CC108" s="4">
        <f t="shared" si="1463"/>
        <v>0.18117307363993121</v>
      </c>
      <c r="CD108" s="4">
        <f t="shared" ref="CD108" si="1468">+CD107*1000/CD90</f>
        <v>1.5547520873157981</v>
      </c>
    </row>
    <row r="109" spans="1:8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x14ac:dyDescent="0.25">
      <c r="A110" s="2" t="s">
        <v>129</v>
      </c>
    </row>
    <row r="111" spans="1:82" x14ac:dyDescent="0.25">
      <c r="A111" s="2" t="s">
        <v>130</v>
      </c>
      <c r="C111" s="4">
        <f t="shared" ref="C111:CD111" si="1469">+(1-C99)^(C7+C13)</f>
        <v>0.5484765404056996</v>
      </c>
      <c r="D111" s="4">
        <f t="shared" ref="D111:F111" si="1470">+(1-D99)^(D7+D13)</f>
        <v>0.81960043964605844</v>
      </c>
      <c r="E111" s="4">
        <f t="shared" si="1470"/>
        <v>0.81960043964605844</v>
      </c>
      <c r="F111" s="4">
        <f t="shared" si="1470"/>
        <v>0.81960043964605844</v>
      </c>
      <c r="G111" s="4">
        <f t="shared" si="1469"/>
        <v>0.5484765404056996</v>
      </c>
      <c r="H111" s="4">
        <f t="shared" ref="H111:I111" si="1471">+(1-H99)^(H7+H13)</f>
        <v>0.5484765404056996</v>
      </c>
      <c r="I111" s="4">
        <f t="shared" si="1471"/>
        <v>0.5484765404056996</v>
      </c>
      <c r="J111" s="4">
        <f t="shared" si="1469"/>
        <v>0.5484765404056996</v>
      </c>
      <c r="K111" s="4">
        <f t="shared" si="1469"/>
        <v>0.81960043964605844</v>
      </c>
      <c r="L111" s="4">
        <f t="shared" si="1469"/>
        <v>0.61433770692071621</v>
      </c>
      <c r="M111" s="4">
        <f t="shared" si="1469"/>
        <v>0.72653629174837542</v>
      </c>
      <c r="N111" s="4">
        <f t="shared" ref="N111:P111" si="1472">+(1-N99)^(N7+N13)</f>
        <v>0.85819860503339562</v>
      </c>
      <c r="O111" s="4">
        <f t="shared" si="1472"/>
        <v>0.85819860503339562</v>
      </c>
      <c r="P111" s="4">
        <f t="shared" si="1472"/>
        <v>0.85819860503339562</v>
      </c>
      <c r="Q111" s="4">
        <f t="shared" si="1469"/>
        <v>0.72653629174837542</v>
      </c>
      <c r="R111" s="4">
        <f t="shared" ref="R111:S111" si="1473">+(1-R99)^(R7+R13)</f>
        <v>0.72653629174837542</v>
      </c>
      <c r="S111" s="4">
        <f t="shared" si="1473"/>
        <v>0.72653629174837542</v>
      </c>
      <c r="T111" s="4">
        <f t="shared" si="1469"/>
        <v>0.72653629174837542</v>
      </c>
      <c r="U111" s="4">
        <f t="shared" si="1469"/>
        <v>0.85819860503339562</v>
      </c>
      <c r="V111" s="4">
        <f t="shared" si="1469"/>
        <v>0.77170813693830298</v>
      </c>
      <c r="W111" s="4">
        <f t="shared" si="1469"/>
        <v>0.68422705355596691</v>
      </c>
      <c r="X111" s="4">
        <f t="shared" ref="X111:Z111" si="1474">+(1-X99)^(X7+X13)</f>
        <v>0.84879811603346111</v>
      </c>
      <c r="Y111" s="4">
        <f t="shared" si="1474"/>
        <v>0.84879811603346111</v>
      </c>
      <c r="Z111" s="4">
        <f t="shared" si="1474"/>
        <v>0.84879811603346111</v>
      </c>
      <c r="AA111" s="4">
        <f t="shared" si="1469"/>
        <v>0.68422705355596691</v>
      </c>
      <c r="AB111" s="4">
        <f t="shared" ref="AB111:AC111" si="1475">+(1-AB99)^(AB7+AB13)</f>
        <v>0.68422705355596691</v>
      </c>
      <c r="AC111" s="4">
        <f t="shared" si="1475"/>
        <v>0.68422705355596691</v>
      </c>
      <c r="AD111" s="4">
        <f t="shared" si="1469"/>
        <v>0.68422705355596691</v>
      </c>
      <c r="AE111" s="4">
        <f t="shared" si="1469"/>
        <v>0.84879811603346111</v>
      </c>
      <c r="AF111" s="4">
        <f t="shared" si="1469"/>
        <v>0.73504816675610751</v>
      </c>
      <c r="AG111" s="4">
        <f t="shared" si="1469"/>
        <v>0.74315903614721435</v>
      </c>
      <c r="AH111" s="4">
        <f t="shared" ref="AH111:AJ111" si="1476">+(1-AH99)^(AH7+AH13)</f>
        <v>0.860801043026582</v>
      </c>
      <c r="AI111" s="4">
        <f t="shared" si="1476"/>
        <v>0.860801043026582</v>
      </c>
      <c r="AJ111" s="4">
        <f t="shared" si="1476"/>
        <v>0.860801043026582</v>
      </c>
      <c r="AK111" s="4">
        <f t="shared" si="1469"/>
        <v>0.74315903614721435</v>
      </c>
      <c r="AL111" s="4">
        <f t="shared" ref="AL111:AM111" si="1477">+(1-AL99)^(AL7+AL13)</f>
        <v>0.74315903614721435</v>
      </c>
      <c r="AM111" s="4">
        <f t="shared" si="1477"/>
        <v>0.74315903614721435</v>
      </c>
      <c r="AN111" s="4">
        <f t="shared" si="1469"/>
        <v>0.74315903614721435</v>
      </c>
      <c r="AO111" s="4">
        <f t="shared" si="1469"/>
        <v>0.860801043026582</v>
      </c>
      <c r="AP111" s="4">
        <f t="shared" si="1469"/>
        <v>0.78600008315502112</v>
      </c>
      <c r="AQ111" s="4">
        <f t="shared" si="1469"/>
        <v>0.80716678789153151</v>
      </c>
      <c r="AR111" s="4">
        <f t="shared" ref="AR111:AT111" si="1478">+(1-AR99)^(AR7+AR13)</f>
        <v>0.87297370444026856</v>
      </c>
      <c r="AS111" s="4">
        <f t="shared" si="1478"/>
        <v>0.87297370444026856</v>
      </c>
      <c r="AT111" s="4">
        <f t="shared" si="1478"/>
        <v>0.87297370444026856</v>
      </c>
      <c r="AU111" s="4">
        <f t="shared" si="1469"/>
        <v>0.80716678789153151</v>
      </c>
      <c r="AV111" s="4">
        <f t="shared" ref="AV111:AW111" si="1479">+(1-AV99)^(AV7+AV13)</f>
        <v>0.80716678789153151</v>
      </c>
      <c r="AW111" s="4">
        <f t="shared" si="1479"/>
        <v>0.80716678789153151</v>
      </c>
      <c r="AX111" s="4">
        <f t="shared" si="1469"/>
        <v>0.80716678789153151</v>
      </c>
      <c r="AY111" s="4">
        <f t="shared" si="1469"/>
        <v>0.87297370444026856</v>
      </c>
      <c r="AZ111" s="4">
        <f t="shared" si="1469"/>
        <v>0.84048387392915958</v>
      </c>
      <c r="BA111" s="4">
        <f t="shared" si="1469"/>
        <v>0.55383452244365738</v>
      </c>
      <c r="BB111" s="4">
        <f t="shared" ref="BB111:BD111" si="1480">+(1-BB99)^(BB7+BB13)</f>
        <v>0.77275354490598291</v>
      </c>
      <c r="BC111" s="4">
        <f t="shared" si="1480"/>
        <v>0.77275354490598291</v>
      </c>
      <c r="BD111" s="4">
        <f t="shared" si="1480"/>
        <v>0.77275354490598291</v>
      </c>
      <c r="BE111" s="4">
        <f t="shared" si="1469"/>
        <v>0.55383452244365738</v>
      </c>
      <c r="BF111" s="4">
        <f t="shared" ref="BF111:BG111" si="1481">+(1-BF99)^(BF7+BF13)</f>
        <v>0.55383452244365738</v>
      </c>
      <c r="BG111" s="4">
        <f t="shared" si="1481"/>
        <v>0.55383452244365738</v>
      </c>
      <c r="BH111" s="4">
        <f t="shared" si="1469"/>
        <v>0.55383452244365738</v>
      </c>
      <c r="BI111" s="4">
        <f t="shared" si="1469"/>
        <v>0.61920149594370122</v>
      </c>
      <c r="BJ111" s="4">
        <f t="shared" si="1469"/>
        <v>0.59697820941626412</v>
      </c>
      <c r="BK111" s="4">
        <f t="shared" ref="BK111:BM111" si="1482">+(1-BK99)^(BK7+BK13)</f>
        <v>0.83295101490350842</v>
      </c>
      <c r="BL111" s="4">
        <f t="shared" si="1482"/>
        <v>0.83295101490350842</v>
      </c>
      <c r="BM111" s="4">
        <f t="shared" si="1482"/>
        <v>0.83295101490350842</v>
      </c>
      <c r="BN111" s="4">
        <f t="shared" si="1469"/>
        <v>0.59697820941626412</v>
      </c>
      <c r="BO111" s="4">
        <f t="shared" ref="BO111:BP111" si="1483">+(1-BO99)^(BO7+BO13)</f>
        <v>0.59697820941626412</v>
      </c>
      <c r="BP111" s="4">
        <f t="shared" si="1483"/>
        <v>0.59697820941626412</v>
      </c>
      <c r="BQ111" s="4">
        <f t="shared" si="1469"/>
        <v>0.59697820941626412</v>
      </c>
      <c r="BR111" s="4">
        <f t="shared" si="1469"/>
        <v>0.83295101490350842</v>
      </c>
      <c r="BS111" s="4">
        <f t="shared" si="1469"/>
        <v>0.65805072321369618</v>
      </c>
      <c r="BT111" s="4">
        <f t="shared" si="1469"/>
        <v>0.67570637173109838</v>
      </c>
      <c r="BU111" s="4">
        <f t="shared" ref="BU111:BW111" si="1484">+(1-BU99)^(BU7+BU13)</f>
        <v>0.84648041492669235</v>
      </c>
      <c r="BV111" s="4">
        <f t="shared" si="1484"/>
        <v>0.84648041492669235</v>
      </c>
      <c r="BW111" s="4">
        <f t="shared" si="1484"/>
        <v>0.84648041492669235</v>
      </c>
      <c r="BX111" s="4">
        <f t="shared" si="1469"/>
        <v>0.67570637173109838</v>
      </c>
      <c r="BY111" s="4">
        <f t="shared" ref="BY111:BZ111" si="1485">+(1-BY99)^(BY7+BY13)</f>
        <v>0.67570637173109838</v>
      </c>
      <c r="BZ111" s="4">
        <f t="shared" si="1485"/>
        <v>0.67570637173109838</v>
      </c>
      <c r="CA111" s="4">
        <f t="shared" si="1469"/>
        <v>0.67570637173109838</v>
      </c>
      <c r="CB111" s="4">
        <f t="shared" si="1469"/>
        <v>0.84648041492669235</v>
      </c>
      <c r="CC111" s="4">
        <f t="shared" si="1469"/>
        <v>0.93368272817717268</v>
      </c>
      <c r="CD111" s="4">
        <f t="shared" si="1469"/>
        <v>0.72761410409240379</v>
      </c>
    </row>
    <row r="112" spans="1:82" x14ac:dyDescent="0.25">
      <c r="A112" s="2" t="s">
        <v>131</v>
      </c>
      <c r="C112" s="4">
        <f t="shared" ref="C112:J112" si="1486">1-C111</f>
        <v>0.4515234595943004</v>
      </c>
      <c r="D112" s="4">
        <f t="shared" si="1486"/>
        <v>0.18039956035394156</v>
      </c>
      <c r="E112" s="4">
        <f t="shared" si="1486"/>
        <v>0.18039956035394156</v>
      </c>
      <c r="F112" s="4">
        <f t="shared" si="1486"/>
        <v>0.18039956035394156</v>
      </c>
      <c r="G112" s="4">
        <f t="shared" si="1486"/>
        <v>0.4515234595943004</v>
      </c>
      <c r="H112" s="4">
        <f t="shared" si="1486"/>
        <v>0.4515234595943004</v>
      </c>
      <c r="I112" s="4">
        <f t="shared" si="1486"/>
        <v>0.4515234595943004</v>
      </c>
      <c r="J112" s="4">
        <f t="shared" si="1486"/>
        <v>0.4515234595943004</v>
      </c>
      <c r="K112" s="4">
        <f t="shared" ref="K112:L112" si="1487">1-K111</f>
        <v>0.18039956035394156</v>
      </c>
      <c r="L112" s="4">
        <f t="shared" si="1487"/>
        <v>0.38566229307928379</v>
      </c>
      <c r="M112" s="4">
        <f t="shared" ref="M112:AA112" si="1488">1-M111</f>
        <v>0.27346370825162458</v>
      </c>
      <c r="N112" s="4">
        <f t="shared" ref="N112:P112" si="1489">1-N111</f>
        <v>0.14180139496660438</v>
      </c>
      <c r="O112" s="4">
        <f t="shared" si="1489"/>
        <v>0.14180139496660438</v>
      </c>
      <c r="P112" s="4">
        <f t="shared" si="1489"/>
        <v>0.14180139496660438</v>
      </c>
      <c r="Q112" s="4">
        <f t="shared" si="1488"/>
        <v>0.27346370825162458</v>
      </c>
      <c r="R112" s="4">
        <f t="shared" ref="R112:S112" si="1490">1-R111</f>
        <v>0.27346370825162458</v>
      </c>
      <c r="S112" s="4">
        <f t="shared" si="1490"/>
        <v>0.27346370825162458</v>
      </c>
      <c r="T112" s="4">
        <f t="shared" ref="T112" si="1491">1-T111</f>
        <v>0.27346370825162458</v>
      </c>
      <c r="U112" s="4">
        <f t="shared" ref="U112:V112" si="1492">1-U111</f>
        <v>0.14180139496660438</v>
      </c>
      <c r="V112" s="4">
        <f t="shared" si="1492"/>
        <v>0.22829186306169702</v>
      </c>
      <c r="W112" s="4">
        <f t="shared" si="1488"/>
        <v>0.31577294644403309</v>
      </c>
      <c r="X112" s="4">
        <f t="shared" ref="X112:Z112" si="1493">1-X111</f>
        <v>0.15120188396653889</v>
      </c>
      <c r="Y112" s="4">
        <f t="shared" si="1493"/>
        <v>0.15120188396653889</v>
      </c>
      <c r="Z112" s="4">
        <f t="shared" si="1493"/>
        <v>0.15120188396653889</v>
      </c>
      <c r="AA112" s="4">
        <f t="shared" si="1488"/>
        <v>0.31577294644403309</v>
      </c>
      <c r="AB112" s="4">
        <f t="shared" ref="AB112:AC112" si="1494">1-AB111</f>
        <v>0.31577294644403309</v>
      </c>
      <c r="AC112" s="4">
        <f t="shared" si="1494"/>
        <v>0.31577294644403309</v>
      </c>
      <c r="AD112" s="4">
        <f t="shared" ref="AD112" si="1495">1-AD111</f>
        <v>0.31577294644403309</v>
      </c>
      <c r="AE112" s="4">
        <f t="shared" ref="AE112:AF112" si="1496">1-AE111</f>
        <v>0.15120188396653889</v>
      </c>
      <c r="AF112" s="4">
        <f t="shared" si="1496"/>
        <v>0.26495183324389249</v>
      </c>
      <c r="AG112" s="4">
        <f t="shared" ref="AG112:AO112" si="1497">1-AG111</f>
        <v>0.25684096385278565</v>
      </c>
      <c r="AH112" s="4">
        <f t="shared" ref="AH112:AJ112" si="1498">1-AH111</f>
        <v>0.139198956973418</v>
      </c>
      <c r="AI112" s="4">
        <f t="shared" si="1498"/>
        <v>0.139198956973418</v>
      </c>
      <c r="AJ112" s="4">
        <f t="shared" si="1498"/>
        <v>0.139198956973418</v>
      </c>
      <c r="AK112" s="4">
        <f t="shared" si="1497"/>
        <v>0.25684096385278565</v>
      </c>
      <c r="AL112" s="4">
        <f t="shared" ref="AL112:AM112" si="1499">1-AL111</f>
        <v>0.25684096385278565</v>
      </c>
      <c r="AM112" s="4">
        <f t="shared" si="1499"/>
        <v>0.25684096385278565</v>
      </c>
      <c r="AN112" s="4">
        <f t="shared" ref="AN112" si="1500">1-AN111</f>
        <v>0.25684096385278565</v>
      </c>
      <c r="AO112" s="4">
        <f t="shared" si="1497"/>
        <v>0.139198956973418</v>
      </c>
      <c r="AP112" s="4">
        <f t="shared" ref="AP112" si="1501">1-AP111</f>
        <v>0.21399991684497888</v>
      </c>
      <c r="AQ112" s="4">
        <f t="shared" ref="AQ112:AY112" si="1502">1-AQ111</f>
        <v>0.19283321210846849</v>
      </c>
      <c r="AR112" s="4">
        <f t="shared" ref="AR112:AT112" si="1503">1-AR111</f>
        <v>0.12702629555973144</v>
      </c>
      <c r="AS112" s="4">
        <f t="shared" si="1503"/>
        <v>0.12702629555973144</v>
      </c>
      <c r="AT112" s="4">
        <f t="shared" si="1503"/>
        <v>0.12702629555973144</v>
      </c>
      <c r="AU112" s="4">
        <f t="shared" si="1502"/>
        <v>0.19283321210846849</v>
      </c>
      <c r="AV112" s="4">
        <f t="shared" ref="AV112:AW112" si="1504">1-AV111</f>
        <v>0.19283321210846849</v>
      </c>
      <c r="AW112" s="4">
        <f t="shared" si="1504"/>
        <v>0.19283321210846849</v>
      </c>
      <c r="AX112" s="4">
        <f t="shared" ref="AX112" si="1505">1-AX111</f>
        <v>0.19283321210846849</v>
      </c>
      <c r="AY112" s="4">
        <f t="shared" si="1502"/>
        <v>0.12702629555973144</v>
      </c>
      <c r="AZ112" s="4">
        <f t="shared" ref="AZ112" si="1506">1-AZ111</f>
        <v>0.15951612607084042</v>
      </c>
      <c r="BA112" s="4">
        <f t="shared" ref="BA112:BN112" si="1507">1-BA111</f>
        <v>0.44616547755634262</v>
      </c>
      <c r="BB112" s="4">
        <f t="shared" ref="BB112:BD112" si="1508">1-BB111</f>
        <v>0.22724645509401709</v>
      </c>
      <c r="BC112" s="4">
        <f t="shared" si="1508"/>
        <v>0.22724645509401709</v>
      </c>
      <c r="BD112" s="4">
        <f t="shared" si="1508"/>
        <v>0.22724645509401709</v>
      </c>
      <c r="BE112" s="4">
        <f t="shared" si="1507"/>
        <v>0.44616547755634262</v>
      </c>
      <c r="BF112" s="4">
        <f t="shared" ref="BF112:BG112" si="1509">1-BF111</f>
        <v>0.44616547755634262</v>
      </c>
      <c r="BG112" s="4">
        <f t="shared" si="1509"/>
        <v>0.44616547755634262</v>
      </c>
      <c r="BH112" s="4">
        <f t="shared" ref="BH112" si="1510">1-BH111</f>
        <v>0.44616547755634262</v>
      </c>
      <c r="BI112" s="4">
        <f t="shared" ref="BI112" si="1511">1-BI111</f>
        <v>0.38079850405629878</v>
      </c>
      <c r="BJ112" s="4">
        <f t="shared" si="1507"/>
        <v>0.40302179058373588</v>
      </c>
      <c r="BK112" s="4">
        <f t="shared" ref="BK112:BM112" si="1512">1-BK111</f>
        <v>0.16704898509649158</v>
      </c>
      <c r="BL112" s="4">
        <f t="shared" si="1512"/>
        <v>0.16704898509649158</v>
      </c>
      <c r="BM112" s="4">
        <f t="shared" si="1512"/>
        <v>0.16704898509649158</v>
      </c>
      <c r="BN112" s="4">
        <f t="shared" si="1507"/>
        <v>0.40302179058373588</v>
      </c>
      <c r="BO112" s="4">
        <f t="shared" ref="BO112:BP112" si="1513">1-BO111</f>
        <v>0.40302179058373588</v>
      </c>
      <c r="BP112" s="4">
        <f t="shared" si="1513"/>
        <v>0.40302179058373588</v>
      </c>
      <c r="BQ112" s="4">
        <f t="shared" ref="BQ112" si="1514">1-BQ111</f>
        <v>0.40302179058373588</v>
      </c>
      <c r="BR112" s="4">
        <f t="shared" ref="BR112" si="1515">1-BR111</f>
        <v>0.16704898509649158</v>
      </c>
      <c r="BS112" s="4">
        <f t="shared" ref="BS112" si="1516">1-BS111</f>
        <v>0.34194927678630382</v>
      </c>
      <c r="BT112" s="4">
        <f t="shared" ref="BT112:CC112" si="1517">1-BT111</f>
        <v>0.32429362826890162</v>
      </c>
      <c r="BU112" s="4">
        <f t="shared" ref="BU112:BW112" si="1518">1-BU111</f>
        <v>0.15351958507330765</v>
      </c>
      <c r="BV112" s="4">
        <f t="shared" si="1518"/>
        <v>0.15351958507330765</v>
      </c>
      <c r="BW112" s="4">
        <f t="shared" si="1518"/>
        <v>0.15351958507330765</v>
      </c>
      <c r="BX112" s="4">
        <f t="shared" si="1517"/>
        <v>0.32429362826890162</v>
      </c>
      <c r="BY112" s="4">
        <f t="shared" ref="BY112:BZ112" si="1519">1-BY111</f>
        <v>0.32429362826890162</v>
      </c>
      <c r="BZ112" s="4">
        <f t="shared" si="1519"/>
        <v>0.32429362826890162</v>
      </c>
      <c r="CA112" s="4">
        <f t="shared" ref="CA112" si="1520">1-CA111</f>
        <v>0.32429362826890162</v>
      </c>
      <c r="CB112" s="4">
        <f t="shared" ref="CB112" si="1521">1-CB111</f>
        <v>0.15351958507330765</v>
      </c>
      <c r="CC112" s="4">
        <f t="shared" si="1517"/>
        <v>6.6317271822827317E-2</v>
      </c>
      <c r="CD112" s="4">
        <f t="shared" ref="CD112" si="1522">1-CD111</f>
        <v>0.27238589590759621</v>
      </c>
    </row>
    <row r="113" spans="1:82" x14ac:dyDescent="0.25">
      <c r="A113" s="2" t="s">
        <v>126</v>
      </c>
      <c r="C113" s="4">
        <f t="shared" ref="C113:BX113" si="1523">+C112/C61</f>
        <v>6.7728518939145055E-2</v>
      </c>
      <c r="D113" s="4">
        <f t="shared" ref="D113:F113" si="1524">+D112/D61</f>
        <v>2.7059934053091234E-2</v>
      </c>
      <c r="E113" s="4">
        <f t="shared" si="1524"/>
        <v>2.7059934053091234E-2</v>
      </c>
      <c r="F113" s="4">
        <f t="shared" si="1524"/>
        <v>2.7059934053091234E-2</v>
      </c>
      <c r="G113" s="4">
        <f t="shared" si="1523"/>
        <v>6.7728518939145055E-2</v>
      </c>
      <c r="H113" s="4">
        <f t="shared" ref="H113:I113" si="1525">+H112/H61</f>
        <v>6.7728518939145055E-2</v>
      </c>
      <c r="I113" s="4">
        <f t="shared" si="1525"/>
        <v>6.7728518939145055E-2</v>
      </c>
      <c r="J113" s="4">
        <f t="shared" ref="J113" si="1526">+J112/J61</f>
        <v>6.7728518939145055E-2</v>
      </c>
      <c r="K113" s="4">
        <f t="shared" si="1523"/>
        <v>2.7059934053091234E-2</v>
      </c>
      <c r="L113" s="4">
        <f t="shared" ref="L113" si="1527">+L112/L61</f>
        <v>5.7849343961892563E-2</v>
      </c>
      <c r="M113" s="4">
        <f t="shared" si="1523"/>
        <v>4.1019556237743685E-2</v>
      </c>
      <c r="N113" s="4">
        <f t="shared" ref="N113:P113" si="1528">+N112/N61</f>
        <v>2.1270209244990654E-2</v>
      </c>
      <c r="O113" s="4">
        <f t="shared" si="1528"/>
        <v>2.1270209244990654E-2</v>
      </c>
      <c r="P113" s="4">
        <f t="shared" si="1528"/>
        <v>2.1270209244990654E-2</v>
      </c>
      <c r="Q113" s="4">
        <f t="shared" si="1523"/>
        <v>4.1019556237743685E-2</v>
      </c>
      <c r="R113" s="4">
        <f t="shared" ref="R113:S113" si="1529">+R112/R61</f>
        <v>4.1019556237743685E-2</v>
      </c>
      <c r="S113" s="4">
        <f t="shared" si="1529"/>
        <v>4.1019556237743685E-2</v>
      </c>
      <c r="T113" s="4">
        <f t="shared" ref="T113" si="1530">+T112/T61</f>
        <v>4.1019556237743685E-2</v>
      </c>
      <c r="U113" s="4">
        <f t="shared" ref="U113:V113" si="1531">+U112/U61</f>
        <v>2.1270209244990654E-2</v>
      </c>
      <c r="V113" s="4">
        <f t="shared" si="1531"/>
        <v>3.4243779459254553E-2</v>
      </c>
      <c r="W113" s="4">
        <f t="shared" si="1523"/>
        <v>4.7365941966604957E-2</v>
      </c>
      <c r="X113" s="4">
        <f t="shared" ref="X113:Z113" si="1532">+X112/X61</f>
        <v>2.2680282594980831E-2</v>
      </c>
      <c r="Y113" s="4">
        <f t="shared" si="1532"/>
        <v>2.2680282594980831E-2</v>
      </c>
      <c r="Z113" s="4">
        <f t="shared" si="1532"/>
        <v>2.2680282594980831E-2</v>
      </c>
      <c r="AA113" s="4">
        <f t="shared" si="1523"/>
        <v>4.7365941966604957E-2</v>
      </c>
      <c r="AB113" s="4">
        <f t="shared" ref="AB113:AC113" si="1533">+AB112/AB61</f>
        <v>4.7365941966604957E-2</v>
      </c>
      <c r="AC113" s="4">
        <f t="shared" si="1533"/>
        <v>4.7365941966604957E-2</v>
      </c>
      <c r="AD113" s="4">
        <f t="shared" ref="AD113" si="1534">+AD112/AD61</f>
        <v>4.7365941966604957E-2</v>
      </c>
      <c r="AE113" s="4">
        <f t="shared" ref="AE113:AF113" si="1535">+AE112/AE61</f>
        <v>2.2680282594980831E-2</v>
      </c>
      <c r="AF113" s="4">
        <f t="shared" si="1535"/>
        <v>3.9742774986583872E-2</v>
      </c>
      <c r="AG113" s="4">
        <f t="shared" si="1523"/>
        <v>3.8526144577917844E-2</v>
      </c>
      <c r="AH113" s="4">
        <f t="shared" ref="AH113:AJ113" si="1536">+AH112/AH61</f>
        <v>2.0879843546012699E-2</v>
      </c>
      <c r="AI113" s="4">
        <f t="shared" si="1536"/>
        <v>2.0879843546012699E-2</v>
      </c>
      <c r="AJ113" s="4">
        <f t="shared" si="1536"/>
        <v>2.0879843546012699E-2</v>
      </c>
      <c r="AK113" s="4">
        <f t="shared" si="1523"/>
        <v>3.8526144577917844E-2</v>
      </c>
      <c r="AL113" s="4">
        <f t="shared" ref="AL113:AM113" si="1537">+AL112/AL61</f>
        <v>3.8526144577917844E-2</v>
      </c>
      <c r="AM113" s="4">
        <f t="shared" si="1537"/>
        <v>3.8526144577917844E-2</v>
      </c>
      <c r="AN113" s="4">
        <f t="shared" ref="AN113" si="1538">+AN112/AN61</f>
        <v>3.8526144577917844E-2</v>
      </c>
      <c r="AO113" s="4">
        <f t="shared" ref="AO113:AP113" si="1539">+AO112/AO61</f>
        <v>2.0879843546012699E-2</v>
      </c>
      <c r="AP113" s="4">
        <f t="shared" si="1539"/>
        <v>3.209998752674683E-2</v>
      </c>
      <c r="AQ113" s="4">
        <f t="shared" si="1523"/>
        <v>2.8924981816270273E-2</v>
      </c>
      <c r="AR113" s="4">
        <f t="shared" ref="AR113:AT113" si="1540">+AR112/AR61</f>
        <v>1.9053944333959714E-2</v>
      </c>
      <c r="AS113" s="4">
        <f t="shared" si="1540"/>
        <v>1.9053944333959714E-2</v>
      </c>
      <c r="AT113" s="4">
        <f t="shared" si="1540"/>
        <v>1.9053944333959714E-2</v>
      </c>
      <c r="AU113" s="4">
        <f t="shared" si="1523"/>
        <v>2.8924981816270273E-2</v>
      </c>
      <c r="AV113" s="4">
        <f t="shared" ref="AV113:AW113" si="1541">+AV112/AV61</f>
        <v>2.8924981816270273E-2</v>
      </c>
      <c r="AW113" s="4">
        <f t="shared" si="1541"/>
        <v>2.8924981816270273E-2</v>
      </c>
      <c r="AX113" s="4">
        <f t="shared" ref="AX113" si="1542">+AX112/AX61</f>
        <v>2.8924981816270273E-2</v>
      </c>
      <c r="AY113" s="4">
        <f t="shared" ref="AY113:AZ113" si="1543">+AY112/AY61</f>
        <v>1.9053944333959714E-2</v>
      </c>
      <c r="AZ113" s="4">
        <f t="shared" si="1543"/>
        <v>2.3927418910626063E-2</v>
      </c>
      <c r="BA113" s="4">
        <f t="shared" si="1523"/>
        <v>6.6924821633451384E-2</v>
      </c>
      <c r="BB113" s="4">
        <f t="shared" ref="BB113:BD113" si="1544">+BB112/BB61</f>
        <v>3.4086968264102561E-2</v>
      </c>
      <c r="BC113" s="4">
        <f t="shared" si="1544"/>
        <v>3.4086968264102561E-2</v>
      </c>
      <c r="BD113" s="4">
        <f t="shared" si="1544"/>
        <v>3.4086968264102561E-2</v>
      </c>
      <c r="BE113" s="4">
        <f t="shared" si="1523"/>
        <v>6.6924821633451384E-2</v>
      </c>
      <c r="BF113" s="4">
        <f t="shared" ref="BF113:BG113" si="1545">+BF112/BF61</f>
        <v>6.6924821633451384E-2</v>
      </c>
      <c r="BG113" s="4">
        <f t="shared" si="1545"/>
        <v>6.6924821633451384E-2</v>
      </c>
      <c r="BH113" s="4">
        <f t="shared" ref="BH113" si="1546">+BH112/BH61</f>
        <v>6.6924821633451384E-2</v>
      </c>
      <c r="BI113" s="4">
        <f t="shared" ref="BI113" si="1547">+BI112/BI61</f>
        <v>5.7119775608444813E-2</v>
      </c>
      <c r="BJ113" s="4">
        <f t="shared" si="1523"/>
        <v>6.045326858756038E-2</v>
      </c>
      <c r="BK113" s="4">
        <f t="shared" ref="BK113:BM113" si="1548">+BK112/BK61</f>
        <v>2.5057347764473735E-2</v>
      </c>
      <c r="BL113" s="4">
        <f t="shared" si="1548"/>
        <v>2.5057347764473735E-2</v>
      </c>
      <c r="BM113" s="4">
        <f t="shared" si="1548"/>
        <v>2.5057347764473735E-2</v>
      </c>
      <c r="BN113" s="4">
        <f t="shared" si="1523"/>
        <v>6.045326858756038E-2</v>
      </c>
      <c r="BO113" s="4">
        <f t="shared" ref="BO113:BP113" si="1549">+BO112/BO61</f>
        <v>6.045326858756038E-2</v>
      </c>
      <c r="BP113" s="4">
        <f t="shared" si="1549"/>
        <v>6.045326858756038E-2</v>
      </c>
      <c r="BQ113" s="4">
        <f t="shared" ref="BQ113" si="1550">+BQ112/BQ61</f>
        <v>6.045326858756038E-2</v>
      </c>
      <c r="BR113" s="4">
        <f t="shared" ref="BR113" si="1551">+BR112/BR61</f>
        <v>2.5057347764473735E-2</v>
      </c>
      <c r="BS113" s="4">
        <f t="shared" ref="BS113" si="1552">+BS112/BS61</f>
        <v>5.1292391517945568E-2</v>
      </c>
      <c r="BT113" s="4">
        <f t="shared" si="1523"/>
        <v>4.8644044240335242E-2</v>
      </c>
      <c r="BU113" s="4">
        <f t="shared" ref="BU113:BW113" si="1553">+BU112/BU61</f>
        <v>2.3027937760996146E-2</v>
      </c>
      <c r="BV113" s="4">
        <f t="shared" si="1553"/>
        <v>2.3027937760996146E-2</v>
      </c>
      <c r="BW113" s="4">
        <f t="shared" si="1553"/>
        <v>2.3027937760996146E-2</v>
      </c>
      <c r="BX113" s="4">
        <f t="shared" si="1523"/>
        <v>4.8644044240335242E-2</v>
      </c>
      <c r="BY113" s="4">
        <f t="shared" ref="BY113:BZ113" si="1554">+BY112/BY61</f>
        <v>4.8644044240335242E-2</v>
      </c>
      <c r="BZ113" s="4">
        <f t="shared" si="1554"/>
        <v>4.8644044240335242E-2</v>
      </c>
      <c r="CA113" s="4">
        <f t="shared" ref="CA113" si="1555">+CA112/CA61</f>
        <v>4.8644044240335242E-2</v>
      </c>
      <c r="CB113" s="4">
        <f t="shared" ref="CB113" si="1556">+CB112/CB61</f>
        <v>2.3027937760996146E-2</v>
      </c>
      <c r="CC113" s="4">
        <f t="shared" ref="CC113:CD113" si="1557">+CC112/CC61</f>
        <v>9.9475907734240965E-3</v>
      </c>
      <c r="CD113" s="4">
        <f t="shared" si="1557"/>
        <v>4.085788438613943E-2</v>
      </c>
    </row>
    <row r="114" spans="1:82" x14ac:dyDescent="0.25">
      <c r="A114" s="2" t="s">
        <v>127</v>
      </c>
      <c r="C114" s="4">
        <f t="shared" ref="C114:BX114" si="1558">+C79*C97*C113</f>
        <v>0.2446508617462172</v>
      </c>
      <c r="D114" s="4">
        <f t="shared" ref="D114:F114" si="1559">+D79*D97*D113</f>
        <v>9.7746655154720655E-2</v>
      </c>
      <c r="E114" s="4">
        <f t="shared" si="1559"/>
        <v>9.7746655154720655E-2</v>
      </c>
      <c r="F114" s="4">
        <f t="shared" si="1559"/>
        <v>9.7746655154720655E-2</v>
      </c>
      <c r="G114" s="4">
        <f t="shared" si="1558"/>
        <v>0.2446508617462172</v>
      </c>
      <c r="H114" s="4">
        <f t="shared" ref="H114:I114" si="1560">+H79*H97*H113</f>
        <v>0.2446508617462172</v>
      </c>
      <c r="I114" s="4">
        <f t="shared" si="1560"/>
        <v>0.2446508617462172</v>
      </c>
      <c r="J114" s="4">
        <f t="shared" ref="J114" si="1561">+J79*J97*J113</f>
        <v>0.2446508617462172</v>
      </c>
      <c r="K114" s="4">
        <f t="shared" si="1558"/>
        <v>9.7746655154720655E-2</v>
      </c>
      <c r="L114" s="4">
        <f t="shared" ref="L114" si="1562">+L79*L97*L113</f>
        <v>0.20896502792932614</v>
      </c>
      <c r="M114" s="4">
        <f t="shared" si="1558"/>
        <v>0.14817199518312824</v>
      </c>
      <c r="N114" s="4">
        <f t="shared" ref="N114:P114" si="1563">+N79*N97*N113</f>
        <v>7.6832848301097184E-2</v>
      </c>
      <c r="O114" s="4">
        <f t="shared" si="1563"/>
        <v>7.6832848301097184E-2</v>
      </c>
      <c r="P114" s="4">
        <f t="shared" si="1563"/>
        <v>7.6832848301097184E-2</v>
      </c>
      <c r="Q114" s="4">
        <f t="shared" si="1558"/>
        <v>0.14817199518312824</v>
      </c>
      <c r="R114" s="4">
        <f t="shared" ref="R114:S114" si="1564">+R79*R97*R113</f>
        <v>0.14817199518312824</v>
      </c>
      <c r="S114" s="4">
        <f t="shared" si="1564"/>
        <v>0.14817199518312824</v>
      </c>
      <c r="T114" s="4">
        <f t="shared" ref="T114" si="1565">+T79*T97*T113</f>
        <v>0.14817199518312824</v>
      </c>
      <c r="U114" s="4">
        <f t="shared" ref="U114:V114" si="1566">+U79*U97*U113</f>
        <v>7.6832848301097184E-2</v>
      </c>
      <c r="V114" s="4">
        <f t="shared" si="1566"/>
        <v>0.12369634365815045</v>
      </c>
      <c r="W114" s="4">
        <f t="shared" si="1558"/>
        <v>1.0377186706483836</v>
      </c>
      <c r="X114" s="4">
        <f t="shared" ref="X114:Z114" si="1567">+X79*X97*X113</f>
        <v>0.4968918958898127</v>
      </c>
      <c r="Y114" s="4">
        <f t="shared" si="1567"/>
        <v>0.4968918958898127</v>
      </c>
      <c r="Z114" s="4">
        <f t="shared" si="1567"/>
        <v>0.4968918958898127</v>
      </c>
      <c r="AA114" s="4">
        <f t="shared" si="1558"/>
        <v>1.0377186706483836</v>
      </c>
      <c r="AB114" s="4">
        <f t="shared" ref="AB114:AC114" si="1568">+AB79*AB97*AB113</f>
        <v>1.0377186706483836</v>
      </c>
      <c r="AC114" s="4">
        <f t="shared" si="1568"/>
        <v>1.0377186706483836</v>
      </c>
      <c r="AD114" s="4">
        <f t="shared" ref="AD114" si="1569">+AD79*AD97*AD113</f>
        <v>1.0377186706483836</v>
      </c>
      <c r="AE114" s="4">
        <f t="shared" ref="AE114:AF114" si="1570">+AE79*AE97*AE113</f>
        <v>0.4968918958898127</v>
      </c>
      <c r="AF114" s="4">
        <f t="shared" si="1570"/>
        <v>0.87070620607593785</v>
      </c>
      <c r="AG114" s="4">
        <f t="shared" si="1558"/>
        <v>0.84405160916659228</v>
      </c>
      <c r="AH114" s="4">
        <f t="shared" ref="AH114:AJ114" si="1571">+AH79*AH97*AH113</f>
        <v>0.45744690358297929</v>
      </c>
      <c r="AI114" s="4">
        <f t="shared" si="1571"/>
        <v>0.45744690358297929</v>
      </c>
      <c r="AJ114" s="4">
        <f t="shared" si="1571"/>
        <v>0.45744690358297929</v>
      </c>
      <c r="AK114" s="4">
        <f t="shared" si="1558"/>
        <v>0.84405160916659228</v>
      </c>
      <c r="AL114" s="4">
        <f t="shared" ref="AL114:AM114" si="1572">+AL79*AL97*AL113</f>
        <v>0.84405160916659228</v>
      </c>
      <c r="AM114" s="4">
        <f t="shared" si="1572"/>
        <v>0.84405160916659228</v>
      </c>
      <c r="AN114" s="4">
        <f t="shared" ref="AN114" si="1573">+AN79*AN97*AN113</f>
        <v>0.84405160916659228</v>
      </c>
      <c r="AO114" s="4">
        <f t="shared" ref="AO114:AP114" si="1574">+AO79*AO97*AO113</f>
        <v>0.45744690358297929</v>
      </c>
      <c r="AP114" s="4">
        <f t="shared" si="1574"/>
        <v>0.70326388542153229</v>
      </c>
      <c r="AQ114" s="4">
        <f t="shared" si="1558"/>
        <v>0.6337041433710161</v>
      </c>
      <c r="AR114" s="4">
        <f t="shared" ref="AR114:AT114" si="1575">+AR79*AR97*AR113</f>
        <v>0.41744411625521011</v>
      </c>
      <c r="AS114" s="4">
        <f t="shared" si="1575"/>
        <v>0.41744411625521011</v>
      </c>
      <c r="AT114" s="4">
        <f t="shared" si="1575"/>
        <v>0.41744411625521011</v>
      </c>
      <c r="AU114" s="4">
        <f t="shared" si="1558"/>
        <v>0.6337041433710161</v>
      </c>
      <c r="AV114" s="4">
        <f t="shared" ref="AV114:AW114" si="1576">+AV79*AV97*AV113</f>
        <v>0.6337041433710161</v>
      </c>
      <c r="AW114" s="4">
        <f t="shared" si="1576"/>
        <v>0.6337041433710161</v>
      </c>
      <c r="AX114" s="4">
        <f t="shared" ref="AX114" si="1577">+AX79*AX97*AX113</f>
        <v>0.6337041433710161</v>
      </c>
      <c r="AY114" s="4">
        <f t="shared" ref="AY114:AZ114" si="1578">+AY79*AY97*AY113</f>
        <v>0.41744411625521011</v>
      </c>
      <c r="AZ114" s="4">
        <f t="shared" si="1578"/>
        <v>0.52421483270591451</v>
      </c>
      <c r="BA114" s="4">
        <f t="shared" si="1558"/>
        <v>4.0875492218369249</v>
      </c>
      <c r="BB114" s="4">
        <f t="shared" ref="BB114:BD114" si="1579">+BB79*BB97*BB113</f>
        <v>2.0819205371340019</v>
      </c>
      <c r="BC114" s="4">
        <f t="shared" si="1579"/>
        <v>2.0819205371340019</v>
      </c>
      <c r="BD114" s="4">
        <f t="shared" si="1579"/>
        <v>2.0819205371340019</v>
      </c>
      <c r="BE114" s="4">
        <f t="shared" si="1558"/>
        <v>4.0875492218369249</v>
      </c>
      <c r="BF114" s="4">
        <f t="shared" ref="BF114:BG114" si="1580">+BF79*BF97*BF113</f>
        <v>4.0875492218369249</v>
      </c>
      <c r="BG114" s="4">
        <f t="shared" si="1580"/>
        <v>4.0875492218369249</v>
      </c>
      <c r="BH114" s="4">
        <f t="shared" ref="BH114" si="1581">+BH79*BH97*BH113</f>
        <v>4.0875492218369249</v>
      </c>
      <c r="BI114" s="4">
        <f t="shared" ref="BI114" si="1582">+BI79*BI97*BI113</f>
        <v>3.4886890788976999</v>
      </c>
      <c r="BJ114" s="4">
        <f t="shared" si="1558"/>
        <v>3.6922879275791587</v>
      </c>
      <c r="BK114" s="4">
        <f t="shared" ref="BK114:BM114" si="1583">+BK79*BK97*BK113</f>
        <v>1.5304208491872489</v>
      </c>
      <c r="BL114" s="4">
        <f t="shared" si="1583"/>
        <v>1.5304208491872489</v>
      </c>
      <c r="BM114" s="4">
        <f t="shared" si="1583"/>
        <v>1.5304208491872489</v>
      </c>
      <c r="BN114" s="4">
        <f t="shared" si="1558"/>
        <v>3.6922879275791587</v>
      </c>
      <c r="BO114" s="4">
        <f t="shared" ref="BO114:BP114" si="1584">+BO79*BO97*BO113</f>
        <v>3.6922879275791587</v>
      </c>
      <c r="BP114" s="4">
        <f t="shared" si="1584"/>
        <v>3.6922879275791587</v>
      </c>
      <c r="BQ114" s="4">
        <f t="shared" ref="BQ114" si="1585">+BQ79*BQ97*BQ113</f>
        <v>3.6922879275791587</v>
      </c>
      <c r="BR114" s="4">
        <f t="shared" ref="BR114" si="1586">+BR79*BR97*BR113</f>
        <v>1.5304208491872489</v>
      </c>
      <c r="BS114" s="4">
        <f t="shared" ref="BS114" si="1587">+BS79*BS97*BS113</f>
        <v>3.1327715176238549</v>
      </c>
      <c r="BT114" s="4">
        <f t="shared" si="1558"/>
        <v>5.3681415440029898</v>
      </c>
      <c r="BU114" s="4">
        <f t="shared" ref="BU114:BW114" si="1588">+BU79*BU97*BU113</f>
        <v>2.5412613465435552</v>
      </c>
      <c r="BV114" s="4">
        <f t="shared" si="1588"/>
        <v>2.5412613465435552</v>
      </c>
      <c r="BW114" s="4">
        <f t="shared" si="1588"/>
        <v>2.5412613465435552</v>
      </c>
      <c r="BX114" s="4">
        <f t="shared" si="1558"/>
        <v>5.3681415440029898</v>
      </c>
      <c r="BY114" s="4">
        <f t="shared" ref="BY114:BZ114" si="1589">+BY79*BY97*BY113</f>
        <v>5.3681415440029898</v>
      </c>
      <c r="BZ114" s="4">
        <f t="shared" si="1589"/>
        <v>5.3681415440029898</v>
      </c>
      <c r="CA114" s="4">
        <f t="shared" ref="CA114" si="1590">+CA79*CA97*CA113</f>
        <v>5.3681415440029898</v>
      </c>
      <c r="CB114" s="4">
        <f t="shared" ref="CB114" si="1591">+CB79*CB97*CB113</f>
        <v>2.5412613465435552</v>
      </c>
      <c r="CC114" s="4">
        <f t="shared" ref="CC114:CD114" si="1592">+CC79*CC97*CC113</f>
        <v>1.0977721142947203</v>
      </c>
      <c r="CD114" s="4">
        <f t="shared" si="1592"/>
        <v>4.5088953848010602</v>
      </c>
    </row>
    <row r="115" spans="1:82" x14ac:dyDescent="0.25">
      <c r="A115" s="2" t="s">
        <v>128</v>
      </c>
      <c r="C115" s="4">
        <f t="shared" ref="C115:J115" si="1593">+C114*1000/C90</f>
        <v>2.3423748511847924</v>
      </c>
      <c r="D115" s="4">
        <f t="shared" si="1593"/>
        <v>0.93586143612016182</v>
      </c>
      <c r="E115" s="4">
        <f t="shared" si="1593"/>
        <v>0.93586143612016182</v>
      </c>
      <c r="F115" s="4">
        <f t="shared" si="1593"/>
        <v>0.93586143612016182</v>
      </c>
      <c r="G115" s="4">
        <f t="shared" si="1593"/>
        <v>2.3423748511847924</v>
      </c>
      <c r="H115" s="4">
        <f t="shared" si="1593"/>
        <v>2.3423748511847924</v>
      </c>
      <c r="I115" s="4">
        <f t="shared" si="1593"/>
        <v>2.3423748511847924</v>
      </c>
      <c r="J115" s="4">
        <f t="shared" si="1593"/>
        <v>2.3423748511847924</v>
      </c>
      <c r="K115" s="4">
        <f t="shared" ref="K115:L115" si="1594">+K114*1000/K90</f>
        <v>0.93586143612016182</v>
      </c>
      <c r="L115" s="4">
        <f t="shared" si="1594"/>
        <v>2.0007059149725213</v>
      </c>
      <c r="M115" s="4">
        <f t="shared" ref="M115:AA115" si="1595">+M114*1000/M90</f>
        <v>1.405197810062158</v>
      </c>
      <c r="N115" s="4">
        <f t="shared" ref="N115:P115" si="1596">+N114*1000/N90</f>
        <v>0.72864882490178795</v>
      </c>
      <c r="O115" s="4">
        <f t="shared" si="1596"/>
        <v>0.72864882490178795</v>
      </c>
      <c r="P115" s="4">
        <f t="shared" si="1596"/>
        <v>0.72864882490178795</v>
      </c>
      <c r="Q115" s="4">
        <f t="shared" si="1595"/>
        <v>1.405197810062158</v>
      </c>
      <c r="R115" s="4">
        <f t="shared" ref="R115:S115" si="1597">+R114*1000/R90</f>
        <v>1.405197810062158</v>
      </c>
      <c r="S115" s="4">
        <f t="shared" si="1597"/>
        <v>1.405197810062158</v>
      </c>
      <c r="T115" s="4">
        <f t="shared" ref="T115" si="1598">+T114*1000/T90</f>
        <v>1.405197810062158</v>
      </c>
      <c r="U115" s="4">
        <f t="shared" ref="U115:V115" si="1599">+U114*1000/U90</f>
        <v>0.72864882490178795</v>
      </c>
      <c r="V115" s="4">
        <f t="shared" si="1599"/>
        <v>1.173081532757285</v>
      </c>
      <c r="W115" s="4">
        <f t="shared" si="1595"/>
        <v>1.8160907528016472</v>
      </c>
      <c r="X115" s="4">
        <f t="shared" ref="X115:Z115" si="1600">+X114*1000/X90</f>
        <v>0.86960059868994455</v>
      </c>
      <c r="Y115" s="4">
        <f t="shared" si="1600"/>
        <v>0.86960059868994455</v>
      </c>
      <c r="Z115" s="4">
        <f t="shared" si="1600"/>
        <v>0.86960059868994455</v>
      </c>
      <c r="AA115" s="4">
        <f t="shared" si="1595"/>
        <v>1.8160907528016472</v>
      </c>
      <c r="AB115" s="4">
        <f t="shared" ref="AB115:AC115" si="1601">+AB114*1000/AB90</f>
        <v>1.8160907528016472</v>
      </c>
      <c r="AC115" s="4">
        <f t="shared" si="1601"/>
        <v>1.8160907528016472</v>
      </c>
      <c r="AD115" s="4">
        <f t="shared" ref="AD115" si="1602">+AD114*1000/AD90</f>
        <v>1.8160907528016472</v>
      </c>
      <c r="AE115" s="4">
        <f t="shared" ref="AE115:AF115" si="1603">+AE114*1000/AE90</f>
        <v>0.86960059868994455</v>
      </c>
      <c r="AF115" s="4">
        <f t="shared" si="1603"/>
        <v>1.5238055688768766</v>
      </c>
      <c r="AG115" s="4">
        <f t="shared" ref="AG115:AO115" si="1604">+AG114*1000/AG90</f>
        <v>1.4771578903336426</v>
      </c>
      <c r="AH115" s="4">
        <f t="shared" ref="AH115:AJ115" si="1605">+AH114*1000/AH90</f>
        <v>0.80056870420932091</v>
      </c>
      <c r="AI115" s="4">
        <f t="shared" si="1605"/>
        <v>0.80056870420932091</v>
      </c>
      <c r="AJ115" s="4">
        <f t="shared" si="1605"/>
        <v>0.80056870420932091</v>
      </c>
      <c r="AK115" s="4">
        <f t="shared" si="1604"/>
        <v>1.4771578903336426</v>
      </c>
      <c r="AL115" s="4">
        <f t="shared" ref="AL115:AM115" si="1606">+AL114*1000/AL90</f>
        <v>1.4771578903336426</v>
      </c>
      <c r="AM115" s="4">
        <f t="shared" si="1606"/>
        <v>1.4771578903336426</v>
      </c>
      <c r="AN115" s="4">
        <f t="shared" ref="AN115" si="1607">+AN114*1000/AN90</f>
        <v>1.4771578903336426</v>
      </c>
      <c r="AO115" s="4">
        <f t="shared" si="1604"/>
        <v>0.80056870420932091</v>
      </c>
      <c r="AP115" s="4">
        <f t="shared" ref="AP115" si="1608">+AP114*1000/AP90</f>
        <v>1.2307681023946426</v>
      </c>
      <c r="AQ115" s="4">
        <f t="shared" ref="AQ115:AY115" si="1609">+AQ114*1000/AQ90</f>
        <v>1.1090329848928255</v>
      </c>
      <c r="AR115" s="4">
        <f t="shared" ref="AR115:AT115" si="1610">+AR114*1000/AR90</f>
        <v>0.73056062378530728</v>
      </c>
      <c r="AS115" s="4">
        <f t="shared" si="1610"/>
        <v>0.73056062378530728</v>
      </c>
      <c r="AT115" s="4">
        <f t="shared" si="1610"/>
        <v>0.73056062378530728</v>
      </c>
      <c r="AU115" s="4">
        <f t="shared" si="1609"/>
        <v>1.1090329848928255</v>
      </c>
      <c r="AV115" s="4">
        <f t="shared" ref="AV115:AW115" si="1611">+AV114*1000/AV90</f>
        <v>1.1090329848928255</v>
      </c>
      <c r="AW115" s="4">
        <f t="shared" si="1611"/>
        <v>1.1090329848928255</v>
      </c>
      <c r="AX115" s="4">
        <f t="shared" ref="AX115" si="1612">+AX114*1000/AX90</f>
        <v>1.1090329848928255</v>
      </c>
      <c r="AY115" s="4">
        <f t="shared" si="1609"/>
        <v>0.73056062378530728</v>
      </c>
      <c r="AZ115" s="4">
        <f t="shared" ref="AZ115" si="1613">+AZ114*1000/AZ90</f>
        <v>0.91741792557691504</v>
      </c>
      <c r="BA115" s="4">
        <f t="shared" ref="BA115:BN115" si="1614">+BA114*1000/BA90</f>
        <v>2.2977954470406834</v>
      </c>
      <c r="BB115" s="4">
        <f t="shared" ref="BB115:BD115" si="1615">+BB114*1000/BB90</f>
        <v>1.1703412660501675</v>
      </c>
      <c r="BC115" s="4">
        <f t="shared" si="1615"/>
        <v>1.1703412660501675</v>
      </c>
      <c r="BD115" s="4">
        <f t="shared" si="1615"/>
        <v>1.1703412660501675</v>
      </c>
      <c r="BE115" s="4">
        <f t="shared" si="1614"/>
        <v>2.2977954470406834</v>
      </c>
      <c r="BF115" s="4">
        <f t="shared" ref="BF115:BG115" si="1616">+BF114*1000/BF90</f>
        <v>2.2977954470406834</v>
      </c>
      <c r="BG115" s="4">
        <f t="shared" si="1616"/>
        <v>2.2977954470406834</v>
      </c>
      <c r="BH115" s="4">
        <f t="shared" ref="BH115" si="1617">+BH114*1000/BH90</f>
        <v>2.2977954470406834</v>
      </c>
      <c r="BI115" s="4">
        <f t="shared" ref="BI115" si="1618">+BI114*1000/BI90</f>
        <v>1.9611491988417469</v>
      </c>
      <c r="BJ115" s="4">
        <f t="shared" si="1614"/>
        <v>2.0756012781032513</v>
      </c>
      <c r="BK115" s="4">
        <f t="shared" ref="BK115:BM115" si="1619">+BK114*1000/BK90</f>
        <v>0.8603184618626456</v>
      </c>
      <c r="BL115" s="4">
        <f t="shared" si="1619"/>
        <v>0.8603184618626456</v>
      </c>
      <c r="BM115" s="4">
        <f t="shared" si="1619"/>
        <v>0.8603184618626456</v>
      </c>
      <c r="BN115" s="4">
        <f t="shared" si="1614"/>
        <v>2.0756012781032513</v>
      </c>
      <c r="BO115" s="4">
        <f t="shared" ref="BO115:BP115" si="1620">+BO114*1000/BO90</f>
        <v>2.0756012781032513</v>
      </c>
      <c r="BP115" s="4">
        <f t="shared" si="1620"/>
        <v>2.0756012781032513</v>
      </c>
      <c r="BQ115" s="4">
        <f t="shared" ref="BQ115" si="1621">+BQ114*1000/BQ90</f>
        <v>2.0756012781032513</v>
      </c>
      <c r="BR115" s="4">
        <f t="shared" ref="BR115" si="1622">+BR114*1000/BR90</f>
        <v>0.8603184618626456</v>
      </c>
      <c r="BS115" s="4">
        <f t="shared" ref="BS115" si="1623">+BS114*1000/BS90</f>
        <v>1.7610719135462469</v>
      </c>
      <c r="BT115" s="4">
        <f t="shared" ref="BT115:CC115" si="1624">+BT114*1000/BT90</f>
        <v>2.0258241125388148</v>
      </c>
      <c r="BU115" s="4">
        <f t="shared" ref="BU115:BW115" si="1625">+BU114*1000/BU90</f>
        <v>0.95901877211900965</v>
      </c>
      <c r="BV115" s="4">
        <f t="shared" si="1625"/>
        <v>0.95901877211900965</v>
      </c>
      <c r="BW115" s="4">
        <f t="shared" si="1625"/>
        <v>0.95901877211900965</v>
      </c>
      <c r="BX115" s="4">
        <f t="shared" si="1624"/>
        <v>2.0258241125388148</v>
      </c>
      <c r="BY115" s="4">
        <f t="shared" ref="BY115:BZ115" si="1626">+BY114*1000/BY90</f>
        <v>2.0258241125388148</v>
      </c>
      <c r="BZ115" s="4">
        <f t="shared" si="1626"/>
        <v>2.0258241125388148</v>
      </c>
      <c r="CA115" s="4">
        <f t="shared" ref="CA115" si="1627">+CA114*1000/CA90</f>
        <v>2.0258241125388148</v>
      </c>
      <c r="CB115" s="4">
        <f t="shared" ref="CB115" si="1628">+CB114*1000/CB90</f>
        <v>0.95901877211900965</v>
      </c>
      <c r="CC115" s="4">
        <f t="shared" si="1624"/>
        <v>0.41427618869241234</v>
      </c>
      <c r="CD115" s="4">
        <f t="shared" ref="CD115" si="1629">+CD114*1000/CD90</f>
        <v>1.7015626202422429</v>
      </c>
    </row>
    <row r="117" spans="1:82" x14ac:dyDescent="0.25">
      <c r="A117" s="2" t="s">
        <v>132</v>
      </c>
    </row>
    <row r="118" spans="1:82" x14ac:dyDescent="0.25">
      <c r="A118" s="2" t="s">
        <v>133</v>
      </c>
      <c r="C118" s="4">
        <f t="shared" ref="C118:J118" si="1630">C104*C101</f>
        <v>2.0604029678968852</v>
      </c>
      <c r="D118" s="4">
        <f t="shared" si="1630"/>
        <v>3.078905028622045</v>
      </c>
      <c r="E118" s="4">
        <f t="shared" si="1630"/>
        <v>3.078905028622045</v>
      </c>
      <c r="F118" s="4">
        <f t="shared" si="1630"/>
        <v>3.078905028622045</v>
      </c>
      <c r="G118" s="4">
        <f t="shared" si="1630"/>
        <v>2.0604029678968852</v>
      </c>
      <c r="H118" s="4">
        <f t="shared" si="1630"/>
        <v>2.0604029678968852</v>
      </c>
      <c r="I118" s="4">
        <f t="shared" si="1630"/>
        <v>2.0604029678968852</v>
      </c>
      <c r="J118" s="4">
        <f t="shared" si="1630"/>
        <v>2.0604029678968852</v>
      </c>
      <c r="K118" s="4">
        <f t="shared" ref="K118:L118" si="1631">K104*K101</f>
        <v>3.078905028622045</v>
      </c>
      <c r="L118" s="4">
        <f t="shared" si="1631"/>
        <v>2.2908041760491336</v>
      </c>
      <c r="M118" s="4">
        <f t="shared" ref="M118:U118" si="1632">M104*M101</f>
        <v>2.7293009299830282</v>
      </c>
      <c r="N118" s="4">
        <f t="shared" ref="N118:P118" si="1633">N104*N101</f>
        <v>3.223902614955672</v>
      </c>
      <c r="O118" s="4">
        <f t="shared" si="1633"/>
        <v>3.223902614955672</v>
      </c>
      <c r="P118" s="4">
        <f t="shared" si="1633"/>
        <v>3.223902614955672</v>
      </c>
      <c r="Q118" s="4">
        <f t="shared" si="1632"/>
        <v>2.7293009299830282</v>
      </c>
      <c r="R118" s="4">
        <f t="shared" ref="R118:S118" si="1634">R104*R101</f>
        <v>2.7293009299830282</v>
      </c>
      <c r="S118" s="4">
        <f t="shared" si="1634"/>
        <v>2.7293009299830282</v>
      </c>
      <c r="T118" s="4">
        <f t="shared" ref="T118" si="1635">T104*T101</f>
        <v>2.7293009299830282</v>
      </c>
      <c r="U118" s="4">
        <f t="shared" si="1632"/>
        <v>3.223902614955672</v>
      </c>
      <c r="V118" s="4">
        <f t="shared" ref="V118" si="1636">V104*V101</f>
        <v>2.877622849573044</v>
      </c>
      <c r="W118" s="4">
        <f t="shared" ref="W118:AE118" si="1637">W104*W101</f>
        <v>15.589516030684042</v>
      </c>
      <c r="X118" s="4">
        <f t="shared" ref="X118:Z118" si="1638">X104*X101</f>
        <v>19.339124005618853</v>
      </c>
      <c r="Y118" s="4">
        <f t="shared" si="1638"/>
        <v>19.339124005618853</v>
      </c>
      <c r="Z118" s="4">
        <f t="shared" si="1638"/>
        <v>19.339124005618853</v>
      </c>
      <c r="AA118" s="4">
        <f t="shared" si="1637"/>
        <v>15.589516030684042</v>
      </c>
      <c r="AB118" s="4">
        <f t="shared" ref="AB118:AC118" si="1639">AB104*AB101</f>
        <v>15.589516030684042</v>
      </c>
      <c r="AC118" s="4">
        <f t="shared" si="1639"/>
        <v>15.589516030684042</v>
      </c>
      <c r="AD118" s="4">
        <f t="shared" ref="AD118" si="1640">AD104*AD101</f>
        <v>15.589516030684042</v>
      </c>
      <c r="AE118" s="4">
        <f t="shared" si="1637"/>
        <v>19.339124005618853</v>
      </c>
      <c r="AF118" s="4">
        <f t="shared" ref="AF118" si="1641">AF104*AF101</f>
        <v>16.623974864794924</v>
      </c>
      <c r="AG118" s="4">
        <f t="shared" ref="AG118:AO118" si="1642">AG104*AG101</f>
        <v>16.932229801721888</v>
      </c>
      <c r="AH118" s="4">
        <f t="shared" ref="AH118:AJ118" si="1643">AH104*AH101</f>
        <v>19.612600217648055</v>
      </c>
      <c r="AI118" s="4">
        <f t="shared" si="1643"/>
        <v>19.612600217648055</v>
      </c>
      <c r="AJ118" s="4">
        <f t="shared" si="1643"/>
        <v>19.612600217648055</v>
      </c>
      <c r="AK118" s="4">
        <f t="shared" si="1642"/>
        <v>16.932229801721888</v>
      </c>
      <c r="AL118" s="4">
        <f t="shared" ref="AL118:AM118" si="1644">AL104*AL101</f>
        <v>16.932229801721888</v>
      </c>
      <c r="AM118" s="4">
        <f t="shared" si="1644"/>
        <v>16.932229801721888</v>
      </c>
      <c r="AN118" s="4">
        <f t="shared" ref="AN118" si="1645">AN104*AN101</f>
        <v>16.932229801721888</v>
      </c>
      <c r="AO118" s="4">
        <f t="shared" si="1642"/>
        <v>19.612600217648055</v>
      </c>
      <c r="AP118" s="4">
        <f t="shared" ref="AP118" si="1646">AP104*AP101</f>
        <v>17.776312107219091</v>
      </c>
      <c r="AQ118" s="4">
        <f t="shared" ref="AQ118:AY118" si="1647">AQ104*AQ101</f>
        <v>18.390590541362617</v>
      </c>
      <c r="AR118" s="4">
        <f t="shared" ref="AR118:AT118" si="1648">AR104*AR101</f>
        <v>19.889943680258213</v>
      </c>
      <c r="AS118" s="4">
        <f t="shared" si="1648"/>
        <v>19.889943680258213</v>
      </c>
      <c r="AT118" s="4">
        <f t="shared" si="1648"/>
        <v>19.889943680258213</v>
      </c>
      <c r="AU118" s="4">
        <f t="shared" si="1647"/>
        <v>18.390590541362617</v>
      </c>
      <c r="AV118" s="4">
        <f t="shared" ref="AV118:AW118" si="1649">AV104*AV101</f>
        <v>18.390590541362617</v>
      </c>
      <c r="AW118" s="4">
        <f t="shared" si="1649"/>
        <v>18.390590541362617</v>
      </c>
      <c r="AX118" s="4">
        <f t="shared" ref="AX118" si="1650">AX104*AX101</f>
        <v>18.390590541362617</v>
      </c>
      <c r="AY118" s="4">
        <f t="shared" si="1647"/>
        <v>19.889943680258213</v>
      </c>
      <c r="AZ118" s="4">
        <f t="shared" ref="AZ118" si="1651">AZ104*AZ101</f>
        <v>19.008526823657604</v>
      </c>
      <c r="BA118" s="4">
        <f t="shared" ref="BA118:BN118" si="1652">BA104*BA101</f>
        <v>35.178290869840886</v>
      </c>
      <c r="BB118" s="4">
        <f t="shared" ref="BB118:BD118" si="1653">BB104*BB101</f>
        <v>49.083522012062396</v>
      </c>
      <c r="BC118" s="4">
        <f t="shared" si="1653"/>
        <v>49.083522012062396</v>
      </c>
      <c r="BD118" s="4">
        <f t="shared" si="1653"/>
        <v>49.083522012062396</v>
      </c>
      <c r="BE118" s="4">
        <f t="shared" si="1652"/>
        <v>35.178290869840886</v>
      </c>
      <c r="BF118" s="4">
        <f t="shared" ref="BF118:BG118" si="1654">BF104*BF101</f>
        <v>35.178290869840886</v>
      </c>
      <c r="BG118" s="4">
        <f t="shared" si="1654"/>
        <v>35.178290869840886</v>
      </c>
      <c r="BH118" s="4">
        <f t="shared" ref="BH118" si="1655">BH104*BH101</f>
        <v>35.178290869840886</v>
      </c>
      <c r="BI118" s="4">
        <f t="shared" ref="BI118" si="1656">BI104*BI101</f>
        <v>39.040322145533473</v>
      </c>
      <c r="BJ118" s="4">
        <f t="shared" si="1652"/>
        <v>37.918678310521109</v>
      </c>
      <c r="BK118" s="4">
        <f t="shared" ref="BK118:BM118" si="1657">BK104*BK101</f>
        <v>52.907126398184609</v>
      </c>
      <c r="BL118" s="4">
        <f t="shared" si="1657"/>
        <v>52.907126398184609</v>
      </c>
      <c r="BM118" s="4">
        <f t="shared" si="1657"/>
        <v>52.907126398184609</v>
      </c>
      <c r="BN118" s="4">
        <f t="shared" si="1652"/>
        <v>37.918678310521109</v>
      </c>
      <c r="BO118" s="4">
        <f t="shared" ref="BO118:BP118" si="1658">BO104*BO101</f>
        <v>37.918678310521109</v>
      </c>
      <c r="BP118" s="4">
        <f t="shared" si="1658"/>
        <v>37.918678310521109</v>
      </c>
      <c r="BQ118" s="4">
        <f t="shared" ref="BQ118" si="1659">BQ104*BQ101</f>
        <v>37.918678310521109</v>
      </c>
      <c r="BR118" s="4">
        <f t="shared" ref="BR118" si="1660">BR104*BR101</f>
        <v>52.907126398184609</v>
      </c>
      <c r="BS118" s="4">
        <f t="shared" ref="BS118" si="1661">BS104*BS101</f>
        <v>41.489745084045794</v>
      </c>
      <c r="BT118" s="4">
        <f t="shared" ref="BT118:CC118" si="1662">BT104*BT101</f>
        <v>77.548113472463982</v>
      </c>
      <c r="BU118" s="4">
        <f t="shared" ref="BU118:BW118" si="1663">BU104*BU101</f>
        <v>97.147166306545586</v>
      </c>
      <c r="BV118" s="4">
        <f t="shared" si="1663"/>
        <v>97.147166306545586</v>
      </c>
      <c r="BW118" s="4">
        <f t="shared" si="1663"/>
        <v>97.147166306545586</v>
      </c>
      <c r="BX118" s="4">
        <f t="shared" si="1662"/>
        <v>77.548113472463982</v>
      </c>
      <c r="BY118" s="4">
        <f t="shared" ref="BY118:BZ118" si="1664">BY104*BY101</f>
        <v>77.548113472463982</v>
      </c>
      <c r="BZ118" s="4">
        <f t="shared" si="1664"/>
        <v>77.548113472463982</v>
      </c>
      <c r="CA118" s="4">
        <f t="shared" ref="CA118" si="1665">CA104*CA101</f>
        <v>77.548113472463982</v>
      </c>
      <c r="CB118" s="4">
        <f t="shared" ref="CB118" si="1666">CB104*CB101</f>
        <v>97.147166306545586</v>
      </c>
      <c r="CC118" s="4">
        <f t="shared" si="1662"/>
        <v>107.15502647469083</v>
      </c>
      <c r="CD118" s="4">
        <f t="shared" ref="CD118" si="1667">CD104*CD101</f>
        <v>82.889785408448645</v>
      </c>
    </row>
    <row r="119" spans="1:82" x14ac:dyDescent="0.25">
      <c r="A119" s="2" t="s">
        <v>134</v>
      </c>
      <c r="C119" s="4">
        <f t="shared" ref="C119:J119" si="1668">+C102</f>
        <v>1.5480977727272731</v>
      </c>
      <c r="D119" s="4">
        <f t="shared" si="1668"/>
        <v>1.5480977727272731</v>
      </c>
      <c r="E119" s="4">
        <f t="shared" si="1668"/>
        <v>1.5480977727272731</v>
      </c>
      <c r="F119" s="4">
        <f t="shared" si="1668"/>
        <v>1.5480977727272731</v>
      </c>
      <c r="G119" s="4">
        <f t="shared" si="1668"/>
        <v>1.5480977727272731</v>
      </c>
      <c r="H119" s="4">
        <f t="shared" si="1668"/>
        <v>1.5480977727272731</v>
      </c>
      <c r="I119" s="4">
        <f t="shared" si="1668"/>
        <v>1.5480977727272731</v>
      </c>
      <c r="J119" s="4">
        <f t="shared" si="1668"/>
        <v>1.5480977727272731</v>
      </c>
      <c r="K119" s="4">
        <f t="shared" ref="K119:L119" si="1669">+K102</f>
        <v>1.5480977727272731</v>
      </c>
      <c r="L119" s="4">
        <f t="shared" si="1669"/>
        <v>1.5480977727272731</v>
      </c>
      <c r="M119" s="4">
        <f t="shared" ref="M119:U119" si="1670">+M102</f>
        <v>1.5480977727272731</v>
      </c>
      <c r="N119" s="4">
        <f t="shared" ref="N119:P119" si="1671">+N102</f>
        <v>1.5480977727272731</v>
      </c>
      <c r="O119" s="4">
        <f t="shared" si="1671"/>
        <v>1.5480977727272731</v>
      </c>
      <c r="P119" s="4">
        <f t="shared" si="1671"/>
        <v>1.5480977727272731</v>
      </c>
      <c r="Q119" s="4">
        <f t="shared" si="1670"/>
        <v>1.5480977727272731</v>
      </c>
      <c r="R119" s="4">
        <f t="shared" ref="R119:S119" si="1672">+R102</f>
        <v>1.5480977727272731</v>
      </c>
      <c r="S119" s="4">
        <f t="shared" si="1672"/>
        <v>1.5480977727272731</v>
      </c>
      <c r="T119" s="4">
        <f t="shared" ref="T119" si="1673">+T102</f>
        <v>1.5480977727272731</v>
      </c>
      <c r="U119" s="4">
        <f t="shared" si="1670"/>
        <v>1.5480977727272731</v>
      </c>
      <c r="V119" s="4">
        <f t="shared" ref="V119" si="1674">+V102</f>
        <v>1.5480977727272731</v>
      </c>
      <c r="W119" s="4">
        <f t="shared" ref="W119:AE119" si="1675">+W102</f>
        <v>9.3893746153846198</v>
      </c>
      <c r="X119" s="4">
        <f t="shared" ref="X119:Z119" si="1676">+X102</f>
        <v>9.3893746153846198</v>
      </c>
      <c r="Y119" s="4">
        <f t="shared" si="1676"/>
        <v>9.3893746153846198</v>
      </c>
      <c r="Z119" s="4">
        <f t="shared" si="1676"/>
        <v>9.3893746153846198</v>
      </c>
      <c r="AA119" s="4">
        <f t="shared" si="1675"/>
        <v>9.3893746153846198</v>
      </c>
      <c r="AB119" s="4">
        <f t="shared" ref="AB119:AC119" si="1677">+AB102</f>
        <v>9.3893746153846198</v>
      </c>
      <c r="AC119" s="4">
        <f t="shared" si="1677"/>
        <v>9.3893746153846198</v>
      </c>
      <c r="AD119" s="4">
        <f t="shared" ref="AD119" si="1678">+AD102</f>
        <v>9.3893746153846198</v>
      </c>
      <c r="AE119" s="4">
        <f t="shared" si="1675"/>
        <v>9.3893746153846198</v>
      </c>
      <c r="AF119" s="4">
        <f t="shared" ref="AF119" si="1679">+AF102</f>
        <v>9.3893746153846198</v>
      </c>
      <c r="AG119" s="4">
        <f t="shared" ref="AG119:AO119" si="1680">+AG102</f>
        <v>9.3893746153846198</v>
      </c>
      <c r="AH119" s="4">
        <f t="shared" ref="AH119:AJ119" si="1681">+AH102</f>
        <v>9.3893746153846198</v>
      </c>
      <c r="AI119" s="4">
        <f t="shared" si="1681"/>
        <v>9.3893746153846198</v>
      </c>
      <c r="AJ119" s="4">
        <f t="shared" si="1681"/>
        <v>9.3893746153846198</v>
      </c>
      <c r="AK119" s="4">
        <f t="shared" si="1680"/>
        <v>9.3893746153846198</v>
      </c>
      <c r="AL119" s="4">
        <f t="shared" ref="AL119:AM119" si="1682">+AL102</f>
        <v>9.3893746153846198</v>
      </c>
      <c r="AM119" s="4">
        <f t="shared" si="1682"/>
        <v>9.3893746153846198</v>
      </c>
      <c r="AN119" s="4">
        <f t="shared" ref="AN119" si="1683">+AN102</f>
        <v>9.3893746153846198</v>
      </c>
      <c r="AO119" s="4">
        <f t="shared" si="1680"/>
        <v>9.3893746153846198</v>
      </c>
      <c r="AP119" s="4">
        <f t="shared" ref="AP119" si="1684">+AP102</f>
        <v>9.3893746153846198</v>
      </c>
      <c r="AQ119" s="4">
        <f t="shared" ref="AQ119:AY119" si="1685">+AQ102</f>
        <v>9.3893746153846198</v>
      </c>
      <c r="AR119" s="4">
        <f t="shared" ref="AR119:AT119" si="1686">+AR102</f>
        <v>9.3893746153846198</v>
      </c>
      <c r="AS119" s="4">
        <f t="shared" si="1686"/>
        <v>9.3893746153846198</v>
      </c>
      <c r="AT119" s="4">
        <f t="shared" si="1686"/>
        <v>9.3893746153846198</v>
      </c>
      <c r="AU119" s="4">
        <f t="shared" si="1685"/>
        <v>9.3893746153846198</v>
      </c>
      <c r="AV119" s="4">
        <f t="shared" ref="AV119:AW119" si="1687">+AV102</f>
        <v>9.3893746153846198</v>
      </c>
      <c r="AW119" s="4">
        <f t="shared" si="1687"/>
        <v>9.3893746153846198</v>
      </c>
      <c r="AX119" s="4">
        <f t="shared" ref="AX119" si="1688">+AX102</f>
        <v>9.3893746153846198</v>
      </c>
      <c r="AY119" s="4">
        <f t="shared" si="1685"/>
        <v>9.3893746153846198</v>
      </c>
      <c r="AZ119" s="4">
        <f t="shared" ref="AZ119" si="1689">+AZ102</f>
        <v>9.3893746153846198</v>
      </c>
      <c r="BA119" s="4">
        <f t="shared" ref="BA119:BN119" si="1690">+BA102</f>
        <v>26.175741176470581</v>
      </c>
      <c r="BB119" s="4">
        <f t="shared" ref="BB119:BD119" si="1691">+BB102</f>
        <v>26.175741176470581</v>
      </c>
      <c r="BC119" s="4">
        <f t="shared" si="1691"/>
        <v>26.175741176470581</v>
      </c>
      <c r="BD119" s="4">
        <f t="shared" si="1691"/>
        <v>26.175741176470581</v>
      </c>
      <c r="BE119" s="4">
        <f t="shared" si="1690"/>
        <v>26.175741176470581</v>
      </c>
      <c r="BF119" s="4">
        <f t="shared" ref="BF119:BG119" si="1692">+BF102</f>
        <v>26.175741176470581</v>
      </c>
      <c r="BG119" s="4">
        <f t="shared" si="1692"/>
        <v>26.175741176470581</v>
      </c>
      <c r="BH119" s="4">
        <f t="shared" ref="BH119" si="1693">+BH102</f>
        <v>26.175741176470581</v>
      </c>
      <c r="BI119" s="4">
        <f t="shared" ref="BI119" si="1694">+BI102</f>
        <v>26.175741176470581</v>
      </c>
      <c r="BJ119" s="4">
        <f t="shared" si="1690"/>
        <v>26.175741176470581</v>
      </c>
      <c r="BK119" s="4">
        <f t="shared" ref="BK119:BM119" si="1695">+BK102</f>
        <v>26.175741176470581</v>
      </c>
      <c r="BL119" s="4">
        <f t="shared" si="1695"/>
        <v>26.175741176470581</v>
      </c>
      <c r="BM119" s="4">
        <f t="shared" si="1695"/>
        <v>26.175741176470581</v>
      </c>
      <c r="BN119" s="4">
        <f t="shared" si="1690"/>
        <v>26.175741176470581</v>
      </c>
      <c r="BO119" s="4">
        <f t="shared" ref="BO119:BP119" si="1696">+BO102</f>
        <v>26.175741176470581</v>
      </c>
      <c r="BP119" s="4">
        <f t="shared" si="1696"/>
        <v>26.175741176470581</v>
      </c>
      <c r="BQ119" s="4">
        <f t="shared" ref="BQ119" si="1697">+BQ102</f>
        <v>26.175741176470581</v>
      </c>
      <c r="BR119" s="4">
        <f t="shared" ref="BR119" si="1698">+BR102</f>
        <v>26.175741176470581</v>
      </c>
      <c r="BS119" s="4">
        <f t="shared" ref="BS119" si="1699">+BS102</f>
        <v>26.175741176470581</v>
      </c>
      <c r="BT119" s="4">
        <f t="shared" ref="BT119:CC119" si="1700">+BT102</f>
        <v>47.295247058823513</v>
      </c>
      <c r="BU119" s="4">
        <f t="shared" ref="BU119:BW119" si="1701">+BU102</f>
        <v>47.295247058823513</v>
      </c>
      <c r="BV119" s="4">
        <f t="shared" si="1701"/>
        <v>47.295247058823513</v>
      </c>
      <c r="BW119" s="4">
        <f t="shared" si="1701"/>
        <v>47.295247058823513</v>
      </c>
      <c r="BX119" s="4">
        <f t="shared" si="1700"/>
        <v>47.295247058823513</v>
      </c>
      <c r="BY119" s="4">
        <f t="shared" ref="BY119:BZ119" si="1702">+BY102</f>
        <v>47.295247058823513</v>
      </c>
      <c r="BZ119" s="4">
        <f t="shared" si="1702"/>
        <v>47.295247058823513</v>
      </c>
      <c r="CA119" s="4">
        <f t="shared" ref="CA119" si="1703">+CA102</f>
        <v>47.295247058823513</v>
      </c>
      <c r="CB119" s="4">
        <f t="shared" ref="CB119" si="1704">+CB102</f>
        <v>47.295247058823513</v>
      </c>
      <c r="CC119" s="4">
        <f t="shared" si="1700"/>
        <v>47.295247058823513</v>
      </c>
      <c r="CD119" s="4">
        <f t="shared" ref="CD119" si="1705">+CD102</f>
        <v>47.295247058823513</v>
      </c>
    </row>
    <row r="120" spans="1:82" x14ac:dyDescent="0.25">
      <c r="A120" s="2" t="s">
        <v>135</v>
      </c>
      <c r="C120" s="4">
        <f t="shared" ref="C120:J120" si="1706">+C118*1000/C90</f>
        <v>19.72703492994254</v>
      </c>
      <c r="D120" s="4">
        <f t="shared" si="1706"/>
        <v>29.478537932606251</v>
      </c>
      <c r="E120" s="4">
        <f t="shared" si="1706"/>
        <v>29.478537932606251</v>
      </c>
      <c r="F120" s="4">
        <f t="shared" si="1706"/>
        <v>29.478537932606251</v>
      </c>
      <c r="G120" s="4">
        <f t="shared" si="1706"/>
        <v>19.72703492994254</v>
      </c>
      <c r="H120" s="4">
        <f t="shared" si="1706"/>
        <v>19.72703492994254</v>
      </c>
      <c r="I120" s="4">
        <f t="shared" si="1706"/>
        <v>19.72703492994254</v>
      </c>
      <c r="J120" s="4">
        <f t="shared" si="1706"/>
        <v>19.72703492994254</v>
      </c>
      <c r="K120" s="4">
        <f t="shared" ref="K120:L120" si="1707">+K118*1000/K90</f>
        <v>29.478537932606251</v>
      </c>
      <c r="L120" s="4">
        <f t="shared" si="1707"/>
        <v>21.932978501145861</v>
      </c>
      <c r="M120" s="4">
        <f t="shared" ref="M120:U120" si="1708">+M118*1000/M90</f>
        <v>25.883485506642234</v>
      </c>
      <c r="N120" s="4">
        <f t="shared" ref="N120:P120" si="1709">+N118*1000/N90</f>
        <v>30.57406960600348</v>
      </c>
      <c r="O120" s="4">
        <f t="shared" si="1709"/>
        <v>30.57406960600348</v>
      </c>
      <c r="P120" s="4">
        <f t="shared" si="1709"/>
        <v>30.57406960600348</v>
      </c>
      <c r="Q120" s="4">
        <f t="shared" si="1708"/>
        <v>25.883485506642234</v>
      </c>
      <c r="R120" s="4">
        <f t="shared" ref="R120:S120" si="1710">+R118*1000/R90</f>
        <v>25.883485506642234</v>
      </c>
      <c r="S120" s="4">
        <f t="shared" si="1710"/>
        <v>25.883485506642234</v>
      </c>
      <c r="T120" s="4">
        <f t="shared" ref="T120" si="1711">+T118*1000/T90</f>
        <v>25.883485506642234</v>
      </c>
      <c r="U120" s="4">
        <f t="shared" si="1708"/>
        <v>30.57406960600348</v>
      </c>
      <c r="V120" s="4">
        <f t="shared" ref="V120" si="1712">+V118*1000/V90</f>
        <v>27.290105133613672</v>
      </c>
      <c r="W120" s="4">
        <f t="shared" ref="W120:AE120" si="1713">+W118*1000/W90</f>
        <v>27.282901141490061</v>
      </c>
      <c r="X120" s="4">
        <f t="shared" ref="X120:Z120" si="1714">+X118*1000/X90</f>
        <v>33.845015289109334</v>
      </c>
      <c r="Y120" s="4">
        <f t="shared" si="1714"/>
        <v>33.845015289109334</v>
      </c>
      <c r="Z120" s="4">
        <f t="shared" si="1714"/>
        <v>33.845015289109334</v>
      </c>
      <c r="AA120" s="4">
        <f t="shared" si="1713"/>
        <v>27.282901141490061</v>
      </c>
      <c r="AB120" s="4">
        <f t="shared" ref="AB120:AC120" si="1715">+AB118*1000/AB90</f>
        <v>27.282901141490061</v>
      </c>
      <c r="AC120" s="4">
        <f t="shared" si="1715"/>
        <v>27.282901141490061</v>
      </c>
      <c r="AD120" s="4">
        <f t="shared" ref="AD120" si="1716">+AD118*1000/AD90</f>
        <v>27.282901141490061</v>
      </c>
      <c r="AE120" s="4">
        <f t="shared" si="1713"/>
        <v>33.845015289109334</v>
      </c>
      <c r="AF120" s="4">
        <f t="shared" ref="AF120" si="1717">+AF118*1000/AF90</f>
        <v>29.093286919370417</v>
      </c>
      <c r="AG120" s="4">
        <f t="shared" ref="AG120:AO120" si="1718">+AG118*1000/AG90</f>
        <v>29.63275773770766</v>
      </c>
      <c r="AH120" s="4">
        <f t="shared" ref="AH120:AJ120" si="1719">+AH118*1000/AH90</f>
        <v>34.323620554510534</v>
      </c>
      <c r="AI120" s="4">
        <f t="shared" si="1719"/>
        <v>34.323620554510534</v>
      </c>
      <c r="AJ120" s="4">
        <f t="shared" si="1719"/>
        <v>34.323620554510534</v>
      </c>
      <c r="AK120" s="4">
        <f t="shared" si="1718"/>
        <v>29.63275773770766</v>
      </c>
      <c r="AL120" s="4">
        <f t="shared" ref="AL120:AM120" si="1720">+AL118*1000/AL90</f>
        <v>29.63275773770766</v>
      </c>
      <c r="AM120" s="4">
        <f t="shared" si="1720"/>
        <v>29.63275773770766</v>
      </c>
      <c r="AN120" s="4">
        <f t="shared" ref="AN120" si="1721">+AN118*1000/AN90</f>
        <v>29.63275773770766</v>
      </c>
      <c r="AO120" s="4">
        <f t="shared" si="1718"/>
        <v>34.323620554510534</v>
      </c>
      <c r="AP120" s="4">
        <f t="shared" ref="AP120" si="1722">+AP118*1000/AP90</f>
        <v>31.109969349077399</v>
      </c>
      <c r="AQ120" s="4">
        <f t="shared" ref="AQ120:AY120" si="1723">+AQ118*1000/AQ90</f>
        <v>32.185005787610876</v>
      </c>
      <c r="AR120" s="4">
        <f t="shared" ref="AR120:AT120" si="1724">+AR118*1000/AR90</f>
        <v>34.808993818038303</v>
      </c>
      <c r="AS120" s="4">
        <f t="shared" si="1724"/>
        <v>34.808993818038303</v>
      </c>
      <c r="AT120" s="4">
        <f t="shared" si="1724"/>
        <v>34.808993818038303</v>
      </c>
      <c r="AU120" s="4">
        <f t="shared" si="1723"/>
        <v>32.185005787610876</v>
      </c>
      <c r="AV120" s="4">
        <f t="shared" ref="AV120:AW120" si="1725">+AV118*1000/AV90</f>
        <v>32.185005787610876</v>
      </c>
      <c r="AW120" s="4">
        <f t="shared" si="1725"/>
        <v>32.185005787610876</v>
      </c>
      <c r="AX120" s="4">
        <f t="shared" ref="AX120" si="1726">+AX118*1000/AX90</f>
        <v>32.185005787610876</v>
      </c>
      <c r="AY120" s="4">
        <f t="shared" si="1723"/>
        <v>34.808993818038303</v>
      </c>
      <c r="AZ120" s="4">
        <f t="shared" ref="AZ120" si="1727">+AZ118*1000/AZ90</f>
        <v>33.266443753254656</v>
      </c>
      <c r="BA120" s="4">
        <f t="shared" ref="BA120:BN120" si="1728">+BA118*1000/BA90</f>
        <v>19.775301093271604</v>
      </c>
      <c r="BB120" s="4">
        <f t="shared" ref="BB120:BD120" si="1729">+BB118*1000/BB90</f>
        <v>27.592057558967717</v>
      </c>
      <c r="BC120" s="4">
        <f t="shared" si="1729"/>
        <v>27.592057558967717</v>
      </c>
      <c r="BD120" s="4">
        <f t="shared" si="1729"/>
        <v>27.592057558967717</v>
      </c>
      <c r="BE120" s="4">
        <f t="shared" si="1728"/>
        <v>19.775301093271604</v>
      </c>
      <c r="BF120" s="4">
        <f t="shared" ref="BF120:BG120" si="1730">+BF118*1000/BF90</f>
        <v>19.775301093271604</v>
      </c>
      <c r="BG120" s="4">
        <f t="shared" si="1730"/>
        <v>19.775301093271604</v>
      </c>
      <c r="BH120" s="4">
        <f t="shared" ref="BH120" si="1731">+BH118*1000/BH90</f>
        <v>19.775301093271604</v>
      </c>
      <c r="BI120" s="4">
        <f t="shared" ref="BI120" si="1732">+BI118*1000/BI90</f>
        <v>21.946322749526338</v>
      </c>
      <c r="BJ120" s="4">
        <f t="shared" si="1728"/>
        <v>21.315796251270633</v>
      </c>
      <c r="BK120" s="4">
        <f t="shared" ref="BK120:BM120" si="1733">+BK118*1000/BK90</f>
        <v>29.741477730541355</v>
      </c>
      <c r="BL120" s="4">
        <f t="shared" si="1733"/>
        <v>29.741477730541355</v>
      </c>
      <c r="BM120" s="4">
        <f t="shared" si="1733"/>
        <v>29.741477730541355</v>
      </c>
      <c r="BN120" s="4">
        <f t="shared" si="1728"/>
        <v>21.315796251270633</v>
      </c>
      <c r="BO120" s="4">
        <f t="shared" ref="BO120:BP120" si="1734">+BO118*1000/BO90</f>
        <v>21.315796251270633</v>
      </c>
      <c r="BP120" s="4">
        <f t="shared" si="1734"/>
        <v>21.315796251270633</v>
      </c>
      <c r="BQ120" s="4">
        <f t="shared" ref="BQ120" si="1735">+BQ118*1000/BQ90</f>
        <v>21.315796251270633</v>
      </c>
      <c r="BR120" s="4">
        <f t="shared" ref="BR120" si="1736">+BR118*1000/BR90</f>
        <v>29.741477730541355</v>
      </c>
      <c r="BS120" s="4">
        <f t="shared" ref="BS120" si="1737">+BS118*1000/BS90</f>
        <v>23.32325366106685</v>
      </c>
      <c r="BT120" s="4">
        <f t="shared" ref="BT120:CC120" si="1738">+BT118*1000/BT90</f>
        <v>29.265032761648467</v>
      </c>
      <c r="BU120" s="4">
        <f t="shared" ref="BU120:BW120" si="1739">+BU118*1000/BU90</f>
        <v>36.661304541881272</v>
      </c>
      <c r="BV120" s="4">
        <f t="shared" si="1739"/>
        <v>36.661304541881272</v>
      </c>
      <c r="BW120" s="4">
        <f t="shared" si="1739"/>
        <v>36.661304541881272</v>
      </c>
      <c r="BX120" s="4">
        <f t="shared" si="1738"/>
        <v>29.265032761648467</v>
      </c>
      <c r="BY120" s="4">
        <f t="shared" ref="BY120:BZ120" si="1740">+BY118*1000/BY90</f>
        <v>29.265032761648467</v>
      </c>
      <c r="BZ120" s="4">
        <f t="shared" si="1740"/>
        <v>29.265032761648467</v>
      </c>
      <c r="CA120" s="4">
        <f t="shared" ref="CA120" si="1741">+CA118*1000/CA90</f>
        <v>29.265032761648467</v>
      </c>
      <c r="CB120" s="4">
        <f t="shared" ref="CB120" si="1742">+CB118*1000/CB90</f>
        <v>36.661304541881272</v>
      </c>
      <c r="CC120" s="4">
        <f t="shared" si="1738"/>
        <v>40.438061223380224</v>
      </c>
      <c r="CD120" s="4">
        <f t="shared" ref="CD120" si="1743">+CD118*1000/CD90</f>
        <v>31.28086779887445</v>
      </c>
    </row>
    <row r="121" spans="1:82" x14ac:dyDescent="0.25">
      <c r="A121" s="2" t="s">
        <v>136</v>
      </c>
      <c r="C121" s="4">
        <f t="shared" ref="C121:J121" si="1744">+C119*1000/C90</f>
        <v>14.822041762408073</v>
      </c>
      <c r="D121" s="4">
        <f t="shared" si="1744"/>
        <v>14.822041762408073</v>
      </c>
      <c r="E121" s="4">
        <f t="shared" si="1744"/>
        <v>14.822041762408073</v>
      </c>
      <c r="F121" s="4">
        <f t="shared" si="1744"/>
        <v>14.822041762408073</v>
      </c>
      <c r="G121" s="4">
        <f t="shared" si="1744"/>
        <v>14.822041762408073</v>
      </c>
      <c r="H121" s="4">
        <f t="shared" si="1744"/>
        <v>14.822041762408073</v>
      </c>
      <c r="I121" s="4">
        <f t="shared" si="1744"/>
        <v>14.822041762408073</v>
      </c>
      <c r="J121" s="4">
        <f t="shared" si="1744"/>
        <v>14.822041762408073</v>
      </c>
      <c r="K121" s="4">
        <f t="shared" ref="K121:L121" si="1745">+K119*1000/K90</f>
        <v>14.822041762408073</v>
      </c>
      <c r="L121" s="4">
        <f t="shared" si="1745"/>
        <v>14.822041762408073</v>
      </c>
      <c r="M121" s="4">
        <f t="shared" ref="M121:U121" si="1746">+M119*1000/M90</f>
        <v>14.68147605969587</v>
      </c>
      <c r="N121" s="4">
        <f t="shared" ref="N121:P121" si="1747">+N119*1000/N90</f>
        <v>14.68147605969587</v>
      </c>
      <c r="O121" s="4">
        <f t="shared" si="1747"/>
        <v>14.68147605969587</v>
      </c>
      <c r="P121" s="4">
        <f t="shared" si="1747"/>
        <v>14.68147605969587</v>
      </c>
      <c r="Q121" s="4">
        <f t="shared" si="1746"/>
        <v>14.68147605969587</v>
      </c>
      <c r="R121" s="4">
        <f t="shared" ref="R121:S121" si="1748">+R119*1000/R90</f>
        <v>14.68147605969587</v>
      </c>
      <c r="S121" s="4">
        <f t="shared" si="1748"/>
        <v>14.68147605969587</v>
      </c>
      <c r="T121" s="4">
        <f t="shared" ref="T121" si="1749">+T119*1000/T90</f>
        <v>14.68147605969587</v>
      </c>
      <c r="U121" s="4">
        <f t="shared" si="1746"/>
        <v>14.68147605969587</v>
      </c>
      <c r="V121" s="4">
        <f t="shared" ref="V121" si="1750">+V119*1000/V90</f>
        <v>14.68147605969587</v>
      </c>
      <c r="W121" s="4">
        <f t="shared" ref="W121:AE121" si="1751">+W119*1000/W90</f>
        <v>16.432157284918265</v>
      </c>
      <c r="X121" s="4">
        <f t="shared" ref="X121:Z121" si="1752">+X119*1000/X90</f>
        <v>16.432157284918265</v>
      </c>
      <c r="Y121" s="4">
        <f t="shared" si="1752"/>
        <v>16.432157284918265</v>
      </c>
      <c r="Z121" s="4">
        <f t="shared" si="1752"/>
        <v>16.432157284918265</v>
      </c>
      <c r="AA121" s="4">
        <f t="shared" si="1751"/>
        <v>16.432157284918265</v>
      </c>
      <c r="AB121" s="4">
        <f t="shared" ref="AB121:AC121" si="1753">+AB119*1000/AB90</f>
        <v>16.432157284918265</v>
      </c>
      <c r="AC121" s="4">
        <f t="shared" si="1753"/>
        <v>16.432157284918265</v>
      </c>
      <c r="AD121" s="4">
        <f t="shared" ref="AD121" si="1754">+AD119*1000/AD90</f>
        <v>16.432157284918265</v>
      </c>
      <c r="AE121" s="4">
        <f t="shared" si="1751"/>
        <v>16.432157284918265</v>
      </c>
      <c r="AF121" s="4">
        <f t="shared" ref="AF121" si="1755">+AF119*1000/AF90</f>
        <v>16.432157284918265</v>
      </c>
      <c r="AG121" s="4">
        <f t="shared" ref="AG121:AO121" si="1756">+AG119*1000/AG90</f>
        <v>16.432157284918265</v>
      </c>
      <c r="AH121" s="4">
        <f t="shared" ref="AH121:AJ121" si="1757">+AH119*1000/AH90</f>
        <v>16.432157284918265</v>
      </c>
      <c r="AI121" s="4">
        <f t="shared" si="1757"/>
        <v>16.432157284918265</v>
      </c>
      <c r="AJ121" s="4">
        <f t="shared" si="1757"/>
        <v>16.432157284918265</v>
      </c>
      <c r="AK121" s="4">
        <f t="shared" si="1756"/>
        <v>16.432157284918265</v>
      </c>
      <c r="AL121" s="4">
        <f t="shared" ref="AL121:AM121" si="1758">+AL119*1000/AL90</f>
        <v>16.432157284918265</v>
      </c>
      <c r="AM121" s="4">
        <f t="shared" si="1758"/>
        <v>16.432157284918265</v>
      </c>
      <c r="AN121" s="4">
        <f t="shared" ref="AN121" si="1759">+AN119*1000/AN90</f>
        <v>16.432157284918265</v>
      </c>
      <c r="AO121" s="4">
        <f t="shared" si="1756"/>
        <v>16.432157284918265</v>
      </c>
      <c r="AP121" s="4">
        <f t="shared" ref="AP121" si="1760">+AP119*1000/AP90</f>
        <v>16.432157284918265</v>
      </c>
      <c r="AQ121" s="4">
        <f t="shared" ref="AQ121:AY121" si="1761">+AQ119*1000/AQ90</f>
        <v>16.432157284918265</v>
      </c>
      <c r="AR121" s="4">
        <f t="shared" ref="AR121:AT121" si="1762">+AR119*1000/AR90</f>
        <v>16.432157284918265</v>
      </c>
      <c r="AS121" s="4">
        <f t="shared" si="1762"/>
        <v>16.432157284918265</v>
      </c>
      <c r="AT121" s="4">
        <f t="shared" si="1762"/>
        <v>16.432157284918265</v>
      </c>
      <c r="AU121" s="4">
        <f t="shared" si="1761"/>
        <v>16.432157284918265</v>
      </c>
      <c r="AV121" s="4">
        <f t="shared" ref="AV121:AW121" si="1763">+AV119*1000/AV90</f>
        <v>16.432157284918265</v>
      </c>
      <c r="AW121" s="4">
        <f t="shared" si="1763"/>
        <v>16.432157284918265</v>
      </c>
      <c r="AX121" s="4">
        <f t="shared" ref="AX121" si="1764">+AX119*1000/AX90</f>
        <v>16.432157284918265</v>
      </c>
      <c r="AY121" s="4">
        <f t="shared" si="1761"/>
        <v>16.432157284918265</v>
      </c>
      <c r="AZ121" s="4">
        <f t="shared" ref="AZ121" si="1765">+AZ119*1000/AZ90</f>
        <v>16.432157284918265</v>
      </c>
      <c r="BA121" s="4">
        <f t="shared" ref="BA121:BN121" si="1766">+BA119*1000/BA90</f>
        <v>14.714562598265152</v>
      </c>
      <c r="BB121" s="4">
        <f t="shared" ref="BB121:BD121" si="1767">+BB119*1000/BB90</f>
        <v>14.714562598265152</v>
      </c>
      <c r="BC121" s="4">
        <f t="shared" si="1767"/>
        <v>14.714562598265152</v>
      </c>
      <c r="BD121" s="4">
        <f t="shared" si="1767"/>
        <v>14.714562598265152</v>
      </c>
      <c r="BE121" s="4">
        <f t="shared" si="1766"/>
        <v>14.714562598265152</v>
      </c>
      <c r="BF121" s="4">
        <f t="shared" ref="BF121:BG121" si="1768">+BF119*1000/BF90</f>
        <v>14.714562598265152</v>
      </c>
      <c r="BG121" s="4">
        <f t="shared" si="1768"/>
        <v>14.714562598265152</v>
      </c>
      <c r="BH121" s="4">
        <f t="shared" ref="BH121" si="1769">+BH119*1000/BH90</f>
        <v>14.714562598265152</v>
      </c>
      <c r="BI121" s="4">
        <f t="shared" ref="BI121" si="1770">+BI119*1000/BI90</f>
        <v>14.714562598265152</v>
      </c>
      <c r="BJ121" s="4">
        <f t="shared" si="1766"/>
        <v>14.714562598265152</v>
      </c>
      <c r="BK121" s="4">
        <f t="shared" ref="BK121:BM121" si="1771">+BK119*1000/BK90</f>
        <v>14.714562598265152</v>
      </c>
      <c r="BL121" s="4">
        <f t="shared" si="1771"/>
        <v>14.714562598265152</v>
      </c>
      <c r="BM121" s="4">
        <f t="shared" si="1771"/>
        <v>14.714562598265152</v>
      </c>
      <c r="BN121" s="4">
        <f t="shared" si="1766"/>
        <v>14.714562598265152</v>
      </c>
      <c r="BO121" s="4">
        <f t="shared" ref="BO121:BP121" si="1772">+BO119*1000/BO90</f>
        <v>14.714562598265152</v>
      </c>
      <c r="BP121" s="4">
        <f t="shared" si="1772"/>
        <v>14.714562598265152</v>
      </c>
      <c r="BQ121" s="4">
        <f t="shared" ref="BQ121" si="1773">+BQ119*1000/BQ90</f>
        <v>14.714562598265152</v>
      </c>
      <c r="BR121" s="4">
        <f t="shared" ref="BR121" si="1774">+BR119*1000/BR90</f>
        <v>14.714562598265152</v>
      </c>
      <c r="BS121" s="4">
        <f t="shared" ref="BS121" si="1775">+BS119*1000/BS90</f>
        <v>14.714562598265152</v>
      </c>
      <c r="BT121" s="4">
        <f t="shared" ref="BT121:CC121" si="1776">+BT119*1000/BT90</f>
        <v>17.848235020419907</v>
      </c>
      <c r="BU121" s="4">
        <f t="shared" ref="BU121:BW121" si="1777">+BU119*1000/BU90</f>
        <v>17.848235020419907</v>
      </c>
      <c r="BV121" s="4">
        <f t="shared" si="1777"/>
        <v>17.848235020419907</v>
      </c>
      <c r="BW121" s="4">
        <f t="shared" si="1777"/>
        <v>17.848235020419907</v>
      </c>
      <c r="BX121" s="4">
        <f t="shared" si="1776"/>
        <v>17.848235020419907</v>
      </c>
      <c r="BY121" s="4">
        <f t="shared" ref="BY121:BZ121" si="1778">+BY119*1000/BY90</f>
        <v>17.848235020419907</v>
      </c>
      <c r="BZ121" s="4">
        <f t="shared" si="1778"/>
        <v>17.848235020419907</v>
      </c>
      <c r="CA121" s="4">
        <f t="shared" ref="CA121" si="1779">+CA119*1000/CA90</f>
        <v>17.848235020419907</v>
      </c>
      <c r="CB121" s="4">
        <f t="shared" ref="CB121" si="1780">+CB119*1000/CB90</f>
        <v>17.848235020419907</v>
      </c>
      <c r="CC121" s="4">
        <f t="shared" si="1776"/>
        <v>17.848235020419907</v>
      </c>
      <c r="CD121" s="4">
        <f t="shared" ref="CD121" si="1781">+CD119*1000/CD90</f>
        <v>17.848235020419907</v>
      </c>
    </row>
    <row r="122" spans="1:82" x14ac:dyDescent="0.25">
      <c r="A122" s="2" t="s">
        <v>137</v>
      </c>
      <c r="C122" s="4">
        <f t="shared" ref="C122:J122" si="1782">+C120+C121</f>
        <v>34.54907669235061</v>
      </c>
      <c r="D122" s="4">
        <f t="shared" si="1782"/>
        <v>44.300579695014321</v>
      </c>
      <c r="E122" s="4">
        <f t="shared" si="1782"/>
        <v>44.300579695014321</v>
      </c>
      <c r="F122" s="4">
        <f t="shared" si="1782"/>
        <v>44.300579695014321</v>
      </c>
      <c r="G122" s="4">
        <f t="shared" si="1782"/>
        <v>34.54907669235061</v>
      </c>
      <c r="H122" s="4">
        <f t="shared" si="1782"/>
        <v>34.54907669235061</v>
      </c>
      <c r="I122" s="4">
        <f t="shared" si="1782"/>
        <v>34.54907669235061</v>
      </c>
      <c r="J122" s="4">
        <f t="shared" si="1782"/>
        <v>34.54907669235061</v>
      </c>
      <c r="K122" s="4">
        <f t="shared" ref="K122:L122" si="1783">+K120+K121</f>
        <v>44.300579695014321</v>
      </c>
      <c r="L122" s="4">
        <f t="shared" si="1783"/>
        <v>36.755020263553931</v>
      </c>
      <c r="M122" s="4">
        <f t="shared" ref="M122:U122" si="1784">+M120+M121</f>
        <v>40.564961566338106</v>
      </c>
      <c r="N122" s="4">
        <f t="shared" ref="N122:P122" si="1785">+N120+N121</f>
        <v>45.255545665699351</v>
      </c>
      <c r="O122" s="4">
        <f t="shared" si="1785"/>
        <v>45.255545665699351</v>
      </c>
      <c r="P122" s="4">
        <f t="shared" si="1785"/>
        <v>45.255545665699351</v>
      </c>
      <c r="Q122" s="4">
        <f t="shared" si="1784"/>
        <v>40.564961566338106</v>
      </c>
      <c r="R122" s="4">
        <f t="shared" ref="R122:S122" si="1786">+R120+R121</f>
        <v>40.564961566338106</v>
      </c>
      <c r="S122" s="4">
        <f t="shared" si="1786"/>
        <v>40.564961566338106</v>
      </c>
      <c r="T122" s="4">
        <f t="shared" ref="T122" si="1787">+T120+T121</f>
        <v>40.564961566338106</v>
      </c>
      <c r="U122" s="4">
        <f t="shared" si="1784"/>
        <v>45.255545665699351</v>
      </c>
      <c r="V122" s="4">
        <f t="shared" ref="V122" si="1788">+V120+V121</f>
        <v>41.97158119330954</v>
      </c>
      <c r="W122" s="4">
        <f t="shared" ref="W122:AE122" si="1789">+W120+W121</f>
        <v>43.715058426408326</v>
      </c>
      <c r="X122" s="4">
        <f t="shared" ref="X122:Z122" si="1790">+X120+X121</f>
        <v>50.277172574027603</v>
      </c>
      <c r="Y122" s="4">
        <f t="shared" si="1790"/>
        <v>50.277172574027603</v>
      </c>
      <c r="Z122" s="4">
        <f t="shared" si="1790"/>
        <v>50.277172574027603</v>
      </c>
      <c r="AA122" s="4">
        <f t="shared" si="1789"/>
        <v>43.715058426408326</v>
      </c>
      <c r="AB122" s="4">
        <f t="shared" ref="AB122:AC122" si="1791">+AB120+AB121</f>
        <v>43.715058426408326</v>
      </c>
      <c r="AC122" s="4">
        <f t="shared" si="1791"/>
        <v>43.715058426408326</v>
      </c>
      <c r="AD122" s="4">
        <f t="shared" ref="AD122" si="1792">+AD120+AD121</f>
        <v>43.715058426408326</v>
      </c>
      <c r="AE122" s="4">
        <f t="shared" si="1789"/>
        <v>50.277172574027603</v>
      </c>
      <c r="AF122" s="4">
        <f t="shared" ref="AF122" si="1793">+AF120+AF121</f>
        <v>45.525444204288682</v>
      </c>
      <c r="AG122" s="4">
        <f t="shared" ref="AG122:AO122" si="1794">+AG120+AG121</f>
        <v>46.064915022625925</v>
      </c>
      <c r="AH122" s="4">
        <f t="shared" ref="AH122:AJ122" si="1795">+AH120+AH121</f>
        <v>50.755777839428802</v>
      </c>
      <c r="AI122" s="4">
        <f t="shared" si="1795"/>
        <v>50.755777839428802</v>
      </c>
      <c r="AJ122" s="4">
        <f t="shared" si="1795"/>
        <v>50.755777839428802</v>
      </c>
      <c r="AK122" s="4">
        <f t="shared" si="1794"/>
        <v>46.064915022625925</v>
      </c>
      <c r="AL122" s="4">
        <f t="shared" ref="AL122:AM122" si="1796">+AL120+AL121</f>
        <v>46.064915022625925</v>
      </c>
      <c r="AM122" s="4">
        <f t="shared" si="1796"/>
        <v>46.064915022625925</v>
      </c>
      <c r="AN122" s="4">
        <f t="shared" ref="AN122" si="1797">+AN120+AN121</f>
        <v>46.064915022625925</v>
      </c>
      <c r="AO122" s="4">
        <f t="shared" si="1794"/>
        <v>50.755777839428802</v>
      </c>
      <c r="AP122" s="4">
        <f t="shared" ref="AP122" si="1798">+AP120+AP121</f>
        <v>47.542126633995665</v>
      </c>
      <c r="AQ122" s="4">
        <f t="shared" ref="AQ122:AY122" si="1799">+AQ120+AQ121</f>
        <v>48.617163072529138</v>
      </c>
      <c r="AR122" s="4">
        <f t="shared" ref="AR122:AT122" si="1800">+AR120+AR121</f>
        <v>51.241151102956565</v>
      </c>
      <c r="AS122" s="4">
        <f t="shared" si="1800"/>
        <v>51.241151102956565</v>
      </c>
      <c r="AT122" s="4">
        <f t="shared" si="1800"/>
        <v>51.241151102956565</v>
      </c>
      <c r="AU122" s="4">
        <f t="shared" si="1799"/>
        <v>48.617163072529138</v>
      </c>
      <c r="AV122" s="4">
        <f t="shared" ref="AV122:AW122" si="1801">+AV120+AV121</f>
        <v>48.617163072529138</v>
      </c>
      <c r="AW122" s="4">
        <f t="shared" si="1801"/>
        <v>48.617163072529138</v>
      </c>
      <c r="AX122" s="4">
        <f t="shared" ref="AX122" si="1802">+AX120+AX121</f>
        <v>48.617163072529138</v>
      </c>
      <c r="AY122" s="4">
        <f t="shared" si="1799"/>
        <v>51.241151102956565</v>
      </c>
      <c r="AZ122" s="4">
        <f t="shared" ref="AZ122" si="1803">+AZ120+AZ121</f>
        <v>49.698601038172924</v>
      </c>
      <c r="BA122" s="4">
        <f t="shared" ref="BA122:BN122" si="1804">+BA120+BA121</f>
        <v>34.489863691536755</v>
      </c>
      <c r="BB122" s="4">
        <f t="shared" ref="BB122:BD122" si="1805">+BB120+BB121</f>
        <v>42.306620157232871</v>
      </c>
      <c r="BC122" s="4">
        <f t="shared" si="1805"/>
        <v>42.306620157232871</v>
      </c>
      <c r="BD122" s="4">
        <f t="shared" si="1805"/>
        <v>42.306620157232871</v>
      </c>
      <c r="BE122" s="4">
        <f t="shared" si="1804"/>
        <v>34.489863691536755</v>
      </c>
      <c r="BF122" s="4">
        <f t="shared" ref="BF122:BG122" si="1806">+BF120+BF121</f>
        <v>34.489863691536755</v>
      </c>
      <c r="BG122" s="4">
        <f t="shared" si="1806"/>
        <v>34.489863691536755</v>
      </c>
      <c r="BH122" s="4">
        <f t="shared" ref="BH122" si="1807">+BH120+BH121</f>
        <v>34.489863691536755</v>
      </c>
      <c r="BI122" s="4">
        <f t="shared" ref="BI122" si="1808">+BI120+BI121</f>
        <v>36.660885347791492</v>
      </c>
      <c r="BJ122" s="4">
        <f t="shared" si="1804"/>
        <v>36.030358849535787</v>
      </c>
      <c r="BK122" s="4">
        <f t="shared" ref="BK122:BM122" si="1809">+BK120+BK121</f>
        <v>44.456040328806509</v>
      </c>
      <c r="BL122" s="4">
        <f t="shared" si="1809"/>
        <v>44.456040328806509</v>
      </c>
      <c r="BM122" s="4">
        <f t="shared" si="1809"/>
        <v>44.456040328806509</v>
      </c>
      <c r="BN122" s="4">
        <f t="shared" si="1804"/>
        <v>36.030358849535787</v>
      </c>
      <c r="BO122" s="4">
        <f t="shared" ref="BO122:BP122" si="1810">+BO120+BO121</f>
        <v>36.030358849535787</v>
      </c>
      <c r="BP122" s="4">
        <f t="shared" si="1810"/>
        <v>36.030358849535787</v>
      </c>
      <c r="BQ122" s="4">
        <f t="shared" ref="BQ122" si="1811">+BQ120+BQ121</f>
        <v>36.030358849535787</v>
      </c>
      <c r="BR122" s="4">
        <f t="shared" ref="BR122" si="1812">+BR120+BR121</f>
        <v>44.456040328806509</v>
      </c>
      <c r="BS122" s="4">
        <f t="shared" ref="BS122" si="1813">+BS120+BS121</f>
        <v>38.037816259332004</v>
      </c>
      <c r="BT122" s="4">
        <f t="shared" ref="BT122:CC122" si="1814">+BT120+BT121</f>
        <v>47.113267782068377</v>
      </c>
      <c r="BU122" s="4">
        <f t="shared" ref="BU122:BW122" si="1815">+BU120+BU121</f>
        <v>54.509539562301178</v>
      </c>
      <c r="BV122" s="4">
        <f t="shared" si="1815"/>
        <v>54.509539562301178</v>
      </c>
      <c r="BW122" s="4">
        <f t="shared" si="1815"/>
        <v>54.509539562301178</v>
      </c>
      <c r="BX122" s="4">
        <f t="shared" si="1814"/>
        <v>47.113267782068377</v>
      </c>
      <c r="BY122" s="4">
        <f t="shared" ref="BY122:BZ122" si="1816">+BY120+BY121</f>
        <v>47.113267782068377</v>
      </c>
      <c r="BZ122" s="4">
        <f t="shared" si="1816"/>
        <v>47.113267782068377</v>
      </c>
      <c r="CA122" s="4">
        <f t="shared" ref="CA122" si="1817">+CA120+CA121</f>
        <v>47.113267782068377</v>
      </c>
      <c r="CB122" s="4">
        <f t="shared" ref="CB122" si="1818">+CB120+CB121</f>
        <v>54.509539562301178</v>
      </c>
      <c r="CC122" s="4">
        <f t="shared" si="1814"/>
        <v>58.28629624380013</v>
      </c>
      <c r="CD122" s="4">
        <f t="shared" ref="CD122" si="1819">+CD120+CD121</f>
        <v>49.12910281929436</v>
      </c>
    </row>
    <row r="123" spans="1:82" x14ac:dyDescent="0.25">
      <c r="A123" s="2" t="s">
        <v>138</v>
      </c>
      <c r="B123" s="2" t="s">
        <v>139</v>
      </c>
      <c r="C123" s="3">
        <f t="shared" ref="C123:CD123" si="1820">VS_svin_tot_omsat_lager</f>
        <v>0.60536843267601481</v>
      </c>
      <c r="D123" s="3">
        <f t="shared" si="1820"/>
        <v>0.60536843267601481</v>
      </c>
      <c r="E123" s="3">
        <f t="shared" si="1820"/>
        <v>0.60536843267601481</v>
      </c>
      <c r="F123" s="3">
        <f t="shared" si="1820"/>
        <v>0.60536843267601481</v>
      </c>
      <c r="G123" s="3">
        <f t="shared" si="1820"/>
        <v>0.60536843267601481</v>
      </c>
      <c r="H123" s="3">
        <f t="shared" si="1820"/>
        <v>0.60536843267601481</v>
      </c>
      <c r="I123" s="3">
        <f t="shared" si="1820"/>
        <v>0.60536843267601481</v>
      </c>
      <c r="J123" s="3">
        <f t="shared" si="1820"/>
        <v>0.60536843267601481</v>
      </c>
      <c r="K123" s="3">
        <f t="shared" si="1820"/>
        <v>0.60536843267601481</v>
      </c>
      <c r="L123" s="3">
        <f t="shared" si="1820"/>
        <v>0.60536843267601481</v>
      </c>
      <c r="M123" s="3">
        <f t="shared" si="1820"/>
        <v>0.60536843267601481</v>
      </c>
      <c r="N123" s="3">
        <f t="shared" si="1820"/>
        <v>0.60536843267601481</v>
      </c>
      <c r="O123" s="3">
        <f t="shared" si="1820"/>
        <v>0.60536843267601481</v>
      </c>
      <c r="P123" s="3">
        <f t="shared" si="1820"/>
        <v>0.60536843267601481</v>
      </c>
      <c r="Q123" s="3">
        <f t="shared" si="1820"/>
        <v>0.60536843267601481</v>
      </c>
      <c r="R123" s="3">
        <f t="shared" si="1820"/>
        <v>0.60536843267601481</v>
      </c>
      <c r="S123" s="3">
        <f t="shared" si="1820"/>
        <v>0.60536843267601481</v>
      </c>
      <c r="T123" s="3">
        <f t="shared" si="1820"/>
        <v>0.60536843267601481</v>
      </c>
      <c r="U123" s="3">
        <f t="shared" si="1820"/>
        <v>0.60536843267601481</v>
      </c>
      <c r="V123" s="3">
        <f t="shared" si="1820"/>
        <v>0.60536843267601481</v>
      </c>
      <c r="W123" s="3">
        <f t="shared" si="1820"/>
        <v>0.60536843267601481</v>
      </c>
      <c r="X123" s="3">
        <f t="shared" si="1820"/>
        <v>0.60536843267601481</v>
      </c>
      <c r="Y123" s="3">
        <f t="shared" si="1820"/>
        <v>0.60536843267601481</v>
      </c>
      <c r="Z123" s="3">
        <f t="shared" si="1820"/>
        <v>0.60536843267601481</v>
      </c>
      <c r="AA123" s="3">
        <f t="shared" si="1820"/>
        <v>0.60536843267601481</v>
      </c>
      <c r="AB123" s="3">
        <f t="shared" si="1820"/>
        <v>0.60536843267601481</v>
      </c>
      <c r="AC123" s="3">
        <f t="shared" si="1820"/>
        <v>0.60536843267601481</v>
      </c>
      <c r="AD123" s="3">
        <f t="shared" si="1820"/>
        <v>0.60536843267601481</v>
      </c>
      <c r="AE123" s="3">
        <f t="shared" si="1820"/>
        <v>0.60536843267601481</v>
      </c>
      <c r="AF123" s="3">
        <f t="shared" si="1820"/>
        <v>0.60536843267601481</v>
      </c>
      <c r="AG123" s="3">
        <f t="shared" si="1820"/>
        <v>0.60536843267601481</v>
      </c>
      <c r="AH123" s="3">
        <f t="shared" si="1820"/>
        <v>0.60536843267601481</v>
      </c>
      <c r="AI123" s="3">
        <f t="shared" si="1820"/>
        <v>0.60536843267601481</v>
      </c>
      <c r="AJ123" s="3">
        <f t="shared" si="1820"/>
        <v>0.60536843267601481</v>
      </c>
      <c r="AK123" s="3">
        <f t="shared" si="1820"/>
        <v>0.60536843267601481</v>
      </c>
      <c r="AL123" s="3">
        <f t="shared" si="1820"/>
        <v>0.60536843267601481</v>
      </c>
      <c r="AM123" s="3">
        <f t="shared" si="1820"/>
        <v>0.60536843267601481</v>
      </c>
      <c r="AN123" s="3">
        <f t="shared" si="1820"/>
        <v>0.60536843267601481</v>
      </c>
      <c r="AO123" s="3">
        <f t="shared" si="1820"/>
        <v>0.60536843267601481</v>
      </c>
      <c r="AP123" s="3">
        <f t="shared" si="1820"/>
        <v>0.60536843267601481</v>
      </c>
      <c r="AQ123" s="3">
        <f t="shared" si="1820"/>
        <v>0.60536843267601481</v>
      </c>
      <c r="AR123" s="3">
        <f t="shared" si="1820"/>
        <v>0.60536843267601481</v>
      </c>
      <c r="AS123" s="3">
        <f t="shared" si="1820"/>
        <v>0.60536843267601481</v>
      </c>
      <c r="AT123" s="3">
        <f t="shared" si="1820"/>
        <v>0.60536843267601481</v>
      </c>
      <c r="AU123" s="3">
        <f t="shared" si="1820"/>
        <v>0.60536843267601481</v>
      </c>
      <c r="AV123" s="3">
        <f t="shared" si="1820"/>
        <v>0.60536843267601481</v>
      </c>
      <c r="AW123" s="3">
        <f t="shared" si="1820"/>
        <v>0.60536843267601481</v>
      </c>
      <c r="AX123" s="3">
        <f t="shared" si="1820"/>
        <v>0.60536843267601481</v>
      </c>
      <c r="AY123" s="3">
        <f t="shared" si="1820"/>
        <v>0.60536843267601481</v>
      </c>
      <c r="AZ123" s="3">
        <f t="shared" si="1820"/>
        <v>0.60536843267601481</v>
      </c>
      <c r="BA123" s="3">
        <f t="shared" si="1820"/>
        <v>0.60536843267601481</v>
      </c>
      <c r="BB123" s="3">
        <f t="shared" si="1820"/>
        <v>0.60536843267601481</v>
      </c>
      <c r="BC123" s="3">
        <f t="shared" si="1820"/>
        <v>0.60536843267601481</v>
      </c>
      <c r="BD123" s="3">
        <f t="shared" si="1820"/>
        <v>0.60536843267601481</v>
      </c>
      <c r="BE123" s="3">
        <f t="shared" si="1820"/>
        <v>0.60536843267601481</v>
      </c>
      <c r="BF123" s="3">
        <f t="shared" si="1820"/>
        <v>0.60536843267601481</v>
      </c>
      <c r="BG123" s="3">
        <f t="shared" si="1820"/>
        <v>0.60536843267601481</v>
      </c>
      <c r="BH123" s="3">
        <f t="shared" si="1820"/>
        <v>0.60536843267601481</v>
      </c>
      <c r="BI123" s="3">
        <f t="shared" si="1820"/>
        <v>0.60536843267601481</v>
      </c>
      <c r="BJ123" s="3">
        <f t="shared" si="1820"/>
        <v>0.60536843267601481</v>
      </c>
      <c r="BK123" s="3">
        <f t="shared" si="1820"/>
        <v>0.60536843267601481</v>
      </c>
      <c r="BL123" s="3">
        <f t="shared" si="1820"/>
        <v>0.60536843267601481</v>
      </c>
      <c r="BM123" s="3">
        <f t="shared" si="1820"/>
        <v>0.60536843267601481</v>
      </c>
      <c r="BN123" s="3">
        <f t="shared" si="1820"/>
        <v>0.60536843267601481</v>
      </c>
      <c r="BO123" s="3">
        <f t="shared" si="1820"/>
        <v>0.60536843267601481</v>
      </c>
      <c r="BP123" s="3">
        <f t="shared" si="1820"/>
        <v>0.60536843267601481</v>
      </c>
      <c r="BQ123" s="3">
        <f t="shared" si="1820"/>
        <v>0.60536843267601481</v>
      </c>
      <c r="BR123" s="3">
        <f t="shared" si="1820"/>
        <v>0.60536843267601481</v>
      </c>
      <c r="BS123" s="3">
        <f t="shared" si="1820"/>
        <v>0.60536843267601481</v>
      </c>
      <c r="BT123" s="3">
        <f t="shared" si="1820"/>
        <v>0.60536843267601481</v>
      </c>
      <c r="BU123" s="3">
        <f t="shared" si="1820"/>
        <v>0.60536843267601481</v>
      </c>
      <c r="BV123" s="3">
        <f t="shared" si="1820"/>
        <v>0.60536843267601481</v>
      </c>
      <c r="BW123" s="3">
        <f t="shared" si="1820"/>
        <v>0.60536843267601481</v>
      </c>
      <c r="BX123" s="3">
        <f t="shared" si="1820"/>
        <v>0.60536843267601481</v>
      </c>
      <c r="BY123" s="3">
        <f t="shared" si="1820"/>
        <v>0.60536843267601481</v>
      </c>
      <c r="BZ123" s="3">
        <f t="shared" si="1820"/>
        <v>0.60536843267601481</v>
      </c>
      <c r="CA123" s="3">
        <f t="shared" si="1820"/>
        <v>0.60536843267601481</v>
      </c>
      <c r="CB123" s="3">
        <f t="shared" si="1820"/>
        <v>0.60536843267601481</v>
      </c>
      <c r="CC123" s="3">
        <f t="shared" si="1820"/>
        <v>0.60536843267601481</v>
      </c>
      <c r="CD123" s="3">
        <f t="shared" si="1820"/>
        <v>0.60536843267601481</v>
      </c>
    </row>
    <row r="124" spans="1:82" x14ac:dyDescent="0.25">
      <c r="A124" s="2" t="s">
        <v>140</v>
      </c>
      <c r="C124" s="4">
        <f t="shared" ref="C124:J124" si="1821">+C123*C120</f>
        <v>11.942124216884313</v>
      </c>
      <c r="D124" s="4">
        <f t="shared" si="1821"/>
        <v>17.845376305842297</v>
      </c>
      <c r="E124" s="4">
        <f t="shared" si="1821"/>
        <v>17.845376305842297</v>
      </c>
      <c r="F124" s="4">
        <f t="shared" si="1821"/>
        <v>17.845376305842297</v>
      </c>
      <c r="G124" s="4">
        <f t="shared" si="1821"/>
        <v>11.942124216884313</v>
      </c>
      <c r="H124" s="4">
        <f t="shared" si="1821"/>
        <v>11.942124216884313</v>
      </c>
      <c r="I124" s="4">
        <f t="shared" si="1821"/>
        <v>11.942124216884313</v>
      </c>
      <c r="J124" s="4">
        <f t="shared" si="1821"/>
        <v>11.942124216884313</v>
      </c>
      <c r="K124" s="4">
        <f t="shared" ref="K124:L124" si="1822">+K123*K120</f>
        <v>17.845376305842297</v>
      </c>
      <c r="L124" s="4">
        <f t="shared" si="1822"/>
        <v>13.277532819155399</v>
      </c>
      <c r="M124" s="4">
        <f t="shared" ref="M124:U124" si="1823">+M123*M120</f>
        <v>15.669045053348354</v>
      </c>
      <c r="N124" s="4">
        <f t="shared" ref="N124:P124" si="1824">+N123*N120</f>
        <v>18.508576597913709</v>
      </c>
      <c r="O124" s="4">
        <f t="shared" si="1824"/>
        <v>18.508576597913709</v>
      </c>
      <c r="P124" s="4">
        <f t="shared" si="1824"/>
        <v>18.508576597913709</v>
      </c>
      <c r="Q124" s="4">
        <f t="shared" si="1823"/>
        <v>15.669045053348354</v>
      </c>
      <c r="R124" s="4">
        <f t="shared" ref="R124:S124" si="1825">+R123*R120</f>
        <v>15.669045053348354</v>
      </c>
      <c r="S124" s="4">
        <f t="shared" si="1825"/>
        <v>15.669045053348354</v>
      </c>
      <c r="T124" s="4">
        <f t="shared" ref="T124" si="1826">+T123*T120</f>
        <v>15.669045053348354</v>
      </c>
      <c r="U124" s="4">
        <f t="shared" si="1823"/>
        <v>18.508576597913709</v>
      </c>
      <c r="V124" s="4">
        <f t="shared" ref="V124" si="1827">+V123*V120</f>
        <v>16.520568172299374</v>
      </c>
      <c r="W124" s="4">
        <f t="shared" ref="W124:AE124" si="1828">+W123*W120</f>
        <v>16.516207102878493</v>
      </c>
      <c r="X124" s="4">
        <f t="shared" ref="X124:Z124" si="1829">+X123*X120</f>
        <v>20.488703859463875</v>
      </c>
      <c r="Y124" s="4">
        <f t="shared" si="1829"/>
        <v>20.488703859463875</v>
      </c>
      <c r="Z124" s="4">
        <f t="shared" si="1829"/>
        <v>20.488703859463875</v>
      </c>
      <c r="AA124" s="4">
        <f t="shared" si="1828"/>
        <v>16.516207102878493</v>
      </c>
      <c r="AB124" s="4">
        <f t="shared" ref="AB124:AC124" si="1830">+AB123*AB120</f>
        <v>16.516207102878493</v>
      </c>
      <c r="AC124" s="4">
        <f t="shared" si="1830"/>
        <v>16.516207102878493</v>
      </c>
      <c r="AD124" s="4">
        <f t="shared" ref="AD124" si="1831">+AD123*AD120</f>
        <v>16.516207102878493</v>
      </c>
      <c r="AE124" s="4">
        <f t="shared" si="1828"/>
        <v>20.488703859463875</v>
      </c>
      <c r="AF124" s="4">
        <f t="shared" ref="AF124" si="1832">+AF123*AF120</f>
        <v>17.612157503772874</v>
      </c>
      <c r="AG124" s="4">
        <f t="shared" ref="AG124:AO124" si="1833">+AG123*AG120</f>
        <v>17.938736107544138</v>
      </c>
      <c r="AH124" s="4">
        <f t="shared" ref="AH124:AJ124" si="1834">+AH123*AH120</f>
        <v>20.778436378850287</v>
      </c>
      <c r="AI124" s="4">
        <f t="shared" si="1834"/>
        <v>20.778436378850287</v>
      </c>
      <c r="AJ124" s="4">
        <f t="shared" si="1834"/>
        <v>20.778436378850287</v>
      </c>
      <c r="AK124" s="4">
        <f t="shared" si="1833"/>
        <v>17.938736107544138</v>
      </c>
      <c r="AL124" s="4">
        <f t="shared" ref="AL124:AM124" si="1835">+AL123*AL120</f>
        <v>17.938736107544138</v>
      </c>
      <c r="AM124" s="4">
        <f t="shared" si="1835"/>
        <v>17.938736107544138</v>
      </c>
      <c r="AN124" s="4">
        <f t="shared" ref="AN124" si="1836">+AN123*AN120</f>
        <v>17.938736107544138</v>
      </c>
      <c r="AO124" s="4">
        <f t="shared" si="1833"/>
        <v>20.778436378850287</v>
      </c>
      <c r="AP124" s="4">
        <f t="shared" ref="AP124" si="1837">+AP123*AP120</f>
        <v>18.832993385449846</v>
      </c>
      <c r="AQ124" s="4">
        <f t="shared" ref="AQ124:AY124" si="1838">+AQ123*AQ120</f>
        <v>19.483786509314463</v>
      </c>
      <c r="AR124" s="4">
        <f t="shared" ref="AR124:AT124" si="1839">+AR123*AR120</f>
        <v>21.072266030654937</v>
      </c>
      <c r="AS124" s="4">
        <f t="shared" si="1839"/>
        <v>21.072266030654937</v>
      </c>
      <c r="AT124" s="4">
        <f t="shared" si="1839"/>
        <v>21.072266030654937</v>
      </c>
      <c r="AU124" s="4">
        <f t="shared" si="1838"/>
        <v>19.483786509314463</v>
      </c>
      <c r="AV124" s="4">
        <f t="shared" ref="AV124:AW124" si="1840">+AV123*AV120</f>
        <v>19.483786509314463</v>
      </c>
      <c r="AW124" s="4">
        <f t="shared" si="1840"/>
        <v>19.483786509314463</v>
      </c>
      <c r="AX124" s="4">
        <f t="shared" ref="AX124" si="1841">+AX123*AX120</f>
        <v>19.483786509314463</v>
      </c>
      <c r="AY124" s="4">
        <f t="shared" si="1838"/>
        <v>21.072266030654937</v>
      </c>
      <c r="AZ124" s="4">
        <f t="shared" ref="AZ124" si="1842">+AZ123*AZ120</f>
        <v>20.138454915612574</v>
      </c>
      <c r="BA124" s="4">
        <f t="shared" ref="BA124:BN124" si="1843">+BA123*BA120</f>
        <v>11.971343028530113</v>
      </c>
      <c r="BB124" s="4">
        <f t="shared" ref="BB124:BD124" si="1844">+BB123*BB120</f>
        <v>16.703360638778673</v>
      </c>
      <c r="BC124" s="4">
        <f t="shared" si="1844"/>
        <v>16.703360638778673</v>
      </c>
      <c r="BD124" s="4">
        <f t="shared" si="1844"/>
        <v>16.703360638778673</v>
      </c>
      <c r="BE124" s="4">
        <f t="shared" si="1843"/>
        <v>11.971343028530113</v>
      </c>
      <c r="BF124" s="4">
        <f t="shared" ref="BF124:BG124" si="1845">+BF123*BF120</f>
        <v>11.971343028530113</v>
      </c>
      <c r="BG124" s="4">
        <f t="shared" si="1845"/>
        <v>11.971343028530113</v>
      </c>
      <c r="BH124" s="4">
        <f t="shared" ref="BH124" si="1846">+BH123*BH120</f>
        <v>11.971343028530113</v>
      </c>
      <c r="BI124" s="4">
        <f t="shared" ref="BI124" si="1847">+BI123*BI120</f>
        <v>13.285611005882727</v>
      </c>
      <c r="BJ124" s="4">
        <f t="shared" si="1843"/>
        <v>12.903910167872976</v>
      </c>
      <c r="BK124" s="4">
        <f t="shared" ref="BK124:BM124" si="1848">+BK123*BK120</f>
        <v>18.004551759206418</v>
      </c>
      <c r="BL124" s="4">
        <f t="shared" si="1848"/>
        <v>18.004551759206418</v>
      </c>
      <c r="BM124" s="4">
        <f t="shared" si="1848"/>
        <v>18.004551759206418</v>
      </c>
      <c r="BN124" s="4">
        <f t="shared" si="1843"/>
        <v>12.903910167872976</v>
      </c>
      <c r="BO124" s="4">
        <f t="shared" ref="BO124:BP124" si="1849">+BO123*BO120</f>
        <v>12.903910167872976</v>
      </c>
      <c r="BP124" s="4">
        <f t="shared" si="1849"/>
        <v>12.903910167872976</v>
      </c>
      <c r="BQ124" s="4">
        <f t="shared" ref="BQ124" si="1850">+BQ123*BQ120</f>
        <v>12.903910167872976</v>
      </c>
      <c r="BR124" s="4">
        <f t="shared" ref="BR124" si="1851">+BR123*BR120</f>
        <v>18.004551759206418</v>
      </c>
      <c r="BS124" s="4">
        <f t="shared" ref="BS124" si="1852">+BS123*BS120</f>
        <v>14.119161513705164</v>
      </c>
      <c r="BT124" s="4">
        <f t="shared" ref="BT124:CC124" si="1853">+BT123*BT120</f>
        <v>17.716127015131356</v>
      </c>
      <c r="BU124" s="4">
        <f t="shared" ref="BU124:BW124" si="1854">+BU123*BU120</f>
        <v>22.193596470376729</v>
      </c>
      <c r="BV124" s="4">
        <f t="shared" si="1854"/>
        <v>22.193596470376729</v>
      </c>
      <c r="BW124" s="4">
        <f t="shared" si="1854"/>
        <v>22.193596470376729</v>
      </c>
      <c r="BX124" s="4">
        <f t="shared" si="1853"/>
        <v>17.716127015131356</v>
      </c>
      <c r="BY124" s="4">
        <f t="shared" ref="BY124:BZ124" si="1855">+BY123*BY120</f>
        <v>17.716127015131356</v>
      </c>
      <c r="BZ124" s="4">
        <f t="shared" si="1855"/>
        <v>17.716127015131356</v>
      </c>
      <c r="CA124" s="4">
        <f t="shared" ref="CA124" si="1856">+CA123*CA120</f>
        <v>17.716127015131356</v>
      </c>
      <c r="CB124" s="4">
        <f t="shared" ref="CB124" si="1857">+CB123*CB120</f>
        <v>22.193596470376729</v>
      </c>
      <c r="CC124" s="4">
        <f t="shared" si="1853"/>
        <v>24.479925743254416</v>
      </c>
      <c r="CD124" s="4">
        <f t="shared" ref="CD124" si="1858">+CD123*CD120</f>
        <v>18.936449912150248</v>
      </c>
    </row>
    <row r="125" spans="1:82" x14ac:dyDescent="0.25">
      <c r="A125" s="2" t="s">
        <v>141</v>
      </c>
      <c r="C125" s="4">
        <f t="shared" ref="C125:J125" si="1859">+C121*C123</f>
        <v>8.9727961907674114</v>
      </c>
      <c r="D125" s="4">
        <f t="shared" si="1859"/>
        <v>8.9727961907674114</v>
      </c>
      <c r="E125" s="4">
        <f t="shared" si="1859"/>
        <v>8.9727961907674114</v>
      </c>
      <c r="F125" s="4">
        <f t="shared" si="1859"/>
        <v>8.9727961907674114</v>
      </c>
      <c r="G125" s="4">
        <f t="shared" si="1859"/>
        <v>8.9727961907674114</v>
      </c>
      <c r="H125" s="4">
        <f t="shared" si="1859"/>
        <v>8.9727961907674114</v>
      </c>
      <c r="I125" s="4">
        <f t="shared" si="1859"/>
        <v>8.9727961907674114</v>
      </c>
      <c r="J125" s="4">
        <f t="shared" si="1859"/>
        <v>8.9727961907674114</v>
      </c>
      <c r="K125" s="4">
        <f t="shared" ref="K125:L125" si="1860">+K121*K123</f>
        <v>8.9727961907674114</v>
      </c>
      <c r="L125" s="4">
        <f t="shared" si="1860"/>
        <v>8.9727961907674114</v>
      </c>
      <c r="M125" s="4">
        <f t="shared" ref="M125:AA125" si="1861">+M121*M123</f>
        <v>8.8877021516285222</v>
      </c>
      <c r="N125" s="4">
        <f t="shared" ref="N125:P125" si="1862">+N121*N123</f>
        <v>8.8877021516285222</v>
      </c>
      <c r="O125" s="4">
        <f t="shared" si="1862"/>
        <v>8.8877021516285222</v>
      </c>
      <c r="P125" s="4">
        <f t="shared" si="1862"/>
        <v>8.8877021516285222</v>
      </c>
      <c r="Q125" s="4">
        <f t="shared" si="1861"/>
        <v>8.8877021516285222</v>
      </c>
      <c r="R125" s="4">
        <f t="shared" ref="R125:S125" si="1863">+R121*R123</f>
        <v>8.8877021516285222</v>
      </c>
      <c r="S125" s="4">
        <f t="shared" si="1863"/>
        <v>8.8877021516285222</v>
      </c>
      <c r="T125" s="4">
        <f t="shared" ref="T125" si="1864">+T121*T123</f>
        <v>8.8877021516285222</v>
      </c>
      <c r="U125" s="4">
        <f t="shared" ref="U125:V125" si="1865">+U121*U123</f>
        <v>8.8877021516285222</v>
      </c>
      <c r="V125" s="4">
        <f t="shared" si="1865"/>
        <v>8.8877021516285222</v>
      </c>
      <c r="W125" s="4">
        <f t="shared" si="1861"/>
        <v>9.9475093010567299</v>
      </c>
      <c r="X125" s="4">
        <f t="shared" ref="X125:Z125" si="1866">+X121*X123</f>
        <v>9.9475093010567299</v>
      </c>
      <c r="Y125" s="4">
        <f t="shared" si="1866"/>
        <v>9.9475093010567299</v>
      </c>
      <c r="Z125" s="4">
        <f t="shared" si="1866"/>
        <v>9.9475093010567299</v>
      </c>
      <c r="AA125" s="4">
        <f t="shared" si="1861"/>
        <v>9.9475093010567299</v>
      </c>
      <c r="AB125" s="4">
        <f t="shared" ref="AB125:AC125" si="1867">+AB121*AB123</f>
        <v>9.9475093010567299</v>
      </c>
      <c r="AC125" s="4">
        <f t="shared" si="1867"/>
        <v>9.9475093010567299</v>
      </c>
      <c r="AD125" s="4">
        <f t="shared" ref="AD125" si="1868">+AD121*AD123</f>
        <v>9.9475093010567299</v>
      </c>
      <c r="AE125" s="4">
        <f t="shared" ref="AE125:AF125" si="1869">+AE121*AE123</f>
        <v>9.9475093010567299</v>
      </c>
      <c r="AF125" s="4">
        <f t="shared" si="1869"/>
        <v>9.9475093010567299</v>
      </c>
      <c r="AG125" s="4">
        <f t="shared" ref="AG125:AO125" si="1870">+AG121*AG123</f>
        <v>9.9475093010567299</v>
      </c>
      <c r="AH125" s="4">
        <f t="shared" ref="AH125:AJ125" si="1871">+AH121*AH123</f>
        <v>9.9475093010567299</v>
      </c>
      <c r="AI125" s="4">
        <f t="shared" si="1871"/>
        <v>9.9475093010567299</v>
      </c>
      <c r="AJ125" s="4">
        <f t="shared" si="1871"/>
        <v>9.9475093010567299</v>
      </c>
      <c r="AK125" s="4">
        <f t="shared" si="1870"/>
        <v>9.9475093010567299</v>
      </c>
      <c r="AL125" s="4">
        <f t="shared" ref="AL125:AM125" si="1872">+AL121*AL123</f>
        <v>9.9475093010567299</v>
      </c>
      <c r="AM125" s="4">
        <f t="shared" si="1872"/>
        <v>9.9475093010567299</v>
      </c>
      <c r="AN125" s="4">
        <f t="shared" ref="AN125" si="1873">+AN121*AN123</f>
        <v>9.9475093010567299</v>
      </c>
      <c r="AO125" s="4">
        <f t="shared" si="1870"/>
        <v>9.9475093010567299</v>
      </c>
      <c r="AP125" s="4">
        <f t="shared" ref="AP125" si="1874">+AP121*AP123</f>
        <v>9.9475093010567299</v>
      </c>
      <c r="AQ125" s="4">
        <f t="shared" ref="AQ125:AY125" si="1875">+AQ121*AQ123</f>
        <v>9.9475093010567299</v>
      </c>
      <c r="AR125" s="4">
        <f t="shared" ref="AR125:AT125" si="1876">+AR121*AR123</f>
        <v>9.9475093010567299</v>
      </c>
      <c r="AS125" s="4">
        <f t="shared" si="1876"/>
        <v>9.9475093010567299</v>
      </c>
      <c r="AT125" s="4">
        <f t="shared" si="1876"/>
        <v>9.9475093010567299</v>
      </c>
      <c r="AU125" s="4">
        <f t="shared" si="1875"/>
        <v>9.9475093010567299</v>
      </c>
      <c r="AV125" s="4">
        <f t="shared" ref="AV125:AW125" si="1877">+AV121*AV123</f>
        <v>9.9475093010567299</v>
      </c>
      <c r="AW125" s="4">
        <f t="shared" si="1877"/>
        <v>9.9475093010567299</v>
      </c>
      <c r="AX125" s="4">
        <f t="shared" ref="AX125" si="1878">+AX121*AX123</f>
        <v>9.9475093010567299</v>
      </c>
      <c r="AY125" s="4">
        <f t="shared" si="1875"/>
        <v>9.9475093010567299</v>
      </c>
      <c r="AZ125" s="4">
        <f t="shared" ref="AZ125" si="1879">+AZ121*AZ123</f>
        <v>9.9475093010567299</v>
      </c>
      <c r="BA125" s="4">
        <f t="shared" ref="BA125:BN125" si="1880">+BA121*BA123</f>
        <v>8.9077316976248824</v>
      </c>
      <c r="BB125" s="4">
        <f t="shared" ref="BB125:BD125" si="1881">+BB121*BB123</f>
        <v>8.9077316976248824</v>
      </c>
      <c r="BC125" s="4">
        <f t="shared" si="1881"/>
        <v>8.9077316976248824</v>
      </c>
      <c r="BD125" s="4">
        <f t="shared" si="1881"/>
        <v>8.9077316976248824</v>
      </c>
      <c r="BE125" s="4">
        <f t="shared" si="1880"/>
        <v>8.9077316976248824</v>
      </c>
      <c r="BF125" s="4">
        <f t="shared" ref="BF125:BG125" si="1882">+BF121*BF123</f>
        <v>8.9077316976248824</v>
      </c>
      <c r="BG125" s="4">
        <f t="shared" si="1882"/>
        <v>8.9077316976248824</v>
      </c>
      <c r="BH125" s="4">
        <f t="shared" ref="BH125" si="1883">+BH121*BH123</f>
        <v>8.9077316976248824</v>
      </c>
      <c r="BI125" s="4">
        <f t="shared" ref="BI125" si="1884">+BI121*BI123</f>
        <v>8.9077316976248824</v>
      </c>
      <c r="BJ125" s="4">
        <f t="shared" si="1880"/>
        <v>8.9077316976248824</v>
      </c>
      <c r="BK125" s="4">
        <f t="shared" ref="BK125:BM125" si="1885">+BK121*BK123</f>
        <v>8.9077316976248824</v>
      </c>
      <c r="BL125" s="4">
        <f t="shared" si="1885"/>
        <v>8.9077316976248824</v>
      </c>
      <c r="BM125" s="4">
        <f t="shared" si="1885"/>
        <v>8.9077316976248824</v>
      </c>
      <c r="BN125" s="4">
        <f t="shared" si="1880"/>
        <v>8.9077316976248824</v>
      </c>
      <c r="BO125" s="4">
        <f t="shared" ref="BO125:BP125" si="1886">+BO121*BO123</f>
        <v>8.9077316976248824</v>
      </c>
      <c r="BP125" s="4">
        <f t="shared" si="1886"/>
        <v>8.9077316976248824</v>
      </c>
      <c r="BQ125" s="4">
        <f t="shared" ref="BQ125" si="1887">+BQ121*BQ123</f>
        <v>8.9077316976248824</v>
      </c>
      <c r="BR125" s="4">
        <f t="shared" ref="BR125" si="1888">+BR121*BR123</f>
        <v>8.9077316976248824</v>
      </c>
      <c r="BS125" s="4">
        <f t="shared" ref="BS125" si="1889">+BS121*BS123</f>
        <v>8.9077316976248824</v>
      </c>
      <c r="BT125" s="4">
        <f t="shared" ref="BT125:CC125" si="1890">+BT121*BT123</f>
        <v>10.804758060344758</v>
      </c>
      <c r="BU125" s="4">
        <f t="shared" ref="BU125:BW125" si="1891">+BU121*BU123</f>
        <v>10.804758060344758</v>
      </c>
      <c r="BV125" s="4">
        <f t="shared" si="1891"/>
        <v>10.804758060344758</v>
      </c>
      <c r="BW125" s="4">
        <f t="shared" si="1891"/>
        <v>10.804758060344758</v>
      </c>
      <c r="BX125" s="4">
        <f t="shared" si="1890"/>
        <v>10.804758060344758</v>
      </c>
      <c r="BY125" s="4">
        <f t="shared" ref="BY125:BZ125" si="1892">+BY121*BY123</f>
        <v>10.804758060344758</v>
      </c>
      <c r="BZ125" s="4">
        <f t="shared" si="1892"/>
        <v>10.804758060344758</v>
      </c>
      <c r="CA125" s="4">
        <f t="shared" ref="CA125" si="1893">+CA121*CA123</f>
        <v>10.804758060344758</v>
      </c>
      <c r="CB125" s="4">
        <f t="shared" ref="CB125" si="1894">+CB121*CB123</f>
        <v>10.804758060344758</v>
      </c>
      <c r="CC125" s="4">
        <f t="shared" si="1890"/>
        <v>10.804758060344758</v>
      </c>
      <c r="CD125" s="4">
        <f t="shared" ref="CD125" si="1895">+CD121*CD123</f>
        <v>10.804758060344758</v>
      </c>
    </row>
    <row r="126" spans="1:82" x14ac:dyDescent="0.25">
      <c r="A126" s="2" t="s">
        <v>142</v>
      </c>
      <c r="C126" s="4">
        <f t="shared" ref="C126:BX126" si="1896">+C124/C61</f>
        <v>1.7913186325326469</v>
      </c>
      <c r="D126" s="4">
        <f t="shared" ref="D126:F126" si="1897">+D124/D61</f>
        <v>2.6768064458763443</v>
      </c>
      <c r="E126" s="4">
        <f t="shared" si="1897"/>
        <v>2.6768064458763443</v>
      </c>
      <c r="F126" s="4">
        <f t="shared" si="1897"/>
        <v>2.6768064458763443</v>
      </c>
      <c r="G126" s="4">
        <f t="shared" si="1896"/>
        <v>1.7913186325326469</v>
      </c>
      <c r="H126" s="4">
        <f t="shared" ref="H126:I126" si="1898">+H124/H61</f>
        <v>1.7913186325326469</v>
      </c>
      <c r="I126" s="4">
        <f t="shared" si="1898"/>
        <v>1.7913186325326469</v>
      </c>
      <c r="J126" s="4">
        <f t="shared" ref="J126" si="1899">+J124/J61</f>
        <v>1.7913186325326469</v>
      </c>
      <c r="K126" s="4">
        <f t="shared" si="1896"/>
        <v>2.6768064458763443</v>
      </c>
      <c r="L126" s="4">
        <f t="shared" ref="L126" si="1900">+L124/L61</f>
        <v>1.9916299228733096</v>
      </c>
      <c r="M126" s="4">
        <f t="shared" si="1896"/>
        <v>2.3503567580022531</v>
      </c>
      <c r="N126" s="4">
        <f t="shared" ref="N126:P126" si="1901">+N124/N61</f>
        <v>2.7762864896870565</v>
      </c>
      <c r="O126" s="4">
        <f t="shared" si="1901"/>
        <v>2.7762864896870565</v>
      </c>
      <c r="P126" s="4">
        <f t="shared" si="1901"/>
        <v>2.7762864896870565</v>
      </c>
      <c r="Q126" s="4">
        <f t="shared" si="1896"/>
        <v>2.3503567580022531</v>
      </c>
      <c r="R126" s="4">
        <f t="shared" ref="R126:S126" si="1902">+R124/R61</f>
        <v>2.3503567580022531</v>
      </c>
      <c r="S126" s="4">
        <f t="shared" si="1902"/>
        <v>2.3503567580022531</v>
      </c>
      <c r="T126" s="4">
        <f t="shared" ref="T126" si="1903">+T124/T61</f>
        <v>2.3503567580022531</v>
      </c>
      <c r="U126" s="4">
        <f t="shared" ref="U126:V126" si="1904">+U124/U61</f>
        <v>2.7762864896870565</v>
      </c>
      <c r="V126" s="4">
        <f t="shared" si="1904"/>
        <v>2.478085225844906</v>
      </c>
      <c r="W126" s="4">
        <f t="shared" si="1896"/>
        <v>2.4774310654317739</v>
      </c>
      <c r="X126" s="4">
        <f t="shared" ref="X126:Z126" si="1905">+X124/X61</f>
        <v>3.0733055789195811</v>
      </c>
      <c r="Y126" s="4">
        <f t="shared" si="1905"/>
        <v>3.0733055789195811</v>
      </c>
      <c r="Z126" s="4">
        <f t="shared" si="1905"/>
        <v>3.0733055789195811</v>
      </c>
      <c r="AA126" s="4">
        <f t="shared" si="1896"/>
        <v>2.4774310654317739</v>
      </c>
      <c r="AB126" s="4">
        <f t="shared" ref="AB126:AC126" si="1906">+AB124/AB61</f>
        <v>2.4774310654317739</v>
      </c>
      <c r="AC126" s="4">
        <f t="shared" si="1906"/>
        <v>2.4774310654317739</v>
      </c>
      <c r="AD126" s="4">
        <f t="shared" ref="AD126" si="1907">+AD124/AD61</f>
        <v>2.4774310654317739</v>
      </c>
      <c r="AE126" s="4">
        <f t="shared" ref="AE126:AF126" si="1908">+AE124/AE61</f>
        <v>3.0733055789195811</v>
      </c>
      <c r="AF126" s="4">
        <f t="shared" si="1908"/>
        <v>2.6418236255659311</v>
      </c>
      <c r="AG126" s="4">
        <f t="shared" si="1896"/>
        <v>2.6908104161316206</v>
      </c>
      <c r="AH126" s="4">
        <f t="shared" ref="AH126:AJ126" si="1909">+AH124/AH61</f>
        <v>3.1167654568275429</v>
      </c>
      <c r="AI126" s="4">
        <f t="shared" si="1909"/>
        <v>3.1167654568275429</v>
      </c>
      <c r="AJ126" s="4">
        <f t="shared" si="1909"/>
        <v>3.1167654568275429</v>
      </c>
      <c r="AK126" s="4">
        <f t="shared" si="1896"/>
        <v>2.6908104161316206</v>
      </c>
      <c r="AL126" s="4">
        <f t="shared" ref="AL126:AM126" si="1910">+AL124/AL61</f>
        <v>2.6908104161316206</v>
      </c>
      <c r="AM126" s="4">
        <f t="shared" si="1910"/>
        <v>2.6908104161316206</v>
      </c>
      <c r="AN126" s="4">
        <f t="shared" ref="AN126" si="1911">+AN124/AN61</f>
        <v>2.6908104161316206</v>
      </c>
      <c r="AO126" s="4">
        <f t="shared" ref="AO126:AP126" si="1912">+AO124/AO61</f>
        <v>3.1167654568275429</v>
      </c>
      <c r="AP126" s="4">
        <f t="shared" si="1912"/>
        <v>2.824949007817477</v>
      </c>
      <c r="AQ126" s="4">
        <f t="shared" si="1896"/>
        <v>2.9225679763971693</v>
      </c>
      <c r="AR126" s="4">
        <f t="shared" ref="AR126:AT126" si="1913">+AR124/AR61</f>
        <v>3.1608399045982405</v>
      </c>
      <c r="AS126" s="4">
        <f t="shared" si="1913"/>
        <v>3.1608399045982405</v>
      </c>
      <c r="AT126" s="4">
        <f t="shared" si="1913"/>
        <v>3.1608399045982405</v>
      </c>
      <c r="AU126" s="4">
        <f t="shared" si="1896"/>
        <v>2.9225679763971693</v>
      </c>
      <c r="AV126" s="4">
        <f t="shared" ref="AV126:AW126" si="1914">+AV124/AV61</f>
        <v>2.9225679763971693</v>
      </c>
      <c r="AW126" s="4">
        <f t="shared" si="1914"/>
        <v>2.9225679763971693</v>
      </c>
      <c r="AX126" s="4">
        <f t="shared" ref="AX126" si="1915">+AX124/AX61</f>
        <v>2.9225679763971693</v>
      </c>
      <c r="AY126" s="4">
        <f t="shared" ref="AY126:AZ126" si="1916">+AY124/AY61</f>
        <v>3.1608399045982405</v>
      </c>
      <c r="AZ126" s="4">
        <f t="shared" si="1916"/>
        <v>3.020768237341886</v>
      </c>
      <c r="BA126" s="4">
        <f t="shared" si="1896"/>
        <v>1.7957014542795169</v>
      </c>
      <c r="BB126" s="4">
        <f t="shared" ref="BB126:BD126" si="1917">+BB124/BB61</f>
        <v>2.5055040958168009</v>
      </c>
      <c r="BC126" s="4">
        <f t="shared" si="1917"/>
        <v>2.5055040958168009</v>
      </c>
      <c r="BD126" s="4">
        <f t="shared" si="1917"/>
        <v>2.5055040958168009</v>
      </c>
      <c r="BE126" s="4">
        <f t="shared" si="1896"/>
        <v>1.7957014542795169</v>
      </c>
      <c r="BF126" s="4">
        <f t="shared" ref="BF126:BG126" si="1918">+BF124/BF61</f>
        <v>1.7957014542795169</v>
      </c>
      <c r="BG126" s="4">
        <f t="shared" si="1918"/>
        <v>1.7957014542795169</v>
      </c>
      <c r="BH126" s="4">
        <f t="shared" ref="BH126" si="1919">+BH124/BH61</f>
        <v>1.7957014542795169</v>
      </c>
      <c r="BI126" s="4">
        <f t="shared" ref="BI126" si="1920">+BI124/BI61</f>
        <v>1.9928416508824089</v>
      </c>
      <c r="BJ126" s="4">
        <f t="shared" si="1896"/>
        <v>1.9355865251809463</v>
      </c>
      <c r="BK126" s="4">
        <f t="shared" ref="BK126:BM126" si="1921">+BK124/BK61</f>
        <v>2.7006827638809625</v>
      </c>
      <c r="BL126" s="4">
        <f t="shared" si="1921"/>
        <v>2.7006827638809625</v>
      </c>
      <c r="BM126" s="4">
        <f t="shared" si="1921"/>
        <v>2.7006827638809625</v>
      </c>
      <c r="BN126" s="4">
        <f t="shared" si="1896"/>
        <v>1.9355865251809463</v>
      </c>
      <c r="BO126" s="4">
        <f t="shared" ref="BO126:BP126" si="1922">+BO124/BO61</f>
        <v>1.9355865251809463</v>
      </c>
      <c r="BP126" s="4">
        <f t="shared" si="1922"/>
        <v>1.9355865251809463</v>
      </c>
      <c r="BQ126" s="4">
        <f t="shared" ref="BQ126" si="1923">+BQ124/BQ61</f>
        <v>1.9355865251809463</v>
      </c>
      <c r="BR126" s="4">
        <f t="shared" ref="BR126" si="1924">+BR124/BR61</f>
        <v>2.7006827638809625</v>
      </c>
      <c r="BS126" s="4">
        <f t="shared" ref="BS126" si="1925">+BS124/BS61</f>
        <v>2.1178742270557747</v>
      </c>
      <c r="BT126" s="4">
        <f t="shared" si="1896"/>
        <v>2.6574190522697032</v>
      </c>
      <c r="BU126" s="4">
        <f t="shared" ref="BU126:BW126" si="1926">+BU124/BU61</f>
        <v>3.3290394705565092</v>
      </c>
      <c r="BV126" s="4">
        <f t="shared" si="1926"/>
        <v>3.3290394705565092</v>
      </c>
      <c r="BW126" s="4">
        <f t="shared" si="1926"/>
        <v>3.3290394705565092</v>
      </c>
      <c r="BX126" s="4">
        <f t="shared" si="1896"/>
        <v>2.6574190522697032</v>
      </c>
      <c r="BY126" s="4">
        <f t="shared" ref="BY126:BZ126" si="1927">+BY124/BY61</f>
        <v>2.6574190522697032</v>
      </c>
      <c r="BZ126" s="4">
        <f t="shared" si="1927"/>
        <v>2.6574190522697032</v>
      </c>
      <c r="CA126" s="4">
        <f t="shared" ref="CA126" si="1928">+CA124/CA61</f>
        <v>2.6574190522697032</v>
      </c>
      <c r="CB126" s="4">
        <f t="shared" ref="CB126" si="1929">+CB124/CB61</f>
        <v>3.3290394705565092</v>
      </c>
      <c r="CC126" s="4">
        <f t="shared" ref="CC126:CD126" si="1930">+CC124/CC61</f>
        <v>3.6719888614881624</v>
      </c>
      <c r="CD126" s="4">
        <f t="shared" si="1930"/>
        <v>2.8404674868225372</v>
      </c>
    </row>
    <row r="127" spans="1:82" x14ac:dyDescent="0.25">
      <c r="A127" s="2" t="s">
        <v>143</v>
      </c>
      <c r="C127" s="4">
        <f t="shared" ref="C127:BX127" si="1931">+C125/C61</f>
        <v>1.3459194286151117</v>
      </c>
      <c r="D127" s="4">
        <f t="shared" ref="D127:F127" si="1932">+D125/D61</f>
        <v>1.3459194286151117</v>
      </c>
      <c r="E127" s="4">
        <f t="shared" si="1932"/>
        <v>1.3459194286151117</v>
      </c>
      <c r="F127" s="4">
        <f t="shared" si="1932"/>
        <v>1.3459194286151117</v>
      </c>
      <c r="G127" s="4">
        <f t="shared" si="1931"/>
        <v>1.3459194286151117</v>
      </c>
      <c r="H127" s="4">
        <f t="shared" ref="H127:I127" si="1933">+H125/H61</f>
        <v>1.3459194286151117</v>
      </c>
      <c r="I127" s="4">
        <f t="shared" si="1933"/>
        <v>1.3459194286151117</v>
      </c>
      <c r="J127" s="4">
        <f t="shared" ref="J127" si="1934">+J125/J61</f>
        <v>1.3459194286151117</v>
      </c>
      <c r="K127" s="4">
        <f t="shared" si="1931"/>
        <v>1.3459194286151117</v>
      </c>
      <c r="L127" s="4">
        <f t="shared" ref="L127" si="1935">+L125/L61</f>
        <v>1.3459194286151117</v>
      </c>
      <c r="M127" s="4">
        <f t="shared" si="1931"/>
        <v>1.3331553227442783</v>
      </c>
      <c r="N127" s="4">
        <f t="shared" ref="N127:P127" si="1936">+N125/N61</f>
        <v>1.3331553227442783</v>
      </c>
      <c r="O127" s="4">
        <f t="shared" si="1936"/>
        <v>1.3331553227442783</v>
      </c>
      <c r="P127" s="4">
        <f t="shared" si="1936"/>
        <v>1.3331553227442783</v>
      </c>
      <c r="Q127" s="4">
        <f t="shared" si="1931"/>
        <v>1.3331553227442783</v>
      </c>
      <c r="R127" s="4">
        <f t="shared" ref="R127:S127" si="1937">+R125/R61</f>
        <v>1.3331553227442783</v>
      </c>
      <c r="S127" s="4">
        <f t="shared" si="1937"/>
        <v>1.3331553227442783</v>
      </c>
      <c r="T127" s="4">
        <f t="shared" ref="T127" si="1938">+T125/T61</f>
        <v>1.3331553227442783</v>
      </c>
      <c r="U127" s="4">
        <f t="shared" ref="U127:V127" si="1939">+U125/U61</f>
        <v>1.3331553227442783</v>
      </c>
      <c r="V127" s="4">
        <f t="shared" si="1939"/>
        <v>1.3331553227442783</v>
      </c>
      <c r="W127" s="4">
        <f t="shared" si="1931"/>
        <v>1.4921263951585095</v>
      </c>
      <c r="X127" s="4">
        <f t="shared" ref="X127:Z127" si="1940">+X125/X61</f>
        <v>1.4921263951585095</v>
      </c>
      <c r="Y127" s="4">
        <f t="shared" si="1940"/>
        <v>1.4921263951585095</v>
      </c>
      <c r="Z127" s="4">
        <f t="shared" si="1940"/>
        <v>1.4921263951585095</v>
      </c>
      <c r="AA127" s="4">
        <f t="shared" si="1931"/>
        <v>1.4921263951585095</v>
      </c>
      <c r="AB127" s="4">
        <f t="shared" ref="AB127:AC127" si="1941">+AB125/AB61</f>
        <v>1.4921263951585095</v>
      </c>
      <c r="AC127" s="4">
        <f t="shared" si="1941"/>
        <v>1.4921263951585095</v>
      </c>
      <c r="AD127" s="4">
        <f t="shared" ref="AD127" si="1942">+AD125/AD61</f>
        <v>1.4921263951585095</v>
      </c>
      <c r="AE127" s="4">
        <f t="shared" ref="AE127:AF127" si="1943">+AE125/AE61</f>
        <v>1.4921263951585095</v>
      </c>
      <c r="AF127" s="4">
        <f t="shared" si="1943"/>
        <v>1.4921263951585095</v>
      </c>
      <c r="AG127" s="4">
        <f t="shared" si="1931"/>
        <v>1.4921263951585095</v>
      </c>
      <c r="AH127" s="4">
        <f t="shared" ref="AH127:AJ127" si="1944">+AH125/AH61</f>
        <v>1.4921263951585095</v>
      </c>
      <c r="AI127" s="4">
        <f t="shared" si="1944"/>
        <v>1.4921263951585095</v>
      </c>
      <c r="AJ127" s="4">
        <f t="shared" si="1944"/>
        <v>1.4921263951585095</v>
      </c>
      <c r="AK127" s="4">
        <f t="shared" si="1931"/>
        <v>1.4921263951585095</v>
      </c>
      <c r="AL127" s="4">
        <f t="shared" ref="AL127:AM127" si="1945">+AL125/AL61</f>
        <v>1.4921263951585095</v>
      </c>
      <c r="AM127" s="4">
        <f t="shared" si="1945"/>
        <v>1.4921263951585095</v>
      </c>
      <c r="AN127" s="4">
        <f t="shared" ref="AN127" si="1946">+AN125/AN61</f>
        <v>1.4921263951585095</v>
      </c>
      <c r="AO127" s="4">
        <f t="shared" ref="AO127:AP127" si="1947">+AO125/AO61</f>
        <v>1.4921263951585095</v>
      </c>
      <c r="AP127" s="4">
        <f t="shared" si="1947"/>
        <v>1.4921263951585095</v>
      </c>
      <c r="AQ127" s="4">
        <f t="shared" si="1931"/>
        <v>1.4921263951585095</v>
      </c>
      <c r="AR127" s="4">
        <f t="shared" ref="AR127:AT127" si="1948">+AR125/AR61</f>
        <v>1.4921263951585095</v>
      </c>
      <c r="AS127" s="4">
        <f t="shared" si="1948"/>
        <v>1.4921263951585095</v>
      </c>
      <c r="AT127" s="4">
        <f t="shared" si="1948"/>
        <v>1.4921263951585095</v>
      </c>
      <c r="AU127" s="4">
        <f t="shared" si="1931"/>
        <v>1.4921263951585095</v>
      </c>
      <c r="AV127" s="4">
        <f t="shared" ref="AV127:AW127" si="1949">+AV125/AV61</f>
        <v>1.4921263951585095</v>
      </c>
      <c r="AW127" s="4">
        <f t="shared" si="1949"/>
        <v>1.4921263951585095</v>
      </c>
      <c r="AX127" s="4">
        <f t="shared" ref="AX127" si="1950">+AX125/AX61</f>
        <v>1.4921263951585095</v>
      </c>
      <c r="AY127" s="4">
        <f t="shared" ref="AY127:AZ127" si="1951">+AY125/AY61</f>
        <v>1.4921263951585095</v>
      </c>
      <c r="AZ127" s="4">
        <f t="shared" si="1951"/>
        <v>1.4921263951585095</v>
      </c>
      <c r="BA127" s="4">
        <f t="shared" si="1931"/>
        <v>1.3361597546437323</v>
      </c>
      <c r="BB127" s="4">
        <f t="shared" ref="BB127:BD127" si="1952">+BB125/BB61</f>
        <v>1.3361597546437323</v>
      </c>
      <c r="BC127" s="4">
        <f t="shared" si="1952"/>
        <v>1.3361597546437323</v>
      </c>
      <c r="BD127" s="4">
        <f t="shared" si="1952"/>
        <v>1.3361597546437323</v>
      </c>
      <c r="BE127" s="4">
        <f t="shared" si="1931"/>
        <v>1.3361597546437323</v>
      </c>
      <c r="BF127" s="4">
        <f t="shared" ref="BF127:BG127" si="1953">+BF125/BF61</f>
        <v>1.3361597546437323</v>
      </c>
      <c r="BG127" s="4">
        <f t="shared" si="1953"/>
        <v>1.3361597546437323</v>
      </c>
      <c r="BH127" s="4">
        <f t="shared" ref="BH127" si="1954">+BH125/BH61</f>
        <v>1.3361597546437323</v>
      </c>
      <c r="BI127" s="4">
        <f t="shared" ref="BI127" si="1955">+BI125/BI61</f>
        <v>1.3361597546437323</v>
      </c>
      <c r="BJ127" s="4">
        <f t="shared" si="1931"/>
        <v>1.3361597546437323</v>
      </c>
      <c r="BK127" s="4">
        <f t="shared" ref="BK127:BM127" si="1956">+BK125/BK61</f>
        <v>1.3361597546437323</v>
      </c>
      <c r="BL127" s="4">
        <f t="shared" si="1956"/>
        <v>1.3361597546437323</v>
      </c>
      <c r="BM127" s="4">
        <f t="shared" si="1956"/>
        <v>1.3361597546437323</v>
      </c>
      <c r="BN127" s="4">
        <f t="shared" si="1931"/>
        <v>1.3361597546437323</v>
      </c>
      <c r="BO127" s="4">
        <f t="shared" ref="BO127:BP127" si="1957">+BO125/BO61</f>
        <v>1.3361597546437323</v>
      </c>
      <c r="BP127" s="4">
        <f t="shared" si="1957"/>
        <v>1.3361597546437323</v>
      </c>
      <c r="BQ127" s="4">
        <f t="shared" ref="BQ127" si="1958">+BQ125/BQ61</f>
        <v>1.3361597546437323</v>
      </c>
      <c r="BR127" s="4">
        <f t="shared" ref="BR127" si="1959">+BR125/BR61</f>
        <v>1.3361597546437323</v>
      </c>
      <c r="BS127" s="4">
        <f t="shared" ref="BS127" si="1960">+BS125/BS61</f>
        <v>1.3361597546437323</v>
      </c>
      <c r="BT127" s="4">
        <f t="shared" si="1931"/>
        <v>1.6207137090517136</v>
      </c>
      <c r="BU127" s="4">
        <f t="shared" ref="BU127:BW127" si="1961">+BU125/BU61</f>
        <v>1.6207137090517136</v>
      </c>
      <c r="BV127" s="4">
        <f t="shared" si="1961"/>
        <v>1.6207137090517136</v>
      </c>
      <c r="BW127" s="4">
        <f t="shared" si="1961"/>
        <v>1.6207137090517136</v>
      </c>
      <c r="BX127" s="4">
        <f t="shared" si="1931"/>
        <v>1.6207137090517136</v>
      </c>
      <c r="BY127" s="4">
        <f t="shared" ref="BY127:BZ127" si="1962">+BY125/BY61</f>
        <v>1.6207137090517136</v>
      </c>
      <c r="BZ127" s="4">
        <f t="shared" si="1962"/>
        <v>1.6207137090517136</v>
      </c>
      <c r="CA127" s="4">
        <f t="shared" ref="CA127" si="1963">+CA125/CA61</f>
        <v>1.6207137090517136</v>
      </c>
      <c r="CB127" s="4">
        <f t="shared" ref="CB127" si="1964">+CB125/CB61</f>
        <v>1.6207137090517136</v>
      </c>
      <c r="CC127" s="4">
        <f t="shared" ref="CC127:CD127" si="1965">+CC125/CC61</f>
        <v>1.6207137090517136</v>
      </c>
      <c r="CD127" s="4">
        <f t="shared" si="1965"/>
        <v>1.6207137090517136</v>
      </c>
    </row>
    <row r="128" spans="1:82" x14ac:dyDescent="0.25">
      <c r="A128" s="2" t="s">
        <v>128</v>
      </c>
      <c r="C128" s="4">
        <f t="shared" ref="C128:J128" si="1966">+SUM(C126)</f>
        <v>1.7913186325326469</v>
      </c>
      <c r="D128" s="4">
        <f t="shared" si="1966"/>
        <v>2.6768064458763443</v>
      </c>
      <c r="E128" s="4">
        <f t="shared" si="1966"/>
        <v>2.6768064458763443</v>
      </c>
      <c r="F128" s="4">
        <f t="shared" si="1966"/>
        <v>2.6768064458763443</v>
      </c>
      <c r="G128" s="4">
        <f t="shared" si="1966"/>
        <v>1.7913186325326469</v>
      </c>
      <c r="H128" s="4">
        <f t="shared" si="1966"/>
        <v>1.7913186325326469</v>
      </c>
      <c r="I128" s="4">
        <f t="shared" si="1966"/>
        <v>1.7913186325326469</v>
      </c>
      <c r="J128" s="4">
        <f t="shared" si="1966"/>
        <v>1.7913186325326469</v>
      </c>
      <c r="K128" s="4">
        <f t="shared" ref="K128:CC128" si="1967">+SUM(K126)</f>
        <v>2.6768064458763443</v>
      </c>
      <c r="L128" s="4">
        <f t="shared" ref="L128" si="1968">+SUM(L126)</f>
        <v>1.9916299228733096</v>
      </c>
      <c r="M128" s="4">
        <f t="shared" si="1967"/>
        <v>2.3503567580022531</v>
      </c>
      <c r="N128" s="4">
        <f t="shared" ref="N128:P128" si="1969">+SUM(N126)</f>
        <v>2.7762864896870565</v>
      </c>
      <c r="O128" s="4">
        <f t="shared" si="1969"/>
        <v>2.7762864896870565</v>
      </c>
      <c r="P128" s="4">
        <f t="shared" si="1969"/>
        <v>2.7762864896870565</v>
      </c>
      <c r="Q128" s="4">
        <f t="shared" si="1967"/>
        <v>2.3503567580022531</v>
      </c>
      <c r="R128" s="4">
        <f t="shared" ref="R128:S128" si="1970">+SUM(R126)</f>
        <v>2.3503567580022531</v>
      </c>
      <c r="S128" s="4">
        <f t="shared" si="1970"/>
        <v>2.3503567580022531</v>
      </c>
      <c r="T128" s="4">
        <f t="shared" ref="T128" si="1971">+SUM(T126)</f>
        <v>2.3503567580022531</v>
      </c>
      <c r="U128" s="4">
        <f t="shared" si="1967"/>
        <v>2.7762864896870565</v>
      </c>
      <c r="V128" s="4">
        <f t="shared" ref="V128" si="1972">+SUM(V126)</f>
        <v>2.478085225844906</v>
      </c>
      <c r="W128" s="4">
        <f t="shared" si="1967"/>
        <v>2.4774310654317739</v>
      </c>
      <c r="X128" s="4">
        <f t="shared" ref="X128:Z128" si="1973">+SUM(X126)</f>
        <v>3.0733055789195811</v>
      </c>
      <c r="Y128" s="4">
        <f t="shared" si="1973"/>
        <v>3.0733055789195811</v>
      </c>
      <c r="Z128" s="4">
        <f t="shared" si="1973"/>
        <v>3.0733055789195811</v>
      </c>
      <c r="AA128" s="4">
        <f t="shared" si="1967"/>
        <v>2.4774310654317739</v>
      </c>
      <c r="AB128" s="4">
        <f t="shared" ref="AB128:AC128" si="1974">+SUM(AB126)</f>
        <v>2.4774310654317739</v>
      </c>
      <c r="AC128" s="4">
        <f t="shared" si="1974"/>
        <v>2.4774310654317739</v>
      </c>
      <c r="AD128" s="4">
        <f t="shared" ref="AD128" si="1975">+SUM(AD126)</f>
        <v>2.4774310654317739</v>
      </c>
      <c r="AE128" s="4">
        <f t="shared" si="1967"/>
        <v>3.0733055789195811</v>
      </c>
      <c r="AF128" s="4">
        <f t="shared" ref="AF128" si="1976">+SUM(AF126)</f>
        <v>2.6418236255659311</v>
      </c>
      <c r="AG128" s="4">
        <f t="shared" si="1967"/>
        <v>2.6908104161316206</v>
      </c>
      <c r="AH128" s="4">
        <f t="shared" ref="AH128:AJ128" si="1977">+SUM(AH126)</f>
        <v>3.1167654568275429</v>
      </c>
      <c r="AI128" s="4">
        <f t="shared" si="1977"/>
        <v>3.1167654568275429</v>
      </c>
      <c r="AJ128" s="4">
        <f t="shared" si="1977"/>
        <v>3.1167654568275429</v>
      </c>
      <c r="AK128" s="4">
        <f t="shared" si="1967"/>
        <v>2.6908104161316206</v>
      </c>
      <c r="AL128" s="4">
        <f t="shared" ref="AL128:AM128" si="1978">+SUM(AL126)</f>
        <v>2.6908104161316206</v>
      </c>
      <c r="AM128" s="4">
        <f t="shared" si="1978"/>
        <v>2.6908104161316206</v>
      </c>
      <c r="AN128" s="4">
        <f t="shared" ref="AN128" si="1979">+SUM(AN126)</f>
        <v>2.6908104161316206</v>
      </c>
      <c r="AO128" s="4">
        <f t="shared" si="1967"/>
        <v>3.1167654568275429</v>
      </c>
      <c r="AP128" s="4">
        <f t="shared" ref="AP128" si="1980">+SUM(AP126)</f>
        <v>2.824949007817477</v>
      </c>
      <c r="AQ128" s="4">
        <f t="shared" si="1967"/>
        <v>2.9225679763971693</v>
      </c>
      <c r="AR128" s="4">
        <f t="shared" ref="AR128:AT128" si="1981">+SUM(AR126)</f>
        <v>3.1608399045982405</v>
      </c>
      <c r="AS128" s="4">
        <f t="shared" si="1981"/>
        <v>3.1608399045982405</v>
      </c>
      <c r="AT128" s="4">
        <f t="shared" si="1981"/>
        <v>3.1608399045982405</v>
      </c>
      <c r="AU128" s="4">
        <f t="shared" si="1967"/>
        <v>2.9225679763971693</v>
      </c>
      <c r="AV128" s="4">
        <f t="shared" ref="AV128:AW128" si="1982">+SUM(AV126)</f>
        <v>2.9225679763971693</v>
      </c>
      <c r="AW128" s="4">
        <f t="shared" si="1982"/>
        <v>2.9225679763971693</v>
      </c>
      <c r="AX128" s="4">
        <f t="shared" ref="AX128" si="1983">+SUM(AX126)</f>
        <v>2.9225679763971693</v>
      </c>
      <c r="AY128" s="4">
        <f t="shared" si="1967"/>
        <v>3.1608399045982405</v>
      </c>
      <c r="AZ128" s="4">
        <f t="shared" ref="AZ128" si="1984">+SUM(AZ126)</f>
        <v>3.020768237341886</v>
      </c>
      <c r="BA128" s="4">
        <f t="shared" si="1967"/>
        <v>1.7957014542795169</v>
      </c>
      <c r="BB128" s="4">
        <f t="shared" ref="BB128:BD128" si="1985">+SUM(BB126)</f>
        <v>2.5055040958168009</v>
      </c>
      <c r="BC128" s="4">
        <f t="shared" si="1985"/>
        <v>2.5055040958168009</v>
      </c>
      <c r="BD128" s="4">
        <f t="shared" si="1985"/>
        <v>2.5055040958168009</v>
      </c>
      <c r="BE128" s="4">
        <f t="shared" si="1967"/>
        <v>1.7957014542795169</v>
      </c>
      <c r="BF128" s="4">
        <f t="shared" ref="BF128:BG128" si="1986">+SUM(BF126)</f>
        <v>1.7957014542795169</v>
      </c>
      <c r="BG128" s="4">
        <f t="shared" si="1986"/>
        <v>1.7957014542795169</v>
      </c>
      <c r="BH128" s="4">
        <f t="shared" ref="BH128" si="1987">+SUM(BH126)</f>
        <v>1.7957014542795169</v>
      </c>
      <c r="BI128" s="4">
        <f t="shared" ref="BI128" si="1988">+SUM(BI126)</f>
        <v>1.9928416508824089</v>
      </c>
      <c r="BJ128" s="4">
        <f t="shared" si="1967"/>
        <v>1.9355865251809463</v>
      </c>
      <c r="BK128" s="4">
        <f t="shared" ref="BK128:BM128" si="1989">+SUM(BK126)</f>
        <v>2.7006827638809625</v>
      </c>
      <c r="BL128" s="4">
        <f t="shared" si="1989"/>
        <v>2.7006827638809625</v>
      </c>
      <c r="BM128" s="4">
        <f t="shared" si="1989"/>
        <v>2.7006827638809625</v>
      </c>
      <c r="BN128" s="4">
        <f t="shared" si="1967"/>
        <v>1.9355865251809463</v>
      </c>
      <c r="BO128" s="4">
        <f t="shared" ref="BO128:BP128" si="1990">+SUM(BO126)</f>
        <v>1.9355865251809463</v>
      </c>
      <c r="BP128" s="4">
        <f t="shared" si="1990"/>
        <v>1.9355865251809463</v>
      </c>
      <c r="BQ128" s="4">
        <f t="shared" ref="BQ128" si="1991">+SUM(BQ126)</f>
        <v>1.9355865251809463</v>
      </c>
      <c r="BR128" s="4">
        <f t="shared" si="1967"/>
        <v>2.7006827638809625</v>
      </c>
      <c r="BS128" s="4">
        <f t="shared" ref="BS128" si="1992">+SUM(BS126)</f>
        <v>2.1178742270557747</v>
      </c>
      <c r="BT128" s="4">
        <f t="shared" si="1967"/>
        <v>2.6574190522697032</v>
      </c>
      <c r="BU128" s="4">
        <f t="shared" ref="BU128:BW128" si="1993">+SUM(BU126)</f>
        <v>3.3290394705565092</v>
      </c>
      <c r="BV128" s="4">
        <f t="shared" si="1993"/>
        <v>3.3290394705565092</v>
      </c>
      <c r="BW128" s="4">
        <f t="shared" si="1993"/>
        <v>3.3290394705565092</v>
      </c>
      <c r="BX128" s="4">
        <f t="shared" si="1967"/>
        <v>2.6574190522697032</v>
      </c>
      <c r="BY128" s="4">
        <f t="shared" ref="BY128:BZ128" si="1994">+SUM(BY126)</f>
        <v>2.6574190522697032</v>
      </c>
      <c r="BZ128" s="4">
        <f t="shared" si="1994"/>
        <v>2.6574190522697032</v>
      </c>
      <c r="CA128" s="4">
        <f t="shared" ref="CA128" si="1995">+SUM(CA126)</f>
        <v>2.6574190522697032</v>
      </c>
      <c r="CB128" s="4">
        <f t="shared" si="1967"/>
        <v>3.3290394705565092</v>
      </c>
      <c r="CC128" s="4">
        <f t="shared" si="1967"/>
        <v>3.6719888614881624</v>
      </c>
      <c r="CD128" s="4">
        <f t="shared" ref="CD128" si="1996">+SUM(CD126)</f>
        <v>2.8404674868225372</v>
      </c>
    </row>
    <row r="130" spans="1:82" x14ac:dyDescent="0.25">
      <c r="A130" s="2" t="s">
        <v>144</v>
      </c>
    </row>
    <row r="131" spans="1:82" x14ac:dyDescent="0.25">
      <c r="A131" s="2" t="s">
        <v>133</v>
      </c>
      <c r="C131" s="4">
        <f t="shared" ref="C131:J131" si="1997">+C101*C104</f>
        <v>2.0604029678968852</v>
      </c>
      <c r="D131" s="4">
        <f t="shared" si="1997"/>
        <v>3.078905028622045</v>
      </c>
      <c r="E131" s="4">
        <f t="shared" si="1997"/>
        <v>3.078905028622045</v>
      </c>
      <c r="F131" s="4">
        <f t="shared" si="1997"/>
        <v>3.078905028622045</v>
      </c>
      <c r="G131" s="4">
        <f t="shared" si="1997"/>
        <v>2.0604029678968852</v>
      </c>
      <c r="H131" s="4">
        <f t="shared" si="1997"/>
        <v>2.0604029678968852</v>
      </c>
      <c r="I131" s="4">
        <f t="shared" si="1997"/>
        <v>2.0604029678968852</v>
      </c>
      <c r="J131" s="4">
        <f t="shared" si="1997"/>
        <v>2.0604029678968852</v>
      </c>
      <c r="K131" s="4">
        <f t="shared" ref="K131:L131" si="1998">+K101*K104</f>
        <v>3.078905028622045</v>
      </c>
      <c r="L131" s="4">
        <f t="shared" si="1998"/>
        <v>2.2908041760491336</v>
      </c>
      <c r="M131" s="4">
        <f t="shared" ref="M131:U131" si="1999">+M101*M104</f>
        <v>2.7293009299830282</v>
      </c>
      <c r="N131" s="4">
        <f t="shared" ref="N131:P131" si="2000">+N101*N104</f>
        <v>3.223902614955672</v>
      </c>
      <c r="O131" s="4">
        <f t="shared" si="2000"/>
        <v>3.223902614955672</v>
      </c>
      <c r="P131" s="4">
        <f t="shared" si="2000"/>
        <v>3.223902614955672</v>
      </c>
      <c r="Q131" s="4">
        <f t="shared" si="1999"/>
        <v>2.7293009299830282</v>
      </c>
      <c r="R131" s="4">
        <f t="shared" ref="R131:S131" si="2001">+R101*R104</f>
        <v>2.7293009299830282</v>
      </c>
      <c r="S131" s="4">
        <f t="shared" si="2001"/>
        <v>2.7293009299830282</v>
      </c>
      <c r="T131" s="4">
        <f t="shared" ref="T131" si="2002">+T101*T104</f>
        <v>2.7293009299830282</v>
      </c>
      <c r="U131" s="4">
        <f t="shared" si="1999"/>
        <v>3.223902614955672</v>
      </c>
      <c r="V131" s="4">
        <f t="shared" ref="V131" si="2003">+V101*V104</f>
        <v>2.877622849573044</v>
      </c>
      <c r="W131" s="4">
        <f t="shared" ref="W131:AF131" si="2004">+W101*W104</f>
        <v>15.589516030684042</v>
      </c>
      <c r="X131" s="4">
        <f t="shared" si="2004"/>
        <v>19.339124005618853</v>
      </c>
      <c r="Y131" s="4">
        <f t="shared" si="2004"/>
        <v>19.339124005618853</v>
      </c>
      <c r="Z131" s="4">
        <f t="shared" si="2004"/>
        <v>19.339124005618853</v>
      </c>
      <c r="AA131" s="4">
        <f t="shared" si="2004"/>
        <v>15.589516030684042</v>
      </c>
      <c r="AB131" s="4">
        <f t="shared" si="2004"/>
        <v>15.589516030684042</v>
      </c>
      <c r="AC131" s="4">
        <f t="shared" si="2004"/>
        <v>15.589516030684042</v>
      </c>
      <c r="AD131" s="4">
        <f t="shared" si="2004"/>
        <v>15.589516030684042</v>
      </c>
      <c r="AE131" s="4">
        <f t="shared" si="2004"/>
        <v>19.339124005618853</v>
      </c>
      <c r="AF131" s="4">
        <f t="shared" si="2004"/>
        <v>16.623974864794924</v>
      </c>
      <c r="AG131" s="4">
        <f t="shared" ref="AG131:AO131" si="2005">+AG101*AG104</f>
        <v>16.932229801721888</v>
      </c>
      <c r="AH131" s="4">
        <f t="shared" ref="AH131:AJ131" si="2006">+AH101*AH104</f>
        <v>19.612600217648055</v>
      </c>
      <c r="AI131" s="4">
        <f t="shared" si="2006"/>
        <v>19.612600217648055</v>
      </c>
      <c r="AJ131" s="4">
        <f t="shared" si="2006"/>
        <v>19.612600217648055</v>
      </c>
      <c r="AK131" s="4">
        <f t="shared" si="2005"/>
        <v>16.932229801721888</v>
      </c>
      <c r="AL131" s="4">
        <f t="shared" ref="AL131:AM131" si="2007">+AL101*AL104</f>
        <v>16.932229801721888</v>
      </c>
      <c r="AM131" s="4">
        <f t="shared" si="2007"/>
        <v>16.932229801721888</v>
      </c>
      <c r="AN131" s="4">
        <f t="shared" ref="AN131" si="2008">+AN101*AN104</f>
        <v>16.932229801721888</v>
      </c>
      <c r="AO131" s="4">
        <f t="shared" si="2005"/>
        <v>19.612600217648055</v>
      </c>
      <c r="AP131" s="4">
        <f t="shared" ref="AP131" si="2009">+AP101*AP104</f>
        <v>17.776312107219091</v>
      </c>
      <c r="AQ131" s="4">
        <f t="shared" ref="AQ131:AY131" si="2010">+AQ101*AQ104</f>
        <v>18.390590541362617</v>
      </c>
      <c r="AR131" s="4">
        <f t="shared" ref="AR131:AT131" si="2011">+AR101*AR104</f>
        <v>19.889943680258213</v>
      </c>
      <c r="AS131" s="4">
        <f t="shared" si="2011"/>
        <v>19.889943680258213</v>
      </c>
      <c r="AT131" s="4">
        <f t="shared" si="2011"/>
        <v>19.889943680258213</v>
      </c>
      <c r="AU131" s="4">
        <f t="shared" si="2010"/>
        <v>18.390590541362617</v>
      </c>
      <c r="AV131" s="4">
        <f t="shared" ref="AV131:AW131" si="2012">+AV101*AV104</f>
        <v>18.390590541362617</v>
      </c>
      <c r="AW131" s="4">
        <f t="shared" si="2012"/>
        <v>18.390590541362617</v>
      </c>
      <c r="AX131" s="4">
        <f t="shared" ref="AX131" si="2013">+AX101*AX104</f>
        <v>18.390590541362617</v>
      </c>
      <c r="AY131" s="4">
        <f t="shared" si="2010"/>
        <v>19.889943680258213</v>
      </c>
      <c r="AZ131" s="4">
        <f t="shared" ref="AZ131" si="2014">+AZ101*AZ104</f>
        <v>19.008526823657604</v>
      </c>
      <c r="BA131" s="4">
        <f t="shared" ref="BA131:BN131" si="2015">+BA101*BA104</f>
        <v>35.178290869840886</v>
      </c>
      <c r="BB131" s="4">
        <f t="shared" ref="BB131:BD131" si="2016">+BB101*BB104</f>
        <v>49.083522012062396</v>
      </c>
      <c r="BC131" s="4">
        <f t="shared" si="2016"/>
        <v>49.083522012062396</v>
      </c>
      <c r="BD131" s="4">
        <f t="shared" si="2016"/>
        <v>49.083522012062396</v>
      </c>
      <c r="BE131" s="4">
        <f t="shared" si="2015"/>
        <v>35.178290869840886</v>
      </c>
      <c r="BF131" s="4">
        <f t="shared" ref="BF131:BG131" si="2017">+BF101*BF104</f>
        <v>35.178290869840886</v>
      </c>
      <c r="BG131" s="4">
        <f t="shared" si="2017"/>
        <v>35.178290869840886</v>
      </c>
      <c r="BH131" s="4">
        <f t="shared" ref="BH131" si="2018">+BH101*BH104</f>
        <v>35.178290869840886</v>
      </c>
      <c r="BI131" s="4">
        <f t="shared" ref="BI131" si="2019">+BI101*BI104</f>
        <v>39.040322145533473</v>
      </c>
      <c r="BJ131" s="4">
        <f t="shared" si="2015"/>
        <v>37.918678310521109</v>
      </c>
      <c r="BK131" s="4">
        <f t="shared" ref="BK131:BM131" si="2020">+BK101*BK104</f>
        <v>52.907126398184609</v>
      </c>
      <c r="BL131" s="4">
        <f t="shared" si="2020"/>
        <v>52.907126398184609</v>
      </c>
      <c r="BM131" s="4">
        <f t="shared" si="2020"/>
        <v>52.907126398184609</v>
      </c>
      <c r="BN131" s="4">
        <f t="shared" si="2015"/>
        <v>37.918678310521109</v>
      </c>
      <c r="BO131" s="4">
        <f t="shared" ref="BO131:BP131" si="2021">+BO101*BO104</f>
        <v>37.918678310521109</v>
      </c>
      <c r="BP131" s="4">
        <f t="shared" si="2021"/>
        <v>37.918678310521109</v>
      </c>
      <c r="BQ131" s="4">
        <f t="shared" ref="BQ131" si="2022">+BQ101*BQ104</f>
        <v>37.918678310521109</v>
      </c>
      <c r="BR131" s="4">
        <f t="shared" ref="BR131" si="2023">+BR101*BR104</f>
        <v>52.907126398184609</v>
      </c>
      <c r="BS131" s="4">
        <f t="shared" ref="BS131" si="2024">+BS101*BS104</f>
        <v>41.489745084045794</v>
      </c>
      <c r="BT131" s="4">
        <f t="shared" ref="BT131:CC131" si="2025">+BT101*BT104</f>
        <v>77.548113472463982</v>
      </c>
      <c r="BU131" s="4">
        <f t="shared" ref="BU131:BW131" si="2026">+BU101*BU104</f>
        <v>97.147166306545586</v>
      </c>
      <c r="BV131" s="4">
        <f t="shared" si="2026"/>
        <v>97.147166306545586</v>
      </c>
      <c r="BW131" s="4">
        <f t="shared" si="2026"/>
        <v>97.147166306545586</v>
      </c>
      <c r="BX131" s="4">
        <f t="shared" si="2025"/>
        <v>77.548113472463982</v>
      </c>
      <c r="BY131" s="4">
        <f t="shared" ref="BY131:BZ131" si="2027">+BY101*BY104</f>
        <v>77.548113472463982</v>
      </c>
      <c r="BZ131" s="4">
        <f t="shared" si="2027"/>
        <v>77.548113472463982</v>
      </c>
      <c r="CA131" s="4">
        <f t="shared" ref="CA131" si="2028">+CA101*CA104</f>
        <v>77.548113472463982</v>
      </c>
      <c r="CB131" s="4">
        <f t="shared" ref="CB131" si="2029">+CB101*CB104</f>
        <v>97.147166306545586</v>
      </c>
      <c r="CC131" s="4">
        <f t="shared" si="2025"/>
        <v>107.15502647469083</v>
      </c>
      <c r="CD131" s="4">
        <f t="shared" ref="CD131" si="2030">+CD101*CD104</f>
        <v>82.889785408448645</v>
      </c>
    </row>
    <row r="132" spans="1:82" x14ac:dyDescent="0.25">
      <c r="A132" s="2" t="s">
        <v>134</v>
      </c>
      <c r="C132" s="4">
        <f t="shared" ref="C132:J132" si="2031">+C102</f>
        <v>1.5480977727272731</v>
      </c>
      <c r="D132" s="4">
        <f t="shared" si="2031"/>
        <v>1.5480977727272731</v>
      </c>
      <c r="E132" s="4">
        <f t="shared" si="2031"/>
        <v>1.5480977727272731</v>
      </c>
      <c r="F132" s="4">
        <f t="shared" si="2031"/>
        <v>1.5480977727272731</v>
      </c>
      <c r="G132" s="4">
        <f t="shared" si="2031"/>
        <v>1.5480977727272731</v>
      </c>
      <c r="H132" s="4">
        <f t="shared" si="2031"/>
        <v>1.5480977727272731</v>
      </c>
      <c r="I132" s="4">
        <f t="shared" si="2031"/>
        <v>1.5480977727272731</v>
      </c>
      <c r="J132" s="4">
        <f t="shared" si="2031"/>
        <v>1.5480977727272731</v>
      </c>
      <c r="K132" s="4">
        <f t="shared" ref="K132:L132" si="2032">+K102</f>
        <v>1.5480977727272731</v>
      </c>
      <c r="L132" s="4">
        <f t="shared" si="2032"/>
        <v>1.5480977727272731</v>
      </c>
      <c r="M132" s="4">
        <f t="shared" ref="M132:U132" si="2033">+M102</f>
        <v>1.5480977727272731</v>
      </c>
      <c r="N132" s="4">
        <f t="shared" ref="N132:P132" si="2034">+N102</f>
        <v>1.5480977727272731</v>
      </c>
      <c r="O132" s="4">
        <f t="shared" si="2034"/>
        <v>1.5480977727272731</v>
      </c>
      <c r="P132" s="4">
        <f t="shared" si="2034"/>
        <v>1.5480977727272731</v>
      </c>
      <c r="Q132" s="4">
        <f t="shared" si="2033"/>
        <v>1.5480977727272731</v>
      </c>
      <c r="R132" s="4">
        <f t="shared" ref="R132:S132" si="2035">+R102</f>
        <v>1.5480977727272731</v>
      </c>
      <c r="S132" s="4">
        <f t="shared" si="2035"/>
        <v>1.5480977727272731</v>
      </c>
      <c r="T132" s="4">
        <f t="shared" ref="T132" si="2036">+T102</f>
        <v>1.5480977727272731</v>
      </c>
      <c r="U132" s="4">
        <f t="shared" si="2033"/>
        <v>1.5480977727272731</v>
      </c>
      <c r="V132" s="4">
        <f t="shared" ref="V132" si="2037">+V102</f>
        <v>1.5480977727272731</v>
      </c>
      <c r="W132" s="4">
        <f t="shared" ref="W132:AE132" si="2038">+W102</f>
        <v>9.3893746153846198</v>
      </c>
      <c r="X132" s="4">
        <f t="shared" ref="X132:Z132" si="2039">+X102</f>
        <v>9.3893746153846198</v>
      </c>
      <c r="Y132" s="4">
        <f t="shared" si="2039"/>
        <v>9.3893746153846198</v>
      </c>
      <c r="Z132" s="4">
        <f t="shared" si="2039"/>
        <v>9.3893746153846198</v>
      </c>
      <c r="AA132" s="4">
        <f t="shared" si="2038"/>
        <v>9.3893746153846198</v>
      </c>
      <c r="AB132" s="4">
        <f t="shared" ref="AB132:AC132" si="2040">+AB102</f>
        <v>9.3893746153846198</v>
      </c>
      <c r="AC132" s="4">
        <f t="shared" si="2040"/>
        <v>9.3893746153846198</v>
      </c>
      <c r="AD132" s="4">
        <f t="shared" ref="AD132" si="2041">+AD102</f>
        <v>9.3893746153846198</v>
      </c>
      <c r="AE132" s="4">
        <f t="shared" si="2038"/>
        <v>9.3893746153846198</v>
      </c>
      <c r="AF132" s="4">
        <f t="shared" ref="AF132" si="2042">+AF102</f>
        <v>9.3893746153846198</v>
      </c>
      <c r="AG132" s="4">
        <f t="shared" ref="AG132:AO132" si="2043">+AG102</f>
        <v>9.3893746153846198</v>
      </c>
      <c r="AH132" s="4">
        <f t="shared" ref="AH132:AJ132" si="2044">+AH102</f>
        <v>9.3893746153846198</v>
      </c>
      <c r="AI132" s="4">
        <f t="shared" si="2044"/>
        <v>9.3893746153846198</v>
      </c>
      <c r="AJ132" s="4">
        <f t="shared" si="2044"/>
        <v>9.3893746153846198</v>
      </c>
      <c r="AK132" s="4">
        <f t="shared" si="2043"/>
        <v>9.3893746153846198</v>
      </c>
      <c r="AL132" s="4">
        <f t="shared" ref="AL132:AM132" si="2045">+AL102</f>
        <v>9.3893746153846198</v>
      </c>
      <c r="AM132" s="4">
        <f t="shared" si="2045"/>
        <v>9.3893746153846198</v>
      </c>
      <c r="AN132" s="4">
        <f t="shared" ref="AN132" si="2046">+AN102</f>
        <v>9.3893746153846198</v>
      </c>
      <c r="AO132" s="4">
        <f t="shared" si="2043"/>
        <v>9.3893746153846198</v>
      </c>
      <c r="AP132" s="4">
        <f t="shared" ref="AP132" si="2047">+AP102</f>
        <v>9.3893746153846198</v>
      </c>
      <c r="AQ132" s="4">
        <f t="shared" ref="AQ132:AY132" si="2048">+AQ102</f>
        <v>9.3893746153846198</v>
      </c>
      <c r="AR132" s="4">
        <f t="shared" ref="AR132:AT132" si="2049">+AR102</f>
        <v>9.3893746153846198</v>
      </c>
      <c r="AS132" s="4">
        <f t="shared" si="2049"/>
        <v>9.3893746153846198</v>
      </c>
      <c r="AT132" s="4">
        <f t="shared" si="2049"/>
        <v>9.3893746153846198</v>
      </c>
      <c r="AU132" s="4">
        <f t="shared" si="2048"/>
        <v>9.3893746153846198</v>
      </c>
      <c r="AV132" s="4">
        <f t="shared" ref="AV132:AW132" si="2050">+AV102</f>
        <v>9.3893746153846198</v>
      </c>
      <c r="AW132" s="4">
        <f t="shared" si="2050"/>
        <v>9.3893746153846198</v>
      </c>
      <c r="AX132" s="4">
        <f t="shared" ref="AX132" si="2051">+AX102</f>
        <v>9.3893746153846198</v>
      </c>
      <c r="AY132" s="4">
        <f t="shared" si="2048"/>
        <v>9.3893746153846198</v>
      </c>
      <c r="AZ132" s="4">
        <f t="shared" ref="AZ132" si="2052">+AZ102</f>
        <v>9.3893746153846198</v>
      </c>
      <c r="BA132" s="4">
        <f t="shared" ref="BA132:BN132" si="2053">+BA102</f>
        <v>26.175741176470581</v>
      </c>
      <c r="BB132" s="4">
        <f t="shared" ref="BB132:BD132" si="2054">+BB102</f>
        <v>26.175741176470581</v>
      </c>
      <c r="BC132" s="4">
        <f t="shared" si="2054"/>
        <v>26.175741176470581</v>
      </c>
      <c r="BD132" s="4">
        <f t="shared" si="2054"/>
        <v>26.175741176470581</v>
      </c>
      <c r="BE132" s="4">
        <f t="shared" si="2053"/>
        <v>26.175741176470581</v>
      </c>
      <c r="BF132" s="4">
        <f t="shared" ref="BF132:BG132" si="2055">+BF102</f>
        <v>26.175741176470581</v>
      </c>
      <c r="BG132" s="4">
        <f t="shared" si="2055"/>
        <v>26.175741176470581</v>
      </c>
      <c r="BH132" s="4">
        <f t="shared" ref="BH132" si="2056">+BH102</f>
        <v>26.175741176470581</v>
      </c>
      <c r="BI132" s="4">
        <f t="shared" ref="BI132" si="2057">+BI102</f>
        <v>26.175741176470581</v>
      </c>
      <c r="BJ132" s="4">
        <f t="shared" si="2053"/>
        <v>26.175741176470581</v>
      </c>
      <c r="BK132" s="4">
        <f t="shared" ref="BK132:BM132" si="2058">+BK102</f>
        <v>26.175741176470581</v>
      </c>
      <c r="BL132" s="4">
        <f t="shared" si="2058"/>
        <v>26.175741176470581</v>
      </c>
      <c r="BM132" s="4">
        <f t="shared" si="2058"/>
        <v>26.175741176470581</v>
      </c>
      <c r="BN132" s="4">
        <f t="shared" si="2053"/>
        <v>26.175741176470581</v>
      </c>
      <c r="BO132" s="4">
        <f t="shared" ref="BO132:BP132" si="2059">+BO102</f>
        <v>26.175741176470581</v>
      </c>
      <c r="BP132" s="4">
        <f t="shared" si="2059"/>
        <v>26.175741176470581</v>
      </c>
      <c r="BQ132" s="4">
        <f t="shared" ref="BQ132" si="2060">+BQ102</f>
        <v>26.175741176470581</v>
      </c>
      <c r="BR132" s="4">
        <f t="shared" ref="BR132" si="2061">+BR102</f>
        <v>26.175741176470581</v>
      </c>
      <c r="BS132" s="4">
        <f t="shared" ref="BS132" si="2062">+BS102</f>
        <v>26.175741176470581</v>
      </c>
      <c r="BT132" s="4">
        <f t="shared" ref="BT132:CC132" si="2063">+BT102</f>
        <v>47.295247058823513</v>
      </c>
      <c r="BU132" s="4">
        <f t="shared" ref="BU132:BW132" si="2064">+BU102</f>
        <v>47.295247058823513</v>
      </c>
      <c r="BV132" s="4">
        <f t="shared" si="2064"/>
        <v>47.295247058823513</v>
      </c>
      <c r="BW132" s="4">
        <f t="shared" si="2064"/>
        <v>47.295247058823513</v>
      </c>
      <c r="BX132" s="4">
        <f t="shared" si="2063"/>
        <v>47.295247058823513</v>
      </c>
      <c r="BY132" s="4">
        <f t="shared" ref="BY132:BZ132" si="2065">+BY102</f>
        <v>47.295247058823513</v>
      </c>
      <c r="BZ132" s="4">
        <f t="shared" si="2065"/>
        <v>47.295247058823513</v>
      </c>
      <c r="CA132" s="4">
        <f t="shared" ref="CA132" si="2066">+CA102</f>
        <v>47.295247058823513</v>
      </c>
      <c r="CB132" s="4">
        <f t="shared" ref="CB132" si="2067">+CB102</f>
        <v>47.295247058823513</v>
      </c>
      <c r="CC132" s="4">
        <f t="shared" si="2063"/>
        <v>47.295247058823513</v>
      </c>
      <c r="CD132" s="4">
        <f t="shared" ref="CD132" si="2068">+CD102</f>
        <v>47.295247058823513</v>
      </c>
    </row>
    <row r="133" spans="1:82" x14ac:dyDescent="0.25">
      <c r="A133" s="2" t="s">
        <v>135</v>
      </c>
      <c r="C133" s="4">
        <f t="shared" ref="C133:J133" si="2069">+C131*1000/C90</f>
        <v>19.72703492994254</v>
      </c>
      <c r="D133" s="4">
        <f t="shared" si="2069"/>
        <v>29.478537932606251</v>
      </c>
      <c r="E133" s="4">
        <f t="shared" si="2069"/>
        <v>29.478537932606251</v>
      </c>
      <c r="F133" s="4">
        <f t="shared" si="2069"/>
        <v>29.478537932606251</v>
      </c>
      <c r="G133" s="4">
        <f t="shared" si="2069"/>
        <v>19.72703492994254</v>
      </c>
      <c r="H133" s="4">
        <f t="shared" si="2069"/>
        <v>19.72703492994254</v>
      </c>
      <c r="I133" s="4">
        <f t="shared" si="2069"/>
        <v>19.72703492994254</v>
      </c>
      <c r="J133" s="4">
        <f t="shared" si="2069"/>
        <v>19.72703492994254</v>
      </c>
      <c r="K133" s="4">
        <f t="shared" ref="K133:L133" si="2070">+K131*1000/K90</f>
        <v>29.478537932606251</v>
      </c>
      <c r="L133" s="4">
        <f t="shared" si="2070"/>
        <v>21.932978501145861</v>
      </c>
      <c r="M133" s="4">
        <f t="shared" ref="M133:U133" si="2071">+M131*1000/M90</f>
        <v>25.883485506642234</v>
      </c>
      <c r="N133" s="4">
        <f t="shared" ref="N133:P133" si="2072">+N131*1000/N90</f>
        <v>30.57406960600348</v>
      </c>
      <c r="O133" s="4">
        <f t="shared" si="2072"/>
        <v>30.57406960600348</v>
      </c>
      <c r="P133" s="4">
        <f t="shared" si="2072"/>
        <v>30.57406960600348</v>
      </c>
      <c r="Q133" s="4">
        <f t="shared" si="2071"/>
        <v>25.883485506642234</v>
      </c>
      <c r="R133" s="4">
        <f t="shared" ref="R133:S133" si="2073">+R131*1000/R90</f>
        <v>25.883485506642234</v>
      </c>
      <c r="S133" s="4">
        <f t="shared" si="2073"/>
        <v>25.883485506642234</v>
      </c>
      <c r="T133" s="4">
        <f t="shared" ref="T133" si="2074">+T131*1000/T90</f>
        <v>25.883485506642234</v>
      </c>
      <c r="U133" s="4">
        <f t="shared" si="2071"/>
        <v>30.57406960600348</v>
      </c>
      <c r="V133" s="4">
        <f t="shared" ref="V133" si="2075">+V131*1000/V90</f>
        <v>27.290105133613672</v>
      </c>
      <c r="W133" s="4">
        <f t="shared" ref="W133:AF133" si="2076">+W131*1000/W90</f>
        <v>27.282901141490061</v>
      </c>
      <c r="X133" s="4">
        <f t="shared" si="2076"/>
        <v>33.845015289109334</v>
      </c>
      <c r="Y133" s="4">
        <f t="shared" si="2076"/>
        <v>33.845015289109334</v>
      </c>
      <c r="Z133" s="4">
        <f t="shared" si="2076"/>
        <v>33.845015289109334</v>
      </c>
      <c r="AA133" s="4">
        <f t="shared" si="2076"/>
        <v>27.282901141490061</v>
      </c>
      <c r="AB133" s="4">
        <f t="shared" si="2076"/>
        <v>27.282901141490061</v>
      </c>
      <c r="AC133" s="4">
        <f t="shared" si="2076"/>
        <v>27.282901141490061</v>
      </c>
      <c r="AD133" s="4">
        <f t="shared" si="2076"/>
        <v>27.282901141490061</v>
      </c>
      <c r="AE133" s="4">
        <f t="shared" si="2076"/>
        <v>33.845015289109334</v>
      </c>
      <c r="AF133" s="4">
        <f t="shared" si="2076"/>
        <v>29.093286919370417</v>
      </c>
      <c r="AG133" s="4">
        <f t="shared" ref="AG133:AO133" si="2077">+AG131*1000/AG90</f>
        <v>29.63275773770766</v>
      </c>
      <c r="AH133" s="4">
        <f t="shared" ref="AH133:AJ133" si="2078">+AH131*1000/AH90</f>
        <v>34.323620554510534</v>
      </c>
      <c r="AI133" s="4">
        <f t="shared" si="2078"/>
        <v>34.323620554510534</v>
      </c>
      <c r="AJ133" s="4">
        <f t="shared" si="2078"/>
        <v>34.323620554510534</v>
      </c>
      <c r="AK133" s="4">
        <f t="shared" si="2077"/>
        <v>29.63275773770766</v>
      </c>
      <c r="AL133" s="4">
        <f t="shared" ref="AL133:AM133" si="2079">+AL131*1000/AL90</f>
        <v>29.63275773770766</v>
      </c>
      <c r="AM133" s="4">
        <f t="shared" si="2079"/>
        <v>29.63275773770766</v>
      </c>
      <c r="AN133" s="4">
        <f t="shared" ref="AN133" si="2080">+AN131*1000/AN90</f>
        <v>29.63275773770766</v>
      </c>
      <c r="AO133" s="4">
        <f t="shared" si="2077"/>
        <v>34.323620554510534</v>
      </c>
      <c r="AP133" s="4">
        <f t="shared" ref="AP133" si="2081">+AP131*1000/AP90</f>
        <v>31.109969349077399</v>
      </c>
      <c r="AQ133" s="4">
        <f t="shared" ref="AQ133:AY133" si="2082">+AQ131*1000/AQ90</f>
        <v>32.185005787610876</v>
      </c>
      <c r="AR133" s="4">
        <f t="shared" ref="AR133:AT133" si="2083">+AR131*1000/AR90</f>
        <v>34.808993818038303</v>
      </c>
      <c r="AS133" s="4">
        <f t="shared" si="2083"/>
        <v>34.808993818038303</v>
      </c>
      <c r="AT133" s="4">
        <f t="shared" si="2083"/>
        <v>34.808993818038303</v>
      </c>
      <c r="AU133" s="4">
        <f t="shared" si="2082"/>
        <v>32.185005787610876</v>
      </c>
      <c r="AV133" s="4">
        <f t="shared" ref="AV133:AW133" si="2084">+AV131*1000/AV90</f>
        <v>32.185005787610876</v>
      </c>
      <c r="AW133" s="4">
        <f t="shared" si="2084"/>
        <v>32.185005787610876</v>
      </c>
      <c r="AX133" s="4">
        <f t="shared" ref="AX133" si="2085">+AX131*1000/AX90</f>
        <v>32.185005787610876</v>
      </c>
      <c r="AY133" s="4">
        <f t="shared" si="2082"/>
        <v>34.808993818038303</v>
      </c>
      <c r="AZ133" s="4">
        <f t="shared" ref="AZ133" si="2086">+AZ131*1000/AZ90</f>
        <v>33.266443753254656</v>
      </c>
      <c r="BA133" s="4">
        <f t="shared" ref="BA133:BN133" si="2087">+BA131*1000/BA90</f>
        <v>19.775301093271604</v>
      </c>
      <c r="BB133" s="4">
        <f t="shared" ref="BB133:BD133" si="2088">+BB131*1000/BB90</f>
        <v>27.592057558967717</v>
      </c>
      <c r="BC133" s="4">
        <f t="shared" si="2088"/>
        <v>27.592057558967717</v>
      </c>
      <c r="BD133" s="4">
        <f t="shared" si="2088"/>
        <v>27.592057558967717</v>
      </c>
      <c r="BE133" s="4">
        <f t="shared" si="2087"/>
        <v>19.775301093271604</v>
      </c>
      <c r="BF133" s="4">
        <f t="shared" ref="BF133:BG133" si="2089">+BF131*1000/BF90</f>
        <v>19.775301093271604</v>
      </c>
      <c r="BG133" s="4">
        <f t="shared" si="2089"/>
        <v>19.775301093271604</v>
      </c>
      <c r="BH133" s="4">
        <f t="shared" ref="BH133" si="2090">+BH131*1000/BH90</f>
        <v>19.775301093271604</v>
      </c>
      <c r="BI133" s="4">
        <f t="shared" ref="BI133" si="2091">+BI131*1000/BI90</f>
        <v>21.946322749526338</v>
      </c>
      <c r="BJ133" s="4">
        <f t="shared" si="2087"/>
        <v>21.315796251270633</v>
      </c>
      <c r="BK133" s="4">
        <f t="shared" ref="BK133:BM133" si="2092">+BK131*1000/BK90</f>
        <v>29.741477730541355</v>
      </c>
      <c r="BL133" s="4">
        <f t="shared" si="2092"/>
        <v>29.741477730541355</v>
      </c>
      <c r="BM133" s="4">
        <f t="shared" si="2092"/>
        <v>29.741477730541355</v>
      </c>
      <c r="BN133" s="4">
        <f t="shared" si="2087"/>
        <v>21.315796251270633</v>
      </c>
      <c r="BO133" s="4">
        <f t="shared" ref="BO133:BP133" si="2093">+BO131*1000/BO90</f>
        <v>21.315796251270633</v>
      </c>
      <c r="BP133" s="4">
        <f t="shared" si="2093"/>
        <v>21.315796251270633</v>
      </c>
      <c r="BQ133" s="4">
        <f t="shared" ref="BQ133" si="2094">+BQ131*1000/BQ90</f>
        <v>21.315796251270633</v>
      </c>
      <c r="BR133" s="4">
        <f t="shared" ref="BR133" si="2095">+BR131*1000/BR90</f>
        <v>29.741477730541355</v>
      </c>
      <c r="BS133" s="4">
        <f t="shared" ref="BS133" si="2096">+BS131*1000/BS90</f>
        <v>23.32325366106685</v>
      </c>
      <c r="BT133" s="4">
        <f t="shared" ref="BT133:CC133" si="2097">+BT131*1000/BT90</f>
        <v>29.265032761648467</v>
      </c>
      <c r="BU133" s="4">
        <f t="shared" ref="BU133:BW133" si="2098">+BU131*1000/BU90</f>
        <v>36.661304541881272</v>
      </c>
      <c r="BV133" s="4">
        <f t="shared" si="2098"/>
        <v>36.661304541881272</v>
      </c>
      <c r="BW133" s="4">
        <f t="shared" si="2098"/>
        <v>36.661304541881272</v>
      </c>
      <c r="BX133" s="4">
        <f t="shared" si="2097"/>
        <v>29.265032761648467</v>
      </c>
      <c r="BY133" s="4">
        <f t="shared" ref="BY133:BZ133" si="2099">+BY131*1000/BY90</f>
        <v>29.265032761648467</v>
      </c>
      <c r="BZ133" s="4">
        <f t="shared" si="2099"/>
        <v>29.265032761648467</v>
      </c>
      <c r="CA133" s="4">
        <f t="shared" ref="CA133" si="2100">+CA131*1000/CA90</f>
        <v>29.265032761648467</v>
      </c>
      <c r="CB133" s="4">
        <f t="shared" ref="CB133" si="2101">+CB131*1000/CB90</f>
        <v>36.661304541881272</v>
      </c>
      <c r="CC133" s="4">
        <f t="shared" si="2097"/>
        <v>40.438061223380224</v>
      </c>
      <c r="CD133" s="4">
        <f t="shared" ref="CD133" si="2102">+CD131*1000/CD90</f>
        <v>31.28086779887445</v>
      </c>
    </row>
    <row r="134" spans="1:82" x14ac:dyDescent="0.25">
      <c r="A134" s="2" t="s">
        <v>136</v>
      </c>
      <c r="C134" s="4">
        <f t="shared" ref="C134:J134" si="2103">+C132*1000/C90</f>
        <v>14.822041762408073</v>
      </c>
      <c r="D134" s="4">
        <f t="shared" si="2103"/>
        <v>14.822041762408073</v>
      </c>
      <c r="E134" s="4">
        <f t="shared" si="2103"/>
        <v>14.822041762408073</v>
      </c>
      <c r="F134" s="4">
        <f t="shared" si="2103"/>
        <v>14.822041762408073</v>
      </c>
      <c r="G134" s="4">
        <f t="shared" si="2103"/>
        <v>14.822041762408073</v>
      </c>
      <c r="H134" s="4">
        <f t="shared" si="2103"/>
        <v>14.822041762408073</v>
      </c>
      <c r="I134" s="4">
        <f t="shared" si="2103"/>
        <v>14.822041762408073</v>
      </c>
      <c r="J134" s="4">
        <f t="shared" si="2103"/>
        <v>14.822041762408073</v>
      </c>
      <c r="K134" s="4">
        <f t="shared" ref="K134:L134" si="2104">+K132*1000/K90</f>
        <v>14.822041762408073</v>
      </c>
      <c r="L134" s="4">
        <f t="shared" si="2104"/>
        <v>14.822041762408073</v>
      </c>
      <c r="M134" s="4">
        <f t="shared" ref="M134:U134" si="2105">+M132*1000/M90</f>
        <v>14.68147605969587</v>
      </c>
      <c r="N134" s="4">
        <f t="shared" ref="N134:P134" si="2106">+N132*1000/N90</f>
        <v>14.68147605969587</v>
      </c>
      <c r="O134" s="4">
        <f t="shared" si="2106"/>
        <v>14.68147605969587</v>
      </c>
      <c r="P134" s="4">
        <f t="shared" si="2106"/>
        <v>14.68147605969587</v>
      </c>
      <c r="Q134" s="4">
        <f t="shared" si="2105"/>
        <v>14.68147605969587</v>
      </c>
      <c r="R134" s="4">
        <f t="shared" ref="R134:S134" si="2107">+R132*1000/R90</f>
        <v>14.68147605969587</v>
      </c>
      <c r="S134" s="4">
        <f t="shared" si="2107"/>
        <v>14.68147605969587</v>
      </c>
      <c r="T134" s="4">
        <f t="shared" ref="T134" si="2108">+T132*1000/T90</f>
        <v>14.68147605969587</v>
      </c>
      <c r="U134" s="4">
        <f t="shared" si="2105"/>
        <v>14.68147605969587</v>
      </c>
      <c r="V134" s="4">
        <f t="shared" ref="V134" si="2109">+V132*1000/V90</f>
        <v>14.68147605969587</v>
      </c>
      <c r="W134" s="4">
        <f t="shared" ref="W134:AE134" si="2110">+W132*1000/W90</f>
        <v>16.432157284918265</v>
      </c>
      <c r="X134" s="4">
        <f t="shared" ref="X134:Z134" si="2111">+X132*1000/X90</f>
        <v>16.432157284918265</v>
      </c>
      <c r="Y134" s="4">
        <f t="shared" si="2111"/>
        <v>16.432157284918265</v>
      </c>
      <c r="Z134" s="4">
        <f t="shared" si="2111"/>
        <v>16.432157284918265</v>
      </c>
      <c r="AA134" s="4">
        <f t="shared" si="2110"/>
        <v>16.432157284918265</v>
      </c>
      <c r="AB134" s="4">
        <f t="shared" ref="AB134:AC134" si="2112">+AB132*1000/AB90</f>
        <v>16.432157284918265</v>
      </c>
      <c r="AC134" s="4">
        <f t="shared" si="2112"/>
        <v>16.432157284918265</v>
      </c>
      <c r="AD134" s="4">
        <f t="shared" ref="AD134" si="2113">+AD132*1000/AD90</f>
        <v>16.432157284918265</v>
      </c>
      <c r="AE134" s="4">
        <f t="shared" si="2110"/>
        <v>16.432157284918265</v>
      </c>
      <c r="AF134" s="4">
        <f t="shared" ref="AF134" si="2114">+AF132*1000/AF90</f>
        <v>16.432157284918265</v>
      </c>
      <c r="AG134" s="4">
        <f t="shared" ref="AG134:AO134" si="2115">+AG132*1000/AG90</f>
        <v>16.432157284918265</v>
      </c>
      <c r="AH134" s="4">
        <f t="shared" ref="AH134:AJ134" si="2116">+AH132*1000/AH90</f>
        <v>16.432157284918265</v>
      </c>
      <c r="AI134" s="4">
        <f t="shared" si="2116"/>
        <v>16.432157284918265</v>
      </c>
      <c r="AJ134" s="4">
        <f t="shared" si="2116"/>
        <v>16.432157284918265</v>
      </c>
      <c r="AK134" s="4">
        <f t="shared" si="2115"/>
        <v>16.432157284918265</v>
      </c>
      <c r="AL134" s="4">
        <f t="shared" ref="AL134:AM134" si="2117">+AL132*1000/AL90</f>
        <v>16.432157284918265</v>
      </c>
      <c r="AM134" s="4">
        <f t="shared" si="2117"/>
        <v>16.432157284918265</v>
      </c>
      <c r="AN134" s="4">
        <f t="shared" ref="AN134" si="2118">+AN132*1000/AN90</f>
        <v>16.432157284918265</v>
      </c>
      <c r="AO134" s="4">
        <f t="shared" si="2115"/>
        <v>16.432157284918265</v>
      </c>
      <c r="AP134" s="4">
        <f t="shared" ref="AP134" si="2119">+AP132*1000/AP90</f>
        <v>16.432157284918265</v>
      </c>
      <c r="AQ134" s="4">
        <f t="shared" ref="AQ134:AZ134" si="2120">+AQ132*1000/AQ90</f>
        <v>16.432157284918265</v>
      </c>
      <c r="AR134" s="4">
        <f t="shared" si="2120"/>
        <v>16.432157284918265</v>
      </c>
      <c r="AS134" s="4">
        <f t="shared" si="2120"/>
        <v>16.432157284918265</v>
      </c>
      <c r="AT134" s="4">
        <f t="shared" si="2120"/>
        <v>16.432157284918265</v>
      </c>
      <c r="AU134" s="4">
        <f t="shared" si="2120"/>
        <v>16.432157284918265</v>
      </c>
      <c r="AV134" s="4">
        <f t="shared" si="2120"/>
        <v>16.432157284918265</v>
      </c>
      <c r="AW134" s="4">
        <f t="shared" si="2120"/>
        <v>16.432157284918265</v>
      </c>
      <c r="AX134" s="4">
        <f t="shared" si="2120"/>
        <v>16.432157284918265</v>
      </c>
      <c r="AY134" s="4">
        <f t="shared" si="2120"/>
        <v>16.432157284918265</v>
      </c>
      <c r="AZ134" s="4">
        <f t="shared" si="2120"/>
        <v>16.432157284918265</v>
      </c>
      <c r="BA134" s="4">
        <f t="shared" ref="BA134:BN134" si="2121">+BA132*1000/BA90</f>
        <v>14.714562598265152</v>
      </c>
      <c r="BB134" s="4">
        <f t="shared" ref="BB134:BD134" si="2122">+BB132*1000/BB90</f>
        <v>14.714562598265152</v>
      </c>
      <c r="BC134" s="4">
        <f t="shared" si="2122"/>
        <v>14.714562598265152</v>
      </c>
      <c r="BD134" s="4">
        <f t="shared" si="2122"/>
        <v>14.714562598265152</v>
      </c>
      <c r="BE134" s="4">
        <f t="shared" si="2121"/>
        <v>14.714562598265152</v>
      </c>
      <c r="BF134" s="4">
        <f t="shared" ref="BF134:BG134" si="2123">+BF132*1000/BF90</f>
        <v>14.714562598265152</v>
      </c>
      <c r="BG134" s="4">
        <f t="shared" si="2123"/>
        <v>14.714562598265152</v>
      </c>
      <c r="BH134" s="4">
        <f t="shared" ref="BH134" si="2124">+BH132*1000/BH90</f>
        <v>14.714562598265152</v>
      </c>
      <c r="BI134" s="4">
        <f t="shared" ref="BI134" si="2125">+BI132*1000/BI90</f>
        <v>14.714562598265152</v>
      </c>
      <c r="BJ134" s="4">
        <f t="shared" si="2121"/>
        <v>14.714562598265152</v>
      </c>
      <c r="BK134" s="4">
        <f t="shared" ref="BK134:BM134" si="2126">+BK132*1000/BK90</f>
        <v>14.714562598265152</v>
      </c>
      <c r="BL134" s="4">
        <f t="shared" si="2126"/>
        <v>14.714562598265152</v>
      </c>
      <c r="BM134" s="4">
        <f t="shared" si="2126"/>
        <v>14.714562598265152</v>
      </c>
      <c r="BN134" s="4">
        <f t="shared" si="2121"/>
        <v>14.714562598265152</v>
      </c>
      <c r="BO134" s="4">
        <f t="shared" ref="BO134:BP134" si="2127">+BO132*1000/BO90</f>
        <v>14.714562598265152</v>
      </c>
      <c r="BP134" s="4">
        <f t="shared" si="2127"/>
        <v>14.714562598265152</v>
      </c>
      <c r="BQ134" s="4">
        <f t="shared" ref="BQ134" si="2128">+BQ132*1000/BQ90</f>
        <v>14.714562598265152</v>
      </c>
      <c r="BR134" s="4">
        <f t="shared" ref="BR134" si="2129">+BR132*1000/BR90</f>
        <v>14.714562598265152</v>
      </c>
      <c r="BS134" s="4">
        <f t="shared" ref="BS134" si="2130">+BS132*1000/BS90</f>
        <v>14.714562598265152</v>
      </c>
      <c r="BT134" s="4">
        <f t="shared" ref="BT134:CC134" si="2131">+BT132*1000/BT90</f>
        <v>17.848235020419907</v>
      </c>
      <c r="BU134" s="4">
        <f t="shared" ref="BU134:BW134" si="2132">+BU132*1000/BU90</f>
        <v>17.848235020419907</v>
      </c>
      <c r="BV134" s="4">
        <f t="shared" si="2132"/>
        <v>17.848235020419907</v>
      </c>
      <c r="BW134" s="4">
        <f t="shared" si="2132"/>
        <v>17.848235020419907</v>
      </c>
      <c r="BX134" s="4">
        <f t="shared" si="2131"/>
        <v>17.848235020419907</v>
      </c>
      <c r="BY134" s="4">
        <f t="shared" ref="BY134:BZ134" si="2133">+BY132*1000/BY90</f>
        <v>17.848235020419907</v>
      </c>
      <c r="BZ134" s="4">
        <f t="shared" si="2133"/>
        <v>17.848235020419907</v>
      </c>
      <c r="CA134" s="4">
        <f t="shared" ref="CA134" si="2134">+CA132*1000/CA90</f>
        <v>17.848235020419907</v>
      </c>
      <c r="CB134" s="4">
        <f t="shared" ref="CB134" si="2135">+CB132*1000/CB90</f>
        <v>17.848235020419907</v>
      </c>
      <c r="CC134" s="4">
        <f t="shared" si="2131"/>
        <v>17.848235020419907</v>
      </c>
      <c r="CD134" s="4">
        <f t="shared" ref="CD134" si="2136">+CD132*1000/CD90</f>
        <v>17.848235020419907</v>
      </c>
    </row>
    <row r="135" spans="1:82" x14ac:dyDescent="0.25">
      <c r="A135" s="2" t="s">
        <v>145</v>
      </c>
      <c r="C135" s="4">
        <f t="shared" ref="C135:J135" si="2137">+C92</f>
        <v>0</v>
      </c>
      <c r="D135" s="4">
        <f t="shared" si="2137"/>
        <v>0</v>
      </c>
      <c r="E135" s="4">
        <f t="shared" si="2137"/>
        <v>0</v>
      </c>
      <c r="F135" s="4">
        <f t="shared" si="2137"/>
        <v>0</v>
      </c>
      <c r="G135" s="4">
        <f t="shared" si="2137"/>
        <v>0</v>
      </c>
      <c r="H135" s="4">
        <f t="shared" si="2137"/>
        <v>0</v>
      </c>
      <c r="I135" s="4">
        <f t="shared" si="2137"/>
        <v>0</v>
      </c>
      <c r="J135" s="4">
        <f t="shared" si="2137"/>
        <v>0</v>
      </c>
      <c r="K135" s="4">
        <f t="shared" ref="K135:BX135" si="2138">+K92</f>
        <v>0</v>
      </c>
      <c r="L135" s="4">
        <f t="shared" ref="L135" si="2139">+L92</f>
        <v>0</v>
      </c>
      <c r="M135" s="4">
        <f t="shared" si="2138"/>
        <v>8.0610248723224185</v>
      </c>
      <c r="N135" s="4">
        <f t="shared" ref="N135:P135" si="2140">+N92</f>
        <v>8.0610248723224185</v>
      </c>
      <c r="O135" s="4">
        <f t="shared" si="2140"/>
        <v>8.0610248723224185</v>
      </c>
      <c r="P135" s="4">
        <f t="shared" si="2140"/>
        <v>8.0610248723224185</v>
      </c>
      <c r="Q135" s="4">
        <f t="shared" si="2138"/>
        <v>8.0610248723224185</v>
      </c>
      <c r="R135" s="4">
        <f t="shared" ref="R135:S135" si="2141">+R92</f>
        <v>8.0610248723224185</v>
      </c>
      <c r="S135" s="4">
        <f t="shared" si="2141"/>
        <v>8.0610248723224185</v>
      </c>
      <c r="T135" s="4">
        <f t="shared" ref="T135" si="2142">+T92</f>
        <v>8.0610248723224185</v>
      </c>
      <c r="U135" s="4">
        <f t="shared" ref="U135:V135" si="2143">+U92</f>
        <v>8.0610248723224185</v>
      </c>
      <c r="V135" s="4">
        <f t="shared" si="2143"/>
        <v>8.0610248723224185</v>
      </c>
      <c r="W135" s="4">
        <f t="shared" si="2138"/>
        <v>4.4627041515506853</v>
      </c>
      <c r="X135" s="4">
        <f t="shared" ref="X135:Z135" si="2144">+X92</f>
        <v>4.4627041515506853</v>
      </c>
      <c r="Y135" s="4">
        <f t="shared" si="2144"/>
        <v>4.4627041515506853</v>
      </c>
      <c r="Z135" s="4">
        <f t="shared" si="2144"/>
        <v>4.4627041515506853</v>
      </c>
      <c r="AA135" s="4">
        <f t="shared" si="2138"/>
        <v>4.4627041515506853</v>
      </c>
      <c r="AB135" s="4">
        <f t="shared" ref="AB135:AC135" si="2145">+AB92</f>
        <v>4.4627041515506853</v>
      </c>
      <c r="AC135" s="4">
        <f t="shared" si="2145"/>
        <v>4.4627041515506853</v>
      </c>
      <c r="AD135" s="4">
        <f t="shared" ref="AD135" si="2146">+AD92</f>
        <v>4.4627041515506853</v>
      </c>
      <c r="AE135" s="4">
        <f t="shared" ref="AE135:AF135" si="2147">+AE92</f>
        <v>4.4627041515506853</v>
      </c>
      <c r="AF135" s="4">
        <f t="shared" si="2147"/>
        <v>4.4627041515506853</v>
      </c>
      <c r="AG135" s="4">
        <f t="shared" si="2138"/>
        <v>4.4627041515506853</v>
      </c>
      <c r="AH135" s="4">
        <f t="shared" ref="AH135:AJ135" si="2148">+AH92</f>
        <v>4.4627041515506853</v>
      </c>
      <c r="AI135" s="4">
        <f t="shared" si="2148"/>
        <v>4.4627041515506853</v>
      </c>
      <c r="AJ135" s="4">
        <f t="shared" si="2148"/>
        <v>4.4627041515506853</v>
      </c>
      <c r="AK135" s="4">
        <f t="shared" si="2138"/>
        <v>4.4627041515506853</v>
      </c>
      <c r="AL135" s="4">
        <f t="shared" ref="AL135:AM135" si="2149">+AL92</f>
        <v>4.4627041515506853</v>
      </c>
      <c r="AM135" s="4">
        <f t="shared" si="2149"/>
        <v>4.4627041515506853</v>
      </c>
      <c r="AN135" s="4">
        <f t="shared" ref="AN135" si="2150">+AN92</f>
        <v>4.4627041515506853</v>
      </c>
      <c r="AO135" s="4">
        <f t="shared" ref="AO135:AP135" si="2151">+AO92</f>
        <v>4.4627041515506853</v>
      </c>
      <c r="AP135" s="4">
        <f t="shared" si="2151"/>
        <v>4.4627041515506853</v>
      </c>
      <c r="AQ135" s="4">
        <f t="shared" si="2138"/>
        <v>4.4627041515506853</v>
      </c>
      <c r="AR135" s="4">
        <f t="shared" ref="AR135:AT135" si="2152">+AR92</f>
        <v>4.4627041515506853</v>
      </c>
      <c r="AS135" s="4">
        <f t="shared" si="2152"/>
        <v>4.4627041515506853</v>
      </c>
      <c r="AT135" s="4">
        <f t="shared" si="2152"/>
        <v>4.4627041515506853</v>
      </c>
      <c r="AU135" s="4">
        <f t="shared" si="2138"/>
        <v>4.4627041515506853</v>
      </c>
      <c r="AV135" s="4">
        <f t="shared" ref="AV135:AW135" si="2153">+AV92</f>
        <v>4.4627041515506853</v>
      </c>
      <c r="AW135" s="4">
        <f t="shared" si="2153"/>
        <v>4.4627041515506853</v>
      </c>
      <c r="AX135" s="4">
        <f t="shared" ref="AX135" si="2154">+AX92</f>
        <v>4.4627041515506853</v>
      </c>
      <c r="AY135" s="4">
        <f t="shared" ref="AY135:AZ135" si="2155">+AY92</f>
        <v>4.4627041515506853</v>
      </c>
      <c r="AZ135" s="4">
        <f t="shared" si="2155"/>
        <v>4.4627041515506853</v>
      </c>
      <c r="BA135" s="4">
        <f t="shared" si="2138"/>
        <v>0</v>
      </c>
      <c r="BB135" s="4">
        <f t="shared" ref="BB135:BD135" si="2156">+BB92</f>
        <v>0</v>
      </c>
      <c r="BC135" s="4">
        <f t="shared" si="2156"/>
        <v>0</v>
      </c>
      <c r="BD135" s="4">
        <f t="shared" si="2156"/>
        <v>0</v>
      </c>
      <c r="BE135" s="4">
        <f t="shared" si="2138"/>
        <v>0</v>
      </c>
      <c r="BF135" s="4">
        <f t="shared" ref="BF135:BG135" si="2157">+BF92</f>
        <v>0</v>
      </c>
      <c r="BG135" s="4">
        <f t="shared" si="2157"/>
        <v>0</v>
      </c>
      <c r="BH135" s="4">
        <f t="shared" ref="BH135" si="2158">+BH92</f>
        <v>0</v>
      </c>
      <c r="BI135" s="4">
        <f t="shared" ref="BI135" si="2159">+BI92</f>
        <v>0</v>
      </c>
      <c r="BJ135" s="4">
        <f t="shared" si="2138"/>
        <v>0</v>
      </c>
      <c r="BK135" s="4">
        <f t="shared" ref="BK135:BM135" si="2160">+BK92</f>
        <v>0</v>
      </c>
      <c r="BL135" s="4">
        <f t="shared" si="2160"/>
        <v>0</v>
      </c>
      <c r="BM135" s="4">
        <f t="shared" si="2160"/>
        <v>0</v>
      </c>
      <c r="BN135" s="4">
        <f t="shared" si="2138"/>
        <v>0</v>
      </c>
      <c r="BO135" s="4">
        <f t="shared" ref="BO135:BP135" si="2161">+BO92</f>
        <v>0</v>
      </c>
      <c r="BP135" s="4">
        <f t="shared" si="2161"/>
        <v>0</v>
      </c>
      <c r="BQ135" s="4">
        <f t="shared" ref="BQ135" si="2162">+BQ92</f>
        <v>0</v>
      </c>
      <c r="BR135" s="4">
        <f t="shared" ref="BR135" si="2163">+BR92</f>
        <v>0</v>
      </c>
      <c r="BS135" s="4">
        <f t="shared" ref="BS135" si="2164">+BS92</f>
        <v>0</v>
      </c>
      <c r="BT135" s="4">
        <f t="shared" si="2138"/>
        <v>16.038609279795043</v>
      </c>
      <c r="BU135" s="4">
        <f t="shared" ref="BU135:BW135" si="2165">+BU92</f>
        <v>16.038609279795043</v>
      </c>
      <c r="BV135" s="4">
        <f t="shared" si="2165"/>
        <v>16.038609279795043</v>
      </c>
      <c r="BW135" s="4">
        <f t="shared" si="2165"/>
        <v>16.038609279795043</v>
      </c>
      <c r="BX135" s="4">
        <f t="shared" si="2138"/>
        <v>16.038609279795043</v>
      </c>
      <c r="BY135" s="4">
        <f t="shared" ref="BY135:BZ135" si="2166">+BY92</f>
        <v>16.038609279795043</v>
      </c>
      <c r="BZ135" s="4">
        <f t="shared" si="2166"/>
        <v>16.038609279795043</v>
      </c>
      <c r="CA135" s="4">
        <f t="shared" ref="CA135" si="2167">+CA92</f>
        <v>16.038609279795043</v>
      </c>
      <c r="CB135" s="4">
        <f t="shared" ref="CB135" si="2168">+CB92</f>
        <v>16.038609279795043</v>
      </c>
      <c r="CC135" s="4">
        <f t="shared" ref="CC135:CD135" si="2169">+CC92</f>
        <v>16.038609279795043</v>
      </c>
      <c r="CD135" s="4">
        <f t="shared" si="2169"/>
        <v>16.038609279795043</v>
      </c>
    </row>
    <row r="136" spans="1:82" x14ac:dyDescent="0.25">
      <c r="A136" s="2" t="s">
        <v>146</v>
      </c>
      <c r="C136" s="4">
        <f t="shared" ref="C136:J136" si="2170">+C133+C134+C135</f>
        <v>34.54907669235061</v>
      </c>
      <c r="D136" s="4">
        <f t="shared" si="2170"/>
        <v>44.300579695014321</v>
      </c>
      <c r="E136" s="4">
        <f t="shared" si="2170"/>
        <v>44.300579695014321</v>
      </c>
      <c r="F136" s="4">
        <f t="shared" si="2170"/>
        <v>44.300579695014321</v>
      </c>
      <c r="G136" s="4">
        <f t="shared" si="2170"/>
        <v>34.54907669235061</v>
      </c>
      <c r="H136" s="4">
        <f t="shared" si="2170"/>
        <v>34.54907669235061</v>
      </c>
      <c r="I136" s="4">
        <f t="shared" si="2170"/>
        <v>34.54907669235061</v>
      </c>
      <c r="J136" s="4">
        <f t="shared" si="2170"/>
        <v>34.54907669235061</v>
      </c>
      <c r="K136" s="4">
        <f t="shared" ref="K136:L136" si="2171">+K133+K134</f>
        <v>44.300579695014321</v>
      </c>
      <c r="L136" s="4">
        <f t="shared" si="2171"/>
        <v>36.755020263553931</v>
      </c>
      <c r="M136" s="4">
        <f t="shared" ref="M136:U136" si="2172">+M133+M134</f>
        <v>40.564961566338106</v>
      </c>
      <c r="N136" s="4">
        <f t="shared" ref="N136:P136" si="2173">+N133+N134</f>
        <v>45.255545665699351</v>
      </c>
      <c r="O136" s="4">
        <f t="shared" si="2173"/>
        <v>45.255545665699351</v>
      </c>
      <c r="P136" s="4">
        <f t="shared" si="2173"/>
        <v>45.255545665699351</v>
      </c>
      <c r="Q136" s="4">
        <f t="shared" si="2172"/>
        <v>40.564961566338106</v>
      </c>
      <c r="R136" s="4">
        <f t="shared" ref="R136:S136" si="2174">+R133+R134</f>
        <v>40.564961566338106</v>
      </c>
      <c r="S136" s="4">
        <f t="shared" si="2174"/>
        <v>40.564961566338106</v>
      </c>
      <c r="T136" s="4">
        <f t="shared" ref="T136" si="2175">+T133+T134</f>
        <v>40.564961566338106</v>
      </c>
      <c r="U136" s="4">
        <f t="shared" si="2172"/>
        <v>45.255545665699351</v>
      </c>
      <c r="V136" s="4">
        <f t="shared" ref="V136" si="2176">+V133+V134</f>
        <v>41.97158119330954</v>
      </c>
      <c r="W136" s="4">
        <f t="shared" ref="W136:AF136" si="2177">+W133+W134</f>
        <v>43.715058426408326</v>
      </c>
      <c r="X136" s="4">
        <f t="shared" si="2177"/>
        <v>50.277172574027603</v>
      </c>
      <c r="Y136" s="4">
        <f t="shared" si="2177"/>
        <v>50.277172574027603</v>
      </c>
      <c r="Z136" s="4">
        <f t="shared" si="2177"/>
        <v>50.277172574027603</v>
      </c>
      <c r="AA136" s="4">
        <f t="shared" si="2177"/>
        <v>43.715058426408326</v>
      </c>
      <c r="AB136" s="4">
        <f t="shared" si="2177"/>
        <v>43.715058426408326</v>
      </c>
      <c r="AC136" s="4">
        <f t="shared" si="2177"/>
        <v>43.715058426408326</v>
      </c>
      <c r="AD136" s="4">
        <f t="shared" si="2177"/>
        <v>43.715058426408326</v>
      </c>
      <c r="AE136" s="4">
        <f t="shared" si="2177"/>
        <v>50.277172574027603</v>
      </c>
      <c r="AF136" s="4">
        <f t="shared" si="2177"/>
        <v>45.525444204288682</v>
      </c>
      <c r="AG136" s="4">
        <f t="shared" ref="AG136:AO136" si="2178">+AG133+AG134</f>
        <v>46.064915022625925</v>
      </c>
      <c r="AH136" s="4">
        <f t="shared" ref="AH136:AJ136" si="2179">+AH133+AH134</f>
        <v>50.755777839428802</v>
      </c>
      <c r="AI136" s="4">
        <f t="shared" si="2179"/>
        <v>50.755777839428802</v>
      </c>
      <c r="AJ136" s="4">
        <f t="shared" si="2179"/>
        <v>50.755777839428802</v>
      </c>
      <c r="AK136" s="4">
        <f t="shared" si="2178"/>
        <v>46.064915022625925</v>
      </c>
      <c r="AL136" s="4">
        <f t="shared" ref="AL136:AM136" si="2180">+AL133+AL134</f>
        <v>46.064915022625925</v>
      </c>
      <c r="AM136" s="4">
        <f t="shared" si="2180"/>
        <v>46.064915022625925</v>
      </c>
      <c r="AN136" s="4">
        <f t="shared" ref="AN136" si="2181">+AN133+AN134</f>
        <v>46.064915022625925</v>
      </c>
      <c r="AO136" s="4">
        <f t="shared" si="2178"/>
        <v>50.755777839428802</v>
      </c>
      <c r="AP136" s="4">
        <f t="shared" ref="AP136" si="2182">+AP133+AP134</f>
        <v>47.542126633995665</v>
      </c>
      <c r="AQ136" s="4">
        <f t="shared" ref="AQ136:AZ136" si="2183">+AQ133+AQ134</f>
        <v>48.617163072529138</v>
      </c>
      <c r="AR136" s="4">
        <f t="shared" si="2183"/>
        <v>51.241151102956565</v>
      </c>
      <c r="AS136" s="4">
        <f t="shared" si="2183"/>
        <v>51.241151102956565</v>
      </c>
      <c r="AT136" s="4">
        <f t="shared" si="2183"/>
        <v>51.241151102956565</v>
      </c>
      <c r="AU136" s="4">
        <f t="shared" si="2183"/>
        <v>48.617163072529138</v>
      </c>
      <c r="AV136" s="4">
        <f t="shared" si="2183"/>
        <v>48.617163072529138</v>
      </c>
      <c r="AW136" s="4">
        <f t="shared" si="2183"/>
        <v>48.617163072529138</v>
      </c>
      <c r="AX136" s="4">
        <f t="shared" si="2183"/>
        <v>48.617163072529138</v>
      </c>
      <c r="AY136" s="4">
        <f t="shared" si="2183"/>
        <v>51.241151102956565</v>
      </c>
      <c r="AZ136" s="4">
        <f t="shared" si="2183"/>
        <v>49.698601038172924</v>
      </c>
      <c r="BA136" s="4">
        <f t="shared" ref="BA136:BN136" si="2184">+BA133+BA134</f>
        <v>34.489863691536755</v>
      </c>
      <c r="BB136" s="4">
        <f t="shared" ref="BB136:BD136" si="2185">+BB133+BB134</f>
        <v>42.306620157232871</v>
      </c>
      <c r="BC136" s="4">
        <f t="shared" si="2185"/>
        <v>42.306620157232871</v>
      </c>
      <c r="BD136" s="4">
        <f t="shared" si="2185"/>
        <v>42.306620157232871</v>
      </c>
      <c r="BE136" s="4">
        <f t="shared" si="2184"/>
        <v>34.489863691536755</v>
      </c>
      <c r="BF136" s="4">
        <f t="shared" ref="BF136:BG136" si="2186">+BF133+BF134</f>
        <v>34.489863691536755</v>
      </c>
      <c r="BG136" s="4">
        <f t="shared" si="2186"/>
        <v>34.489863691536755</v>
      </c>
      <c r="BH136" s="4">
        <f t="shared" ref="BH136" si="2187">+BH133+BH134</f>
        <v>34.489863691536755</v>
      </c>
      <c r="BI136" s="4">
        <f t="shared" ref="BI136" si="2188">+BI133+BI134</f>
        <v>36.660885347791492</v>
      </c>
      <c r="BJ136" s="4">
        <f t="shared" si="2184"/>
        <v>36.030358849535787</v>
      </c>
      <c r="BK136" s="4">
        <f t="shared" ref="BK136:BM136" si="2189">+BK133+BK134</f>
        <v>44.456040328806509</v>
      </c>
      <c r="BL136" s="4">
        <f t="shared" si="2189"/>
        <v>44.456040328806509</v>
      </c>
      <c r="BM136" s="4">
        <f t="shared" si="2189"/>
        <v>44.456040328806509</v>
      </c>
      <c r="BN136" s="4">
        <f t="shared" si="2184"/>
        <v>36.030358849535787</v>
      </c>
      <c r="BO136" s="4">
        <f t="shared" ref="BO136:BP136" si="2190">+BO133+BO134</f>
        <v>36.030358849535787</v>
      </c>
      <c r="BP136" s="4">
        <f t="shared" si="2190"/>
        <v>36.030358849535787</v>
      </c>
      <c r="BQ136" s="4">
        <f t="shared" ref="BQ136" si="2191">+BQ133+BQ134</f>
        <v>36.030358849535787</v>
      </c>
      <c r="BR136" s="4">
        <f t="shared" ref="BR136" si="2192">+BR133+BR134</f>
        <v>44.456040328806509</v>
      </c>
      <c r="BS136" s="4">
        <f t="shared" ref="BS136" si="2193">+BS133+BS134</f>
        <v>38.037816259332004</v>
      </c>
      <c r="BT136" s="4">
        <f t="shared" ref="BT136:CC136" si="2194">+BT133+BT134</f>
        <v>47.113267782068377</v>
      </c>
      <c r="BU136" s="4">
        <f t="shared" ref="BU136:BW136" si="2195">+BU133+BU134</f>
        <v>54.509539562301178</v>
      </c>
      <c r="BV136" s="4">
        <f t="shared" si="2195"/>
        <v>54.509539562301178</v>
      </c>
      <c r="BW136" s="4">
        <f t="shared" si="2195"/>
        <v>54.509539562301178</v>
      </c>
      <c r="BX136" s="4">
        <f t="shared" si="2194"/>
        <v>47.113267782068377</v>
      </c>
      <c r="BY136" s="4">
        <f t="shared" ref="BY136:BZ136" si="2196">+BY133+BY134</f>
        <v>47.113267782068377</v>
      </c>
      <c r="BZ136" s="4">
        <f t="shared" si="2196"/>
        <v>47.113267782068377</v>
      </c>
      <c r="CA136" s="4">
        <f t="shared" ref="CA136" si="2197">+CA133+CA134</f>
        <v>47.113267782068377</v>
      </c>
      <c r="CB136" s="4">
        <f t="shared" ref="CB136" si="2198">+CB133+CB134</f>
        <v>54.509539562301178</v>
      </c>
      <c r="CC136" s="4">
        <f t="shared" si="2194"/>
        <v>58.28629624380013</v>
      </c>
      <c r="CD136" s="4">
        <f t="shared" ref="CD136" si="2199">+CD133+CD134</f>
        <v>49.12910281929436</v>
      </c>
    </row>
    <row r="137" spans="1:82" x14ac:dyDescent="0.25">
      <c r="A137" s="2" t="s">
        <v>147</v>
      </c>
      <c r="C137" s="4">
        <f t="shared" ref="C137:J137" si="2200">+C136+C135</f>
        <v>34.54907669235061</v>
      </c>
      <c r="D137" s="4">
        <f t="shared" si="2200"/>
        <v>44.300579695014321</v>
      </c>
      <c r="E137" s="4">
        <f t="shared" si="2200"/>
        <v>44.300579695014321</v>
      </c>
      <c r="F137" s="4">
        <f t="shared" si="2200"/>
        <v>44.300579695014321</v>
      </c>
      <c r="G137" s="4">
        <f t="shared" si="2200"/>
        <v>34.54907669235061</v>
      </c>
      <c r="H137" s="4">
        <f t="shared" si="2200"/>
        <v>34.54907669235061</v>
      </c>
      <c r="I137" s="4">
        <f t="shared" si="2200"/>
        <v>34.54907669235061</v>
      </c>
      <c r="J137" s="4">
        <f t="shared" si="2200"/>
        <v>34.54907669235061</v>
      </c>
      <c r="K137" s="4">
        <f t="shared" ref="K137:BX137" si="2201">+K136+K135</f>
        <v>44.300579695014321</v>
      </c>
      <c r="L137" s="4">
        <f t="shared" ref="L137" si="2202">+L136+L135</f>
        <v>36.755020263553931</v>
      </c>
      <c r="M137" s="4">
        <f t="shared" si="2201"/>
        <v>48.625986438660526</v>
      </c>
      <c r="N137" s="4">
        <f t="shared" ref="N137:P137" si="2203">+N136+N135</f>
        <v>53.316570538021772</v>
      </c>
      <c r="O137" s="4">
        <f t="shared" si="2203"/>
        <v>53.316570538021772</v>
      </c>
      <c r="P137" s="4">
        <f t="shared" si="2203"/>
        <v>53.316570538021772</v>
      </c>
      <c r="Q137" s="4">
        <f t="shared" si="2201"/>
        <v>48.625986438660526</v>
      </c>
      <c r="R137" s="4">
        <f t="shared" ref="R137:S137" si="2204">+R136+R135</f>
        <v>48.625986438660526</v>
      </c>
      <c r="S137" s="4">
        <f t="shared" si="2204"/>
        <v>48.625986438660526</v>
      </c>
      <c r="T137" s="4">
        <f t="shared" ref="T137" si="2205">+T136+T135</f>
        <v>48.625986438660526</v>
      </c>
      <c r="U137" s="4">
        <f t="shared" ref="U137:V137" si="2206">+U136+U135</f>
        <v>53.316570538021772</v>
      </c>
      <c r="V137" s="4">
        <f t="shared" si="2206"/>
        <v>50.03260606563196</v>
      </c>
      <c r="W137" s="4">
        <f t="shared" si="2201"/>
        <v>48.177762577959015</v>
      </c>
      <c r="X137" s="4">
        <f t="shared" ref="X137:Z137" si="2207">+X136+X135</f>
        <v>54.739876725578284</v>
      </c>
      <c r="Y137" s="4">
        <f t="shared" si="2207"/>
        <v>54.739876725578284</v>
      </c>
      <c r="Z137" s="4">
        <f t="shared" si="2207"/>
        <v>54.739876725578284</v>
      </c>
      <c r="AA137" s="4">
        <f t="shared" si="2201"/>
        <v>48.177762577959015</v>
      </c>
      <c r="AB137" s="4">
        <f t="shared" ref="AB137:AC137" si="2208">+AB136+AB135</f>
        <v>48.177762577959015</v>
      </c>
      <c r="AC137" s="4">
        <f t="shared" si="2208"/>
        <v>48.177762577959015</v>
      </c>
      <c r="AD137" s="4">
        <f t="shared" ref="AD137" si="2209">+AD136+AD135</f>
        <v>48.177762577959015</v>
      </c>
      <c r="AE137" s="4">
        <f t="shared" ref="AE137:AF137" si="2210">+AE136+AE135</f>
        <v>54.739876725578284</v>
      </c>
      <c r="AF137" s="4">
        <f t="shared" si="2210"/>
        <v>49.988148355839371</v>
      </c>
      <c r="AG137" s="4">
        <f t="shared" si="2201"/>
        <v>50.527619174176607</v>
      </c>
      <c r="AH137" s="4">
        <f t="shared" ref="AH137:AJ137" si="2211">+AH136+AH135</f>
        <v>55.218481990979484</v>
      </c>
      <c r="AI137" s="4">
        <f t="shared" si="2211"/>
        <v>55.218481990979484</v>
      </c>
      <c r="AJ137" s="4">
        <f t="shared" si="2211"/>
        <v>55.218481990979484</v>
      </c>
      <c r="AK137" s="4">
        <f t="shared" si="2201"/>
        <v>50.527619174176607</v>
      </c>
      <c r="AL137" s="4">
        <f t="shared" ref="AL137:AM137" si="2212">+AL136+AL135</f>
        <v>50.527619174176607</v>
      </c>
      <c r="AM137" s="4">
        <f t="shared" si="2212"/>
        <v>50.527619174176607</v>
      </c>
      <c r="AN137" s="4">
        <f t="shared" ref="AN137" si="2213">+AN136+AN135</f>
        <v>50.527619174176607</v>
      </c>
      <c r="AO137" s="4">
        <f t="shared" ref="AO137:AP137" si="2214">+AO136+AO135</f>
        <v>55.218481990979484</v>
      </c>
      <c r="AP137" s="4">
        <f t="shared" si="2214"/>
        <v>52.004830785546346</v>
      </c>
      <c r="AQ137" s="4">
        <f t="shared" si="2201"/>
        <v>53.07986722407982</v>
      </c>
      <c r="AR137" s="4">
        <f t="shared" ref="AR137:AT137" si="2215">+AR136+AR135</f>
        <v>55.703855254507246</v>
      </c>
      <c r="AS137" s="4">
        <f t="shared" si="2215"/>
        <v>55.703855254507246</v>
      </c>
      <c r="AT137" s="4">
        <f t="shared" si="2215"/>
        <v>55.703855254507246</v>
      </c>
      <c r="AU137" s="4">
        <f t="shared" si="2201"/>
        <v>53.07986722407982</v>
      </c>
      <c r="AV137" s="4">
        <f t="shared" ref="AV137:AW137" si="2216">+AV136+AV135</f>
        <v>53.07986722407982</v>
      </c>
      <c r="AW137" s="4">
        <f t="shared" si="2216"/>
        <v>53.07986722407982</v>
      </c>
      <c r="AX137" s="4">
        <f t="shared" ref="AX137" si="2217">+AX136+AX135</f>
        <v>53.07986722407982</v>
      </c>
      <c r="AY137" s="4">
        <f t="shared" ref="AY137:AZ137" si="2218">+AY136+AY135</f>
        <v>55.703855254507246</v>
      </c>
      <c r="AZ137" s="4">
        <f t="shared" si="2218"/>
        <v>54.161305189723606</v>
      </c>
      <c r="BA137" s="4">
        <f t="shared" si="2201"/>
        <v>34.489863691536755</v>
      </c>
      <c r="BB137" s="4">
        <f t="shared" ref="BB137:BD137" si="2219">+BB136+BB135</f>
        <v>42.306620157232871</v>
      </c>
      <c r="BC137" s="4">
        <f t="shared" si="2219"/>
        <v>42.306620157232871</v>
      </c>
      <c r="BD137" s="4">
        <f t="shared" si="2219"/>
        <v>42.306620157232871</v>
      </c>
      <c r="BE137" s="4">
        <f t="shared" si="2201"/>
        <v>34.489863691536755</v>
      </c>
      <c r="BF137" s="4">
        <f t="shared" ref="BF137:BG137" si="2220">+BF136+BF135</f>
        <v>34.489863691536755</v>
      </c>
      <c r="BG137" s="4">
        <f t="shared" si="2220"/>
        <v>34.489863691536755</v>
      </c>
      <c r="BH137" s="4">
        <f t="shared" ref="BH137" si="2221">+BH136+BH135</f>
        <v>34.489863691536755</v>
      </c>
      <c r="BI137" s="4">
        <f t="shared" ref="BI137" si="2222">+BI136+BI135</f>
        <v>36.660885347791492</v>
      </c>
      <c r="BJ137" s="4">
        <f t="shared" si="2201"/>
        <v>36.030358849535787</v>
      </c>
      <c r="BK137" s="4">
        <f t="shared" ref="BK137:BM137" si="2223">+BK136+BK135</f>
        <v>44.456040328806509</v>
      </c>
      <c r="BL137" s="4">
        <f t="shared" si="2223"/>
        <v>44.456040328806509</v>
      </c>
      <c r="BM137" s="4">
        <f t="shared" si="2223"/>
        <v>44.456040328806509</v>
      </c>
      <c r="BN137" s="4">
        <f t="shared" si="2201"/>
        <v>36.030358849535787</v>
      </c>
      <c r="BO137" s="4">
        <f t="shared" ref="BO137:BP137" si="2224">+BO136+BO135</f>
        <v>36.030358849535787</v>
      </c>
      <c r="BP137" s="4">
        <f t="shared" si="2224"/>
        <v>36.030358849535787</v>
      </c>
      <c r="BQ137" s="4">
        <f t="shared" ref="BQ137" si="2225">+BQ136+BQ135</f>
        <v>36.030358849535787</v>
      </c>
      <c r="BR137" s="4">
        <f t="shared" ref="BR137" si="2226">+BR136+BR135</f>
        <v>44.456040328806509</v>
      </c>
      <c r="BS137" s="4">
        <f t="shared" ref="BS137" si="2227">+BS136+BS135</f>
        <v>38.037816259332004</v>
      </c>
      <c r="BT137" s="4">
        <f t="shared" si="2201"/>
        <v>63.151877061863416</v>
      </c>
      <c r="BU137" s="4">
        <f t="shared" ref="BU137:BW137" si="2228">+BU136+BU135</f>
        <v>70.548148842096225</v>
      </c>
      <c r="BV137" s="4">
        <f t="shared" si="2228"/>
        <v>70.548148842096225</v>
      </c>
      <c r="BW137" s="4">
        <f t="shared" si="2228"/>
        <v>70.548148842096225</v>
      </c>
      <c r="BX137" s="4">
        <f t="shared" si="2201"/>
        <v>63.151877061863416</v>
      </c>
      <c r="BY137" s="4">
        <f t="shared" ref="BY137:BZ137" si="2229">+BY136+BY135</f>
        <v>63.151877061863416</v>
      </c>
      <c r="BZ137" s="4">
        <f t="shared" si="2229"/>
        <v>63.151877061863416</v>
      </c>
      <c r="CA137" s="4">
        <f t="shared" ref="CA137" si="2230">+CA136+CA135</f>
        <v>63.151877061863416</v>
      </c>
      <c r="CB137" s="4">
        <f t="shared" ref="CB137" si="2231">+CB136+CB135</f>
        <v>70.548148842096225</v>
      </c>
      <c r="CC137" s="4">
        <f t="shared" ref="CC137:CD137" si="2232">+CC136+CC135</f>
        <v>74.324905523595177</v>
      </c>
      <c r="CD137" s="4">
        <f t="shared" si="2232"/>
        <v>65.1677120990894</v>
      </c>
    </row>
    <row r="138" spans="1:82" x14ac:dyDescent="0.25">
      <c r="A138" s="2" t="s">
        <v>148</v>
      </c>
      <c r="B138" s="2" t="s">
        <v>149</v>
      </c>
      <c r="C138" s="3">
        <v>0.73</v>
      </c>
      <c r="D138" s="3">
        <v>0.73</v>
      </c>
      <c r="E138" s="3">
        <v>0.73</v>
      </c>
      <c r="F138" s="3">
        <v>0.73</v>
      </c>
      <c r="G138" s="3">
        <v>0.73</v>
      </c>
      <c r="H138" s="3">
        <v>0.73</v>
      </c>
      <c r="I138" s="3">
        <v>0.73</v>
      </c>
      <c r="J138" s="3">
        <v>0.73</v>
      </c>
      <c r="K138" s="3">
        <v>0.73</v>
      </c>
      <c r="L138" s="3">
        <v>0.73</v>
      </c>
      <c r="M138" s="3">
        <v>0.73</v>
      </c>
      <c r="N138" s="3">
        <v>0.73</v>
      </c>
      <c r="O138" s="3">
        <v>0.73</v>
      </c>
      <c r="P138" s="3">
        <v>0.73</v>
      </c>
      <c r="Q138" s="3">
        <v>0.73</v>
      </c>
      <c r="R138" s="3">
        <v>0.73</v>
      </c>
      <c r="S138" s="3">
        <v>0.73</v>
      </c>
      <c r="T138" s="3">
        <v>0.73</v>
      </c>
      <c r="U138" s="3">
        <v>0.73</v>
      </c>
      <c r="V138" s="3">
        <v>0.73</v>
      </c>
      <c r="W138" s="3">
        <v>0.73</v>
      </c>
      <c r="X138" s="3">
        <v>0.73</v>
      </c>
      <c r="Y138" s="3">
        <v>0.73</v>
      </c>
      <c r="Z138" s="3">
        <v>0.73</v>
      </c>
      <c r="AA138" s="3">
        <v>0.73</v>
      </c>
      <c r="AB138" s="3">
        <v>0.73</v>
      </c>
      <c r="AC138" s="3">
        <v>0.73</v>
      </c>
      <c r="AD138" s="3">
        <v>0.73</v>
      </c>
      <c r="AE138" s="3">
        <v>0.73</v>
      </c>
      <c r="AF138" s="3">
        <v>0.73</v>
      </c>
      <c r="AG138" s="3">
        <v>0.73</v>
      </c>
      <c r="AH138" s="3">
        <v>0.73</v>
      </c>
      <c r="AI138" s="3">
        <v>0.73</v>
      </c>
      <c r="AJ138" s="3">
        <v>0.73</v>
      </c>
      <c r="AK138" s="3">
        <v>0.73</v>
      </c>
      <c r="AL138" s="3">
        <v>0.73</v>
      </c>
      <c r="AM138" s="3">
        <v>0.73</v>
      </c>
      <c r="AN138" s="3">
        <v>0.73</v>
      </c>
      <c r="AO138" s="3">
        <v>0.73</v>
      </c>
      <c r="AP138" s="3">
        <v>0.73</v>
      </c>
      <c r="AQ138" s="3">
        <v>0.73</v>
      </c>
      <c r="AR138" s="3">
        <v>0.73</v>
      </c>
      <c r="AS138" s="3">
        <v>0.73</v>
      </c>
      <c r="AT138" s="3">
        <v>0.73</v>
      </c>
      <c r="AU138" s="3">
        <v>0.73</v>
      </c>
      <c r="AV138" s="3">
        <v>0.73</v>
      </c>
      <c r="AW138" s="3">
        <v>0.73</v>
      </c>
      <c r="AX138" s="3">
        <v>0.73</v>
      </c>
      <c r="AY138" s="3">
        <v>0.73</v>
      </c>
      <c r="AZ138" s="3">
        <v>0.73</v>
      </c>
      <c r="BA138" s="3">
        <v>0.73</v>
      </c>
      <c r="BB138" s="3">
        <v>0.73</v>
      </c>
      <c r="BC138" s="3">
        <v>0.73</v>
      </c>
      <c r="BD138" s="3">
        <v>0.73</v>
      </c>
      <c r="BE138" s="3">
        <v>0.73</v>
      </c>
      <c r="BF138" s="3">
        <v>0.73</v>
      </c>
      <c r="BG138" s="3">
        <v>0.73</v>
      </c>
      <c r="BH138" s="3">
        <v>0.73</v>
      </c>
      <c r="BI138" s="3">
        <v>0.73</v>
      </c>
      <c r="BJ138" s="3">
        <v>0.73</v>
      </c>
      <c r="BK138" s="3">
        <v>0.73</v>
      </c>
      <c r="BL138" s="3">
        <v>0.73</v>
      </c>
      <c r="BM138" s="3">
        <v>0.73</v>
      </c>
      <c r="BN138" s="3">
        <v>0.73</v>
      </c>
      <c r="BO138" s="3">
        <v>0.73</v>
      </c>
      <c r="BP138" s="3">
        <v>0.73</v>
      </c>
      <c r="BQ138" s="3">
        <v>0.73</v>
      </c>
      <c r="BR138" s="3">
        <v>0.73</v>
      </c>
      <c r="BS138" s="3">
        <v>0.73</v>
      </c>
      <c r="BT138" s="3">
        <v>0.73</v>
      </c>
      <c r="BU138" s="3">
        <v>0.73</v>
      </c>
      <c r="BV138" s="3">
        <v>0.73</v>
      </c>
      <c r="BW138" s="3">
        <v>0.73</v>
      </c>
      <c r="BX138" s="3">
        <v>0.73</v>
      </c>
      <c r="BY138" s="3">
        <v>0.73</v>
      </c>
      <c r="BZ138" s="3">
        <v>0.73</v>
      </c>
      <c r="CA138" s="3">
        <v>0.73</v>
      </c>
      <c r="CB138" s="3">
        <v>0.73</v>
      </c>
      <c r="CC138" s="3">
        <v>0.73</v>
      </c>
      <c r="CD138" s="3">
        <v>0.73</v>
      </c>
    </row>
    <row r="139" spans="1:82" x14ac:dyDescent="0.25">
      <c r="A139" s="2" t="s">
        <v>150</v>
      </c>
      <c r="C139" s="3">
        <v>335</v>
      </c>
      <c r="D139" s="3">
        <v>335</v>
      </c>
      <c r="E139" s="3">
        <v>335</v>
      </c>
      <c r="F139" s="3">
        <v>335</v>
      </c>
      <c r="G139" s="3">
        <v>335</v>
      </c>
      <c r="H139" s="3">
        <v>335</v>
      </c>
      <c r="I139" s="3">
        <v>335</v>
      </c>
      <c r="J139" s="3">
        <v>335</v>
      </c>
      <c r="K139" s="3">
        <v>335</v>
      </c>
      <c r="L139" s="3">
        <v>335</v>
      </c>
      <c r="M139" s="3">
        <v>335</v>
      </c>
      <c r="N139" s="3">
        <v>335</v>
      </c>
      <c r="O139" s="3">
        <v>335</v>
      </c>
      <c r="P139" s="3">
        <v>335</v>
      </c>
      <c r="Q139" s="3">
        <v>335</v>
      </c>
      <c r="R139" s="3">
        <v>335</v>
      </c>
      <c r="S139" s="3">
        <v>335</v>
      </c>
      <c r="T139" s="3">
        <v>335</v>
      </c>
      <c r="U139" s="3">
        <v>335</v>
      </c>
      <c r="V139" s="3">
        <v>335</v>
      </c>
      <c r="W139" s="3">
        <v>335</v>
      </c>
      <c r="X139" s="3">
        <v>335</v>
      </c>
      <c r="Y139" s="3">
        <v>335</v>
      </c>
      <c r="Z139" s="3">
        <v>335</v>
      </c>
      <c r="AA139" s="3">
        <v>335</v>
      </c>
      <c r="AB139" s="3">
        <v>335</v>
      </c>
      <c r="AC139" s="3">
        <v>335</v>
      </c>
      <c r="AD139" s="3">
        <v>335</v>
      </c>
      <c r="AE139" s="3">
        <v>335</v>
      </c>
      <c r="AF139" s="3">
        <v>335</v>
      </c>
      <c r="AG139" s="3">
        <v>335</v>
      </c>
      <c r="AH139" s="3">
        <v>335</v>
      </c>
      <c r="AI139" s="3">
        <v>335</v>
      </c>
      <c r="AJ139" s="3">
        <v>335</v>
      </c>
      <c r="AK139" s="3">
        <v>335</v>
      </c>
      <c r="AL139" s="3">
        <v>335</v>
      </c>
      <c r="AM139" s="3">
        <v>335</v>
      </c>
      <c r="AN139" s="3">
        <v>335</v>
      </c>
      <c r="AO139" s="3">
        <v>335</v>
      </c>
      <c r="AP139" s="3">
        <v>335</v>
      </c>
      <c r="AQ139" s="3">
        <v>335</v>
      </c>
      <c r="AR139" s="3">
        <v>335</v>
      </c>
      <c r="AS139" s="3">
        <v>335</v>
      </c>
      <c r="AT139" s="3">
        <v>335</v>
      </c>
      <c r="AU139" s="3">
        <v>335</v>
      </c>
      <c r="AV139" s="3">
        <v>335</v>
      </c>
      <c r="AW139" s="3">
        <v>335</v>
      </c>
      <c r="AX139" s="3">
        <v>335</v>
      </c>
      <c r="AY139" s="3">
        <v>335</v>
      </c>
      <c r="AZ139" s="3">
        <v>335</v>
      </c>
      <c r="BA139" s="3">
        <v>335</v>
      </c>
      <c r="BB139" s="3">
        <v>335</v>
      </c>
      <c r="BC139" s="3">
        <v>335</v>
      </c>
      <c r="BD139" s="3">
        <v>335</v>
      </c>
      <c r="BE139" s="3">
        <v>335</v>
      </c>
      <c r="BF139" s="3">
        <v>335</v>
      </c>
      <c r="BG139" s="3">
        <v>335</v>
      </c>
      <c r="BH139" s="3">
        <v>335</v>
      </c>
      <c r="BI139" s="3">
        <v>335</v>
      </c>
      <c r="BJ139" s="3">
        <v>335</v>
      </c>
      <c r="BK139" s="3">
        <v>335</v>
      </c>
      <c r="BL139" s="3">
        <v>335</v>
      </c>
      <c r="BM139" s="3">
        <v>335</v>
      </c>
      <c r="BN139" s="3">
        <v>335</v>
      </c>
      <c r="BO139" s="3">
        <v>335</v>
      </c>
      <c r="BP139" s="3">
        <v>335</v>
      </c>
      <c r="BQ139" s="3">
        <v>335</v>
      </c>
      <c r="BR139" s="3">
        <v>335</v>
      </c>
      <c r="BS139" s="3">
        <v>335</v>
      </c>
      <c r="BT139" s="3">
        <v>335</v>
      </c>
      <c r="BU139" s="3">
        <v>335</v>
      </c>
      <c r="BV139" s="3">
        <v>335</v>
      </c>
      <c r="BW139" s="3">
        <v>335</v>
      </c>
      <c r="BX139" s="3">
        <v>335</v>
      </c>
      <c r="BY139" s="3">
        <v>335</v>
      </c>
      <c r="BZ139" s="3">
        <v>335</v>
      </c>
      <c r="CA139" s="3">
        <v>335</v>
      </c>
      <c r="CB139" s="3">
        <v>335</v>
      </c>
      <c r="CC139" s="3">
        <v>335</v>
      </c>
      <c r="CD139" s="3">
        <v>335</v>
      </c>
    </row>
    <row r="140" spans="1:82" x14ac:dyDescent="0.25">
      <c r="A140" s="2" t="s">
        <v>151</v>
      </c>
      <c r="C140" s="3">
        <v>0.55000000000000004</v>
      </c>
      <c r="D140" s="3">
        <v>0.55000000000000004</v>
      </c>
      <c r="E140" s="3">
        <v>0.55000000000000004</v>
      </c>
      <c r="F140" s="3">
        <v>0.55000000000000004</v>
      </c>
      <c r="G140" s="3">
        <v>0.55000000000000004</v>
      </c>
      <c r="H140" s="3">
        <v>0.55000000000000004</v>
      </c>
      <c r="I140" s="3">
        <v>0.55000000000000004</v>
      </c>
      <c r="J140" s="3">
        <v>0.55000000000000004</v>
      </c>
      <c r="K140" s="3">
        <v>0.55000000000000004</v>
      </c>
      <c r="L140" s="3">
        <v>0.55000000000000004</v>
      </c>
      <c r="M140" s="3">
        <v>0.55000000000000004</v>
      </c>
      <c r="N140" s="3">
        <v>0.55000000000000004</v>
      </c>
      <c r="O140" s="3">
        <v>0.55000000000000004</v>
      </c>
      <c r="P140" s="3">
        <v>0.55000000000000004</v>
      </c>
      <c r="Q140" s="3">
        <v>0.55000000000000004</v>
      </c>
      <c r="R140" s="3">
        <v>0.55000000000000004</v>
      </c>
      <c r="S140" s="3">
        <v>0.55000000000000004</v>
      </c>
      <c r="T140" s="3">
        <v>0.55000000000000004</v>
      </c>
      <c r="U140" s="3">
        <v>0.55000000000000004</v>
      </c>
      <c r="V140" s="3">
        <v>0.55000000000000004</v>
      </c>
      <c r="W140" s="3">
        <v>0.55000000000000004</v>
      </c>
      <c r="X140" s="3">
        <v>0.55000000000000004</v>
      </c>
      <c r="Y140" s="3">
        <v>0.55000000000000004</v>
      </c>
      <c r="Z140" s="3">
        <v>0.55000000000000004</v>
      </c>
      <c r="AA140" s="3">
        <v>0.55000000000000004</v>
      </c>
      <c r="AB140" s="3">
        <v>0.55000000000000004</v>
      </c>
      <c r="AC140" s="3">
        <v>0.55000000000000004</v>
      </c>
      <c r="AD140" s="3">
        <v>0.55000000000000004</v>
      </c>
      <c r="AE140" s="3">
        <v>0.55000000000000004</v>
      </c>
      <c r="AF140" s="3">
        <v>0.55000000000000004</v>
      </c>
      <c r="AG140" s="3">
        <v>0.55000000000000004</v>
      </c>
      <c r="AH140" s="3">
        <v>0.55000000000000004</v>
      </c>
      <c r="AI140" s="3">
        <v>0.55000000000000004</v>
      </c>
      <c r="AJ140" s="3">
        <v>0.55000000000000004</v>
      </c>
      <c r="AK140" s="3">
        <v>0.55000000000000004</v>
      </c>
      <c r="AL140" s="3">
        <v>0.55000000000000004</v>
      </c>
      <c r="AM140" s="3">
        <v>0.55000000000000004</v>
      </c>
      <c r="AN140" s="3">
        <v>0.55000000000000004</v>
      </c>
      <c r="AO140" s="3">
        <v>0.55000000000000004</v>
      </c>
      <c r="AP140" s="3">
        <v>0.55000000000000004</v>
      </c>
      <c r="AQ140" s="3">
        <v>0.55000000000000004</v>
      </c>
      <c r="AR140" s="3">
        <v>0.55000000000000004</v>
      </c>
      <c r="AS140" s="3">
        <v>0.55000000000000004</v>
      </c>
      <c r="AT140" s="3">
        <v>0.55000000000000004</v>
      </c>
      <c r="AU140" s="3">
        <v>0.55000000000000004</v>
      </c>
      <c r="AV140" s="3">
        <v>0.55000000000000004</v>
      </c>
      <c r="AW140" s="3">
        <v>0.55000000000000004</v>
      </c>
      <c r="AX140" s="3">
        <v>0.55000000000000004</v>
      </c>
      <c r="AY140" s="3">
        <v>0.55000000000000004</v>
      </c>
      <c r="AZ140" s="3">
        <v>0.55000000000000004</v>
      </c>
      <c r="BA140" s="3">
        <v>0.55000000000000004</v>
      </c>
      <c r="BB140" s="3">
        <v>0.55000000000000004</v>
      </c>
      <c r="BC140" s="3">
        <v>0.55000000000000004</v>
      </c>
      <c r="BD140" s="3">
        <v>0.55000000000000004</v>
      </c>
      <c r="BE140" s="3">
        <v>0.55000000000000004</v>
      </c>
      <c r="BF140" s="3">
        <v>0.55000000000000004</v>
      </c>
      <c r="BG140" s="3">
        <v>0.55000000000000004</v>
      </c>
      <c r="BH140" s="3">
        <v>0.55000000000000004</v>
      </c>
      <c r="BI140" s="3">
        <v>0.55000000000000004</v>
      </c>
      <c r="BJ140" s="3">
        <v>0.55000000000000004</v>
      </c>
      <c r="BK140" s="3">
        <v>0.55000000000000004</v>
      </c>
      <c r="BL140" s="3">
        <v>0.55000000000000004</v>
      </c>
      <c r="BM140" s="3">
        <v>0.55000000000000004</v>
      </c>
      <c r="BN140" s="3">
        <v>0.55000000000000004</v>
      </c>
      <c r="BO140" s="3">
        <v>0.55000000000000004</v>
      </c>
      <c r="BP140" s="3">
        <v>0.55000000000000004</v>
      </c>
      <c r="BQ140" s="3">
        <v>0.55000000000000004</v>
      </c>
      <c r="BR140" s="3">
        <v>0.55000000000000004</v>
      </c>
      <c r="BS140" s="3">
        <v>0.55000000000000004</v>
      </c>
      <c r="BT140" s="3">
        <v>0.55000000000000004</v>
      </c>
      <c r="BU140" s="3">
        <v>0.55000000000000004</v>
      </c>
      <c r="BV140" s="3">
        <v>0.55000000000000004</v>
      </c>
      <c r="BW140" s="3">
        <v>0.55000000000000004</v>
      </c>
      <c r="BX140" s="3">
        <v>0.55000000000000004</v>
      </c>
      <c r="BY140" s="3">
        <v>0.55000000000000004</v>
      </c>
      <c r="BZ140" s="3">
        <v>0.55000000000000004</v>
      </c>
      <c r="CA140" s="3">
        <v>0.55000000000000004</v>
      </c>
      <c r="CB140" s="3">
        <v>0.55000000000000004</v>
      </c>
      <c r="CC140" s="3">
        <v>0.55000000000000004</v>
      </c>
      <c r="CD140" s="3">
        <v>0.55000000000000004</v>
      </c>
    </row>
    <row r="141" spans="1:82" x14ac:dyDescent="0.25">
      <c r="A141" s="2" t="s">
        <v>152</v>
      </c>
      <c r="C141" s="3">
        <v>0.71699999999999997</v>
      </c>
      <c r="D141" s="3">
        <v>0.71699999999999997</v>
      </c>
      <c r="E141" s="3">
        <v>0.71699999999999997</v>
      </c>
      <c r="F141" s="3">
        <v>0.71699999999999997</v>
      </c>
      <c r="G141" s="3">
        <v>0.71699999999999997</v>
      </c>
      <c r="H141" s="3">
        <v>0.71699999999999997</v>
      </c>
      <c r="I141" s="3">
        <v>0.71699999999999997</v>
      </c>
      <c r="J141" s="3">
        <v>0.71699999999999997</v>
      </c>
      <c r="K141" s="3">
        <v>0.71699999999999997</v>
      </c>
      <c r="L141" s="3">
        <v>0.71699999999999997</v>
      </c>
      <c r="M141" s="3">
        <v>0.71699999999999997</v>
      </c>
      <c r="N141" s="3">
        <v>0.71699999999999997</v>
      </c>
      <c r="O141" s="3">
        <v>0.71699999999999997</v>
      </c>
      <c r="P141" s="3">
        <v>0.71699999999999997</v>
      </c>
      <c r="Q141" s="3">
        <v>0.71699999999999997</v>
      </c>
      <c r="R141" s="3">
        <v>0.71699999999999997</v>
      </c>
      <c r="S141" s="3">
        <v>0.71699999999999997</v>
      </c>
      <c r="T141" s="3">
        <v>0.71699999999999997</v>
      </c>
      <c r="U141" s="3">
        <v>0.71699999999999997</v>
      </c>
      <c r="V141" s="3">
        <v>0.71699999999999997</v>
      </c>
      <c r="W141" s="3">
        <v>0.71699999999999997</v>
      </c>
      <c r="X141" s="3">
        <v>0.71699999999999997</v>
      </c>
      <c r="Y141" s="3">
        <v>0.71699999999999997</v>
      </c>
      <c r="Z141" s="3">
        <v>0.71699999999999997</v>
      </c>
      <c r="AA141" s="3">
        <v>0.71699999999999997</v>
      </c>
      <c r="AB141" s="3">
        <v>0.71699999999999997</v>
      </c>
      <c r="AC141" s="3">
        <v>0.71699999999999997</v>
      </c>
      <c r="AD141" s="3">
        <v>0.71699999999999997</v>
      </c>
      <c r="AE141" s="3">
        <v>0.71699999999999997</v>
      </c>
      <c r="AF141" s="3">
        <v>0.71699999999999997</v>
      </c>
      <c r="AG141" s="3">
        <v>0.71699999999999997</v>
      </c>
      <c r="AH141" s="3">
        <v>0.71699999999999997</v>
      </c>
      <c r="AI141" s="3">
        <v>0.71699999999999997</v>
      </c>
      <c r="AJ141" s="3">
        <v>0.71699999999999997</v>
      </c>
      <c r="AK141" s="3">
        <v>0.71699999999999997</v>
      </c>
      <c r="AL141" s="3">
        <v>0.71699999999999997</v>
      </c>
      <c r="AM141" s="3">
        <v>0.71699999999999997</v>
      </c>
      <c r="AN141" s="3">
        <v>0.71699999999999997</v>
      </c>
      <c r="AO141" s="3">
        <v>0.71699999999999997</v>
      </c>
      <c r="AP141" s="3">
        <v>0.71699999999999997</v>
      </c>
      <c r="AQ141" s="3">
        <v>0.71699999999999997</v>
      </c>
      <c r="AR141" s="3">
        <v>0.71699999999999997</v>
      </c>
      <c r="AS141" s="3">
        <v>0.71699999999999997</v>
      </c>
      <c r="AT141" s="3">
        <v>0.71699999999999997</v>
      </c>
      <c r="AU141" s="3">
        <v>0.71699999999999997</v>
      </c>
      <c r="AV141" s="3">
        <v>0.71699999999999997</v>
      </c>
      <c r="AW141" s="3">
        <v>0.71699999999999997</v>
      </c>
      <c r="AX141" s="3">
        <v>0.71699999999999997</v>
      </c>
      <c r="AY141" s="3">
        <v>0.71699999999999997</v>
      </c>
      <c r="AZ141" s="3">
        <v>0.71699999999999997</v>
      </c>
      <c r="BA141" s="3">
        <v>0.71699999999999997</v>
      </c>
      <c r="BB141" s="3">
        <v>0.71699999999999997</v>
      </c>
      <c r="BC141" s="3">
        <v>0.71699999999999997</v>
      </c>
      <c r="BD141" s="3">
        <v>0.71699999999999997</v>
      </c>
      <c r="BE141" s="3">
        <v>0.71699999999999997</v>
      </c>
      <c r="BF141" s="3">
        <v>0.71699999999999997</v>
      </c>
      <c r="BG141" s="3">
        <v>0.71699999999999997</v>
      </c>
      <c r="BH141" s="3">
        <v>0.71699999999999997</v>
      </c>
      <c r="BI141" s="3">
        <v>0.71699999999999997</v>
      </c>
      <c r="BJ141" s="3">
        <v>0.71699999999999997</v>
      </c>
      <c r="BK141" s="3">
        <v>0.71699999999999997</v>
      </c>
      <c r="BL141" s="3">
        <v>0.71699999999999997</v>
      </c>
      <c r="BM141" s="3">
        <v>0.71699999999999997</v>
      </c>
      <c r="BN141" s="3">
        <v>0.71699999999999997</v>
      </c>
      <c r="BO141" s="3">
        <v>0.71699999999999997</v>
      </c>
      <c r="BP141" s="3">
        <v>0.71699999999999997</v>
      </c>
      <c r="BQ141" s="3">
        <v>0.71699999999999997</v>
      </c>
      <c r="BR141" s="3">
        <v>0.71699999999999997</v>
      </c>
      <c r="BS141" s="3">
        <v>0.71699999999999997</v>
      </c>
      <c r="BT141" s="3">
        <v>0.71699999999999997</v>
      </c>
      <c r="BU141" s="3">
        <v>0.71699999999999997</v>
      </c>
      <c r="BV141" s="3">
        <v>0.71699999999999997</v>
      </c>
      <c r="BW141" s="3">
        <v>0.71699999999999997</v>
      </c>
      <c r="BX141" s="3">
        <v>0.71699999999999997</v>
      </c>
      <c r="BY141" s="3">
        <v>0.71699999999999997</v>
      </c>
      <c r="BZ141" s="3">
        <v>0.71699999999999997</v>
      </c>
      <c r="CA141" s="3">
        <v>0.71699999999999997</v>
      </c>
      <c r="CB141" s="3">
        <v>0.71699999999999997</v>
      </c>
      <c r="CC141" s="3">
        <v>0.71699999999999997</v>
      </c>
      <c r="CD141" s="3">
        <v>0.71699999999999997</v>
      </c>
    </row>
    <row r="142" spans="1:82" x14ac:dyDescent="0.25">
      <c r="A142" s="2" t="s">
        <v>153</v>
      </c>
      <c r="C142" s="4">
        <f t="shared" ref="C142:J142" si="2233">+C139*C141/1000</f>
        <v>0.24019499999999999</v>
      </c>
      <c r="D142" s="4">
        <f t="shared" si="2233"/>
        <v>0.24019499999999999</v>
      </c>
      <c r="E142" s="4">
        <f t="shared" si="2233"/>
        <v>0.24019499999999999</v>
      </c>
      <c r="F142" s="4">
        <f t="shared" si="2233"/>
        <v>0.24019499999999999</v>
      </c>
      <c r="G142" s="4">
        <f t="shared" si="2233"/>
        <v>0.24019499999999999</v>
      </c>
      <c r="H142" s="4">
        <f t="shared" si="2233"/>
        <v>0.24019499999999999</v>
      </c>
      <c r="I142" s="4">
        <f t="shared" si="2233"/>
        <v>0.24019499999999999</v>
      </c>
      <c r="J142" s="4">
        <f t="shared" si="2233"/>
        <v>0.24019499999999999</v>
      </c>
      <c r="K142" s="4">
        <f t="shared" ref="K142:BX142" si="2234">+K139*K141/1000</f>
        <v>0.24019499999999999</v>
      </c>
      <c r="L142" s="4">
        <f t="shared" ref="L142" si="2235">+L139*L141/1000</f>
        <v>0.24019499999999999</v>
      </c>
      <c r="M142" s="4">
        <f t="shared" si="2234"/>
        <v>0.24019499999999999</v>
      </c>
      <c r="N142" s="4">
        <f t="shared" ref="N142:P142" si="2236">+N139*N141/1000</f>
        <v>0.24019499999999999</v>
      </c>
      <c r="O142" s="4">
        <f t="shared" si="2236"/>
        <v>0.24019499999999999</v>
      </c>
      <c r="P142" s="4">
        <f t="shared" si="2236"/>
        <v>0.24019499999999999</v>
      </c>
      <c r="Q142" s="4">
        <f t="shared" si="2234"/>
        <v>0.24019499999999999</v>
      </c>
      <c r="R142" s="4">
        <f t="shared" ref="R142:S142" si="2237">+R139*R141/1000</f>
        <v>0.24019499999999999</v>
      </c>
      <c r="S142" s="4">
        <f t="shared" si="2237"/>
        <v>0.24019499999999999</v>
      </c>
      <c r="T142" s="4">
        <f t="shared" ref="T142" si="2238">+T139*T141/1000</f>
        <v>0.24019499999999999</v>
      </c>
      <c r="U142" s="4">
        <f t="shared" ref="U142:V142" si="2239">+U139*U141/1000</f>
        <v>0.24019499999999999</v>
      </c>
      <c r="V142" s="4">
        <f t="shared" si="2239"/>
        <v>0.24019499999999999</v>
      </c>
      <c r="W142" s="4">
        <f t="shared" si="2234"/>
        <v>0.24019499999999999</v>
      </c>
      <c r="X142" s="4">
        <f t="shared" ref="X142:Z142" si="2240">+X139*X141/1000</f>
        <v>0.24019499999999999</v>
      </c>
      <c r="Y142" s="4">
        <f t="shared" si="2240"/>
        <v>0.24019499999999999</v>
      </c>
      <c r="Z142" s="4">
        <f t="shared" si="2240"/>
        <v>0.24019499999999999</v>
      </c>
      <c r="AA142" s="4">
        <f t="shared" si="2234"/>
        <v>0.24019499999999999</v>
      </c>
      <c r="AB142" s="4">
        <f t="shared" ref="AB142:AC142" si="2241">+AB139*AB141/1000</f>
        <v>0.24019499999999999</v>
      </c>
      <c r="AC142" s="4">
        <f t="shared" si="2241"/>
        <v>0.24019499999999999</v>
      </c>
      <c r="AD142" s="4">
        <f t="shared" ref="AD142" si="2242">+AD139*AD141/1000</f>
        <v>0.24019499999999999</v>
      </c>
      <c r="AE142" s="4">
        <f t="shared" ref="AE142:AF142" si="2243">+AE139*AE141/1000</f>
        <v>0.24019499999999999</v>
      </c>
      <c r="AF142" s="4">
        <f t="shared" si="2243"/>
        <v>0.24019499999999999</v>
      </c>
      <c r="AG142" s="4">
        <f t="shared" si="2234"/>
        <v>0.24019499999999999</v>
      </c>
      <c r="AH142" s="4">
        <f t="shared" ref="AH142:AJ142" si="2244">+AH139*AH141/1000</f>
        <v>0.24019499999999999</v>
      </c>
      <c r="AI142" s="4">
        <f t="shared" si="2244"/>
        <v>0.24019499999999999</v>
      </c>
      <c r="AJ142" s="4">
        <f t="shared" si="2244"/>
        <v>0.24019499999999999</v>
      </c>
      <c r="AK142" s="4">
        <f t="shared" si="2234"/>
        <v>0.24019499999999999</v>
      </c>
      <c r="AL142" s="4">
        <f t="shared" ref="AL142:AM142" si="2245">+AL139*AL141/1000</f>
        <v>0.24019499999999999</v>
      </c>
      <c r="AM142" s="4">
        <f t="shared" si="2245"/>
        <v>0.24019499999999999</v>
      </c>
      <c r="AN142" s="4">
        <f t="shared" ref="AN142" si="2246">+AN139*AN141/1000</f>
        <v>0.24019499999999999</v>
      </c>
      <c r="AO142" s="4">
        <f t="shared" ref="AO142:AP142" si="2247">+AO139*AO141/1000</f>
        <v>0.24019499999999999</v>
      </c>
      <c r="AP142" s="4">
        <f t="shared" si="2247"/>
        <v>0.24019499999999999</v>
      </c>
      <c r="AQ142" s="4">
        <f t="shared" si="2234"/>
        <v>0.24019499999999999</v>
      </c>
      <c r="AR142" s="4">
        <f t="shared" ref="AR142:AT142" si="2248">+AR139*AR141/1000</f>
        <v>0.24019499999999999</v>
      </c>
      <c r="AS142" s="4">
        <f t="shared" si="2248"/>
        <v>0.24019499999999999</v>
      </c>
      <c r="AT142" s="4">
        <f t="shared" si="2248"/>
        <v>0.24019499999999999</v>
      </c>
      <c r="AU142" s="4">
        <f t="shared" si="2234"/>
        <v>0.24019499999999999</v>
      </c>
      <c r="AV142" s="4">
        <f t="shared" ref="AV142:AW142" si="2249">+AV139*AV141/1000</f>
        <v>0.24019499999999999</v>
      </c>
      <c r="AW142" s="4">
        <f t="shared" si="2249"/>
        <v>0.24019499999999999</v>
      </c>
      <c r="AX142" s="4">
        <f t="shared" ref="AX142" si="2250">+AX139*AX141/1000</f>
        <v>0.24019499999999999</v>
      </c>
      <c r="AY142" s="4">
        <f t="shared" ref="AY142:AZ142" si="2251">+AY139*AY141/1000</f>
        <v>0.24019499999999999</v>
      </c>
      <c r="AZ142" s="4">
        <f t="shared" si="2251"/>
        <v>0.24019499999999999</v>
      </c>
      <c r="BA142" s="4">
        <f t="shared" si="2234"/>
        <v>0.24019499999999999</v>
      </c>
      <c r="BB142" s="4">
        <f t="shared" ref="BB142:BD142" si="2252">+BB139*BB141/1000</f>
        <v>0.24019499999999999</v>
      </c>
      <c r="BC142" s="4">
        <f t="shared" si="2252"/>
        <v>0.24019499999999999</v>
      </c>
      <c r="BD142" s="4">
        <f t="shared" si="2252"/>
        <v>0.24019499999999999</v>
      </c>
      <c r="BE142" s="4">
        <f t="shared" si="2234"/>
        <v>0.24019499999999999</v>
      </c>
      <c r="BF142" s="4">
        <f t="shared" ref="BF142:BG142" si="2253">+BF139*BF141/1000</f>
        <v>0.24019499999999999</v>
      </c>
      <c r="BG142" s="4">
        <f t="shared" si="2253"/>
        <v>0.24019499999999999</v>
      </c>
      <c r="BH142" s="4">
        <f t="shared" ref="BH142" si="2254">+BH139*BH141/1000</f>
        <v>0.24019499999999999</v>
      </c>
      <c r="BI142" s="4">
        <f t="shared" ref="BI142" si="2255">+BI139*BI141/1000</f>
        <v>0.24019499999999999</v>
      </c>
      <c r="BJ142" s="4">
        <f t="shared" si="2234"/>
        <v>0.24019499999999999</v>
      </c>
      <c r="BK142" s="4">
        <f t="shared" ref="BK142:BM142" si="2256">+BK139*BK141/1000</f>
        <v>0.24019499999999999</v>
      </c>
      <c r="BL142" s="4">
        <f t="shared" si="2256"/>
        <v>0.24019499999999999</v>
      </c>
      <c r="BM142" s="4">
        <f t="shared" si="2256"/>
        <v>0.24019499999999999</v>
      </c>
      <c r="BN142" s="4">
        <f t="shared" si="2234"/>
        <v>0.24019499999999999</v>
      </c>
      <c r="BO142" s="4">
        <f t="shared" ref="BO142:BP142" si="2257">+BO139*BO141/1000</f>
        <v>0.24019499999999999</v>
      </c>
      <c r="BP142" s="4">
        <f t="shared" si="2257"/>
        <v>0.24019499999999999</v>
      </c>
      <c r="BQ142" s="4">
        <f t="shared" ref="BQ142" si="2258">+BQ139*BQ141/1000</f>
        <v>0.24019499999999999</v>
      </c>
      <c r="BR142" s="4">
        <f t="shared" ref="BR142" si="2259">+BR139*BR141/1000</f>
        <v>0.24019499999999999</v>
      </c>
      <c r="BS142" s="4">
        <f t="shared" ref="BS142" si="2260">+BS139*BS141/1000</f>
        <v>0.24019499999999999</v>
      </c>
      <c r="BT142" s="4">
        <f t="shared" si="2234"/>
        <v>0.24019499999999999</v>
      </c>
      <c r="BU142" s="4">
        <f t="shared" ref="BU142:BW142" si="2261">+BU139*BU141/1000</f>
        <v>0.24019499999999999</v>
      </c>
      <c r="BV142" s="4">
        <f t="shared" si="2261"/>
        <v>0.24019499999999999</v>
      </c>
      <c r="BW142" s="4">
        <f t="shared" si="2261"/>
        <v>0.24019499999999999</v>
      </c>
      <c r="BX142" s="4">
        <f t="shared" si="2234"/>
        <v>0.24019499999999999</v>
      </c>
      <c r="BY142" s="4">
        <f t="shared" ref="BY142:BZ142" si="2262">+BY139*BY141/1000</f>
        <v>0.24019499999999999</v>
      </c>
      <c r="BZ142" s="4">
        <f t="shared" si="2262"/>
        <v>0.24019499999999999</v>
      </c>
      <c r="CA142" s="4">
        <f t="shared" ref="CA142" si="2263">+CA139*CA141/1000</f>
        <v>0.24019499999999999</v>
      </c>
      <c r="CB142" s="4">
        <f t="shared" ref="CB142" si="2264">+CB139*CB141/1000</f>
        <v>0.24019499999999999</v>
      </c>
      <c r="CC142" s="4">
        <f t="shared" ref="CC142:CD142" si="2265">+CC139*CC141/1000</f>
        <v>0.24019499999999999</v>
      </c>
      <c r="CD142" s="4">
        <f t="shared" si="2265"/>
        <v>0.24019499999999999</v>
      </c>
    </row>
    <row r="143" spans="1:82" x14ac:dyDescent="0.25">
      <c r="A143" s="2" t="s">
        <v>154</v>
      </c>
      <c r="C143" s="72">
        <f t="shared" ref="C143:J143" si="2266">+C142*C136</f>
        <v>8.2985154761191549</v>
      </c>
      <c r="D143" s="72">
        <f t="shared" si="2266"/>
        <v>10.640777739843964</v>
      </c>
      <c r="E143" s="72">
        <f t="shared" si="2266"/>
        <v>10.640777739843964</v>
      </c>
      <c r="F143" s="72">
        <f t="shared" si="2266"/>
        <v>10.640777739843964</v>
      </c>
      <c r="G143" s="72">
        <f t="shared" si="2266"/>
        <v>8.2985154761191549</v>
      </c>
      <c r="H143" s="72">
        <f t="shared" si="2266"/>
        <v>8.2985154761191549</v>
      </c>
      <c r="I143" s="72">
        <f t="shared" si="2266"/>
        <v>8.2985154761191549</v>
      </c>
      <c r="J143" s="72">
        <f t="shared" si="2266"/>
        <v>8.2985154761191549</v>
      </c>
      <c r="K143" s="4">
        <f t="shared" ref="K143:BX143" si="2267">+K142*K136</f>
        <v>10.640777739843964</v>
      </c>
      <c r="L143" s="4">
        <f t="shared" ref="L143" si="2268">+L142*L136</f>
        <v>8.8283720922043365</v>
      </c>
      <c r="M143" s="4">
        <f t="shared" si="2267"/>
        <v>9.7435009434265805</v>
      </c>
      <c r="N143" s="4">
        <f t="shared" ref="N143:P143" si="2269">+N142*N136</f>
        <v>10.870155791172655</v>
      </c>
      <c r="O143" s="4">
        <f t="shared" si="2269"/>
        <v>10.870155791172655</v>
      </c>
      <c r="P143" s="4">
        <f t="shared" si="2269"/>
        <v>10.870155791172655</v>
      </c>
      <c r="Q143" s="4">
        <f t="shared" si="2267"/>
        <v>9.7435009434265805</v>
      </c>
      <c r="R143" s="4">
        <f t="shared" ref="R143:S143" si="2270">+R142*R136</f>
        <v>9.7435009434265805</v>
      </c>
      <c r="S143" s="4">
        <f t="shared" si="2270"/>
        <v>9.7435009434265805</v>
      </c>
      <c r="T143" s="4">
        <f t="shared" ref="T143" si="2271">+T142*T136</f>
        <v>9.7435009434265805</v>
      </c>
      <c r="U143" s="4">
        <f t="shared" ref="U143:V143" si="2272">+U142*U136</f>
        <v>10.870155791172655</v>
      </c>
      <c r="V143" s="4">
        <f t="shared" si="2272"/>
        <v>10.081363944726984</v>
      </c>
      <c r="W143" s="4">
        <f t="shared" si="2267"/>
        <v>10.500138458731147</v>
      </c>
      <c r="X143" s="4">
        <f t="shared" ref="X143:Z143" si="2273">+X142*X136</f>
        <v>12.07632546641856</v>
      </c>
      <c r="Y143" s="4">
        <f t="shared" si="2273"/>
        <v>12.07632546641856</v>
      </c>
      <c r="Z143" s="4">
        <f t="shared" si="2273"/>
        <v>12.07632546641856</v>
      </c>
      <c r="AA143" s="4">
        <f t="shared" si="2267"/>
        <v>10.500138458731147</v>
      </c>
      <c r="AB143" s="4">
        <f t="shared" ref="AB143:AC143" si="2274">+AB142*AB136</f>
        <v>10.500138458731147</v>
      </c>
      <c r="AC143" s="4">
        <f t="shared" si="2274"/>
        <v>10.500138458731147</v>
      </c>
      <c r="AD143" s="4">
        <f t="shared" ref="AD143" si="2275">+AD142*AD136</f>
        <v>10.500138458731147</v>
      </c>
      <c r="AE143" s="4">
        <f t="shared" ref="AE143:AF143" si="2276">+AE142*AE136</f>
        <v>12.07632546641856</v>
      </c>
      <c r="AF143" s="4">
        <f t="shared" si="2276"/>
        <v>10.93498407064912</v>
      </c>
      <c r="AG143" s="4">
        <f t="shared" si="2267"/>
        <v>11.064562263859633</v>
      </c>
      <c r="AH143" s="4">
        <f t="shared" ref="AH143:AJ143" si="2277">+AH142*AH136</f>
        <v>12.191284058141601</v>
      </c>
      <c r="AI143" s="4">
        <f t="shared" si="2277"/>
        <v>12.191284058141601</v>
      </c>
      <c r="AJ143" s="4">
        <f t="shared" si="2277"/>
        <v>12.191284058141601</v>
      </c>
      <c r="AK143" s="4">
        <f t="shared" si="2267"/>
        <v>11.064562263859633</v>
      </c>
      <c r="AL143" s="4">
        <f t="shared" ref="AL143:AM143" si="2278">+AL142*AL136</f>
        <v>11.064562263859633</v>
      </c>
      <c r="AM143" s="4">
        <f t="shared" si="2278"/>
        <v>11.064562263859633</v>
      </c>
      <c r="AN143" s="4">
        <f t="shared" ref="AN143" si="2279">+AN142*AN136</f>
        <v>11.064562263859633</v>
      </c>
      <c r="AO143" s="4">
        <f t="shared" ref="AO143:AP143" si="2280">+AO142*AO136</f>
        <v>12.191284058141601</v>
      </c>
      <c r="AP143" s="4">
        <f t="shared" si="2280"/>
        <v>11.419381106852589</v>
      </c>
      <c r="AQ143" s="4">
        <f t="shared" si="2267"/>
        <v>11.677599484206135</v>
      </c>
      <c r="AR143" s="4">
        <f t="shared" ref="AR143:AT143" si="2281">+AR142*AR136</f>
        <v>12.307868289174651</v>
      </c>
      <c r="AS143" s="4">
        <f t="shared" si="2281"/>
        <v>12.307868289174651</v>
      </c>
      <c r="AT143" s="4">
        <f t="shared" si="2281"/>
        <v>12.307868289174651</v>
      </c>
      <c r="AU143" s="4">
        <f t="shared" si="2267"/>
        <v>11.677599484206135</v>
      </c>
      <c r="AV143" s="4">
        <f t="shared" ref="AV143:AW143" si="2282">+AV142*AV136</f>
        <v>11.677599484206135</v>
      </c>
      <c r="AW143" s="4">
        <f t="shared" si="2282"/>
        <v>11.677599484206135</v>
      </c>
      <c r="AX143" s="4">
        <f t="shared" ref="AX143" si="2283">+AX142*AX136</f>
        <v>11.677599484206135</v>
      </c>
      <c r="AY143" s="4">
        <f t="shared" ref="AY143:AZ143" si="2284">+AY142*AY136</f>
        <v>12.307868289174651</v>
      </c>
      <c r="AZ143" s="4">
        <f t="shared" si="2284"/>
        <v>11.937355476363946</v>
      </c>
      <c r="BA143" s="4">
        <f t="shared" si="2267"/>
        <v>8.2842928093886705</v>
      </c>
      <c r="BB143" s="4">
        <f t="shared" ref="BB143:BD143" si="2285">+BB142*BB136</f>
        <v>10.161838628666549</v>
      </c>
      <c r="BC143" s="4">
        <f t="shared" si="2285"/>
        <v>10.161838628666549</v>
      </c>
      <c r="BD143" s="4">
        <f t="shared" si="2285"/>
        <v>10.161838628666549</v>
      </c>
      <c r="BE143" s="4">
        <f t="shared" si="2267"/>
        <v>8.2842928093886705</v>
      </c>
      <c r="BF143" s="4">
        <f t="shared" ref="BF143:BG143" si="2286">+BF142*BF136</f>
        <v>8.2842928093886705</v>
      </c>
      <c r="BG143" s="4">
        <f t="shared" si="2286"/>
        <v>8.2842928093886705</v>
      </c>
      <c r="BH143" s="4">
        <f t="shared" ref="BH143" si="2287">+BH142*BH136</f>
        <v>8.2842928093886705</v>
      </c>
      <c r="BI143" s="4">
        <f t="shared" ref="BI143" si="2288">+BI142*BI136</f>
        <v>8.805761356112777</v>
      </c>
      <c r="BJ143" s="4">
        <f t="shared" si="2267"/>
        <v>8.6543120438642482</v>
      </c>
      <c r="BK143" s="4">
        <f t="shared" ref="BK143:BM143" si="2289">+BK142*BK136</f>
        <v>10.678118606777678</v>
      </c>
      <c r="BL143" s="4">
        <f t="shared" si="2289"/>
        <v>10.678118606777678</v>
      </c>
      <c r="BM143" s="4">
        <f t="shared" si="2289"/>
        <v>10.678118606777678</v>
      </c>
      <c r="BN143" s="4">
        <f t="shared" si="2267"/>
        <v>8.6543120438642482</v>
      </c>
      <c r="BO143" s="4">
        <f t="shared" ref="BO143:BP143" si="2290">+BO142*BO136</f>
        <v>8.6543120438642482</v>
      </c>
      <c r="BP143" s="4">
        <f t="shared" si="2290"/>
        <v>8.6543120438642482</v>
      </c>
      <c r="BQ143" s="4">
        <f t="shared" ref="BQ143" si="2291">+BQ142*BQ136</f>
        <v>8.6543120438642482</v>
      </c>
      <c r="BR143" s="4">
        <f t="shared" ref="BR143" si="2292">+BR142*BR136</f>
        <v>10.678118606777678</v>
      </c>
      <c r="BS143" s="4">
        <f t="shared" ref="BS143" si="2293">+BS142*BS136</f>
        <v>9.1364932764102509</v>
      </c>
      <c r="BT143" s="4">
        <f t="shared" si="2267"/>
        <v>11.316371354913914</v>
      </c>
      <c r="BU143" s="4">
        <f t="shared" ref="BU143:BW143" si="2294">+BU142*BU136</f>
        <v>13.09291885516693</v>
      </c>
      <c r="BV143" s="4">
        <f t="shared" si="2294"/>
        <v>13.09291885516693</v>
      </c>
      <c r="BW143" s="4">
        <f t="shared" si="2294"/>
        <v>13.09291885516693</v>
      </c>
      <c r="BX143" s="4">
        <f t="shared" si="2267"/>
        <v>11.316371354913914</v>
      </c>
      <c r="BY143" s="4">
        <f t="shared" ref="BY143:BZ143" si="2295">+BY142*BY136</f>
        <v>11.316371354913914</v>
      </c>
      <c r="BZ143" s="4">
        <f t="shared" si="2295"/>
        <v>11.316371354913914</v>
      </c>
      <c r="CA143" s="4">
        <f t="shared" ref="CA143" si="2296">+CA142*CA136</f>
        <v>11.316371354913914</v>
      </c>
      <c r="CB143" s="4">
        <f t="shared" ref="CB143" si="2297">+CB142*CB136</f>
        <v>13.09291885516693</v>
      </c>
      <c r="CC143" s="4">
        <f t="shared" ref="CC143:CD143" si="2298">+CC142*CC136</f>
        <v>14.000076926279572</v>
      </c>
      <c r="CD143" s="4">
        <f t="shared" si="2298"/>
        <v>11.800564851680408</v>
      </c>
    </row>
    <row r="144" spans="1:82" x14ac:dyDescent="0.25">
      <c r="A144" s="2" t="s">
        <v>155</v>
      </c>
      <c r="B144" s="2" t="s">
        <v>156</v>
      </c>
      <c r="C144" s="72">
        <f t="shared" ref="C144:J144" si="2299">+C137*C142</f>
        <v>8.2985154761191549</v>
      </c>
      <c r="D144" s="72">
        <f t="shared" si="2299"/>
        <v>10.640777739843964</v>
      </c>
      <c r="E144" s="72">
        <f t="shared" si="2299"/>
        <v>10.640777739843964</v>
      </c>
      <c r="F144" s="72">
        <f t="shared" si="2299"/>
        <v>10.640777739843964</v>
      </c>
      <c r="G144" s="72">
        <f t="shared" si="2299"/>
        <v>8.2985154761191549</v>
      </c>
      <c r="H144" s="72">
        <f t="shared" si="2299"/>
        <v>8.2985154761191549</v>
      </c>
      <c r="I144" s="72">
        <f t="shared" si="2299"/>
        <v>8.2985154761191549</v>
      </c>
      <c r="J144" s="72">
        <f t="shared" si="2299"/>
        <v>8.2985154761191549</v>
      </c>
      <c r="K144" s="72">
        <f t="shared" ref="K144:BX144" si="2300">+K137*K142</f>
        <v>10.640777739843964</v>
      </c>
      <c r="L144" s="72">
        <f t="shared" ref="L144" si="2301">+L137*L142</f>
        <v>8.8283720922043365</v>
      </c>
      <c r="M144" s="72">
        <f t="shared" si="2300"/>
        <v>11.679718812634064</v>
      </c>
      <c r="N144" s="72">
        <f t="shared" ref="N144:P144" si="2302">+N137*N142</f>
        <v>12.806373660380139</v>
      </c>
      <c r="O144" s="72">
        <f t="shared" si="2302"/>
        <v>12.806373660380139</v>
      </c>
      <c r="P144" s="72">
        <f t="shared" si="2302"/>
        <v>12.806373660380139</v>
      </c>
      <c r="Q144" s="72">
        <f t="shared" si="2300"/>
        <v>11.679718812634064</v>
      </c>
      <c r="R144" s="72">
        <f t="shared" ref="R144:S144" si="2303">+R137*R142</f>
        <v>11.679718812634064</v>
      </c>
      <c r="S144" s="72">
        <f t="shared" si="2303"/>
        <v>11.679718812634064</v>
      </c>
      <c r="T144" s="72">
        <f t="shared" ref="T144" si="2304">+T137*T142</f>
        <v>11.679718812634064</v>
      </c>
      <c r="U144" s="72">
        <f t="shared" ref="U144:V144" si="2305">+U137*U142</f>
        <v>12.806373660380139</v>
      </c>
      <c r="V144" s="72">
        <f t="shared" si="2305"/>
        <v>12.017581813934468</v>
      </c>
      <c r="W144" s="72">
        <f t="shared" si="2300"/>
        <v>11.572057682412865</v>
      </c>
      <c r="X144" s="72">
        <f t="shared" ref="X144:Z144" si="2306">+X137*X142</f>
        <v>13.148244690100276</v>
      </c>
      <c r="Y144" s="72">
        <f t="shared" si="2306"/>
        <v>13.148244690100276</v>
      </c>
      <c r="Z144" s="72">
        <f t="shared" si="2306"/>
        <v>13.148244690100276</v>
      </c>
      <c r="AA144" s="72">
        <f t="shared" si="2300"/>
        <v>11.572057682412865</v>
      </c>
      <c r="AB144" s="72">
        <f t="shared" ref="AB144:AC144" si="2307">+AB137*AB142</f>
        <v>11.572057682412865</v>
      </c>
      <c r="AC144" s="72">
        <f t="shared" si="2307"/>
        <v>11.572057682412865</v>
      </c>
      <c r="AD144" s="72">
        <f t="shared" ref="AD144" si="2308">+AD137*AD142</f>
        <v>11.572057682412865</v>
      </c>
      <c r="AE144" s="72">
        <f t="shared" ref="AE144:AF144" si="2309">+AE137*AE142</f>
        <v>13.148244690100276</v>
      </c>
      <c r="AF144" s="72">
        <f t="shared" si="2309"/>
        <v>12.006903294330836</v>
      </c>
      <c r="AG144" s="72">
        <f t="shared" si="2300"/>
        <v>12.136481487541349</v>
      </c>
      <c r="AH144" s="72">
        <f t="shared" ref="AH144:AJ144" si="2310">+AH137*AH142</f>
        <v>13.263203281823317</v>
      </c>
      <c r="AI144" s="72">
        <f t="shared" si="2310"/>
        <v>13.263203281823317</v>
      </c>
      <c r="AJ144" s="72">
        <f t="shared" si="2310"/>
        <v>13.263203281823317</v>
      </c>
      <c r="AK144" s="72">
        <f t="shared" si="2300"/>
        <v>12.136481487541349</v>
      </c>
      <c r="AL144" s="72">
        <f t="shared" ref="AL144:AM144" si="2311">+AL137*AL142</f>
        <v>12.136481487541349</v>
      </c>
      <c r="AM144" s="72">
        <f t="shared" si="2311"/>
        <v>12.136481487541349</v>
      </c>
      <c r="AN144" s="72">
        <f t="shared" ref="AN144" si="2312">+AN137*AN142</f>
        <v>12.136481487541349</v>
      </c>
      <c r="AO144" s="72">
        <f t="shared" ref="AO144:AP144" si="2313">+AO137*AO142</f>
        <v>13.263203281823317</v>
      </c>
      <c r="AP144" s="72">
        <f t="shared" si="2313"/>
        <v>12.491300330534305</v>
      </c>
      <c r="AQ144" s="72">
        <f t="shared" si="2300"/>
        <v>12.749518707887852</v>
      </c>
      <c r="AR144" s="72">
        <f t="shared" ref="AR144:AT144" si="2314">+AR137*AR142</f>
        <v>13.379787512856367</v>
      </c>
      <c r="AS144" s="72">
        <f t="shared" si="2314"/>
        <v>13.379787512856367</v>
      </c>
      <c r="AT144" s="72">
        <f t="shared" si="2314"/>
        <v>13.379787512856367</v>
      </c>
      <c r="AU144" s="72">
        <f t="shared" si="2300"/>
        <v>12.749518707887852</v>
      </c>
      <c r="AV144" s="72">
        <f t="shared" ref="AV144:AW144" si="2315">+AV137*AV142</f>
        <v>12.749518707887852</v>
      </c>
      <c r="AW144" s="72">
        <f t="shared" si="2315"/>
        <v>12.749518707887852</v>
      </c>
      <c r="AX144" s="72">
        <f t="shared" ref="AX144" si="2316">+AX137*AX142</f>
        <v>12.749518707887852</v>
      </c>
      <c r="AY144" s="72">
        <f t="shared" ref="AY144:AZ144" si="2317">+AY137*AY142</f>
        <v>13.379787512856367</v>
      </c>
      <c r="AZ144" s="72">
        <f t="shared" si="2317"/>
        <v>13.009274700045662</v>
      </c>
      <c r="BA144" s="72">
        <f t="shared" si="2300"/>
        <v>8.2842928093886705</v>
      </c>
      <c r="BB144" s="72">
        <f t="shared" ref="BB144:BD144" si="2318">+BB137*BB142</f>
        <v>10.161838628666549</v>
      </c>
      <c r="BC144" s="72">
        <f t="shared" si="2318"/>
        <v>10.161838628666549</v>
      </c>
      <c r="BD144" s="72">
        <f t="shared" si="2318"/>
        <v>10.161838628666549</v>
      </c>
      <c r="BE144" s="72">
        <f t="shared" si="2300"/>
        <v>8.2842928093886705</v>
      </c>
      <c r="BF144" s="72">
        <f t="shared" ref="BF144:BG144" si="2319">+BF137*BF142</f>
        <v>8.2842928093886705</v>
      </c>
      <c r="BG144" s="72">
        <f t="shared" si="2319"/>
        <v>8.2842928093886705</v>
      </c>
      <c r="BH144" s="72">
        <f t="shared" ref="BH144" si="2320">+BH137*BH142</f>
        <v>8.2842928093886705</v>
      </c>
      <c r="BI144" s="72">
        <f t="shared" ref="BI144" si="2321">+BI137*BI142</f>
        <v>8.805761356112777</v>
      </c>
      <c r="BJ144" s="72">
        <f t="shared" si="2300"/>
        <v>8.6543120438642482</v>
      </c>
      <c r="BK144" s="72">
        <f t="shared" ref="BK144:BM144" si="2322">+BK137*BK142</f>
        <v>10.678118606777678</v>
      </c>
      <c r="BL144" s="72">
        <f t="shared" si="2322"/>
        <v>10.678118606777678</v>
      </c>
      <c r="BM144" s="72">
        <f t="shared" si="2322"/>
        <v>10.678118606777678</v>
      </c>
      <c r="BN144" s="72">
        <f t="shared" si="2300"/>
        <v>8.6543120438642482</v>
      </c>
      <c r="BO144" s="72">
        <f t="shared" ref="BO144:BP144" si="2323">+BO137*BO142</f>
        <v>8.6543120438642482</v>
      </c>
      <c r="BP144" s="72">
        <f t="shared" si="2323"/>
        <v>8.6543120438642482</v>
      </c>
      <c r="BQ144" s="72">
        <f t="shared" ref="BQ144" si="2324">+BQ137*BQ142</f>
        <v>8.6543120438642482</v>
      </c>
      <c r="BR144" s="72">
        <f t="shared" ref="BR144" si="2325">+BR137*BR142</f>
        <v>10.678118606777678</v>
      </c>
      <c r="BS144" s="72">
        <f t="shared" ref="BS144" si="2326">+BS137*BS142</f>
        <v>9.1364932764102509</v>
      </c>
      <c r="BT144" s="72">
        <f t="shared" si="2300"/>
        <v>15.168765110874283</v>
      </c>
      <c r="BU144" s="72">
        <f t="shared" ref="BU144:BW144" si="2327">+BU137*BU142</f>
        <v>16.945312611127303</v>
      </c>
      <c r="BV144" s="72">
        <f t="shared" si="2327"/>
        <v>16.945312611127303</v>
      </c>
      <c r="BW144" s="72">
        <f t="shared" si="2327"/>
        <v>16.945312611127303</v>
      </c>
      <c r="BX144" s="72">
        <f t="shared" si="2300"/>
        <v>15.168765110874283</v>
      </c>
      <c r="BY144" s="72">
        <f t="shared" ref="BY144:BZ144" si="2328">+BY137*BY142</f>
        <v>15.168765110874283</v>
      </c>
      <c r="BZ144" s="72">
        <f t="shared" si="2328"/>
        <v>15.168765110874283</v>
      </c>
      <c r="CA144" s="72">
        <f t="shared" ref="CA144" si="2329">+CA137*CA142</f>
        <v>15.168765110874283</v>
      </c>
      <c r="CB144" s="72">
        <f t="shared" ref="CB144" si="2330">+CB137*CB142</f>
        <v>16.945312611127303</v>
      </c>
      <c r="CC144" s="72">
        <f t="shared" ref="CC144:CD144" si="2331">+CC137*CC142</f>
        <v>17.852470682239943</v>
      </c>
      <c r="CD144" s="72">
        <f t="shared" si="2331"/>
        <v>15.652958607640779</v>
      </c>
    </row>
    <row r="145" spans="1:82" x14ac:dyDescent="0.25">
      <c r="A145" s="2" t="s">
        <v>157</v>
      </c>
      <c r="C145" s="4">
        <f t="shared" ref="C145:J145" si="2332">+C136*(1-C138)</f>
        <v>9.3282507069346661</v>
      </c>
      <c r="D145" s="4">
        <f t="shared" si="2332"/>
        <v>11.961156517653867</v>
      </c>
      <c r="E145" s="4">
        <f t="shared" si="2332"/>
        <v>11.961156517653867</v>
      </c>
      <c r="F145" s="4">
        <f t="shared" si="2332"/>
        <v>11.961156517653867</v>
      </c>
      <c r="G145" s="4">
        <f t="shared" si="2332"/>
        <v>9.3282507069346661</v>
      </c>
      <c r="H145" s="4">
        <f t="shared" si="2332"/>
        <v>9.3282507069346661</v>
      </c>
      <c r="I145" s="4">
        <f t="shared" si="2332"/>
        <v>9.3282507069346661</v>
      </c>
      <c r="J145" s="4">
        <f t="shared" si="2332"/>
        <v>9.3282507069346661</v>
      </c>
      <c r="K145" s="4">
        <f t="shared" ref="K145:BX145" si="2333">+K136*(1-K138)</f>
        <v>11.961156517653867</v>
      </c>
      <c r="L145" s="4">
        <f t="shared" ref="L145" si="2334">+L136*(1-L138)</f>
        <v>9.9238554711595626</v>
      </c>
      <c r="M145" s="4">
        <f t="shared" si="2333"/>
        <v>10.952539622911289</v>
      </c>
      <c r="N145" s="4">
        <f t="shared" ref="N145:P145" si="2335">+N136*(1-N138)</f>
        <v>12.218997329738826</v>
      </c>
      <c r="O145" s="4">
        <f t="shared" si="2335"/>
        <v>12.218997329738826</v>
      </c>
      <c r="P145" s="4">
        <f t="shared" si="2335"/>
        <v>12.218997329738826</v>
      </c>
      <c r="Q145" s="4">
        <f t="shared" si="2333"/>
        <v>10.952539622911289</v>
      </c>
      <c r="R145" s="4">
        <f t="shared" ref="R145:S145" si="2336">+R136*(1-R138)</f>
        <v>10.952539622911289</v>
      </c>
      <c r="S145" s="4">
        <f t="shared" si="2336"/>
        <v>10.952539622911289</v>
      </c>
      <c r="T145" s="4">
        <f t="shared" ref="T145" si="2337">+T136*(1-T138)</f>
        <v>10.952539622911289</v>
      </c>
      <c r="U145" s="4">
        <f t="shared" ref="U145:V145" si="2338">+U136*(1-U138)</f>
        <v>12.218997329738826</v>
      </c>
      <c r="V145" s="4">
        <f t="shared" si="2338"/>
        <v>11.332326922193577</v>
      </c>
      <c r="W145" s="4">
        <f t="shared" si="2333"/>
        <v>11.803065775130248</v>
      </c>
      <c r="X145" s="4">
        <f t="shared" ref="X145:Z145" si="2339">+X136*(1-X138)</f>
        <v>13.574836594987454</v>
      </c>
      <c r="Y145" s="4">
        <f t="shared" si="2339"/>
        <v>13.574836594987454</v>
      </c>
      <c r="Z145" s="4">
        <f t="shared" si="2339"/>
        <v>13.574836594987454</v>
      </c>
      <c r="AA145" s="4">
        <f t="shared" si="2333"/>
        <v>11.803065775130248</v>
      </c>
      <c r="AB145" s="4">
        <f t="shared" ref="AB145:AC145" si="2340">+AB136*(1-AB138)</f>
        <v>11.803065775130248</v>
      </c>
      <c r="AC145" s="4">
        <f t="shared" si="2340"/>
        <v>11.803065775130248</v>
      </c>
      <c r="AD145" s="4">
        <f t="shared" ref="AD145" si="2341">+AD136*(1-AD138)</f>
        <v>11.803065775130248</v>
      </c>
      <c r="AE145" s="4">
        <f t="shared" ref="AE145:AF145" si="2342">+AE136*(1-AE138)</f>
        <v>13.574836594987454</v>
      </c>
      <c r="AF145" s="4">
        <f t="shared" si="2342"/>
        <v>12.291869935157944</v>
      </c>
      <c r="AG145" s="4">
        <f t="shared" si="2333"/>
        <v>12.437527056109001</v>
      </c>
      <c r="AH145" s="4">
        <f t="shared" ref="AH145:AJ145" si="2343">+AH136*(1-AH138)</f>
        <v>13.704060016645778</v>
      </c>
      <c r="AI145" s="4">
        <f t="shared" si="2343"/>
        <v>13.704060016645778</v>
      </c>
      <c r="AJ145" s="4">
        <f t="shared" si="2343"/>
        <v>13.704060016645778</v>
      </c>
      <c r="AK145" s="4">
        <f t="shared" si="2333"/>
        <v>12.437527056109001</v>
      </c>
      <c r="AL145" s="4">
        <f t="shared" ref="AL145:AM145" si="2344">+AL136*(1-AL138)</f>
        <v>12.437527056109001</v>
      </c>
      <c r="AM145" s="4">
        <f t="shared" si="2344"/>
        <v>12.437527056109001</v>
      </c>
      <c r="AN145" s="4">
        <f t="shared" ref="AN145" si="2345">+AN136*(1-AN138)</f>
        <v>12.437527056109001</v>
      </c>
      <c r="AO145" s="4">
        <f t="shared" ref="AO145:AP145" si="2346">+AO136*(1-AO138)</f>
        <v>13.704060016645778</v>
      </c>
      <c r="AP145" s="4">
        <f t="shared" si="2346"/>
        <v>12.83637419117883</v>
      </c>
      <c r="AQ145" s="4">
        <f t="shared" si="2333"/>
        <v>13.126634029582869</v>
      </c>
      <c r="AR145" s="4">
        <f t="shared" ref="AR145:AT145" si="2347">+AR136*(1-AR138)</f>
        <v>13.835110797798274</v>
      </c>
      <c r="AS145" s="4">
        <f t="shared" si="2347"/>
        <v>13.835110797798274</v>
      </c>
      <c r="AT145" s="4">
        <f t="shared" si="2347"/>
        <v>13.835110797798274</v>
      </c>
      <c r="AU145" s="4">
        <f t="shared" si="2333"/>
        <v>13.126634029582869</v>
      </c>
      <c r="AV145" s="4">
        <f t="shared" ref="AV145:AW145" si="2348">+AV136*(1-AV138)</f>
        <v>13.126634029582869</v>
      </c>
      <c r="AW145" s="4">
        <f t="shared" si="2348"/>
        <v>13.126634029582869</v>
      </c>
      <c r="AX145" s="4">
        <f t="shared" ref="AX145" si="2349">+AX136*(1-AX138)</f>
        <v>13.126634029582869</v>
      </c>
      <c r="AY145" s="4">
        <f t="shared" ref="AY145:AZ145" si="2350">+AY136*(1-AY138)</f>
        <v>13.835110797798274</v>
      </c>
      <c r="AZ145" s="4">
        <f t="shared" si="2350"/>
        <v>13.418622280306691</v>
      </c>
      <c r="BA145" s="4">
        <f t="shared" si="2333"/>
        <v>9.312263196714925</v>
      </c>
      <c r="BB145" s="4">
        <f t="shared" ref="BB145:BD145" si="2351">+BB136*(1-BB138)</f>
        <v>11.422787442452876</v>
      </c>
      <c r="BC145" s="4">
        <f t="shared" si="2351"/>
        <v>11.422787442452876</v>
      </c>
      <c r="BD145" s="4">
        <f t="shared" si="2351"/>
        <v>11.422787442452876</v>
      </c>
      <c r="BE145" s="4">
        <f t="shared" si="2333"/>
        <v>9.312263196714925</v>
      </c>
      <c r="BF145" s="4">
        <f t="shared" ref="BF145:BG145" si="2352">+BF136*(1-BF138)</f>
        <v>9.312263196714925</v>
      </c>
      <c r="BG145" s="4">
        <f t="shared" si="2352"/>
        <v>9.312263196714925</v>
      </c>
      <c r="BH145" s="4">
        <f t="shared" ref="BH145" si="2353">+BH136*(1-BH138)</f>
        <v>9.312263196714925</v>
      </c>
      <c r="BI145" s="4">
        <f t="shared" ref="BI145" si="2354">+BI136*(1-BI138)</f>
        <v>9.8984390439037035</v>
      </c>
      <c r="BJ145" s="4">
        <f t="shared" si="2333"/>
        <v>9.7281968893746633</v>
      </c>
      <c r="BK145" s="4">
        <f t="shared" ref="BK145:BM145" si="2355">+BK136*(1-BK138)</f>
        <v>12.003130888777758</v>
      </c>
      <c r="BL145" s="4">
        <f t="shared" si="2355"/>
        <v>12.003130888777758</v>
      </c>
      <c r="BM145" s="4">
        <f t="shared" si="2355"/>
        <v>12.003130888777758</v>
      </c>
      <c r="BN145" s="4">
        <f t="shared" si="2333"/>
        <v>9.7281968893746633</v>
      </c>
      <c r="BO145" s="4">
        <f t="shared" ref="BO145:BP145" si="2356">+BO136*(1-BO138)</f>
        <v>9.7281968893746633</v>
      </c>
      <c r="BP145" s="4">
        <f t="shared" si="2356"/>
        <v>9.7281968893746633</v>
      </c>
      <c r="BQ145" s="4">
        <f t="shared" ref="BQ145" si="2357">+BQ136*(1-BQ138)</f>
        <v>9.7281968893746633</v>
      </c>
      <c r="BR145" s="4">
        <f t="shared" ref="BR145" si="2358">+BR136*(1-BR138)</f>
        <v>12.003130888777758</v>
      </c>
      <c r="BS145" s="4">
        <f t="shared" ref="BS145" si="2359">+BS136*(1-BS138)</f>
        <v>10.270210390019642</v>
      </c>
      <c r="BT145" s="4">
        <f t="shared" si="2333"/>
        <v>12.720582301158462</v>
      </c>
      <c r="BU145" s="4">
        <f t="shared" ref="BU145:BW145" si="2360">+BU136*(1-BU138)</f>
        <v>14.717575681821319</v>
      </c>
      <c r="BV145" s="4">
        <f t="shared" si="2360"/>
        <v>14.717575681821319</v>
      </c>
      <c r="BW145" s="4">
        <f t="shared" si="2360"/>
        <v>14.717575681821319</v>
      </c>
      <c r="BX145" s="4">
        <f t="shared" si="2333"/>
        <v>12.720582301158462</v>
      </c>
      <c r="BY145" s="4">
        <f t="shared" ref="BY145:BZ145" si="2361">+BY136*(1-BY138)</f>
        <v>12.720582301158462</v>
      </c>
      <c r="BZ145" s="4">
        <f t="shared" si="2361"/>
        <v>12.720582301158462</v>
      </c>
      <c r="CA145" s="4">
        <f t="shared" ref="CA145" si="2362">+CA136*(1-CA138)</f>
        <v>12.720582301158462</v>
      </c>
      <c r="CB145" s="4">
        <f t="shared" ref="CB145" si="2363">+CB136*(1-CB138)</f>
        <v>14.717575681821319</v>
      </c>
      <c r="CC145" s="4">
        <f t="shared" ref="CC145:CD145" si="2364">+CC136*(1-CC138)</f>
        <v>15.737299985826036</v>
      </c>
      <c r="CD145" s="4">
        <f t="shared" si="2364"/>
        <v>13.264857761209479</v>
      </c>
    </row>
    <row r="146" spans="1:82" x14ac:dyDescent="0.25">
      <c r="A146" s="2" t="s">
        <v>158</v>
      </c>
      <c r="B146" s="2" t="s">
        <v>159</v>
      </c>
      <c r="C146" s="3">
        <f t="shared" ref="C146:V146" si="2365">+VS_tot_omsat_lager_afg</f>
        <v>0.13092377276210895</v>
      </c>
      <c r="D146" s="3">
        <f t="shared" si="2365"/>
        <v>0.13092377276210895</v>
      </c>
      <c r="E146" s="3">
        <f t="shared" si="2365"/>
        <v>0.13092377276210895</v>
      </c>
      <c r="F146" s="3">
        <f t="shared" si="2365"/>
        <v>0.13092377276210895</v>
      </c>
      <c r="G146" s="3">
        <f t="shared" si="2365"/>
        <v>0.13092377276210895</v>
      </c>
      <c r="H146" s="3">
        <f t="shared" si="2365"/>
        <v>0.13092377276210895</v>
      </c>
      <c r="I146" s="3">
        <f t="shared" si="2365"/>
        <v>0.13092377276210895</v>
      </c>
      <c r="J146" s="3">
        <f t="shared" si="2365"/>
        <v>0.13092377276210895</v>
      </c>
      <c r="K146" s="3">
        <f t="shared" si="2365"/>
        <v>0.13092377276210895</v>
      </c>
      <c r="L146" s="3">
        <f t="shared" si="2365"/>
        <v>0.13092377276210895</v>
      </c>
      <c r="M146" s="3">
        <f t="shared" si="2365"/>
        <v>0.13092377276210895</v>
      </c>
      <c r="N146" s="3">
        <f t="shared" si="2365"/>
        <v>0.13092377276210895</v>
      </c>
      <c r="O146" s="3">
        <f t="shared" si="2365"/>
        <v>0.13092377276210895</v>
      </c>
      <c r="P146" s="3">
        <f t="shared" si="2365"/>
        <v>0.13092377276210895</v>
      </c>
      <c r="Q146" s="3">
        <f t="shared" si="2365"/>
        <v>0.13092377276210895</v>
      </c>
      <c r="R146" s="3">
        <f t="shared" si="2365"/>
        <v>0.13092377276210895</v>
      </c>
      <c r="S146" s="3">
        <f t="shared" si="2365"/>
        <v>0.13092377276210895</v>
      </c>
      <c r="T146" s="3">
        <f t="shared" si="2365"/>
        <v>0.13092377276210895</v>
      </c>
      <c r="U146" s="3">
        <f t="shared" si="2365"/>
        <v>0.13092377276210895</v>
      </c>
      <c r="V146" s="3">
        <f t="shared" si="2365"/>
        <v>0.13092377276210895</v>
      </c>
      <c r="W146" s="3">
        <f t="shared" ref="W146:CD146" si="2366">+VS_tot_omsat_lager_afg</f>
        <v>0.13092377276210895</v>
      </c>
      <c r="X146" s="3">
        <f t="shared" si="2366"/>
        <v>0.13092377276210895</v>
      </c>
      <c r="Y146" s="3">
        <f t="shared" si="2366"/>
        <v>0.13092377276210895</v>
      </c>
      <c r="Z146" s="3">
        <f t="shared" si="2366"/>
        <v>0.13092377276210895</v>
      </c>
      <c r="AA146" s="3">
        <f t="shared" si="2366"/>
        <v>0.13092377276210895</v>
      </c>
      <c r="AB146" s="3">
        <f t="shared" si="2366"/>
        <v>0.13092377276210895</v>
      </c>
      <c r="AC146" s="3">
        <f t="shared" si="2366"/>
        <v>0.13092377276210895</v>
      </c>
      <c r="AD146" s="3">
        <f t="shared" si="2366"/>
        <v>0.13092377276210895</v>
      </c>
      <c r="AE146" s="3">
        <f t="shared" si="2366"/>
        <v>0.13092377276210895</v>
      </c>
      <c r="AF146" s="3">
        <f t="shared" si="2366"/>
        <v>0.13092377276210895</v>
      </c>
      <c r="AG146" s="3">
        <f t="shared" si="2366"/>
        <v>0.13092377276210895</v>
      </c>
      <c r="AH146" s="3">
        <f t="shared" si="2366"/>
        <v>0.13092377276210895</v>
      </c>
      <c r="AI146" s="3">
        <f t="shared" si="2366"/>
        <v>0.13092377276210895</v>
      </c>
      <c r="AJ146" s="3">
        <f t="shared" si="2366"/>
        <v>0.13092377276210895</v>
      </c>
      <c r="AK146" s="3">
        <f t="shared" si="2366"/>
        <v>0.13092377276210895</v>
      </c>
      <c r="AL146" s="3">
        <f t="shared" si="2366"/>
        <v>0.13092377276210895</v>
      </c>
      <c r="AM146" s="3">
        <f t="shared" si="2366"/>
        <v>0.13092377276210895</v>
      </c>
      <c r="AN146" s="3">
        <f t="shared" si="2366"/>
        <v>0.13092377276210895</v>
      </c>
      <c r="AO146" s="3">
        <f t="shared" si="2366"/>
        <v>0.13092377276210895</v>
      </c>
      <c r="AP146" s="3">
        <f t="shared" si="2366"/>
        <v>0.13092377276210895</v>
      </c>
      <c r="AQ146" s="3">
        <f t="shared" si="2366"/>
        <v>0.13092377276210895</v>
      </c>
      <c r="AR146" s="3">
        <f t="shared" si="2366"/>
        <v>0.13092377276210895</v>
      </c>
      <c r="AS146" s="3">
        <f t="shared" si="2366"/>
        <v>0.13092377276210895</v>
      </c>
      <c r="AT146" s="3">
        <f t="shared" si="2366"/>
        <v>0.13092377276210895</v>
      </c>
      <c r="AU146" s="3">
        <f t="shared" si="2366"/>
        <v>0.13092377276210895</v>
      </c>
      <c r="AV146" s="3">
        <f t="shared" si="2366"/>
        <v>0.13092377276210895</v>
      </c>
      <c r="AW146" s="3">
        <f t="shared" si="2366"/>
        <v>0.13092377276210895</v>
      </c>
      <c r="AX146" s="3">
        <f t="shared" si="2366"/>
        <v>0.13092377276210895</v>
      </c>
      <c r="AY146" s="3">
        <f t="shared" si="2366"/>
        <v>0.13092377276210895</v>
      </c>
      <c r="AZ146" s="3">
        <f t="shared" si="2366"/>
        <v>0.13092377276210895</v>
      </c>
      <c r="BA146" s="3">
        <f t="shared" si="2366"/>
        <v>0.13092377276210895</v>
      </c>
      <c r="BB146" s="3">
        <f t="shared" si="2366"/>
        <v>0.13092377276210895</v>
      </c>
      <c r="BC146" s="3">
        <f t="shared" si="2366"/>
        <v>0.13092377276210895</v>
      </c>
      <c r="BD146" s="3">
        <f t="shared" si="2366"/>
        <v>0.13092377276210895</v>
      </c>
      <c r="BE146" s="3">
        <f t="shared" si="2366"/>
        <v>0.13092377276210895</v>
      </c>
      <c r="BF146" s="3">
        <f t="shared" si="2366"/>
        <v>0.13092377276210895</v>
      </c>
      <c r="BG146" s="3">
        <f t="shared" si="2366"/>
        <v>0.13092377276210895</v>
      </c>
      <c r="BH146" s="3">
        <f t="shared" si="2366"/>
        <v>0.13092377276210895</v>
      </c>
      <c r="BI146" s="3">
        <f t="shared" si="2366"/>
        <v>0.13092377276210895</v>
      </c>
      <c r="BJ146" s="3">
        <f t="shared" si="2366"/>
        <v>0.13092377276210895</v>
      </c>
      <c r="BK146" s="3">
        <f t="shared" si="2366"/>
        <v>0.13092377276210895</v>
      </c>
      <c r="BL146" s="3">
        <f t="shared" si="2366"/>
        <v>0.13092377276210895</v>
      </c>
      <c r="BM146" s="3">
        <f t="shared" si="2366"/>
        <v>0.13092377276210895</v>
      </c>
      <c r="BN146" s="3">
        <f t="shared" si="2366"/>
        <v>0.13092377276210895</v>
      </c>
      <c r="BO146" s="3">
        <f t="shared" si="2366"/>
        <v>0.13092377276210895</v>
      </c>
      <c r="BP146" s="3">
        <f t="shared" si="2366"/>
        <v>0.13092377276210895</v>
      </c>
      <c r="BQ146" s="3">
        <f t="shared" si="2366"/>
        <v>0.13092377276210895</v>
      </c>
      <c r="BR146" s="3">
        <f t="shared" si="2366"/>
        <v>0.13092377276210895</v>
      </c>
      <c r="BS146" s="3">
        <f t="shared" si="2366"/>
        <v>0.13092377276210895</v>
      </c>
      <c r="BT146" s="3">
        <f t="shared" si="2366"/>
        <v>0.13092377276210895</v>
      </c>
      <c r="BU146" s="3">
        <f t="shared" si="2366"/>
        <v>0.13092377276210895</v>
      </c>
      <c r="BV146" s="3">
        <f t="shared" si="2366"/>
        <v>0.13092377276210895</v>
      </c>
      <c r="BW146" s="3">
        <f t="shared" si="2366"/>
        <v>0.13092377276210895</v>
      </c>
      <c r="BX146" s="3">
        <f t="shared" si="2366"/>
        <v>0.13092377276210895</v>
      </c>
      <c r="BY146" s="3">
        <f t="shared" si="2366"/>
        <v>0.13092377276210895</v>
      </c>
      <c r="BZ146" s="3">
        <f t="shared" si="2366"/>
        <v>0.13092377276210895</v>
      </c>
      <c r="CA146" s="3">
        <f t="shared" si="2366"/>
        <v>0.13092377276210895</v>
      </c>
      <c r="CB146" s="3">
        <f t="shared" si="2366"/>
        <v>0.13092377276210895</v>
      </c>
      <c r="CC146" s="3">
        <f t="shared" si="2366"/>
        <v>0.13092377276210895</v>
      </c>
      <c r="CD146" s="3">
        <f t="shared" si="2366"/>
        <v>0.13092377276210895</v>
      </c>
    </row>
    <row r="147" spans="1:82" x14ac:dyDescent="0.25">
      <c r="A147" s="2" t="s">
        <v>160</v>
      </c>
      <c r="C147" s="4">
        <f t="shared" ref="C147:J147" si="2367">+C145*C146</f>
        <v>1.2212897758226964</v>
      </c>
      <c r="D147" s="4">
        <f t="shared" si="2367"/>
        <v>1.5659997378893333</v>
      </c>
      <c r="E147" s="4">
        <f t="shared" si="2367"/>
        <v>1.5659997378893333</v>
      </c>
      <c r="F147" s="4">
        <f t="shared" si="2367"/>
        <v>1.5659997378893333</v>
      </c>
      <c r="G147" s="4">
        <f t="shared" si="2367"/>
        <v>1.2212897758226964</v>
      </c>
      <c r="H147" s="4">
        <f t="shared" si="2367"/>
        <v>1.2212897758226964</v>
      </c>
      <c r="I147" s="4">
        <f t="shared" si="2367"/>
        <v>1.2212897758226964</v>
      </c>
      <c r="J147" s="4">
        <f t="shared" si="2367"/>
        <v>1.2212897758226964</v>
      </c>
      <c r="K147" s="4">
        <f t="shared" ref="K147:L147" si="2368">+K145*K146</f>
        <v>1.5659997378893333</v>
      </c>
      <c r="L147" s="4">
        <f t="shared" si="2368"/>
        <v>1.2992685986301062</v>
      </c>
      <c r="M147" s="4">
        <f t="shared" ref="M147:U147" si="2369">+M145*M146</f>
        <v>1.433947808758032</v>
      </c>
      <c r="N147" s="4">
        <f t="shared" ref="N147:P147" si="2370">+N145*N146</f>
        <v>1.5997572297795422</v>
      </c>
      <c r="O147" s="4">
        <f t="shared" si="2370"/>
        <v>1.5997572297795422</v>
      </c>
      <c r="P147" s="4">
        <f t="shared" si="2370"/>
        <v>1.5997572297795422</v>
      </c>
      <c r="Q147" s="4">
        <f t="shared" si="2369"/>
        <v>1.433947808758032</v>
      </c>
      <c r="R147" s="4">
        <f t="shared" ref="R147:S147" si="2371">+R145*R146</f>
        <v>1.433947808758032</v>
      </c>
      <c r="S147" s="4">
        <f t="shared" si="2371"/>
        <v>1.433947808758032</v>
      </c>
      <c r="T147" s="4">
        <f t="shared" ref="T147" si="2372">+T145*T146</f>
        <v>1.433947808758032</v>
      </c>
      <c r="U147" s="4">
        <f t="shared" si="2369"/>
        <v>1.5997572297795422</v>
      </c>
      <c r="V147" s="4">
        <f t="shared" ref="V147" si="2373">+V145*V146</f>
        <v>1.4836709948272013</v>
      </c>
      <c r="W147" s="4">
        <f t="shared" ref="W147:AE147" si="2374">+W145*W146</f>
        <v>1.5453019014393781</v>
      </c>
      <c r="X147" s="4">
        <f t="shared" ref="X147:Z147" si="2375">+X145*X146</f>
        <v>1.7772688216448984</v>
      </c>
      <c r="Y147" s="4">
        <f t="shared" si="2375"/>
        <v>1.7772688216448984</v>
      </c>
      <c r="Z147" s="4">
        <f t="shared" si="2375"/>
        <v>1.7772688216448984</v>
      </c>
      <c r="AA147" s="4">
        <f t="shared" si="2374"/>
        <v>1.5453019014393781</v>
      </c>
      <c r="AB147" s="4">
        <f t="shared" ref="AB147:AC147" si="2376">+AB145*AB146</f>
        <v>1.5453019014393781</v>
      </c>
      <c r="AC147" s="4">
        <f t="shared" si="2376"/>
        <v>1.5453019014393781</v>
      </c>
      <c r="AD147" s="4">
        <f t="shared" ref="AD147" si="2377">+AD145*AD146</f>
        <v>1.5453019014393781</v>
      </c>
      <c r="AE147" s="4">
        <f t="shared" si="2374"/>
        <v>1.7772688216448984</v>
      </c>
      <c r="AF147" s="4">
        <f t="shared" ref="AF147" si="2378">+AF145*AF146</f>
        <v>1.6092979862120176</v>
      </c>
      <c r="AG147" s="4">
        <f t="shared" ref="AG147:AO147" si="2379">+AG145*AG146</f>
        <v>1.6283679660165968</v>
      </c>
      <c r="AH147" s="4">
        <f t="shared" ref="AH147:AJ147" si="2380">+AH145*AH146</f>
        <v>1.7941872395376348</v>
      </c>
      <c r="AI147" s="4">
        <f t="shared" si="2380"/>
        <v>1.7941872395376348</v>
      </c>
      <c r="AJ147" s="4">
        <f t="shared" si="2380"/>
        <v>1.7941872395376348</v>
      </c>
      <c r="AK147" s="4">
        <f t="shared" si="2379"/>
        <v>1.6283679660165968</v>
      </c>
      <c r="AL147" s="4">
        <f t="shared" ref="AL147:AM147" si="2381">+AL145*AL146</f>
        <v>1.6283679660165968</v>
      </c>
      <c r="AM147" s="4">
        <f t="shared" si="2381"/>
        <v>1.6283679660165968</v>
      </c>
      <c r="AN147" s="4">
        <f t="shared" ref="AN147" si="2382">+AN145*AN146</f>
        <v>1.6283679660165968</v>
      </c>
      <c r="AO147" s="4">
        <f t="shared" si="2379"/>
        <v>1.7941872395376348</v>
      </c>
      <c r="AP147" s="4">
        <f t="shared" ref="AP147" si="2383">+AP145*AP146</f>
        <v>1.6805865376952973</v>
      </c>
      <c r="AQ147" s="4">
        <f t="shared" ref="AQ147:AY147" si="2384">+AQ145*AQ146</f>
        <v>1.7185884508204741</v>
      </c>
      <c r="AR147" s="4">
        <f t="shared" ref="AR147:AT147" si="2385">+AR145*AR146</f>
        <v>1.8113449022295411</v>
      </c>
      <c r="AS147" s="4">
        <f t="shared" si="2385"/>
        <v>1.8113449022295411</v>
      </c>
      <c r="AT147" s="4">
        <f t="shared" si="2385"/>
        <v>1.8113449022295411</v>
      </c>
      <c r="AU147" s="4">
        <f t="shared" si="2384"/>
        <v>1.7185884508204741</v>
      </c>
      <c r="AV147" s="4">
        <f t="shared" ref="AV147:AW147" si="2386">+AV145*AV146</f>
        <v>1.7185884508204741</v>
      </c>
      <c r="AW147" s="4">
        <f t="shared" si="2386"/>
        <v>1.7185884508204741</v>
      </c>
      <c r="AX147" s="4">
        <f t="shared" ref="AX147" si="2387">+AX145*AX146</f>
        <v>1.7185884508204741</v>
      </c>
      <c r="AY147" s="4">
        <f t="shared" si="2384"/>
        <v>1.8113449022295411</v>
      </c>
      <c r="AZ147" s="4">
        <f t="shared" ref="AZ147" si="2388">+AZ145*AZ146</f>
        <v>1.7568166542074455</v>
      </c>
      <c r="BA147" s="4">
        <f t="shared" ref="BA147:BN147" si="2389">+BA145*BA146</f>
        <v>1.2191966306676552</v>
      </c>
      <c r="BB147" s="4">
        <f t="shared" ref="BB147:BD147" si="2390">+BB145*BB146</f>
        <v>1.4955144274255721</v>
      </c>
      <c r="BC147" s="4">
        <f t="shared" si="2390"/>
        <v>1.4955144274255721</v>
      </c>
      <c r="BD147" s="4">
        <f t="shared" si="2390"/>
        <v>1.4955144274255721</v>
      </c>
      <c r="BE147" s="4">
        <f t="shared" si="2389"/>
        <v>1.2191966306676552</v>
      </c>
      <c r="BF147" s="4">
        <f t="shared" ref="BF147:BG147" si="2391">+BF145*BF146</f>
        <v>1.2191966306676552</v>
      </c>
      <c r="BG147" s="4">
        <f t="shared" si="2391"/>
        <v>1.2191966306676552</v>
      </c>
      <c r="BH147" s="4">
        <f t="shared" ref="BH147" si="2392">+BH145*BH146</f>
        <v>1.2191966306676552</v>
      </c>
      <c r="BI147" s="4">
        <f t="shared" ref="BI147" si="2393">+BI145*BI146</f>
        <v>1.2959409840836356</v>
      </c>
      <c r="BJ147" s="4">
        <f t="shared" si="2389"/>
        <v>1.2736522389295435</v>
      </c>
      <c r="BK147" s="4">
        <f t="shared" ref="BK147:BM147" si="2394">+BK145*BK146</f>
        <v>1.5714951809161901</v>
      </c>
      <c r="BL147" s="4">
        <f t="shared" si="2394"/>
        <v>1.5714951809161901</v>
      </c>
      <c r="BM147" s="4">
        <f t="shared" si="2394"/>
        <v>1.5714951809161901</v>
      </c>
      <c r="BN147" s="4">
        <f t="shared" si="2389"/>
        <v>1.2736522389295435</v>
      </c>
      <c r="BO147" s="4">
        <f t="shared" ref="BO147:BP147" si="2395">+BO145*BO146</f>
        <v>1.2736522389295435</v>
      </c>
      <c r="BP147" s="4">
        <f t="shared" si="2395"/>
        <v>1.2736522389295435</v>
      </c>
      <c r="BQ147" s="4">
        <f t="shared" ref="BQ147" si="2396">+BQ145*BQ146</f>
        <v>1.2736522389295435</v>
      </c>
      <c r="BR147" s="4">
        <f t="shared" ref="BR147" si="2397">+BR145*BR146</f>
        <v>1.5714951809161901</v>
      </c>
      <c r="BS147" s="4">
        <f t="shared" ref="BS147" si="2398">+BS145*BS146</f>
        <v>1.3446146913219821</v>
      </c>
      <c r="BT147" s="4">
        <f t="shared" ref="BT147:CC147" si="2399">+BT145*BT146</f>
        <v>1.6654266265985755</v>
      </c>
      <c r="BU147" s="4">
        <f t="shared" ref="BU147:BW147" si="2400">+BU145*BU146</f>
        <v>1.9268805341759152</v>
      </c>
      <c r="BV147" s="4">
        <f t="shared" si="2400"/>
        <v>1.9268805341759152</v>
      </c>
      <c r="BW147" s="4">
        <f t="shared" si="2400"/>
        <v>1.9268805341759152</v>
      </c>
      <c r="BX147" s="4">
        <f t="shared" si="2399"/>
        <v>1.6654266265985755</v>
      </c>
      <c r="BY147" s="4">
        <f t="shared" ref="BY147:BZ147" si="2401">+BY145*BY146</f>
        <v>1.6654266265985755</v>
      </c>
      <c r="BZ147" s="4">
        <f t="shared" si="2401"/>
        <v>1.6654266265985755</v>
      </c>
      <c r="CA147" s="4">
        <f t="shared" ref="CA147" si="2402">+CA145*CA146</f>
        <v>1.6654266265985755</v>
      </c>
      <c r="CB147" s="4">
        <f t="shared" ref="CB147" si="2403">+CB145*CB146</f>
        <v>1.9268805341759152</v>
      </c>
      <c r="CC147" s="4">
        <f t="shared" si="2399"/>
        <v>2.0603866872334282</v>
      </c>
      <c r="CD147" s="4">
        <f t="shared" ref="CD147" si="2404">+CD145*CD146</f>
        <v>1.7366852232502872</v>
      </c>
    </row>
    <row r="148" spans="1:82" x14ac:dyDescent="0.25">
      <c r="A148" s="2" t="s">
        <v>128</v>
      </c>
      <c r="C148" s="4">
        <f t="shared" ref="C148:BX148" si="2405">+C147/C62</f>
        <v>7.3277386549361778E-2</v>
      </c>
      <c r="D148" s="4">
        <f t="shared" ref="D148:F148" si="2406">+D147/D62</f>
        <v>9.3959984273359998E-2</v>
      </c>
      <c r="E148" s="4">
        <f t="shared" si="2406"/>
        <v>9.3959984273359998E-2</v>
      </c>
      <c r="F148" s="4">
        <f t="shared" si="2406"/>
        <v>9.3959984273359998E-2</v>
      </c>
      <c r="G148" s="4">
        <f t="shared" si="2405"/>
        <v>7.3277386549361778E-2</v>
      </c>
      <c r="H148" s="4">
        <f t="shared" ref="H148:I148" si="2407">+H147/H62</f>
        <v>7.3277386549361778E-2</v>
      </c>
      <c r="I148" s="4">
        <f t="shared" si="2407"/>
        <v>7.3277386549361778E-2</v>
      </c>
      <c r="J148" s="4">
        <f t="shared" ref="J148" si="2408">+J147/J62</f>
        <v>7.3277386549361778E-2</v>
      </c>
      <c r="K148" s="4">
        <f t="shared" si="2405"/>
        <v>9.3959984273359998E-2</v>
      </c>
      <c r="L148" s="4">
        <f t="shared" ref="L148" si="2409">+L147/L62</f>
        <v>7.7956115917806365E-2</v>
      </c>
      <c r="M148" s="4">
        <f t="shared" si="2405"/>
        <v>8.603686852548191E-2</v>
      </c>
      <c r="N148" s="4">
        <f t="shared" ref="N148:P148" si="2410">+N147/N62</f>
        <v>9.5985433786772517E-2</v>
      </c>
      <c r="O148" s="4">
        <f t="shared" si="2410"/>
        <v>9.5985433786772517E-2</v>
      </c>
      <c r="P148" s="4">
        <f t="shared" si="2410"/>
        <v>9.5985433786772517E-2</v>
      </c>
      <c r="Q148" s="4">
        <f t="shared" si="2405"/>
        <v>8.603686852548191E-2</v>
      </c>
      <c r="R148" s="4">
        <f t="shared" ref="R148:S148" si="2411">+R147/R62</f>
        <v>8.603686852548191E-2</v>
      </c>
      <c r="S148" s="4">
        <f t="shared" si="2411"/>
        <v>8.603686852548191E-2</v>
      </c>
      <c r="T148" s="4">
        <f t="shared" ref="T148" si="2412">+T147/T62</f>
        <v>8.603686852548191E-2</v>
      </c>
      <c r="U148" s="4">
        <f t="shared" ref="U148:V148" si="2413">+U147/U62</f>
        <v>9.5985433786772517E-2</v>
      </c>
      <c r="V148" s="4">
        <f t="shared" si="2413"/>
        <v>8.9020259689632078E-2</v>
      </c>
      <c r="W148" s="4">
        <f t="shared" si="2405"/>
        <v>9.2718114086362671E-2</v>
      </c>
      <c r="X148" s="4">
        <f t="shared" ref="X148:Z148" si="2414">+X147/X62</f>
        <v>0.1066361292986939</v>
      </c>
      <c r="Y148" s="4">
        <f t="shared" si="2414"/>
        <v>0.1066361292986939</v>
      </c>
      <c r="Z148" s="4">
        <f t="shared" si="2414"/>
        <v>0.1066361292986939</v>
      </c>
      <c r="AA148" s="4">
        <f t="shared" si="2405"/>
        <v>9.2718114086362671E-2</v>
      </c>
      <c r="AB148" s="4">
        <f t="shared" ref="AB148:AC148" si="2415">+AB147/AB62</f>
        <v>9.2718114086362671E-2</v>
      </c>
      <c r="AC148" s="4">
        <f t="shared" si="2415"/>
        <v>9.2718114086362671E-2</v>
      </c>
      <c r="AD148" s="4">
        <f t="shared" ref="AD148" si="2416">+AD147/AD62</f>
        <v>9.2718114086362671E-2</v>
      </c>
      <c r="AE148" s="4">
        <f t="shared" ref="AE148:AF148" si="2417">+AE147/AE62</f>
        <v>0.1066361292986939</v>
      </c>
      <c r="AF148" s="4">
        <f t="shared" si="2417"/>
        <v>9.6557879172721045E-2</v>
      </c>
      <c r="AG148" s="4">
        <f t="shared" si="2405"/>
        <v>9.7702077960995809E-2</v>
      </c>
      <c r="AH148" s="4">
        <f t="shared" ref="AH148:AJ148" si="2418">+AH147/AH62</f>
        <v>0.10765123437225808</v>
      </c>
      <c r="AI148" s="4">
        <f t="shared" si="2418"/>
        <v>0.10765123437225808</v>
      </c>
      <c r="AJ148" s="4">
        <f t="shared" si="2418"/>
        <v>0.10765123437225808</v>
      </c>
      <c r="AK148" s="4">
        <f t="shared" si="2405"/>
        <v>9.7702077960995809E-2</v>
      </c>
      <c r="AL148" s="4">
        <f t="shared" ref="AL148:AM148" si="2419">+AL147/AL62</f>
        <v>9.7702077960995809E-2</v>
      </c>
      <c r="AM148" s="4">
        <f t="shared" si="2419"/>
        <v>9.7702077960995809E-2</v>
      </c>
      <c r="AN148" s="4">
        <f t="shared" ref="AN148" si="2420">+AN147/AN62</f>
        <v>9.7702077960995809E-2</v>
      </c>
      <c r="AO148" s="4">
        <f t="shared" ref="AO148:AP148" si="2421">+AO147/AO62</f>
        <v>0.10765123437225808</v>
      </c>
      <c r="AP148" s="4">
        <f t="shared" si="2421"/>
        <v>0.10083519226171783</v>
      </c>
      <c r="AQ148" s="4">
        <f t="shared" si="2405"/>
        <v>0.10311530704922843</v>
      </c>
      <c r="AR148" s="4">
        <f t="shared" ref="AR148:AT148" si="2422">+AR147/AR62</f>
        <v>0.10868069413377246</v>
      </c>
      <c r="AS148" s="4">
        <f t="shared" si="2422"/>
        <v>0.10868069413377246</v>
      </c>
      <c r="AT148" s="4">
        <f t="shared" si="2422"/>
        <v>0.10868069413377246</v>
      </c>
      <c r="AU148" s="4">
        <f t="shared" si="2405"/>
        <v>0.10311530704922843</v>
      </c>
      <c r="AV148" s="4">
        <f t="shared" ref="AV148:AW148" si="2423">+AV147/AV62</f>
        <v>0.10311530704922843</v>
      </c>
      <c r="AW148" s="4">
        <f t="shared" si="2423"/>
        <v>0.10311530704922843</v>
      </c>
      <c r="AX148" s="4">
        <f t="shared" ref="AX148" si="2424">+AX147/AX62</f>
        <v>0.10311530704922843</v>
      </c>
      <c r="AY148" s="4">
        <f t="shared" ref="AY148:AZ148" si="2425">+AY147/AY62</f>
        <v>0.10868069413377246</v>
      </c>
      <c r="AZ148" s="4">
        <f t="shared" si="2425"/>
        <v>0.10540899925244672</v>
      </c>
      <c r="BA148" s="4">
        <f t="shared" si="2405"/>
        <v>7.3151797840059304E-2</v>
      </c>
      <c r="BB148" s="4">
        <f t="shared" ref="BB148:BD148" si="2426">+BB147/BB62</f>
        <v>8.9730865645534313E-2</v>
      </c>
      <c r="BC148" s="4">
        <f t="shared" si="2426"/>
        <v>8.9730865645534313E-2</v>
      </c>
      <c r="BD148" s="4">
        <f t="shared" si="2426"/>
        <v>8.9730865645534313E-2</v>
      </c>
      <c r="BE148" s="4">
        <f t="shared" si="2405"/>
        <v>7.3151797840059304E-2</v>
      </c>
      <c r="BF148" s="4">
        <f t="shared" ref="BF148:BG148" si="2427">+BF147/BF62</f>
        <v>7.3151797840059304E-2</v>
      </c>
      <c r="BG148" s="4">
        <f t="shared" si="2427"/>
        <v>7.3151797840059304E-2</v>
      </c>
      <c r="BH148" s="4">
        <f t="shared" ref="BH148" si="2428">+BH147/BH62</f>
        <v>7.3151797840059304E-2</v>
      </c>
      <c r="BI148" s="4">
        <f t="shared" ref="BI148" si="2429">+BI147/BI62</f>
        <v>7.7756459045018128E-2</v>
      </c>
      <c r="BJ148" s="4">
        <f t="shared" si="2405"/>
        <v>7.6419134335772604E-2</v>
      </c>
      <c r="BK148" s="4">
        <f t="shared" ref="BK148:BM148" si="2430">+BK147/BK62</f>
        <v>9.4289710854971398E-2</v>
      </c>
      <c r="BL148" s="4">
        <f t="shared" si="2430"/>
        <v>9.4289710854971398E-2</v>
      </c>
      <c r="BM148" s="4">
        <f t="shared" si="2430"/>
        <v>9.4289710854971398E-2</v>
      </c>
      <c r="BN148" s="4">
        <f t="shared" si="2405"/>
        <v>7.6419134335772604E-2</v>
      </c>
      <c r="BO148" s="4">
        <f t="shared" ref="BO148:BP148" si="2431">+BO147/BO62</f>
        <v>7.6419134335772604E-2</v>
      </c>
      <c r="BP148" s="4">
        <f t="shared" si="2431"/>
        <v>7.6419134335772604E-2</v>
      </c>
      <c r="BQ148" s="4">
        <f t="shared" ref="BQ148" si="2432">+BQ147/BQ62</f>
        <v>7.6419134335772604E-2</v>
      </c>
      <c r="BR148" s="4">
        <f t="shared" ref="BR148" si="2433">+BR147/BR62</f>
        <v>9.4289710854971398E-2</v>
      </c>
      <c r="BS148" s="4">
        <f t="shared" ref="BS148" si="2434">+BS147/BS62</f>
        <v>8.0676881479318924E-2</v>
      </c>
      <c r="BT148" s="4">
        <f t="shared" si="2405"/>
        <v>9.9925597595914531E-2</v>
      </c>
      <c r="BU148" s="4">
        <f t="shared" ref="BU148:BW148" si="2435">+BU147/BU62</f>
        <v>0.11561283205055491</v>
      </c>
      <c r="BV148" s="4">
        <f t="shared" si="2435"/>
        <v>0.11561283205055491</v>
      </c>
      <c r="BW148" s="4">
        <f t="shared" si="2435"/>
        <v>0.11561283205055491</v>
      </c>
      <c r="BX148" s="4">
        <f t="shared" si="2405"/>
        <v>9.9925597595914531E-2</v>
      </c>
      <c r="BY148" s="4">
        <f t="shared" ref="BY148:BZ148" si="2436">+BY147/BY62</f>
        <v>9.9925597595914531E-2</v>
      </c>
      <c r="BZ148" s="4">
        <f t="shared" si="2436"/>
        <v>9.9925597595914531E-2</v>
      </c>
      <c r="CA148" s="4">
        <f t="shared" ref="CA148" si="2437">+CA147/CA62</f>
        <v>9.9925597595914531E-2</v>
      </c>
      <c r="CB148" s="4">
        <f t="shared" ref="CB148" si="2438">+CB147/CB62</f>
        <v>0.11561283205055491</v>
      </c>
      <c r="CC148" s="4">
        <f t="shared" ref="CC148:CD148" si="2439">+CC147/CC62</f>
        <v>0.12362320123400568</v>
      </c>
      <c r="CD148" s="4">
        <f t="shared" si="2439"/>
        <v>0.10420111339501723</v>
      </c>
    </row>
    <row r="150" spans="1:82" x14ac:dyDescent="0.25">
      <c r="A150" s="2" t="s">
        <v>258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7"/>
  <sheetViews>
    <sheetView tabSelected="1" workbookViewId="0">
      <pane xSplit="1" ySplit="6" topLeftCell="C26" activePane="bottomRight" state="frozen"/>
      <selection pane="topRight" activeCell="B1" sqref="B1"/>
      <selection pane="bottomLeft" activeCell="A4" sqref="A4"/>
      <selection pane="bottomRight" activeCell="O42" sqref="O42"/>
    </sheetView>
  </sheetViews>
  <sheetFormatPr defaultRowHeight="15" x14ac:dyDescent="0.25"/>
  <cols>
    <col min="1" max="1" width="50.7109375" customWidth="1"/>
    <col min="2" max="2" width="50.7109375" hidden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161</v>
      </c>
      <c r="D1" s="6" t="s">
        <v>161</v>
      </c>
      <c r="E1" s="6" t="s">
        <v>161</v>
      </c>
      <c r="F1" s="6" t="s">
        <v>161</v>
      </c>
      <c r="G1" s="6" t="s">
        <v>161</v>
      </c>
      <c r="H1" s="6" t="s">
        <v>161</v>
      </c>
      <c r="I1" s="6" t="s">
        <v>161</v>
      </c>
      <c r="J1" s="6" t="s">
        <v>161</v>
      </c>
      <c r="K1" s="6" t="s">
        <v>161</v>
      </c>
      <c r="L1" s="6" t="s">
        <v>161</v>
      </c>
    </row>
    <row r="2" spans="1:12" ht="60" x14ac:dyDescent="0.25">
      <c r="A2" s="2" t="s">
        <v>5</v>
      </c>
      <c r="B2" s="2" t="s">
        <v>6</v>
      </c>
      <c r="C2" s="6" t="s">
        <v>162</v>
      </c>
      <c r="D2" s="6" t="s">
        <v>162</v>
      </c>
      <c r="E2" s="6" t="s">
        <v>162</v>
      </c>
      <c r="F2" s="6" t="s">
        <v>162</v>
      </c>
      <c r="G2" s="6" t="s">
        <v>162</v>
      </c>
      <c r="H2" s="6" t="s">
        <v>162</v>
      </c>
      <c r="I2" s="6" t="s">
        <v>163</v>
      </c>
      <c r="J2" s="6" t="s">
        <v>163</v>
      </c>
      <c r="K2" s="6" t="s">
        <v>163</v>
      </c>
      <c r="L2" s="6" t="s">
        <v>163</v>
      </c>
    </row>
    <row r="3" spans="1:12" x14ac:dyDescent="0.25">
      <c r="A3" s="2" t="s">
        <v>252</v>
      </c>
      <c r="B3" s="2"/>
      <c r="C3" s="6" t="s">
        <v>250</v>
      </c>
      <c r="D3" s="6" t="s">
        <v>273</v>
      </c>
      <c r="E3" s="6" t="s">
        <v>277</v>
      </c>
      <c r="F3" s="6" t="s">
        <v>275</v>
      </c>
      <c r="G3" s="6" t="s">
        <v>274</v>
      </c>
      <c r="H3" s="6" t="s">
        <v>272</v>
      </c>
      <c r="I3" s="6" t="s">
        <v>250</v>
      </c>
      <c r="J3" s="6" t="s">
        <v>277</v>
      </c>
      <c r="K3" s="6" t="s">
        <v>275</v>
      </c>
      <c r="L3" s="6" t="s">
        <v>274</v>
      </c>
    </row>
    <row r="4" spans="1:12" x14ac:dyDescent="0.25">
      <c r="A4" s="2" t="s">
        <v>248</v>
      </c>
      <c r="B4" s="2"/>
      <c r="C4" s="6" t="s">
        <v>254</v>
      </c>
      <c r="D4" s="6" t="s">
        <v>254</v>
      </c>
      <c r="E4" s="6" t="s">
        <v>254</v>
      </c>
      <c r="F4" s="6" t="s">
        <v>254</v>
      </c>
      <c r="G4" s="6" t="s">
        <v>254</v>
      </c>
      <c r="H4" s="6" t="s">
        <v>254</v>
      </c>
      <c r="I4" s="6" t="s">
        <v>255</v>
      </c>
      <c r="J4" s="6" t="s">
        <v>255</v>
      </c>
      <c r="K4" s="6" t="s">
        <v>255</v>
      </c>
      <c r="L4" s="6" t="s">
        <v>255</v>
      </c>
    </row>
    <row r="5" spans="1:12" x14ac:dyDescent="0.25">
      <c r="A5" s="2" t="s">
        <v>253</v>
      </c>
      <c r="B5" s="2"/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4">
        <v>1</v>
      </c>
      <c r="L5" s="74">
        <v>1</v>
      </c>
    </row>
    <row r="6" spans="1:12" x14ac:dyDescent="0.25">
      <c r="A6" s="2" t="s">
        <v>16</v>
      </c>
      <c r="B6" s="2" t="s">
        <v>17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2">
        <v>1</v>
      </c>
      <c r="J6" s="22">
        <v>1</v>
      </c>
      <c r="K6" s="22">
        <v>1</v>
      </c>
      <c r="L6" s="22">
        <v>1</v>
      </c>
    </row>
    <row r="7" spans="1:12" x14ac:dyDescent="0.25">
      <c r="A7" s="2" t="s">
        <v>18</v>
      </c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20</v>
      </c>
      <c r="B8" s="2" t="s">
        <v>21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22</v>
      </c>
      <c r="B9" s="2" t="s">
        <v>23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24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25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26</v>
      </c>
      <c r="B12" s="2"/>
      <c r="C12" s="4">
        <f t="shared" ref="C12:J12" si="10">+C93</f>
        <v>1.4614324110783725</v>
      </c>
      <c r="D12" s="4">
        <f t="shared" ref="D12:G12" si="11">+D93</f>
        <v>16.075756521862097</v>
      </c>
      <c r="E12" s="4">
        <f t="shared" ref="E12:F12" si="12">+E93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+H93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+K93</f>
        <v>16.075756521862097</v>
      </c>
      <c r="L12" s="4">
        <f t="shared" si="14"/>
        <v>16.075756521862097</v>
      </c>
    </row>
    <row r="13" spans="1:12" x14ac:dyDescent="0.25">
      <c r="A13" s="2" t="s">
        <v>27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</row>
    <row r="15" spans="1:12" x14ac:dyDescent="0.25">
      <c r="A15" s="16" t="s">
        <v>29</v>
      </c>
      <c r="B15" s="2"/>
      <c r="C15" s="4">
        <f>+C107</f>
        <v>1.7003677570445355</v>
      </c>
      <c r="D15" s="4">
        <f>+D107</f>
        <v>0.14502279974663373</v>
      </c>
      <c r="E15" s="4">
        <f>+E107</f>
        <v>1.7003677570445355</v>
      </c>
      <c r="F15" s="4">
        <f>+F107</f>
        <v>1.7003677570445355</v>
      </c>
      <c r="G15" s="4">
        <f>+G107</f>
        <v>1.7003677570445355</v>
      </c>
      <c r="H15" s="4">
        <f>+H107*H36</f>
        <v>0.51011032711336068</v>
      </c>
      <c r="I15" s="4">
        <f>+I107</f>
        <v>0.14502279974663373</v>
      </c>
      <c r="J15" s="4">
        <f>+J107</f>
        <v>0.14502279974663373</v>
      </c>
      <c r="K15" s="4">
        <f>+K107</f>
        <v>0.14502279974663373</v>
      </c>
      <c r="L15" s="4">
        <f>+L107</f>
        <v>0.14502279974663373</v>
      </c>
    </row>
    <row r="16" spans="1:12" x14ac:dyDescent="0.25">
      <c r="A16" s="16" t="s">
        <v>30</v>
      </c>
      <c r="B16" s="2" t="s">
        <v>31</v>
      </c>
      <c r="C16" s="4">
        <f>+C127</f>
        <v>1.5314356934259297</v>
      </c>
      <c r="D16" s="4">
        <f>+D127</f>
        <v>2.1596152733526632</v>
      </c>
      <c r="E16" s="4">
        <f>+E127*E36</f>
        <v>0.91886141605555771</v>
      </c>
      <c r="F16" s="4">
        <f>+F127*F36</f>
        <v>0.5513168496333346</v>
      </c>
      <c r="G16" s="4">
        <f>+G127*G36</f>
        <v>0.45943070802777897</v>
      </c>
      <c r="H16" s="4">
        <f>+H127*H36</f>
        <v>0.45943070802777897</v>
      </c>
      <c r="I16" s="4">
        <f>+I127</f>
        <v>2.1596152733526632</v>
      </c>
      <c r="J16" s="4">
        <f>+J127*J36</f>
        <v>1.2957691640115978</v>
      </c>
      <c r="K16" s="4">
        <f>+K127*K36</f>
        <v>0.77746149840695877</v>
      </c>
      <c r="L16" s="4">
        <f>+L127*L36</f>
        <v>0.64788458200579901</v>
      </c>
    </row>
    <row r="17" spans="1:12" x14ac:dyDescent="0.25">
      <c r="A17" s="16" t="s">
        <v>32</v>
      </c>
      <c r="B17" s="2"/>
      <c r="C17" s="4">
        <f t="shared" ref="C17:L17" si="16">+C15+C16</f>
        <v>3.2318034504704651</v>
      </c>
      <c r="D17" s="4">
        <f t="shared" si="16"/>
        <v>2.304638073099297</v>
      </c>
      <c r="E17" s="4">
        <f t="shared" si="16"/>
        <v>2.6192291731000932</v>
      </c>
      <c r="F17" s="4">
        <f t="shared" si="16"/>
        <v>2.2516846066778702</v>
      </c>
      <c r="G17" s="4">
        <f t="shared" si="16"/>
        <v>2.1597984650723143</v>
      </c>
      <c r="H17" s="4">
        <f t="shared" si="16"/>
        <v>0.96954103514113965</v>
      </c>
      <c r="I17" s="4">
        <f t="shared" si="16"/>
        <v>2.304638073099297</v>
      </c>
      <c r="J17" s="4">
        <f t="shared" si="16"/>
        <v>1.4407919637582316</v>
      </c>
      <c r="K17" s="4">
        <f t="shared" si="16"/>
        <v>0.92248429815359256</v>
      </c>
      <c r="L17" s="4">
        <f t="shared" si="16"/>
        <v>0.7929073817524328</v>
      </c>
    </row>
    <row r="18" spans="1:12" x14ac:dyDescent="0.25">
      <c r="A18" s="2" t="s">
        <v>33</v>
      </c>
    </row>
    <row r="19" spans="1:12" x14ac:dyDescent="0.25">
      <c r="A19" s="16" t="s">
        <v>34</v>
      </c>
      <c r="B19" s="2"/>
      <c r="C19" s="4">
        <f t="shared" ref="C19:L19" si="17">+C114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35</v>
      </c>
      <c r="B20" s="2"/>
      <c r="C20" s="4">
        <f t="shared" ref="C20:L20" si="18">+C147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36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68" t="s">
        <v>37</v>
      </c>
      <c r="B22" s="2"/>
      <c r="C22" s="4">
        <f t="shared" ref="C22:H22" si="20">+C121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+I121</f>
        <v>86.209928108046853</v>
      </c>
      <c r="J22" s="4">
        <f t="shared" ref="J22:K22" si="22">+J121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68" t="s">
        <v>38</v>
      </c>
      <c r="B23" s="2"/>
      <c r="C23" s="4">
        <f t="shared" ref="C23:H24" si="23">+C142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+F142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+I142</f>
        <v>14.216879244298006</v>
      </c>
      <c r="J23" s="4">
        <f t="shared" ref="J23:K23" si="26">+J142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68" t="s">
        <v>39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+F143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+J143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70" t="s">
        <v>40</v>
      </c>
    </row>
    <row r="26" spans="1:12" x14ac:dyDescent="0.25">
      <c r="A26" s="16" t="s">
        <v>41</v>
      </c>
      <c r="B26" s="2"/>
      <c r="C26" s="4">
        <f>+C15*C$89/C$84</f>
        <v>1.7092391819685997</v>
      </c>
      <c r="D26" s="4">
        <f t="shared" ref="D26:G26" si="29">+D15*D$89/D$84</f>
        <v>0.14577943540671356</v>
      </c>
      <c r="E26" s="4">
        <f t="shared" ref="E26:F26" si="30">+E15*E$89/E$84</f>
        <v>1.7092391819685997</v>
      </c>
      <c r="F26" s="4">
        <f t="shared" si="30"/>
        <v>1.7092391819685997</v>
      </c>
      <c r="G26" s="4">
        <f t="shared" si="29"/>
        <v>1.7092391819685997</v>
      </c>
      <c r="H26" s="4">
        <f>+H15*H$89/H$84</f>
        <v>0.51277175459058</v>
      </c>
      <c r="I26" s="4">
        <f>+I15*I$89/I$84</f>
        <v>0.14577943540671356</v>
      </c>
      <c r="J26" s="4">
        <f>+J15*J$89/J$84</f>
        <v>0.14577943540671356</v>
      </c>
      <c r="K26" s="4">
        <f t="shared" ref="K26:L26" si="31">+K15*K$89/K$84</f>
        <v>0.14577943540671356</v>
      </c>
      <c r="L26" s="4">
        <f t="shared" si="31"/>
        <v>0.14577943540671356</v>
      </c>
    </row>
    <row r="27" spans="1:12" x14ac:dyDescent="0.25">
      <c r="A27" s="16" t="s">
        <v>42</v>
      </c>
      <c r="B27" s="2" t="s">
        <v>31</v>
      </c>
      <c r="C27" s="4">
        <f>+C16*C$89/C$84</f>
        <v>1.5394257395344695</v>
      </c>
      <c r="D27" s="4">
        <f t="shared" ref="D27:G27" si="32">+D16*D$89/D$84</f>
        <v>2.1708827563327633</v>
      </c>
      <c r="E27" s="4">
        <f t="shared" ref="E27:F27" si="33">+E16*E$89/E$84</f>
        <v>0.92365544372068153</v>
      </c>
      <c r="F27" s="4">
        <f t="shared" si="33"/>
        <v>0.55419326623240894</v>
      </c>
      <c r="G27" s="4">
        <f t="shared" si="32"/>
        <v>0.46182772186034093</v>
      </c>
      <c r="H27" s="4">
        <f>+H16*H$89/H$84</f>
        <v>0.46182772186034093</v>
      </c>
      <c r="I27" s="4">
        <f>+I16*I$89/I$84</f>
        <v>2.1708827563327633</v>
      </c>
      <c r="J27" s="4">
        <f>+J16*J$89/J$84</f>
        <v>1.302529653799658</v>
      </c>
      <c r="K27" s="4">
        <f t="shared" ref="K27:L27" si="34">+K16*K$89/K$84</f>
        <v>0.7815177922797949</v>
      </c>
      <c r="L27" s="4">
        <f t="shared" si="34"/>
        <v>0.65126482689982912</v>
      </c>
    </row>
    <row r="28" spans="1:12" x14ac:dyDescent="0.25">
      <c r="A28" s="16" t="s">
        <v>43</v>
      </c>
      <c r="B28" s="2"/>
      <c r="C28" s="4">
        <f>+C17*C$89/C$84</f>
        <v>3.2486649215030692</v>
      </c>
      <c r="D28" s="4">
        <f t="shared" ref="D28:G28" si="35">+D17*D$89/D$84</f>
        <v>2.3166621917394772</v>
      </c>
      <c r="E28" s="4">
        <f t="shared" ref="E28:F28" si="36">+E17*E$89/E$84</f>
        <v>2.6328946256892811</v>
      </c>
      <c r="F28" s="4">
        <f t="shared" si="36"/>
        <v>2.2634324482010086</v>
      </c>
      <c r="G28" s="4">
        <f t="shared" si="35"/>
        <v>2.1710669038289407</v>
      </c>
      <c r="H28" s="4">
        <f>+H17*H$89/H$84</f>
        <v>0.97459947645092082</v>
      </c>
      <c r="I28" s="4">
        <f>+I17*I$89/I$84</f>
        <v>2.3166621917394772</v>
      </c>
      <c r="J28" s="4">
        <f>+J17*J$89/J$84</f>
        <v>1.4483090892063715</v>
      </c>
      <c r="K28" s="4">
        <f t="shared" ref="K28:L28" si="37">+K17*K$89/K$84</f>
        <v>0.92729722768650846</v>
      </c>
      <c r="L28" s="4">
        <f t="shared" si="37"/>
        <v>0.79704426230654268</v>
      </c>
    </row>
    <row r="29" spans="1:12" x14ac:dyDescent="0.25">
      <c r="A29" s="2" t="s">
        <v>33</v>
      </c>
      <c r="C29" s="4">
        <f>+C18*C$89/C$84</f>
        <v>0</v>
      </c>
      <c r="D29" s="4">
        <f t="shared" ref="D29:G29" si="38">+D18*D$89/D$84</f>
        <v>0</v>
      </c>
      <c r="E29" s="4">
        <f t="shared" ref="E29:F29" si="39">+E18*E$89/E$84</f>
        <v>0</v>
      </c>
      <c r="F29" s="4">
        <f t="shared" si="39"/>
        <v>0</v>
      </c>
      <c r="G29" s="4">
        <f t="shared" si="38"/>
        <v>0</v>
      </c>
      <c r="H29" s="4">
        <f>+H18*H$89/H$84</f>
        <v>0</v>
      </c>
      <c r="I29" s="4">
        <f>+I18*I$89/I$84</f>
        <v>0</v>
      </c>
      <c r="J29" s="4">
        <f>+J18*J$89/J$84</f>
        <v>0</v>
      </c>
      <c r="K29" s="4">
        <f t="shared" ref="K29:L29" si="40">+K18*K$89/K$84</f>
        <v>0</v>
      </c>
      <c r="L29" s="4">
        <f t="shared" si="40"/>
        <v>0</v>
      </c>
    </row>
    <row r="30" spans="1:12" x14ac:dyDescent="0.25">
      <c r="A30" s="16" t="s">
        <v>44</v>
      </c>
      <c r="B30" s="2"/>
      <c r="C30" s="4">
        <f>+C19*C$89/C$84</f>
        <v>1.7768986981397588</v>
      </c>
      <c r="D30" s="4">
        <f t="shared" ref="D30:G30" si="41">+D19*D$89/D$84</f>
        <v>0.24119220731619442</v>
      </c>
      <c r="E30" s="4">
        <f t="shared" ref="E30:F30" si="42">+E19*E$89/E$84</f>
        <v>1.7768986981397588</v>
      </c>
      <c r="F30" s="4">
        <f t="shared" si="42"/>
        <v>1.7768986981397588</v>
      </c>
      <c r="G30" s="4">
        <f t="shared" si="41"/>
        <v>1.7768986981397588</v>
      </c>
      <c r="H30" s="4">
        <f>+H19*H$89/H$84</f>
        <v>1.7768986981397588</v>
      </c>
      <c r="I30" s="4">
        <f>+I19*I$89/I$84</f>
        <v>0.24119220731619442</v>
      </c>
      <c r="J30" s="4">
        <f>+J19*J$89/J$84</f>
        <v>0.24119220731619442</v>
      </c>
      <c r="K30" s="4">
        <f t="shared" ref="K30:L30" si="43">+K19*K$89/K$84</f>
        <v>0.24119220731619442</v>
      </c>
      <c r="L30" s="4">
        <f t="shared" si="43"/>
        <v>0.24119220731619442</v>
      </c>
    </row>
    <row r="31" spans="1:12" x14ac:dyDescent="0.25">
      <c r="A31" s="16" t="s">
        <v>45</v>
      </c>
      <c r="B31" s="2"/>
      <c r="C31" s="4">
        <f>+C20*C$89/C$84</f>
        <v>0.30417997213226333</v>
      </c>
      <c r="D31" s="4">
        <f t="shared" ref="D31:G31" si="44">+D20*D$89/D$84</f>
        <v>0.34348122945992521</v>
      </c>
      <c r="E31" s="4">
        <f t="shared" ref="E31:F31" si="45">+E20*E$89/E$84</f>
        <v>0.30417997213226333</v>
      </c>
      <c r="F31" s="4">
        <f t="shared" si="45"/>
        <v>0.30417997213226333</v>
      </c>
      <c r="G31" s="4">
        <f t="shared" si="44"/>
        <v>0.30417997213226333</v>
      </c>
      <c r="H31" s="4">
        <f>+H20*H$89/H$84</f>
        <v>0.30417997213226333</v>
      </c>
      <c r="I31" s="4">
        <f>+I20*I$89/I$84</f>
        <v>0.34348122945992521</v>
      </c>
      <c r="J31" s="4">
        <f>+J20*J$89/J$84</f>
        <v>0.34348122945992521</v>
      </c>
      <c r="K31" s="4">
        <f t="shared" ref="K31:L31" si="46">+K20*K$89/K$84</f>
        <v>0.34348122945992521</v>
      </c>
      <c r="L31" s="4">
        <f t="shared" si="46"/>
        <v>0.34348122945992521</v>
      </c>
    </row>
    <row r="32" spans="1:12" x14ac:dyDescent="0.25">
      <c r="A32" s="16" t="s">
        <v>46</v>
      </c>
      <c r="B32" s="2"/>
      <c r="C32" s="4">
        <f>+C21*C$89/C$84</f>
        <v>2.0810786702720216</v>
      </c>
      <c r="D32" s="4">
        <f t="shared" ref="D32:G32" si="47">+D21*D$89/D$84</f>
        <v>0.5846734367761196</v>
      </c>
      <c r="E32" s="4">
        <f t="shared" ref="E32:F32" si="48">+E21*E$89/E$84</f>
        <v>2.0810786702720216</v>
      </c>
      <c r="F32" s="4">
        <f t="shared" si="48"/>
        <v>2.0810786702720216</v>
      </c>
      <c r="G32" s="4">
        <f t="shared" si="47"/>
        <v>2.0810786702720216</v>
      </c>
      <c r="H32" s="4">
        <f>+H21*H$89/H$84</f>
        <v>2.0810786702720216</v>
      </c>
      <c r="I32" s="4">
        <f>+I21*I$89/I$84</f>
        <v>0.5846734367761196</v>
      </c>
      <c r="J32" s="4">
        <f>+J21*J$89/J$84</f>
        <v>0.5846734367761196</v>
      </c>
      <c r="K32" s="4">
        <f t="shared" ref="K32:L32" si="49">+K21*K$89/K$84</f>
        <v>0.5846734367761196</v>
      </c>
      <c r="L32" s="4">
        <f t="shared" si="49"/>
        <v>0.5846734367761196</v>
      </c>
    </row>
    <row r="33" spans="1:25" x14ac:dyDescent="0.25">
      <c r="A33" s="68" t="s">
        <v>47</v>
      </c>
      <c r="B33" s="69" t="s">
        <v>48</v>
      </c>
      <c r="C33" s="4">
        <f>+C22*C$89/C$84</f>
        <v>76.236651067577768</v>
      </c>
      <c r="D33" s="4">
        <f t="shared" ref="D33:G33" si="50">+D22*D$89/D$84</f>
        <v>86.659716044657003</v>
      </c>
      <c r="E33" s="4">
        <f t="shared" ref="E33:F33" si="51">+E22*E$89/E$84</f>
        <v>76.236651067577768</v>
      </c>
      <c r="F33" s="4">
        <f t="shared" si="51"/>
        <v>76.236651067577768</v>
      </c>
      <c r="G33" s="4">
        <f t="shared" si="50"/>
        <v>76.236651067577768</v>
      </c>
      <c r="H33" s="4">
        <f>+H22*H$89/H$84</f>
        <v>76.236651067577768</v>
      </c>
      <c r="I33" s="4">
        <f>+I22*I$89/I$84</f>
        <v>86.659716044657003</v>
      </c>
      <c r="J33" s="4">
        <f>+J22*J$89/J$84</f>
        <v>86.659716044657003</v>
      </c>
      <c r="K33" s="4">
        <f t="shared" ref="K33:L33" si="52">+K22*K$89/K$84</f>
        <v>86.659716044657003</v>
      </c>
      <c r="L33" s="4">
        <f t="shared" si="52"/>
        <v>86.659716044657003</v>
      </c>
    </row>
    <row r="34" spans="1:25" x14ac:dyDescent="0.25">
      <c r="A34" s="68" t="s">
        <v>49</v>
      </c>
      <c r="B34" s="69" t="s">
        <v>48</v>
      </c>
      <c r="C34" s="4">
        <f>+C23*C$89/C$84</f>
        <v>12.57218612755425</v>
      </c>
      <c r="D34" s="4">
        <f t="shared" ref="D34:G34" si="53">+D23*D$89/D$84</f>
        <v>14.291053772924389</v>
      </c>
      <c r="E34" s="4">
        <f t="shared" ref="E34:F34" si="54">+E23*E$89/E$84</f>
        <v>12.57218612755425</v>
      </c>
      <c r="F34" s="4">
        <f t="shared" si="54"/>
        <v>12.57218612755425</v>
      </c>
      <c r="G34" s="4">
        <f t="shared" si="53"/>
        <v>12.57218612755425</v>
      </c>
      <c r="H34" s="4">
        <f>+H23*H$89/H$84</f>
        <v>12.57218612755425</v>
      </c>
      <c r="I34" s="4">
        <f>+I23*I$89/I$84</f>
        <v>14.291053772924389</v>
      </c>
      <c r="J34" s="4">
        <f>+J23*J$89/J$84</f>
        <v>14.291053772924389</v>
      </c>
      <c r="K34" s="4">
        <f t="shared" ref="K34:L34" si="55">+K23*K$89/K$84</f>
        <v>14.291053772924389</v>
      </c>
      <c r="L34" s="4">
        <f t="shared" si="55"/>
        <v>14.291053772924389</v>
      </c>
    </row>
    <row r="35" spans="1:25" ht="14.25" customHeight="1" x14ac:dyDescent="0.25">
      <c r="A35" s="68"/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68" t="s">
        <v>276</v>
      </c>
      <c r="B36" s="69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75" t="s">
        <v>268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261</v>
      </c>
      <c r="B38" s="2" t="s">
        <v>260</v>
      </c>
      <c r="C38" s="4">
        <v>9.2200000000000006</v>
      </c>
      <c r="D38" s="4">
        <v>13.66</v>
      </c>
      <c r="E38" s="4">
        <v>9.2200000000000006</v>
      </c>
      <c r="F38" s="4">
        <v>9.2200000000000006</v>
      </c>
      <c r="G38" s="4">
        <v>9.2200000000000006</v>
      </c>
      <c r="H38" s="4">
        <f>9.22*H46</f>
        <v>4.6100000000000003</v>
      </c>
      <c r="I38" s="4">
        <v>13.66</v>
      </c>
      <c r="J38" s="4">
        <v>13.66</v>
      </c>
      <c r="K38" s="4">
        <v>13.66</v>
      </c>
      <c r="L38" s="4">
        <v>13.66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2" customFormat="1" x14ac:dyDescent="0.25">
      <c r="A39" s="16" t="s">
        <v>262</v>
      </c>
      <c r="B39" s="2" t="s">
        <v>260</v>
      </c>
      <c r="C39" s="4">
        <v>2.0099999999999998</v>
      </c>
      <c r="D39" s="4">
        <v>1.86</v>
      </c>
      <c r="E39" s="4">
        <v>2.0099999999999998</v>
      </c>
      <c r="F39" s="4">
        <v>2.0099999999999998</v>
      </c>
      <c r="G39" s="4">
        <f>2.01*G46</f>
        <v>1.0049999999999999</v>
      </c>
      <c r="H39" s="4">
        <f>2.01*H46</f>
        <v>1.0049999999999999</v>
      </c>
      <c r="I39" s="4">
        <v>1.86</v>
      </c>
      <c r="J39" s="4">
        <v>1.86</v>
      </c>
      <c r="K39" s="4">
        <v>1.86</v>
      </c>
      <c r="L39" s="4">
        <f>1.86*L46</f>
        <v>0.93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2" customFormat="1" x14ac:dyDescent="0.25">
      <c r="A40" s="16" t="s">
        <v>265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263</v>
      </c>
      <c r="B41" s="2" t="s">
        <v>260</v>
      </c>
      <c r="C41" s="4">
        <f t="shared" ref="C41:L41" si="56">C38*C40</f>
        <v>9.2200000000000006</v>
      </c>
      <c r="D41" s="4">
        <f t="shared" si="56"/>
        <v>13.66</v>
      </c>
      <c r="E41" s="4">
        <f t="shared" si="56"/>
        <v>9.2200000000000006</v>
      </c>
      <c r="F41" s="4">
        <f t="shared" si="56"/>
        <v>9.2200000000000006</v>
      </c>
      <c r="G41" s="4">
        <f t="shared" si="56"/>
        <v>9.2200000000000006</v>
      </c>
      <c r="H41" s="4">
        <f t="shared" si="56"/>
        <v>4.6100000000000003</v>
      </c>
      <c r="I41" s="4">
        <f t="shared" si="56"/>
        <v>13.66</v>
      </c>
      <c r="J41" s="4">
        <f t="shared" si="56"/>
        <v>13.66</v>
      </c>
      <c r="K41" s="4">
        <f t="shared" si="56"/>
        <v>13.66</v>
      </c>
      <c r="L41" s="4">
        <f t="shared" si="56"/>
        <v>13.66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264</v>
      </c>
      <c r="B42" s="2" t="s">
        <v>260</v>
      </c>
      <c r="C42" s="4">
        <f t="shared" ref="C42:L42" si="57">C39</f>
        <v>2.0099999999999998</v>
      </c>
      <c r="D42" s="4">
        <f t="shared" si="57"/>
        <v>1.86</v>
      </c>
      <c r="E42" s="4">
        <f t="shared" si="57"/>
        <v>2.0099999999999998</v>
      </c>
      <c r="F42" s="4">
        <f t="shared" si="57"/>
        <v>2.0099999999999998</v>
      </c>
      <c r="G42" s="4">
        <f t="shared" si="57"/>
        <v>1.0049999999999999</v>
      </c>
      <c r="H42" s="4">
        <f t="shared" si="57"/>
        <v>1.0049999999999999</v>
      </c>
      <c r="I42" s="4">
        <f t="shared" si="57"/>
        <v>1.86</v>
      </c>
      <c r="J42" s="4">
        <f t="shared" si="57"/>
        <v>1.86</v>
      </c>
      <c r="K42" s="4">
        <f t="shared" si="57"/>
        <v>1.86</v>
      </c>
      <c r="L42" s="4">
        <f t="shared" si="57"/>
        <v>0.93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266</v>
      </c>
      <c r="C43" s="4">
        <f t="shared" ref="C43:L43" si="58">C41/((C84)/1000)</f>
        <v>0.329479642243311</v>
      </c>
      <c r="D43" s="4">
        <f t="shared" si="58"/>
        <v>0.48814445911536092</v>
      </c>
      <c r="E43" s="4">
        <f t="shared" si="58"/>
        <v>0.329479642243311</v>
      </c>
      <c r="F43" s="4">
        <f t="shared" si="58"/>
        <v>0.329479642243311</v>
      </c>
      <c r="G43" s="4">
        <f t="shared" si="58"/>
        <v>0.329479642243311</v>
      </c>
      <c r="H43" s="4">
        <f t="shared" si="58"/>
        <v>0.1647398211216555</v>
      </c>
      <c r="I43" s="4">
        <f t="shared" si="58"/>
        <v>0.48814445911536092</v>
      </c>
      <c r="J43" s="4">
        <f t="shared" si="58"/>
        <v>0.48814445911536092</v>
      </c>
      <c r="K43" s="4">
        <f t="shared" si="58"/>
        <v>0.48814445911536092</v>
      </c>
      <c r="L43" s="4">
        <f t="shared" si="58"/>
        <v>0.48814445911536092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267</v>
      </c>
      <c r="C44" s="4">
        <f t="shared" ref="C44:L44" si="59">C42/((C84)/1000)</f>
        <v>7.1827991421806389E-2</v>
      </c>
      <c r="D44" s="4">
        <f t="shared" si="59"/>
        <v>6.646769355450742E-2</v>
      </c>
      <c r="E44" s="4">
        <f t="shared" si="59"/>
        <v>7.1827991421806389E-2</v>
      </c>
      <c r="F44" s="4">
        <f t="shared" si="59"/>
        <v>7.1827991421806389E-2</v>
      </c>
      <c r="G44" s="4">
        <f t="shared" si="59"/>
        <v>3.5913995710903195E-2</v>
      </c>
      <c r="H44" s="4">
        <f t="shared" si="59"/>
        <v>3.5913995710903195E-2</v>
      </c>
      <c r="I44" s="4">
        <f t="shared" si="59"/>
        <v>6.646769355450742E-2</v>
      </c>
      <c r="J44" s="4">
        <f t="shared" si="59"/>
        <v>6.646769355450742E-2</v>
      </c>
      <c r="K44" s="4">
        <f t="shared" si="59"/>
        <v>6.646769355450742E-2</v>
      </c>
      <c r="L44" s="4">
        <f t="shared" si="59"/>
        <v>3.323384677725371E-2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/>
      <c r="C45" s="4"/>
      <c r="D45" s="4"/>
      <c r="E45" s="4"/>
      <c r="F45" s="4"/>
      <c r="G45" s="4"/>
      <c r="H45" s="4"/>
      <c r="I45" s="4"/>
      <c r="J45" s="4"/>
      <c r="K45" s="4"/>
      <c r="L45" s="4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 s="68" t="s">
        <v>281</v>
      </c>
      <c r="B46" s="69"/>
      <c r="C46" s="4">
        <v>1</v>
      </c>
      <c r="D46" s="4">
        <v>1</v>
      </c>
      <c r="E46" s="4">
        <v>1</v>
      </c>
      <c r="F46" s="4">
        <v>1</v>
      </c>
      <c r="G46" s="4">
        <f>1-0.5</f>
        <v>0.5</v>
      </c>
      <c r="H46" s="4">
        <f>1-0.5</f>
        <v>0.5</v>
      </c>
      <c r="I46" s="4">
        <v>1</v>
      </c>
      <c r="J46" s="4">
        <v>1</v>
      </c>
      <c r="K46" s="4">
        <v>1</v>
      </c>
      <c r="L46" s="4">
        <f>1-0.5</f>
        <v>0.5</v>
      </c>
    </row>
    <row r="47" spans="1:25" s="2" customFormat="1" x14ac:dyDescent="0.25">
      <c r="A47" s="16"/>
      <c r="C47" s="4"/>
      <c r="D47" s="4"/>
      <c r="E47" s="4"/>
      <c r="F47" s="4"/>
      <c r="G47" s="4"/>
      <c r="H47" s="4"/>
      <c r="I47" s="4"/>
      <c r="J47" s="4"/>
      <c r="K47" s="4"/>
      <c r="L47" s="4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 s="2" t="s">
        <v>50</v>
      </c>
      <c r="B48" t="s">
        <v>51</v>
      </c>
      <c r="C48" s="1" t="s">
        <v>164</v>
      </c>
      <c r="D48" s="1" t="s">
        <v>164</v>
      </c>
      <c r="E48" s="1" t="s">
        <v>164</v>
      </c>
      <c r="F48" s="1" t="s">
        <v>164</v>
      </c>
      <c r="G48" s="1" t="s">
        <v>164</v>
      </c>
      <c r="H48" s="1" t="s">
        <v>164</v>
      </c>
      <c r="I48" s="1" t="s">
        <v>164</v>
      </c>
      <c r="J48" s="1" t="s">
        <v>164</v>
      </c>
      <c r="K48" s="1" t="s">
        <v>164</v>
      </c>
      <c r="L48" s="1" t="s">
        <v>164</v>
      </c>
    </row>
    <row r="50" spans="1:12" x14ac:dyDescent="0.25">
      <c r="A50" s="2" t="s">
        <v>52</v>
      </c>
      <c r="B50" s="2" t="s">
        <v>165</v>
      </c>
      <c r="C50" s="3">
        <v>12.8</v>
      </c>
      <c r="D50" s="3">
        <v>12.8</v>
      </c>
      <c r="E50" s="3">
        <v>12.8</v>
      </c>
      <c r="F50" s="3">
        <v>12.8</v>
      </c>
      <c r="G50" s="3">
        <v>12.8</v>
      </c>
      <c r="H50" s="3">
        <v>12.8</v>
      </c>
      <c r="I50" s="3">
        <v>12.8</v>
      </c>
      <c r="J50" s="3">
        <v>12.8</v>
      </c>
      <c r="K50" s="3">
        <v>12.8</v>
      </c>
      <c r="L50" s="3">
        <v>12.8</v>
      </c>
    </row>
    <row r="51" spans="1:12" x14ac:dyDescent="0.25">
      <c r="A51" s="2" t="s">
        <v>54</v>
      </c>
      <c r="B51" s="2"/>
      <c r="C51" s="4">
        <f t="shared" ref="C51:H51" si="60">+C50+273.15</f>
        <v>285.95</v>
      </c>
      <c r="D51" s="4">
        <f t="shared" si="60"/>
        <v>285.95</v>
      </c>
      <c r="E51" s="4">
        <f t="shared" si="60"/>
        <v>285.95</v>
      </c>
      <c r="F51" s="4">
        <f t="shared" si="60"/>
        <v>285.95</v>
      </c>
      <c r="G51" s="4">
        <f t="shared" si="60"/>
        <v>285.95</v>
      </c>
      <c r="H51" s="4">
        <f t="shared" si="60"/>
        <v>285.95</v>
      </c>
      <c r="I51" s="4">
        <f t="shared" ref="I51:L51" si="61">+I50+273.15</f>
        <v>285.95</v>
      </c>
      <c r="J51" s="4">
        <f t="shared" ref="J51:K51" si="62">+J50+273.15</f>
        <v>285.95</v>
      </c>
      <c r="K51" s="4">
        <f t="shared" si="62"/>
        <v>285.95</v>
      </c>
      <c r="L51" s="4">
        <f t="shared" si="61"/>
        <v>285.95</v>
      </c>
    </row>
    <row r="52" spans="1:12" x14ac:dyDescent="0.25">
      <c r="A52" s="2" t="s">
        <v>55</v>
      </c>
      <c r="B52" s="2" t="s">
        <v>56</v>
      </c>
      <c r="C52" s="3">
        <v>31.2</v>
      </c>
      <c r="D52" s="3">
        <v>31.2</v>
      </c>
      <c r="E52" s="3">
        <v>31.2</v>
      </c>
      <c r="F52" s="3">
        <v>31.2</v>
      </c>
      <c r="G52" s="3">
        <v>31.2</v>
      </c>
      <c r="H52" s="3">
        <v>31.2</v>
      </c>
      <c r="I52" s="3">
        <v>31.2</v>
      </c>
      <c r="J52" s="3">
        <v>31.2</v>
      </c>
      <c r="K52" s="3">
        <v>31.2</v>
      </c>
      <c r="L52" s="3">
        <v>31.2</v>
      </c>
    </row>
    <row r="53" spans="1:12" x14ac:dyDescent="0.25">
      <c r="A53" s="2" t="s">
        <v>166</v>
      </c>
      <c r="B53" s="2" t="s">
        <v>167</v>
      </c>
      <c r="C53" s="3">
        <f t="shared" ref="C53:L53" si="63">Ln_A_kvaeg</f>
        <v>31.2</v>
      </c>
      <c r="D53" s="3">
        <f t="shared" si="63"/>
        <v>31.2</v>
      </c>
      <c r="E53" s="3">
        <f t="shared" si="63"/>
        <v>31.2</v>
      </c>
      <c r="F53" s="3">
        <f t="shared" si="63"/>
        <v>31.2</v>
      </c>
      <c r="G53" s="3">
        <f t="shared" si="63"/>
        <v>31.2</v>
      </c>
      <c r="H53" s="3">
        <f t="shared" si="63"/>
        <v>31.2</v>
      </c>
      <c r="I53" s="3">
        <f t="shared" si="63"/>
        <v>31.2</v>
      </c>
      <c r="J53" s="3">
        <f t="shared" si="63"/>
        <v>31.2</v>
      </c>
      <c r="K53" s="3">
        <f t="shared" si="63"/>
        <v>31.2</v>
      </c>
      <c r="L53" s="3">
        <f t="shared" si="63"/>
        <v>31.2</v>
      </c>
    </row>
    <row r="54" spans="1:12" x14ac:dyDescent="0.25">
      <c r="A54" s="2" t="s">
        <v>59</v>
      </c>
      <c r="B54" s="2" t="s">
        <v>60</v>
      </c>
      <c r="C54" s="3">
        <v>27.9</v>
      </c>
      <c r="D54" s="3">
        <v>27.9</v>
      </c>
      <c r="E54" s="3">
        <v>27.9</v>
      </c>
      <c r="F54" s="3">
        <v>27.9</v>
      </c>
      <c r="G54" s="3">
        <v>27.9</v>
      </c>
      <c r="H54" s="3">
        <v>27.9</v>
      </c>
      <c r="I54" s="3">
        <v>27.9</v>
      </c>
      <c r="J54" s="3">
        <v>27.9</v>
      </c>
      <c r="K54" s="3">
        <v>27.9</v>
      </c>
      <c r="L54" s="3">
        <v>27.9</v>
      </c>
    </row>
    <row r="55" spans="1:12" x14ac:dyDescent="0.25">
      <c r="A55" s="2" t="s">
        <v>61</v>
      </c>
      <c r="B55" s="2" t="s">
        <v>62</v>
      </c>
      <c r="C55" s="10">
        <v>81000</v>
      </c>
      <c r="D55" s="10">
        <v>81000</v>
      </c>
      <c r="E55" s="10">
        <v>81000</v>
      </c>
      <c r="F55" s="10">
        <v>81000</v>
      </c>
      <c r="G55" s="10">
        <v>81000</v>
      </c>
      <c r="H55" s="10">
        <v>81000</v>
      </c>
      <c r="I55" s="10">
        <v>81000</v>
      </c>
      <c r="J55" s="10">
        <v>81000</v>
      </c>
      <c r="K55" s="10">
        <v>81000</v>
      </c>
      <c r="L55" s="10">
        <v>81000</v>
      </c>
    </row>
    <row r="56" spans="1:12" x14ac:dyDescent="0.25">
      <c r="A56" s="2" t="s">
        <v>63</v>
      </c>
      <c r="B56" s="2" t="s">
        <v>64</v>
      </c>
      <c r="C56" s="3">
        <v>8.31</v>
      </c>
      <c r="D56" s="3">
        <v>8.31</v>
      </c>
      <c r="E56" s="3">
        <v>8.31</v>
      </c>
      <c r="F56" s="3">
        <v>8.31</v>
      </c>
      <c r="G56" s="3">
        <v>8.31</v>
      </c>
      <c r="H56" s="3">
        <v>8.31</v>
      </c>
      <c r="I56" s="3">
        <v>8.31</v>
      </c>
      <c r="J56" s="3">
        <v>8.31</v>
      </c>
      <c r="K56" s="3">
        <v>8.31</v>
      </c>
      <c r="L56" s="3">
        <v>8.31</v>
      </c>
    </row>
    <row r="57" spans="1:12" x14ac:dyDescent="0.25">
      <c r="A57" s="2" t="s">
        <v>65</v>
      </c>
      <c r="B57" s="2" t="s">
        <v>66</v>
      </c>
      <c r="C57" s="3">
        <v>4</v>
      </c>
      <c r="D57" s="3">
        <v>4</v>
      </c>
      <c r="E57" s="3">
        <v>4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3">
        <v>4</v>
      </c>
      <c r="L57" s="3">
        <v>4</v>
      </c>
    </row>
    <row r="58" spans="1:12" x14ac:dyDescent="0.25">
      <c r="A58" s="2" t="s">
        <v>67</v>
      </c>
      <c r="B58" s="2" t="s">
        <v>68</v>
      </c>
      <c r="C58" s="3">
        <v>0.45</v>
      </c>
      <c r="D58" s="3">
        <v>0.45</v>
      </c>
      <c r="E58" s="3">
        <v>0.45</v>
      </c>
      <c r="F58" s="3">
        <v>0.45</v>
      </c>
      <c r="G58" s="3">
        <v>0.45</v>
      </c>
      <c r="H58" s="3">
        <v>0.45</v>
      </c>
      <c r="I58" s="3">
        <v>0.45</v>
      </c>
      <c r="J58" s="3">
        <v>0.45</v>
      </c>
      <c r="K58" s="3">
        <v>0.45</v>
      </c>
      <c r="L58" s="3">
        <v>0.45</v>
      </c>
    </row>
    <row r="59" spans="1:12" x14ac:dyDescent="0.25">
      <c r="A59" s="2" t="s">
        <v>69</v>
      </c>
      <c r="B59" s="2"/>
      <c r="C59" s="3">
        <v>10</v>
      </c>
      <c r="D59" s="3">
        <v>10</v>
      </c>
      <c r="E59" s="3">
        <v>10</v>
      </c>
      <c r="F59" s="3">
        <v>10</v>
      </c>
      <c r="G59" s="3">
        <v>10</v>
      </c>
      <c r="H59" s="3">
        <v>10</v>
      </c>
      <c r="I59" s="3">
        <v>10</v>
      </c>
      <c r="J59" s="3">
        <v>10</v>
      </c>
      <c r="K59" s="3">
        <v>10</v>
      </c>
      <c r="L59" s="3">
        <v>10</v>
      </c>
    </row>
    <row r="60" spans="1:12" x14ac:dyDescent="0.25">
      <c r="A60" s="2" t="s">
        <v>70</v>
      </c>
      <c r="B60" s="2" t="s">
        <v>71</v>
      </c>
      <c r="C60" s="4">
        <f t="shared" ref="C60:H60" si="64">+C57/C58*12/16</f>
        <v>6.666666666666667</v>
      </c>
      <c r="D60" s="4">
        <f t="shared" si="64"/>
        <v>6.666666666666667</v>
      </c>
      <c r="E60" s="4">
        <f t="shared" si="64"/>
        <v>6.666666666666667</v>
      </c>
      <c r="F60" s="4">
        <f t="shared" si="64"/>
        <v>6.666666666666667</v>
      </c>
      <c r="G60" s="4">
        <f t="shared" si="64"/>
        <v>6.666666666666667</v>
      </c>
      <c r="H60" s="4">
        <f t="shared" si="64"/>
        <v>6.666666666666667</v>
      </c>
      <c r="I60" s="4">
        <f t="shared" ref="I60:L60" si="65">+I57/I58*12/16</f>
        <v>6.666666666666667</v>
      </c>
      <c r="J60" s="4">
        <f t="shared" ref="J60:K60" si="66">+J57/J58*12/16</f>
        <v>6.666666666666667</v>
      </c>
      <c r="K60" s="4">
        <f t="shared" si="66"/>
        <v>6.666666666666667</v>
      </c>
      <c r="L60" s="4">
        <f t="shared" si="65"/>
        <v>6.666666666666667</v>
      </c>
    </row>
    <row r="61" spans="1:12" x14ac:dyDescent="0.25">
      <c r="A61" s="2" t="s">
        <v>72</v>
      </c>
      <c r="B61" s="2"/>
      <c r="C61" s="4">
        <f t="shared" ref="C61:H61" si="67">+C59/16*12/C58</f>
        <v>16.666666666666668</v>
      </c>
      <c r="D61" s="4">
        <f t="shared" si="67"/>
        <v>16.666666666666668</v>
      </c>
      <c r="E61" s="4">
        <f t="shared" si="67"/>
        <v>16.666666666666668</v>
      </c>
      <c r="F61" s="4">
        <f t="shared" si="67"/>
        <v>16.666666666666668</v>
      </c>
      <c r="G61" s="4">
        <f t="shared" si="67"/>
        <v>16.666666666666668</v>
      </c>
      <c r="H61" s="4">
        <f t="shared" si="67"/>
        <v>16.666666666666668</v>
      </c>
      <c r="I61" s="4">
        <f t="shared" ref="I61:L61" si="68">+I59/16*12/I58</f>
        <v>16.666666666666668</v>
      </c>
      <c r="J61" s="4">
        <f t="shared" ref="J61:K61" si="69">+J59/16*12/J58</f>
        <v>16.666666666666668</v>
      </c>
      <c r="K61" s="4">
        <f t="shared" si="69"/>
        <v>16.666666666666668</v>
      </c>
      <c r="L61" s="4">
        <f t="shared" si="68"/>
        <v>16.666666666666668</v>
      </c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 t="s">
        <v>73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 t="s">
        <v>74</v>
      </c>
      <c r="B64" s="2" t="s">
        <v>75</v>
      </c>
      <c r="C64" s="4">
        <f t="shared" ref="C64:L64" si="70">+C9</f>
        <v>40</v>
      </c>
      <c r="D64" s="4">
        <f t="shared" si="70"/>
        <v>40</v>
      </c>
      <c r="E64" s="4">
        <f t="shared" si="70"/>
        <v>40</v>
      </c>
      <c r="F64" s="4">
        <f t="shared" si="70"/>
        <v>40</v>
      </c>
      <c r="G64" s="4">
        <f t="shared" si="70"/>
        <v>40</v>
      </c>
      <c r="H64" s="4">
        <f t="shared" si="70"/>
        <v>40</v>
      </c>
      <c r="I64" s="4">
        <f t="shared" si="70"/>
        <v>40</v>
      </c>
      <c r="J64" s="4">
        <f t="shared" si="70"/>
        <v>40</v>
      </c>
      <c r="K64" s="4">
        <f t="shared" si="70"/>
        <v>40</v>
      </c>
      <c r="L64" s="4">
        <f t="shared" si="70"/>
        <v>40</v>
      </c>
    </row>
    <row r="65" spans="1:12" x14ac:dyDescent="0.25">
      <c r="A65" s="2" t="s">
        <v>76</v>
      </c>
      <c r="B65" s="2"/>
      <c r="C65" s="4">
        <f t="shared" ref="C65:L65" si="71">+C8</f>
        <v>80</v>
      </c>
      <c r="D65" s="4">
        <f t="shared" si="71"/>
        <v>80</v>
      </c>
      <c r="E65" s="4">
        <f t="shared" si="71"/>
        <v>80</v>
      </c>
      <c r="F65" s="4">
        <f t="shared" si="71"/>
        <v>80</v>
      </c>
      <c r="G65" s="4">
        <f t="shared" si="71"/>
        <v>80</v>
      </c>
      <c r="H65" s="4">
        <f t="shared" si="71"/>
        <v>80</v>
      </c>
      <c r="I65" s="4">
        <f t="shared" si="71"/>
        <v>80</v>
      </c>
      <c r="J65" s="4">
        <f t="shared" si="71"/>
        <v>80</v>
      </c>
      <c r="K65" s="4">
        <f t="shared" si="71"/>
        <v>80</v>
      </c>
      <c r="L65" s="4">
        <f t="shared" si="71"/>
        <v>80</v>
      </c>
    </row>
    <row r="66" spans="1:12" x14ac:dyDescent="0.25">
      <c r="A66" s="2" t="s">
        <v>77</v>
      </c>
      <c r="B66" s="2"/>
      <c r="C66" s="5">
        <v>0.66</v>
      </c>
      <c r="D66" s="5">
        <v>0.06</v>
      </c>
      <c r="E66" s="5">
        <v>0.66</v>
      </c>
      <c r="F66" s="5">
        <v>0.66</v>
      </c>
      <c r="G66" s="5">
        <v>0.66</v>
      </c>
      <c r="H66" s="5">
        <v>0.66</v>
      </c>
      <c r="I66" s="5">
        <v>0.06</v>
      </c>
      <c r="J66" s="5">
        <v>0.06</v>
      </c>
      <c r="K66" s="5">
        <v>0.06</v>
      </c>
      <c r="L66" s="5">
        <v>0.06</v>
      </c>
    </row>
    <row r="67" spans="1:12" x14ac:dyDescent="0.25">
      <c r="A67" s="2" t="s">
        <v>78</v>
      </c>
      <c r="B67" s="2"/>
      <c r="C67" s="3">
        <v>7.99</v>
      </c>
      <c r="D67" s="3">
        <v>7.99</v>
      </c>
      <c r="E67" s="3">
        <v>7.99</v>
      </c>
      <c r="F67" s="3">
        <v>7.99</v>
      </c>
      <c r="G67" s="3">
        <v>7.99</v>
      </c>
      <c r="H67" s="3">
        <v>7.99</v>
      </c>
      <c r="I67" s="3">
        <v>7.99</v>
      </c>
      <c r="J67" s="3">
        <v>7.99</v>
      </c>
      <c r="K67" s="3">
        <v>7.99</v>
      </c>
      <c r="L67" s="3">
        <v>7.99</v>
      </c>
    </row>
    <row r="68" spans="1:12" x14ac:dyDescent="0.25">
      <c r="A68" s="2" t="s">
        <v>79</v>
      </c>
      <c r="B68" s="2"/>
      <c r="C68" s="4">
        <f t="shared" ref="C68:H68" si="72">+C66*C67</f>
        <v>5.2734000000000005</v>
      </c>
      <c r="D68" s="4">
        <f t="shared" si="72"/>
        <v>0.47939999999999999</v>
      </c>
      <c r="E68" s="4">
        <f t="shared" si="72"/>
        <v>5.2734000000000005</v>
      </c>
      <c r="F68" s="4">
        <f t="shared" si="72"/>
        <v>5.2734000000000005</v>
      </c>
      <c r="G68" s="4">
        <f t="shared" si="72"/>
        <v>5.2734000000000005</v>
      </c>
      <c r="H68" s="4">
        <f t="shared" si="72"/>
        <v>5.2734000000000005</v>
      </c>
      <c r="I68" s="4">
        <f t="shared" ref="I68:L68" si="73">+I66*I67</f>
        <v>0.47939999999999999</v>
      </c>
      <c r="J68" s="4">
        <f t="shared" ref="J68:K68" si="74">+J66*J67</f>
        <v>0.47939999999999999</v>
      </c>
      <c r="K68" s="4">
        <f t="shared" si="74"/>
        <v>0.47939999999999999</v>
      </c>
      <c r="L68" s="4">
        <f t="shared" si="73"/>
        <v>0.47939999999999999</v>
      </c>
    </row>
    <row r="69" spans="1:12" x14ac:dyDescent="0.25">
      <c r="A69" s="2" t="s">
        <v>80</v>
      </c>
      <c r="B69" s="2"/>
      <c r="C69" s="3">
        <v>365</v>
      </c>
      <c r="D69" s="3">
        <v>365</v>
      </c>
      <c r="E69" s="3">
        <v>365</v>
      </c>
      <c r="F69" s="3">
        <v>365</v>
      </c>
      <c r="G69" s="3">
        <v>365</v>
      </c>
      <c r="H69" s="3">
        <v>365</v>
      </c>
      <c r="I69" s="3">
        <v>365</v>
      </c>
      <c r="J69" s="3">
        <v>365</v>
      </c>
      <c r="K69" s="3">
        <v>365</v>
      </c>
      <c r="L69" s="3">
        <v>365</v>
      </c>
    </row>
    <row r="70" spans="1:12" x14ac:dyDescent="0.25">
      <c r="A70" s="2" t="s">
        <v>81</v>
      </c>
      <c r="B70" s="2" t="s">
        <v>168</v>
      </c>
      <c r="C70" s="3">
        <v>40</v>
      </c>
      <c r="D70" s="3">
        <v>40</v>
      </c>
      <c r="E70" s="3">
        <v>40</v>
      </c>
      <c r="F70" s="3">
        <v>40</v>
      </c>
      <c r="G70" s="3">
        <v>40</v>
      </c>
      <c r="H70" s="3">
        <v>40</v>
      </c>
      <c r="I70" s="3">
        <v>40</v>
      </c>
      <c r="J70" s="3">
        <v>40</v>
      </c>
      <c r="K70" s="3">
        <v>40</v>
      </c>
      <c r="L70" s="3">
        <v>40</v>
      </c>
    </row>
    <row r="71" spans="1:12" x14ac:dyDescent="0.25">
      <c r="A71" s="2" t="s">
        <v>83</v>
      </c>
      <c r="B71" s="2" t="s">
        <v>84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2" t="s">
        <v>85</v>
      </c>
      <c r="B72" s="2" t="s">
        <v>84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2" t="s">
        <v>86</v>
      </c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2" t="s">
        <v>88</v>
      </c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2" t="s">
        <v>89</v>
      </c>
      <c r="B75" s="2" t="s">
        <v>90</v>
      </c>
      <c r="C75" s="10">
        <v>8456</v>
      </c>
      <c r="D75" s="10">
        <v>8456</v>
      </c>
      <c r="E75" s="10">
        <v>8456</v>
      </c>
      <c r="F75" s="10">
        <v>8456</v>
      </c>
      <c r="G75" s="10">
        <v>8456</v>
      </c>
      <c r="H75" s="10">
        <v>8456</v>
      </c>
      <c r="I75" s="10">
        <v>8456</v>
      </c>
      <c r="J75" s="10">
        <v>8456</v>
      </c>
      <c r="K75" s="10">
        <v>8456</v>
      </c>
      <c r="L75" s="10">
        <v>8456</v>
      </c>
    </row>
    <row r="76" spans="1:12" x14ac:dyDescent="0.25">
      <c r="A76" s="2" t="s">
        <v>91</v>
      </c>
      <c r="B76" s="2" t="s">
        <v>169</v>
      </c>
      <c r="C76" s="3">
        <v>0.71</v>
      </c>
      <c r="D76" s="3">
        <v>0.71</v>
      </c>
      <c r="E76" s="3">
        <v>0.71</v>
      </c>
      <c r="F76" s="3">
        <v>0.71</v>
      </c>
      <c r="G76" s="3">
        <v>0.71</v>
      </c>
      <c r="H76" s="3">
        <v>0.71</v>
      </c>
      <c r="I76" s="3">
        <v>0.71</v>
      </c>
      <c r="J76" s="3">
        <v>0.71</v>
      </c>
      <c r="K76" s="3">
        <v>0.71</v>
      </c>
      <c r="L76" s="3">
        <v>0.71</v>
      </c>
    </row>
    <row r="77" spans="1:12" x14ac:dyDescent="0.25">
      <c r="A77" s="2" t="s">
        <v>93</v>
      </c>
      <c r="B77" s="2" t="s">
        <v>94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</row>
    <row r="78" spans="1:12" x14ac:dyDescent="0.25">
      <c r="A78" s="2" t="s">
        <v>95</v>
      </c>
      <c r="B78" s="2"/>
      <c r="C78" s="19">
        <f t="shared" ref="C78:L78" si="75">+C75*C77*(1-C76)</f>
        <v>2452.2400000000002</v>
      </c>
      <c r="D78" s="19">
        <f t="shared" si="75"/>
        <v>2452.2400000000002</v>
      </c>
      <c r="E78" s="19">
        <f t="shared" si="75"/>
        <v>2452.2400000000002</v>
      </c>
      <c r="F78" s="19">
        <f t="shared" si="75"/>
        <v>2452.2400000000002</v>
      </c>
      <c r="G78" s="19">
        <f t="shared" si="75"/>
        <v>2452.2400000000002</v>
      </c>
      <c r="H78" s="19">
        <f t="shared" si="75"/>
        <v>2452.2400000000002</v>
      </c>
      <c r="I78" s="19">
        <f t="shared" si="75"/>
        <v>2452.2400000000002</v>
      </c>
      <c r="J78" s="19">
        <f t="shared" si="75"/>
        <v>2452.2400000000002</v>
      </c>
      <c r="K78" s="19">
        <f t="shared" si="75"/>
        <v>2452.2400000000002</v>
      </c>
      <c r="L78" s="19">
        <f t="shared" si="75"/>
        <v>2452.2400000000002</v>
      </c>
    </row>
    <row r="79" spans="1:12" x14ac:dyDescent="0.25">
      <c r="A79" s="2" t="s">
        <v>96</v>
      </c>
      <c r="B79" s="2" t="s">
        <v>84</v>
      </c>
      <c r="C79" s="23">
        <v>0.13500000000000001</v>
      </c>
      <c r="D79" s="23">
        <v>0.13500000000000001</v>
      </c>
      <c r="E79" s="23">
        <v>0.13500000000000001</v>
      </c>
      <c r="F79" s="23">
        <v>0.13500000000000001</v>
      </c>
      <c r="G79" s="23">
        <v>0.13500000000000001</v>
      </c>
      <c r="H79" s="23">
        <v>0.13500000000000001</v>
      </c>
      <c r="I79" s="23">
        <v>0.13500000000000001</v>
      </c>
      <c r="J79" s="23">
        <v>0.13500000000000001</v>
      </c>
      <c r="K79" s="23">
        <v>0.13500000000000001</v>
      </c>
      <c r="L79" s="23">
        <v>0.13500000000000001</v>
      </c>
    </row>
    <row r="80" spans="1:12" x14ac:dyDescent="0.25">
      <c r="A80" s="2" t="s">
        <v>98</v>
      </c>
      <c r="B80" s="2"/>
      <c r="C80" s="19">
        <f t="shared" ref="C80:L80" si="76">+C75*(1-C76)/C79</f>
        <v>18164.740740740741</v>
      </c>
      <c r="D80" s="19">
        <f t="shared" si="76"/>
        <v>18164.740740740741</v>
      </c>
      <c r="E80" s="19">
        <f t="shared" si="76"/>
        <v>18164.740740740741</v>
      </c>
      <c r="F80" s="19">
        <f t="shared" si="76"/>
        <v>18164.740740740741</v>
      </c>
      <c r="G80" s="19">
        <f t="shared" si="76"/>
        <v>18164.740740740741</v>
      </c>
      <c r="H80" s="19">
        <f t="shared" si="76"/>
        <v>18164.740740740741</v>
      </c>
      <c r="I80" s="19">
        <f t="shared" si="76"/>
        <v>18164.740740740741</v>
      </c>
      <c r="J80" s="19">
        <f t="shared" si="76"/>
        <v>18164.740740740741</v>
      </c>
      <c r="K80" s="19">
        <f t="shared" si="76"/>
        <v>18164.740740740741</v>
      </c>
      <c r="L80" s="19">
        <f t="shared" si="76"/>
        <v>18164.740740740741</v>
      </c>
    </row>
    <row r="81" spans="1:12" x14ac:dyDescent="0.25">
      <c r="A81" s="2" t="s">
        <v>99</v>
      </c>
      <c r="B81" s="2" t="s">
        <v>84</v>
      </c>
      <c r="C81" s="3">
        <v>1.85</v>
      </c>
      <c r="D81" s="3">
        <v>1.85</v>
      </c>
      <c r="E81" s="3">
        <v>1.85</v>
      </c>
      <c r="F81" s="3">
        <v>1.85</v>
      </c>
      <c r="G81" s="3">
        <v>1.85</v>
      </c>
      <c r="H81" s="3">
        <v>1.85</v>
      </c>
      <c r="I81" s="3">
        <v>1.85</v>
      </c>
      <c r="J81" s="3">
        <v>1.85</v>
      </c>
      <c r="K81" s="3">
        <v>1.85</v>
      </c>
      <c r="L81" s="3">
        <v>1.85</v>
      </c>
    </row>
    <row r="82" spans="1:12" x14ac:dyDescent="0.25">
      <c r="A82" s="2" t="s">
        <v>101</v>
      </c>
      <c r="B82" s="2" t="s">
        <v>84</v>
      </c>
      <c r="C82" s="3">
        <v>0.05</v>
      </c>
      <c r="D82" s="3">
        <v>0.05</v>
      </c>
      <c r="E82" s="3">
        <v>0.05</v>
      </c>
      <c r="F82" s="3">
        <v>0.05</v>
      </c>
      <c r="G82" s="3">
        <v>0.05</v>
      </c>
      <c r="H82" s="3">
        <v>0.05</v>
      </c>
      <c r="I82" s="3">
        <v>0.05</v>
      </c>
      <c r="J82" s="3">
        <v>0.05</v>
      </c>
      <c r="K82" s="3">
        <v>0.05</v>
      </c>
      <c r="L82" s="3">
        <v>0.05</v>
      </c>
    </row>
    <row r="83" spans="1:12" x14ac:dyDescent="0.25">
      <c r="A83" s="2" t="s">
        <v>103</v>
      </c>
      <c r="B83" s="2" t="s">
        <v>104</v>
      </c>
      <c r="C83" s="19">
        <f t="shared" ref="C83:L83" si="77">C80/C81</f>
        <v>9818.7787787787784</v>
      </c>
      <c r="D83" s="19">
        <f t="shared" si="77"/>
        <v>9818.7787787787784</v>
      </c>
      <c r="E83" s="19">
        <f t="shared" si="77"/>
        <v>9818.7787787787784</v>
      </c>
      <c r="F83" s="19">
        <f t="shared" si="77"/>
        <v>9818.7787787787784</v>
      </c>
      <c r="G83" s="19">
        <f t="shared" si="77"/>
        <v>9818.7787787787784</v>
      </c>
      <c r="H83" s="19">
        <f t="shared" si="77"/>
        <v>9818.7787787787784</v>
      </c>
      <c r="I83" s="19">
        <f t="shared" si="77"/>
        <v>9818.7787787787784</v>
      </c>
      <c r="J83" s="19">
        <f t="shared" si="77"/>
        <v>9818.7787787787784</v>
      </c>
      <c r="K83" s="19">
        <f t="shared" si="77"/>
        <v>9818.7787787787784</v>
      </c>
      <c r="L83" s="19">
        <f t="shared" si="77"/>
        <v>9818.7787787787784</v>
      </c>
    </row>
    <row r="84" spans="1:12" x14ac:dyDescent="0.25">
      <c r="A84" s="2" t="s">
        <v>105</v>
      </c>
      <c r="B84" s="2" t="s">
        <v>106</v>
      </c>
      <c r="C84" s="19">
        <f t="shared" ref="C84:L84" si="78">+C83+C80</f>
        <v>27983.519519519519</v>
      </c>
      <c r="D84" s="19">
        <f t="shared" si="78"/>
        <v>27983.519519519519</v>
      </c>
      <c r="E84" s="19">
        <f t="shared" si="78"/>
        <v>27983.519519519519</v>
      </c>
      <c r="F84" s="19">
        <f t="shared" si="78"/>
        <v>27983.519519519519</v>
      </c>
      <c r="G84" s="19">
        <f t="shared" si="78"/>
        <v>27983.519519519519</v>
      </c>
      <c r="H84" s="19">
        <f t="shared" si="78"/>
        <v>27983.519519519519</v>
      </c>
      <c r="I84" s="19">
        <f t="shared" si="78"/>
        <v>27983.519519519519</v>
      </c>
      <c r="J84" s="19">
        <f t="shared" si="78"/>
        <v>27983.519519519519</v>
      </c>
      <c r="K84" s="19">
        <f t="shared" si="78"/>
        <v>27983.519519519519</v>
      </c>
      <c r="L84" s="19">
        <f t="shared" si="78"/>
        <v>27983.519519519519</v>
      </c>
    </row>
    <row r="85" spans="1:12" x14ac:dyDescent="0.25">
      <c r="A85" s="2" t="s">
        <v>107</v>
      </c>
      <c r="B85" s="2" t="s">
        <v>108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x14ac:dyDescent="0.25">
      <c r="A86" s="2" t="s">
        <v>109</v>
      </c>
      <c r="B86" s="2" t="s">
        <v>110</v>
      </c>
      <c r="C86" s="10">
        <f t="shared" ref="C86:L86" si="79">0.4*365</f>
        <v>146</v>
      </c>
      <c r="D86" s="10">
        <f t="shared" si="79"/>
        <v>146</v>
      </c>
      <c r="E86" s="10">
        <f t="shared" si="79"/>
        <v>146</v>
      </c>
      <c r="F86" s="10">
        <f t="shared" si="79"/>
        <v>146</v>
      </c>
      <c r="G86" s="10">
        <f t="shared" si="79"/>
        <v>146</v>
      </c>
      <c r="H86" s="10">
        <f t="shared" si="79"/>
        <v>146</v>
      </c>
      <c r="I86" s="10">
        <f t="shared" si="79"/>
        <v>146</v>
      </c>
      <c r="J86" s="10">
        <f t="shared" si="79"/>
        <v>146</v>
      </c>
      <c r="K86" s="10">
        <f t="shared" si="79"/>
        <v>146</v>
      </c>
      <c r="L86" s="10">
        <f t="shared" si="79"/>
        <v>146</v>
      </c>
    </row>
    <row r="87" spans="1:12" x14ac:dyDescent="0.25">
      <c r="A87" s="2" t="s">
        <v>111</v>
      </c>
      <c r="B87" s="2"/>
      <c r="C87" s="3">
        <v>0.85</v>
      </c>
      <c r="D87" s="3">
        <v>0.85</v>
      </c>
      <c r="E87" s="3">
        <v>0.85</v>
      </c>
      <c r="F87" s="3">
        <v>0.85</v>
      </c>
      <c r="G87" s="3">
        <v>0.85</v>
      </c>
      <c r="H87" s="3">
        <v>0.85</v>
      </c>
      <c r="I87" s="3">
        <v>0.85</v>
      </c>
      <c r="J87" s="3">
        <v>0.85</v>
      </c>
      <c r="K87" s="3">
        <v>0.85</v>
      </c>
      <c r="L87" s="3">
        <v>0.85</v>
      </c>
    </row>
    <row r="88" spans="1:12" x14ac:dyDescent="0.25">
      <c r="A88" s="2" t="s">
        <v>112</v>
      </c>
      <c r="B88" s="2"/>
      <c r="C88" s="22">
        <f t="shared" ref="C88:L88" si="80">C86*C87</f>
        <v>124.1</v>
      </c>
      <c r="D88" s="22">
        <f t="shared" si="80"/>
        <v>124.1</v>
      </c>
      <c r="E88" s="22">
        <f t="shared" si="80"/>
        <v>124.1</v>
      </c>
      <c r="F88" s="22">
        <f t="shared" si="80"/>
        <v>124.1</v>
      </c>
      <c r="G88" s="22">
        <f t="shared" si="80"/>
        <v>124.1</v>
      </c>
      <c r="H88" s="22">
        <f t="shared" si="80"/>
        <v>124.1</v>
      </c>
      <c r="I88" s="22">
        <f t="shared" si="80"/>
        <v>124.1</v>
      </c>
      <c r="J88" s="22">
        <f t="shared" si="80"/>
        <v>124.1</v>
      </c>
      <c r="K88" s="22">
        <f t="shared" si="80"/>
        <v>124.1</v>
      </c>
      <c r="L88" s="22">
        <f t="shared" si="80"/>
        <v>124.1</v>
      </c>
    </row>
    <row r="89" spans="1:12" x14ac:dyDescent="0.25">
      <c r="A89" s="2" t="s">
        <v>113</v>
      </c>
      <c r="B89" s="2" t="s">
        <v>114</v>
      </c>
      <c r="C89" s="19">
        <f t="shared" ref="C89:L89" si="81">+C84+C85+C86</f>
        <v>28129.519519519519</v>
      </c>
      <c r="D89" s="19">
        <f t="shared" si="81"/>
        <v>28129.519519519519</v>
      </c>
      <c r="E89" s="19">
        <f t="shared" si="81"/>
        <v>28129.519519519519</v>
      </c>
      <c r="F89" s="19">
        <f t="shared" si="81"/>
        <v>28129.519519519519</v>
      </c>
      <c r="G89" s="19">
        <f t="shared" si="81"/>
        <v>28129.519519519519</v>
      </c>
      <c r="H89" s="19">
        <f t="shared" si="81"/>
        <v>28129.519519519519</v>
      </c>
      <c r="I89" s="19">
        <f t="shared" si="81"/>
        <v>28129.519519519519</v>
      </c>
      <c r="J89" s="19">
        <f t="shared" si="81"/>
        <v>28129.519519519519</v>
      </c>
      <c r="K89" s="19">
        <f t="shared" si="81"/>
        <v>28129.519519519519</v>
      </c>
      <c r="L89" s="19">
        <f t="shared" si="81"/>
        <v>28129.519519519519</v>
      </c>
    </row>
    <row r="90" spans="1:12" x14ac:dyDescent="0.25">
      <c r="A90" s="2" t="s">
        <v>170</v>
      </c>
      <c r="B90" s="2"/>
      <c r="C90" s="4">
        <f t="shared" ref="C90:L90" si="82">C89/C84</f>
        <v>1.0052173565908378</v>
      </c>
      <c r="D90" s="4">
        <f t="shared" si="82"/>
        <v>1.0052173565908378</v>
      </c>
      <c r="E90" s="4">
        <f t="shared" si="82"/>
        <v>1.0052173565908378</v>
      </c>
      <c r="F90" s="4">
        <f t="shared" si="82"/>
        <v>1.0052173565908378</v>
      </c>
      <c r="G90" s="4">
        <f t="shared" si="82"/>
        <v>1.0052173565908378</v>
      </c>
      <c r="H90" s="4">
        <f t="shared" si="82"/>
        <v>1.0052173565908378</v>
      </c>
      <c r="I90" s="4">
        <f t="shared" si="82"/>
        <v>1.0052173565908378</v>
      </c>
      <c r="J90" s="4">
        <f t="shared" si="82"/>
        <v>1.0052173565908378</v>
      </c>
      <c r="K90" s="4">
        <f t="shared" si="82"/>
        <v>1.0052173565908378</v>
      </c>
      <c r="L90" s="4">
        <f t="shared" si="82"/>
        <v>1.0052173565908378</v>
      </c>
    </row>
    <row r="91" spans="1:12" x14ac:dyDescent="0.25">
      <c r="A91" s="2" t="s">
        <v>171</v>
      </c>
      <c r="B91" s="2"/>
      <c r="C91" s="4">
        <f t="shared" ref="C91:L91" si="83">+C88/C89*1000</f>
        <v>4.4117355048985116</v>
      </c>
      <c r="D91" s="4">
        <f t="shared" si="83"/>
        <v>4.4117355048985116</v>
      </c>
      <c r="E91" s="4">
        <f t="shared" si="83"/>
        <v>4.4117355048985116</v>
      </c>
      <c r="F91" s="4">
        <f t="shared" si="83"/>
        <v>4.4117355048985116</v>
      </c>
      <c r="G91" s="4">
        <f t="shared" si="83"/>
        <v>4.4117355048985116</v>
      </c>
      <c r="H91" s="4">
        <f t="shared" si="83"/>
        <v>4.4117355048985116</v>
      </c>
      <c r="I91" s="4">
        <f t="shared" si="83"/>
        <v>4.4117355048985116</v>
      </c>
      <c r="J91" s="4">
        <f t="shared" si="83"/>
        <v>4.4117355048985116</v>
      </c>
      <c r="K91" s="4">
        <f t="shared" si="83"/>
        <v>4.4117355048985116</v>
      </c>
      <c r="L91" s="4">
        <f t="shared" si="83"/>
        <v>4.4117355048985116</v>
      </c>
    </row>
    <row r="92" spans="1:12" x14ac:dyDescent="0.25">
      <c r="A92" s="2" t="s">
        <v>117</v>
      </c>
      <c r="B92" s="2"/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</row>
    <row r="93" spans="1:12" x14ac:dyDescent="0.25">
      <c r="A93" s="2" t="s">
        <v>118</v>
      </c>
      <c r="B93" s="2"/>
      <c r="C93" s="4">
        <f t="shared" ref="C93:L93" si="84">+C89/C92/C68/C69/10</f>
        <v>1.4614324110783725</v>
      </c>
      <c r="D93" s="4">
        <f t="shared" si="84"/>
        <v>16.075756521862097</v>
      </c>
      <c r="E93" s="4">
        <f t="shared" si="84"/>
        <v>1.4614324110783725</v>
      </c>
      <c r="F93" s="4">
        <f t="shared" si="84"/>
        <v>1.4614324110783725</v>
      </c>
      <c r="G93" s="4">
        <f t="shared" si="84"/>
        <v>1.4614324110783725</v>
      </c>
      <c r="H93" s="4">
        <f t="shared" si="84"/>
        <v>1.4614324110783725</v>
      </c>
      <c r="I93" s="4">
        <f t="shared" si="84"/>
        <v>16.075756521862097</v>
      </c>
      <c r="J93" s="4">
        <f t="shared" si="84"/>
        <v>16.075756521862097</v>
      </c>
      <c r="K93" s="4">
        <f t="shared" si="84"/>
        <v>16.075756521862097</v>
      </c>
      <c r="L93" s="4">
        <f t="shared" si="84"/>
        <v>16.075756521862097</v>
      </c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 t="s">
        <v>119</v>
      </c>
      <c r="B96" s="2" t="s">
        <v>172</v>
      </c>
      <c r="C96" s="3">
        <v>0.42</v>
      </c>
      <c r="D96" s="3">
        <v>0.42</v>
      </c>
      <c r="E96" s="3">
        <v>0.42</v>
      </c>
      <c r="F96" s="3">
        <v>0.42</v>
      </c>
      <c r="G96" s="3">
        <v>0.42</v>
      </c>
      <c r="H96" s="3">
        <v>0.42</v>
      </c>
      <c r="I96" s="3">
        <v>0.42</v>
      </c>
      <c r="J96" s="3">
        <v>0.42</v>
      </c>
      <c r="K96" s="3">
        <v>0.42</v>
      </c>
      <c r="L96" s="3">
        <v>0.42</v>
      </c>
    </row>
    <row r="97" spans="1:12" x14ac:dyDescent="0.25">
      <c r="A97" s="2" t="s">
        <v>120</v>
      </c>
      <c r="B97" s="2"/>
      <c r="C97" s="9">
        <f t="shared" ref="C97:J97" si="85">+EXP(C52-C55/(C56*C51))*24/1000</f>
        <v>1.3372997524243571E-3</v>
      </c>
      <c r="D97" s="9">
        <f t="shared" ref="D97:G97" si="86">+EXP(D52-D55/(D56*D51))*24/1000</f>
        <v>1.3372997524243571E-3</v>
      </c>
      <c r="E97" s="9">
        <f t="shared" ref="E97:F97" si="87">+EXP(E52-E55/(E56*E51))*24/1000</f>
        <v>1.3372997524243571E-3</v>
      </c>
      <c r="F97" s="9">
        <f t="shared" si="87"/>
        <v>1.3372997524243571E-3</v>
      </c>
      <c r="G97" s="9">
        <f t="shared" si="86"/>
        <v>1.3372997524243571E-3</v>
      </c>
      <c r="H97" s="9">
        <f t="shared" ref="H97" si="88">+EXP(H52-H55/(H56*H51))*24/1000</f>
        <v>1.3372997524243571E-3</v>
      </c>
      <c r="I97" s="9">
        <f t="shared" si="85"/>
        <v>1.3372997524243571E-3</v>
      </c>
      <c r="J97" s="9">
        <f t="shared" si="85"/>
        <v>1.3372997524243571E-3</v>
      </c>
      <c r="K97" s="9">
        <f t="shared" ref="K97:L97" si="89">+EXP(K52-K55/(K56*K51))*24/1000</f>
        <v>1.3372997524243571E-3</v>
      </c>
      <c r="L97" s="9">
        <f t="shared" si="89"/>
        <v>1.3372997524243571E-3</v>
      </c>
    </row>
    <row r="98" spans="1:12" x14ac:dyDescent="0.25">
      <c r="A98" s="2" t="s">
        <v>121</v>
      </c>
      <c r="B98" s="2"/>
      <c r="C98" s="9">
        <f t="shared" ref="C98:J98" si="90">+C97*C60</f>
        <v>8.9153316828290471E-3</v>
      </c>
      <c r="D98" s="9">
        <f t="shared" ref="D98:G98" si="91">+D97*D60</f>
        <v>8.9153316828290471E-3</v>
      </c>
      <c r="E98" s="9">
        <f t="shared" ref="E98:F98" si="92">+E97*E60</f>
        <v>8.9153316828290471E-3</v>
      </c>
      <c r="F98" s="9">
        <f t="shared" si="92"/>
        <v>8.9153316828290471E-3</v>
      </c>
      <c r="G98" s="9">
        <f t="shared" si="91"/>
        <v>8.9153316828290471E-3</v>
      </c>
      <c r="H98" s="9">
        <f t="shared" ref="H98" si="93">+H97*H60</f>
        <v>8.9153316828290471E-3</v>
      </c>
      <c r="I98" s="9">
        <f t="shared" si="90"/>
        <v>8.9153316828290471E-3</v>
      </c>
      <c r="J98" s="9">
        <f t="shared" si="90"/>
        <v>8.9153316828290471E-3</v>
      </c>
      <c r="K98" s="9">
        <f t="shared" ref="K98:L98" si="94">+K97*K60</f>
        <v>8.9153316828290471E-3</v>
      </c>
      <c r="L98" s="9">
        <f t="shared" si="94"/>
        <v>8.9153316828290471E-3</v>
      </c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122</v>
      </c>
      <c r="B100" s="2"/>
      <c r="C100" s="4">
        <f t="shared" ref="C100:J100" si="95">+C96*C78</f>
        <v>1029.9408000000001</v>
      </c>
      <c r="D100" s="4">
        <f t="shared" ref="D100:G100" si="96">+D96*D78</f>
        <v>1029.9408000000001</v>
      </c>
      <c r="E100" s="4">
        <f t="shared" ref="E100:F100" si="97">+E96*E78</f>
        <v>1029.9408000000001</v>
      </c>
      <c r="F100" s="4">
        <f t="shared" si="97"/>
        <v>1029.9408000000001</v>
      </c>
      <c r="G100" s="4">
        <f t="shared" si="96"/>
        <v>1029.9408000000001</v>
      </c>
      <c r="H100" s="4">
        <f t="shared" ref="H100" si="98">+H96*H78</f>
        <v>1029.9408000000001</v>
      </c>
      <c r="I100" s="4">
        <f t="shared" si="95"/>
        <v>1029.9408000000001</v>
      </c>
      <c r="J100" s="4">
        <f t="shared" si="95"/>
        <v>1029.9408000000001</v>
      </c>
      <c r="K100" s="4">
        <f t="shared" ref="K100:L100" si="99">+K96*K78</f>
        <v>1029.9408000000001</v>
      </c>
      <c r="L100" s="4">
        <f t="shared" si="99"/>
        <v>1029.9408000000001</v>
      </c>
    </row>
    <row r="101" spans="1:12" x14ac:dyDescent="0.25">
      <c r="A101" s="2" t="s">
        <v>123</v>
      </c>
      <c r="B101" s="2"/>
      <c r="C101" s="4">
        <f t="shared" ref="C101:J101" si="100">+C78*(1-C96)</f>
        <v>1422.2992000000004</v>
      </c>
      <c r="D101" s="4">
        <f t="shared" ref="D101:G101" si="101">+D78*(1-D96)</f>
        <v>1422.2992000000004</v>
      </c>
      <c r="E101" s="4">
        <f t="shared" ref="E101:F101" si="102">+E78*(1-E96)</f>
        <v>1422.2992000000004</v>
      </c>
      <c r="F101" s="4">
        <f t="shared" si="102"/>
        <v>1422.2992000000004</v>
      </c>
      <c r="G101" s="4">
        <f t="shared" si="101"/>
        <v>1422.2992000000004</v>
      </c>
      <c r="H101" s="4">
        <f t="shared" ref="H101" si="103">+H78*(1-H96)</f>
        <v>1422.2992000000004</v>
      </c>
      <c r="I101" s="4">
        <f t="shared" si="100"/>
        <v>1422.2992000000004</v>
      </c>
      <c r="J101" s="4">
        <f t="shared" si="100"/>
        <v>1422.2992000000004</v>
      </c>
      <c r="K101" s="4">
        <f t="shared" ref="K101:L101" si="104">+K78*(1-K96)</f>
        <v>1422.2992000000004</v>
      </c>
      <c r="L101" s="4">
        <f t="shared" si="104"/>
        <v>1422.2992000000004</v>
      </c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 t="s">
        <v>124</v>
      </c>
      <c r="B103" s="2"/>
      <c r="C103" s="4">
        <f t="shared" ref="C103:L103" si="105">+(1-C98)^C13</f>
        <v>0.69039949990558758</v>
      </c>
      <c r="D103" s="4">
        <f t="shared" si="105"/>
        <v>0.97359445852778914</v>
      </c>
      <c r="E103" s="4">
        <f t="shared" si="105"/>
        <v>0.69039949990558758</v>
      </c>
      <c r="F103" s="4">
        <f t="shared" si="105"/>
        <v>0.69039949990558758</v>
      </c>
      <c r="G103" s="4">
        <f t="shared" si="105"/>
        <v>0.69039949990558758</v>
      </c>
      <c r="H103" s="4">
        <f t="shared" si="105"/>
        <v>0.69039949990558758</v>
      </c>
      <c r="I103" s="4">
        <f t="shared" si="105"/>
        <v>0.97359445852778914</v>
      </c>
      <c r="J103" s="4">
        <f t="shared" si="105"/>
        <v>0.97359445852778914</v>
      </c>
      <c r="K103" s="4">
        <f t="shared" si="105"/>
        <v>0.97359445852778914</v>
      </c>
      <c r="L103" s="4">
        <f t="shared" si="105"/>
        <v>0.97359445852778914</v>
      </c>
    </row>
    <row r="104" spans="1:12" x14ac:dyDescent="0.25">
      <c r="A104" s="2" t="s">
        <v>125</v>
      </c>
      <c r="B104" s="2"/>
      <c r="C104" s="4">
        <f t="shared" ref="C104:H104" si="106">1-C103</f>
        <v>0.30960050009441242</v>
      </c>
      <c r="D104" s="4">
        <f t="shared" si="106"/>
        <v>2.6405541472210858E-2</v>
      </c>
      <c r="E104" s="4">
        <f t="shared" si="106"/>
        <v>0.30960050009441242</v>
      </c>
      <c r="F104" s="4">
        <f t="shared" si="106"/>
        <v>0.30960050009441242</v>
      </c>
      <c r="G104" s="4">
        <f t="shared" si="106"/>
        <v>0.30960050009441242</v>
      </c>
      <c r="H104" s="4">
        <f t="shared" si="106"/>
        <v>0.30960050009441242</v>
      </c>
      <c r="I104" s="4">
        <f t="shared" ref="I104:L104" si="107">1-I103</f>
        <v>2.6405541472210858E-2</v>
      </c>
      <c r="J104" s="4">
        <f t="shared" ref="J104:K104" si="108">1-J103</f>
        <v>2.6405541472210858E-2</v>
      </c>
      <c r="K104" s="4">
        <f t="shared" si="108"/>
        <v>2.6405541472210858E-2</v>
      </c>
      <c r="L104" s="4">
        <f t="shared" si="107"/>
        <v>2.6405541472210858E-2</v>
      </c>
    </row>
    <row r="105" spans="1:12" x14ac:dyDescent="0.25">
      <c r="A105" s="2" t="s">
        <v>126</v>
      </c>
      <c r="B105" s="2"/>
      <c r="C105" s="4">
        <f t="shared" ref="C105:J105" si="109">+C104/C60</f>
        <v>4.6440075014161863E-2</v>
      </c>
      <c r="D105" s="4">
        <f t="shared" ref="D105:G105" si="110">+D104/D60</f>
        <v>3.9608312208316288E-3</v>
      </c>
      <c r="E105" s="4">
        <f t="shared" ref="E105:F105" si="111">+E104/E60</f>
        <v>4.6440075014161863E-2</v>
      </c>
      <c r="F105" s="4">
        <f t="shared" si="111"/>
        <v>4.6440075014161863E-2</v>
      </c>
      <c r="G105" s="4">
        <f t="shared" si="110"/>
        <v>4.6440075014161863E-2</v>
      </c>
      <c r="H105" s="4">
        <f t="shared" ref="H105" si="112">+H104/H60</f>
        <v>4.6440075014161863E-2</v>
      </c>
      <c r="I105" s="4">
        <f t="shared" si="109"/>
        <v>3.9608312208316288E-3</v>
      </c>
      <c r="J105" s="4">
        <f t="shared" si="109"/>
        <v>3.9608312208316288E-3</v>
      </c>
      <c r="K105" s="4">
        <f t="shared" ref="K105:L105" si="113">+K104/K60</f>
        <v>3.9608312208316288E-3</v>
      </c>
      <c r="L105" s="4">
        <f t="shared" si="113"/>
        <v>3.9608312208316288E-3</v>
      </c>
    </row>
    <row r="106" spans="1:12" x14ac:dyDescent="0.25">
      <c r="A106" s="2" t="s">
        <v>127</v>
      </c>
      <c r="B106" s="2"/>
      <c r="C106" s="4">
        <f t="shared" ref="C106:J106" si="114">+C105*C78*C96</f>
        <v>47.830528012145884</v>
      </c>
      <c r="D106" s="4">
        <f t="shared" ref="D106:G106" si="115">+D105*D78*D96</f>
        <v>4.0794216762483044</v>
      </c>
      <c r="E106" s="4">
        <f t="shared" ref="E106:F106" si="116">+E105*E78*E96</f>
        <v>47.830528012145884</v>
      </c>
      <c r="F106" s="4">
        <f t="shared" si="116"/>
        <v>47.830528012145884</v>
      </c>
      <c r="G106" s="4">
        <f t="shared" si="115"/>
        <v>47.830528012145884</v>
      </c>
      <c r="H106" s="4">
        <f t="shared" ref="H106" si="117">+H105*H78*H96</f>
        <v>47.830528012145884</v>
      </c>
      <c r="I106" s="4">
        <f t="shared" si="114"/>
        <v>4.0794216762483044</v>
      </c>
      <c r="J106" s="4">
        <f t="shared" si="114"/>
        <v>4.0794216762483044</v>
      </c>
      <c r="K106" s="4">
        <f t="shared" ref="K106:L106" si="118">+K105*K78*K96</f>
        <v>4.0794216762483044</v>
      </c>
      <c r="L106" s="4">
        <f t="shared" si="118"/>
        <v>4.0794216762483044</v>
      </c>
    </row>
    <row r="107" spans="1:12" x14ac:dyDescent="0.25">
      <c r="A107" s="2" t="s">
        <v>128</v>
      </c>
      <c r="B107" s="2"/>
      <c r="C107" s="4">
        <f t="shared" ref="C107:H107" si="119">+C106*1000/C89</f>
        <v>1.7003677570445355</v>
      </c>
      <c r="D107" s="4">
        <f t="shared" si="119"/>
        <v>0.14502279974663373</v>
      </c>
      <c r="E107" s="4">
        <f t="shared" si="119"/>
        <v>1.7003677570445355</v>
      </c>
      <c r="F107" s="4">
        <f t="shared" si="119"/>
        <v>1.7003677570445355</v>
      </c>
      <c r="G107" s="4">
        <f t="shared" si="119"/>
        <v>1.7003677570445355</v>
      </c>
      <c r="H107" s="4">
        <f t="shared" si="119"/>
        <v>1.7003677570445355</v>
      </c>
      <c r="I107" s="4">
        <f t="shared" ref="I107:L107" si="120">+I106*1000/I89</f>
        <v>0.14502279974663373</v>
      </c>
      <c r="J107" s="4">
        <f t="shared" ref="J107:K107" si="121">+J106*1000/J89</f>
        <v>0.14502279974663373</v>
      </c>
      <c r="K107" s="4">
        <f t="shared" si="121"/>
        <v>0.14502279974663373</v>
      </c>
      <c r="L107" s="4">
        <f t="shared" si="120"/>
        <v>0.14502279974663373</v>
      </c>
    </row>
    <row r="109" spans="1:12" x14ac:dyDescent="0.25">
      <c r="A109" s="2" t="s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 t="s">
        <v>130</v>
      </c>
      <c r="B110" s="2"/>
      <c r="C110" s="4">
        <f t="shared" ref="C110:L110" si="122">+(1-C98)^(C7+C13)</f>
        <v>0.67814409395437902</v>
      </c>
      <c r="D110" s="4">
        <f t="shared" si="122"/>
        <v>0.95631200782680115</v>
      </c>
      <c r="E110" s="4">
        <f t="shared" si="122"/>
        <v>0.67814409395437902</v>
      </c>
      <c r="F110" s="4">
        <f t="shared" si="122"/>
        <v>0.67814409395437902</v>
      </c>
      <c r="G110" s="4">
        <f t="shared" si="122"/>
        <v>0.67814409395437902</v>
      </c>
      <c r="H110" s="4">
        <f t="shared" si="122"/>
        <v>0.67814409395437902</v>
      </c>
      <c r="I110" s="4">
        <f t="shared" si="122"/>
        <v>0.95631200782680115</v>
      </c>
      <c r="J110" s="4">
        <f t="shared" si="122"/>
        <v>0.95631200782680115</v>
      </c>
      <c r="K110" s="4">
        <f t="shared" si="122"/>
        <v>0.95631200782680115</v>
      </c>
      <c r="L110" s="4">
        <f t="shared" si="122"/>
        <v>0.95631200782680115</v>
      </c>
    </row>
    <row r="111" spans="1:12" x14ac:dyDescent="0.25">
      <c r="A111" s="2" t="s">
        <v>131</v>
      </c>
      <c r="B111" s="2"/>
      <c r="C111" s="4">
        <f t="shared" ref="C111:H111" si="123">1-C110</f>
        <v>0.32185590604562098</v>
      </c>
      <c r="D111" s="4">
        <f t="shared" si="123"/>
        <v>4.3687992173198853E-2</v>
      </c>
      <c r="E111" s="4">
        <f t="shared" si="123"/>
        <v>0.32185590604562098</v>
      </c>
      <c r="F111" s="4">
        <f t="shared" si="123"/>
        <v>0.32185590604562098</v>
      </c>
      <c r="G111" s="4">
        <f t="shared" si="123"/>
        <v>0.32185590604562098</v>
      </c>
      <c r="H111" s="4">
        <f t="shared" si="123"/>
        <v>0.32185590604562098</v>
      </c>
      <c r="I111" s="4">
        <f t="shared" ref="I111:L111" si="124">1-I110</f>
        <v>4.3687992173198853E-2</v>
      </c>
      <c r="J111" s="4">
        <f t="shared" ref="J111:K111" si="125">1-J110</f>
        <v>4.3687992173198853E-2</v>
      </c>
      <c r="K111" s="4">
        <f t="shared" si="125"/>
        <v>4.3687992173198853E-2</v>
      </c>
      <c r="L111" s="4">
        <f t="shared" si="124"/>
        <v>4.3687992173198853E-2</v>
      </c>
    </row>
    <row r="112" spans="1:12" x14ac:dyDescent="0.25">
      <c r="A112" s="2" t="s">
        <v>126</v>
      </c>
      <c r="B112" s="2"/>
      <c r="C112" s="4">
        <f t="shared" ref="C112:J112" si="126">+C111/C60</f>
        <v>4.8278385906843142E-2</v>
      </c>
      <c r="D112" s="4">
        <f t="shared" ref="D112:G112" si="127">+D111/D60</f>
        <v>6.5531988259798276E-3</v>
      </c>
      <c r="E112" s="4">
        <f t="shared" ref="E112:F112" si="128">+E111/E60</f>
        <v>4.8278385906843142E-2</v>
      </c>
      <c r="F112" s="4">
        <f t="shared" si="128"/>
        <v>4.8278385906843142E-2</v>
      </c>
      <c r="G112" s="4">
        <f t="shared" si="127"/>
        <v>4.8278385906843142E-2</v>
      </c>
      <c r="H112" s="4">
        <f t="shared" ref="H112" si="129">+H111/H60</f>
        <v>4.8278385906843142E-2</v>
      </c>
      <c r="I112" s="4">
        <f t="shared" si="126"/>
        <v>6.5531988259798276E-3</v>
      </c>
      <c r="J112" s="4">
        <f t="shared" si="126"/>
        <v>6.5531988259798276E-3</v>
      </c>
      <c r="K112" s="4">
        <f t="shared" ref="K112:L112" si="130">+K111/K60</f>
        <v>6.5531988259798276E-3</v>
      </c>
      <c r="L112" s="4">
        <f t="shared" si="130"/>
        <v>6.5531988259798276E-3</v>
      </c>
    </row>
    <row r="113" spans="1:12" x14ac:dyDescent="0.25">
      <c r="A113" s="2" t="s">
        <v>127</v>
      </c>
      <c r="B113" s="2"/>
      <c r="C113" s="4">
        <f t="shared" ref="C113:J113" si="131">+C78*C96*C112</f>
        <v>49.723879403602758</v>
      </c>
      <c r="D113" s="4">
        <f t="shared" ref="D113:G113" si="132">+D78*D96*D112</f>
        <v>6.7494068413887254</v>
      </c>
      <c r="E113" s="4">
        <f t="shared" ref="E113:F113" si="133">+E78*E96*E112</f>
        <v>49.723879403602758</v>
      </c>
      <c r="F113" s="4">
        <f t="shared" si="133"/>
        <v>49.723879403602758</v>
      </c>
      <c r="G113" s="4">
        <f t="shared" si="132"/>
        <v>49.723879403602758</v>
      </c>
      <c r="H113" s="4">
        <f t="shared" ref="H113" si="134">+H78*H96*H112</f>
        <v>49.723879403602758</v>
      </c>
      <c r="I113" s="4">
        <f t="shared" si="131"/>
        <v>6.7494068413887254</v>
      </c>
      <c r="J113" s="4">
        <f t="shared" si="131"/>
        <v>6.7494068413887254</v>
      </c>
      <c r="K113" s="4">
        <f t="shared" ref="K113:L113" si="135">+K78*K96*K112</f>
        <v>6.7494068413887254</v>
      </c>
      <c r="L113" s="4">
        <f t="shared" si="135"/>
        <v>6.7494068413887254</v>
      </c>
    </row>
    <row r="114" spans="1:12" x14ac:dyDescent="0.25">
      <c r="A114" s="2" t="s">
        <v>128</v>
      </c>
      <c r="B114" s="2"/>
      <c r="C114" s="4">
        <f t="shared" ref="C114:H114" si="136">+C113*1000/C89</f>
        <v>1.7676761015807103</v>
      </c>
      <c r="D114" s="4">
        <f t="shared" si="136"/>
        <v>0.23994035293440419</v>
      </c>
      <c r="E114" s="4">
        <f t="shared" si="136"/>
        <v>1.7676761015807103</v>
      </c>
      <c r="F114" s="4">
        <f t="shared" si="136"/>
        <v>1.7676761015807103</v>
      </c>
      <c r="G114" s="4">
        <f t="shared" si="136"/>
        <v>1.7676761015807103</v>
      </c>
      <c r="H114" s="4">
        <f t="shared" si="136"/>
        <v>1.7676761015807103</v>
      </c>
      <c r="I114" s="4">
        <f t="shared" ref="I114:L114" si="137">+I113*1000/I89</f>
        <v>0.23994035293440419</v>
      </c>
      <c r="J114" s="4">
        <f t="shared" ref="J114:K114" si="138">+J113*1000/J89</f>
        <v>0.23994035293440419</v>
      </c>
      <c r="K114" s="4">
        <f t="shared" si="138"/>
        <v>0.23994035293440419</v>
      </c>
      <c r="L114" s="4">
        <f t="shared" si="137"/>
        <v>0.23994035293440419</v>
      </c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 t="s">
        <v>132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 t="s">
        <v>133</v>
      </c>
      <c r="B117" s="2"/>
      <c r="C117" s="4">
        <f t="shared" ref="C117:H117" si="139">C103*C100</f>
        <v>711.07061325236089</v>
      </c>
      <c r="D117" s="4">
        <f t="shared" si="139"/>
        <v>1002.744655491678</v>
      </c>
      <c r="E117" s="4">
        <f t="shared" si="139"/>
        <v>711.07061325236089</v>
      </c>
      <c r="F117" s="4">
        <f t="shared" si="139"/>
        <v>711.07061325236089</v>
      </c>
      <c r="G117" s="4">
        <f t="shared" si="139"/>
        <v>711.07061325236089</v>
      </c>
      <c r="H117" s="4">
        <f t="shared" si="139"/>
        <v>711.07061325236089</v>
      </c>
      <c r="I117" s="4">
        <f t="shared" ref="I117:L117" si="140">I103*I100</f>
        <v>1002.744655491678</v>
      </c>
      <c r="J117" s="4">
        <f t="shared" ref="J117:K117" si="141">J103*J100</f>
        <v>1002.744655491678</v>
      </c>
      <c r="K117" s="4">
        <f t="shared" si="141"/>
        <v>1002.744655491678</v>
      </c>
      <c r="L117" s="4">
        <f t="shared" si="140"/>
        <v>1002.744655491678</v>
      </c>
    </row>
    <row r="118" spans="1:12" x14ac:dyDescent="0.25">
      <c r="A118" s="2" t="s">
        <v>134</v>
      </c>
      <c r="B118" s="2"/>
      <c r="C118" s="4">
        <f t="shared" ref="C118:H118" si="142">+C101</f>
        <v>1422.2992000000004</v>
      </c>
      <c r="D118" s="4">
        <f t="shared" si="142"/>
        <v>1422.2992000000004</v>
      </c>
      <c r="E118" s="4">
        <f t="shared" si="142"/>
        <v>1422.2992000000004</v>
      </c>
      <c r="F118" s="4">
        <f t="shared" si="142"/>
        <v>1422.2992000000004</v>
      </c>
      <c r="G118" s="4">
        <f t="shared" si="142"/>
        <v>1422.2992000000004</v>
      </c>
      <c r="H118" s="4">
        <f t="shared" si="142"/>
        <v>1422.2992000000004</v>
      </c>
      <c r="I118" s="4">
        <f t="shared" ref="I118:L118" si="143">+I101</f>
        <v>1422.2992000000004</v>
      </c>
      <c r="J118" s="4">
        <f t="shared" ref="J118:K118" si="144">+J101</f>
        <v>1422.2992000000004</v>
      </c>
      <c r="K118" s="4">
        <f t="shared" si="144"/>
        <v>1422.2992000000004</v>
      </c>
      <c r="L118" s="4">
        <f t="shared" si="143"/>
        <v>1422.2992000000004</v>
      </c>
    </row>
    <row r="119" spans="1:12" x14ac:dyDescent="0.25">
      <c r="A119" s="2" t="s">
        <v>135</v>
      </c>
      <c r="B119" s="2"/>
      <c r="C119" s="4">
        <f t="shared" ref="C119:H119" si="145">+C117*1000/C89</f>
        <v>25.278448597706678</v>
      </c>
      <c r="D119" s="4">
        <f t="shared" si="145"/>
        <v>35.647414979692691</v>
      </c>
      <c r="E119" s="4">
        <f t="shared" si="145"/>
        <v>25.278448597706678</v>
      </c>
      <c r="F119" s="4">
        <f t="shared" si="145"/>
        <v>25.278448597706678</v>
      </c>
      <c r="G119" s="4">
        <f t="shared" si="145"/>
        <v>25.278448597706678</v>
      </c>
      <c r="H119" s="4">
        <f t="shared" si="145"/>
        <v>25.278448597706678</v>
      </c>
      <c r="I119" s="4">
        <f t="shared" ref="I119:L119" si="146">+I117*1000/I89</f>
        <v>35.647414979692691</v>
      </c>
      <c r="J119" s="4">
        <f t="shared" ref="J119:K119" si="147">+J117*1000/J89</f>
        <v>35.647414979692691</v>
      </c>
      <c r="K119" s="4">
        <f t="shared" si="147"/>
        <v>35.647414979692691</v>
      </c>
      <c r="L119" s="4">
        <f t="shared" si="146"/>
        <v>35.647414979692691</v>
      </c>
    </row>
    <row r="120" spans="1:12" x14ac:dyDescent="0.25">
      <c r="A120" s="2" t="s">
        <v>136</v>
      </c>
      <c r="B120" s="2"/>
      <c r="C120" s="4">
        <f t="shared" ref="C120:H120" si="148">+C118*1000/C89</f>
        <v>50.562513128354162</v>
      </c>
      <c r="D120" s="4">
        <f t="shared" si="148"/>
        <v>50.562513128354162</v>
      </c>
      <c r="E120" s="4">
        <f t="shared" si="148"/>
        <v>50.562513128354162</v>
      </c>
      <c r="F120" s="4">
        <f t="shared" si="148"/>
        <v>50.562513128354162</v>
      </c>
      <c r="G120" s="4">
        <f t="shared" si="148"/>
        <v>50.562513128354162</v>
      </c>
      <c r="H120" s="4">
        <f t="shared" si="148"/>
        <v>50.562513128354162</v>
      </c>
      <c r="I120" s="4">
        <f t="shared" ref="I120:L120" si="149">+I118*1000/I89</f>
        <v>50.562513128354162</v>
      </c>
      <c r="J120" s="4">
        <f t="shared" ref="J120:K120" si="150">+J118*1000/J89</f>
        <v>50.562513128354162</v>
      </c>
      <c r="K120" s="4">
        <f t="shared" si="150"/>
        <v>50.562513128354162</v>
      </c>
      <c r="L120" s="4">
        <f t="shared" si="149"/>
        <v>50.562513128354162</v>
      </c>
    </row>
    <row r="121" spans="1:12" x14ac:dyDescent="0.25">
      <c r="A121" s="2" t="s">
        <v>137</v>
      </c>
      <c r="B121" s="2"/>
      <c r="C121" s="4">
        <f t="shared" ref="C121:H121" si="151">+C119+C120</f>
        <v>75.84096172606084</v>
      </c>
      <c r="D121" s="4">
        <f t="shared" si="151"/>
        <v>86.209928108046853</v>
      </c>
      <c r="E121" s="4">
        <f t="shared" si="151"/>
        <v>75.84096172606084</v>
      </c>
      <c r="F121" s="4">
        <f t="shared" si="151"/>
        <v>75.84096172606084</v>
      </c>
      <c r="G121" s="4">
        <f t="shared" si="151"/>
        <v>75.84096172606084</v>
      </c>
      <c r="H121" s="4">
        <f t="shared" si="151"/>
        <v>75.84096172606084</v>
      </c>
      <c r="I121" s="4">
        <f t="shared" ref="I121:L121" si="152">+I119+I120</f>
        <v>86.209928108046853</v>
      </c>
      <c r="J121" s="4">
        <f t="shared" ref="J121:K121" si="153">+J119+J120</f>
        <v>86.209928108046853</v>
      </c>
      <c r="K121" s="4">
        <f t="shared" si="153"/>
        <v>86.209928108046853</v>
      </c>
      <c r="L121" s="4">
        <f t="shared" si="152"/>
        <v>86.209928108046853</v>
      </c>
    </row>
    <row r="122" spans="1:12" x14ac:dyDescent="0.25">
      <c r="A122" s="2" t="s">
        <v>138</v>
      </c>
      <c r="B122" s="2" t="s">
        <v>139</v>
      </c>
      <c r="C122" s="3">
        <f t="shared" ref="C122:L122" si="154">VS_kvæg_tot_omsat_lager</f>
        <v>0.40388440967981065</v>
      </c>
      <c r="D122" s="3">
        <f t="shared" si="154"/>
        <v>0.40388440967981065</v>
      </c>
      <c r="E122" s="3">
        <f t="shared" si="154"/>
        <v>0.40388440967981065</v>
      </c>
      <c r="F122" s="3">
        <f t="shared" si="154"/>
        <v>0.40388440967981065</v>
      </c>
      <c r="G122" s="3">
        <f t="shared" si="154"/>
        <v>0.40388440967981065</v>
      </c>
      <c r="H122" s="3">
        <f t="shared" si="154"/>
        <v>0.40388440967981065</v>
      </c>
      <c r="I122" s="3">
        <f t="shared" si="154"/>
        <v>0.40388440967981065</v>
      </c>
      <c r="J122" s="3">
        <f t="shared" si="154"/>
        <v>0.40388440967981065</v>
      </c>
      <c r="K122" s="3">
        <f t="shared" si="154"/>
        <v>0.40388440967981065</v>
      </c>
      <c r="L122" s="3">
        <f t="shared" si="154"/>
        <v>0.40388440967981065</v>
      </c>
    </row>
    <row r="123" spans="1:12" x14ac:dyDescent="0.25">
      <c r="A123" s="2" t="s">
        <v>140</v>
      </c>
      <c r="B123" s="2"/>
      <c r="C123" s="4">
        <f t="shared" ref="C123:H123" si="155">+C122*C119</f>
        <v>10.209571289506199</v>
      </c>
      <c r="D123" s="4">
        <f t="shared" si="155"/>
        <v>14.397435155684422</v>
      </c>
      <c r="E123" s="4">
        <f t="shared" si="155"/>
        <v>10.209571289506199</v>
      </c>
      <c r="F123" s="4">
        <f t="shared" si="155"/>
        <v>10.209571289506199</v>
      </c>
      <c r="G123" s="4">
        <f t="shared" si="155"/>
        <v>10.209571289506199</v>
      </c>
      <c r="H123" s="4">
        <f t="shared" si="155"/>
        <v>10.209571289506199</v>
      </c>
      <c r="I123" s="4">
        <f t="shared" ref="I123:L123" si="156">+I122*I119</f>
        <v>14.397435155684422</v>
      </c>
      <c r="J123" s="4">
        <f t="shared" ref="J123:K123" si="157">+J122*J119</f>
        <v>14.397435155684422</v>
      </c>
      <c r="K123" s="4">
        <f t="shared" si="157"/>
        <v>14.397435155684422</v>
      </c>
      <c r="L123" s="4">
        <f t="shared" si="156"/>
        <v>14.397435155684422</v>
      </c>
    </row>
    <row r="124" spans="1:12" x14ac:dyDescent="0.25">
      <c r="A124" s="2" t="s">
        <v>141</v>
      </c>
      <c r="B124" s="2"/>
      <c r="C124" s="4">
        <f t="shared" ref="C124:H124" si="158">+C120*C122</f>
        <v>20.421410766772997</v>
      </c>
      <c r="D124" s="4">
        <f t="shared" si="158"/>
        <v>20.421410766772997</v>
      </c>
      <c r="E124" s="4">
        <f t="shared" si="158"/>
        <v>20.421410766772997</v>
      </c>
      <c r="F124" s="4">
        <f t="shared" si="158"/>
        <v>20.421410766772997</v>
      </c>
      <c r="G124" s="4">
        <f t="shared" si="158"/>
        <v>20.421410766772997</v>
      </c>
      <c r="H124" s="4">
        <f t="shared" si="158"/>
        <v>20.421410766772997</v>
      </c>
      <c r="I124" s="4">
        <f t="shared" ref="I124:L124" si="159">+I120*I122</f>
        <v>20.421410766772997</v>
      </c>
      <c r="J124" s="4">
        <f t="shared" ref="J124:K124" si="160">+J120*J122</f>
        <v>20.421410766772997</v>
      </c>
      <c r="K124" s="4">
        <f t="shared" si="160"/>
        <v>20.421410766772997</v>
      </c>
      <c r="L124" s="4">
        <f t="shared" si="159"/>
        <v>20.421410766772997</v>
      </c>
    </row>
    <row r="125" spans="1:12" x14ac:dyDescent="0.25">
      <c r="A125" s="2" t="s">
        <v>142</v>
      </c>
      <c r="B125" s="2"/>
      <c r="C125" s="4">
        <f t="shared" ref="C125:J125" si="161">+C123/C60</f>
        <v>1.5314356934259297</v>
      </c>
      <c r="D125" s="4">
        <f t="shared" ref="D125:G125" si="162">+D123/D60</f>
        <v>2.1596152733526632</v>
      </c>
      <c r="E125" s="4">
        <f t="shared" ref="E125:F125" si="163">+E123/E60</f>
        <v>1.5314356934259297</v>
      </c>
      <c r="F125" s="4">
        <f t="shared" si="163"/>
        <v>1.5314356934259297</v>
      </c>
      <c r="G125" s="4">
        <f t="shared" si="162"/>
        <v>1.5314356934259297</v>
      </c>
      <c r="H125" s="4">
        <f t="shared" ref="H125" si="164">+H123/H60</f>
        <v>1.5314356934259297</v>
      </c>
      <c r="I125" s="4">
        <f t="shared" si="161"/>
        <v>2.1596152733526632</v>
      </c>
      <c r="J125" s="4">
        <f t="shared" si="161"/>
        <v>2.1596152733526632</v>
      </c>
      <c r="K125" s="4">
        <f t="shared" ref="K125:L125" si="165">+K123/K60</f>
        <v>2.1596152733526632</v>
      </c>
      <c r="L125" s="4">
        <f t="shared" si="165"/>
        <v>2.1596152733526632</v>
      </c>
    </row>
    <row r="126" spans="1:12" x14ac:dyDescent="0.25">
      <c r="A126" s="2" t="s">
        <v>143</v>
      </c>
      <c r="B126" s="2"/>
      <c r="C126" s="4">
        <f t="shared" ref="C126:J126" si="166">+C124/C60</f>
        <v>3.0632116150159492</v>
      </c>
      <c r="D126" s="4">
        <f t="shared" ref="D126:G126" si="167">+D124/D60</f>
        <v>3.0632116150159492</v>
      </c>
      <c r="E126" s="4">
        <f t="shared" ref="E126:F126" si="168">+E124/E60</f>
        <v>3.0632116150159492</v>
      </c>
      <c r="F126" s="4">
        <f t="shared" si="168"/>
        <v>3.0632116150159492</v>
      </c>
      <c r="G126" s="4">
        <f t="shared" si="167"/>
        <v>3.0632116150159492</v>
      </c>
      <c r="H126" s="4">
        <f t="shared" ref="H126" si="169">+H124/H60</f>
        <v>3.0632116150159492</v>
      </c>
      <c r="I126" s="4">
        <f t="shared" si="166"/>
        <v>3.0632116150159492</v>
      </c>
      <c r="J126" s="4">
        <f t="shared" si="166"/>
        <v>3.0632116150159492</v>
      </c>
      <c r="K126" s="4">
        <f t="shared" ref="K126:L126" si="170">+K124/K60</f>
        <v>3.0632116150159492</v>
      </c>
      <c r="L126" s="4">
        <f t="shared" si="170"/>
        <v>3.0632116150159492</v>
      </c>
    </row>
    <row r="127" spans="1:12" x14ac:dyDescent="0.25">
      <c r="A127" s="2" t="s">
        <v>128</v>
      </c>
      <c r="B127" s="2"/>
      <c r="C127" s="4">
        <f t="shared" ref="C127:L127" si="171">+SUM(C125)</f>
        <v>1.5314356934259297</v>
      </c>
      <c r="D127" s="4">
        <f t="shared" si="171"/>
        <v>2.1596152733526632</v>
      </c>
      <c r="E127" s="4">
        <f t="shared" si="171"/>
        <v>1.5314356934259297</v>
      </c>
      <c r="F127" s="4">
        <f t="shared" si="171"/>
        <v>1.5314356934259297</v>
      </c>
      <c r="G127" s="4">
        <f t="shared" si="171"/>
        <v>1.5314356934259297</v>
      </c>
      <c r="H127" s="4">
        <f t="shared" si="171"/>
        <v>1.5314356934259297</v>
      </c>
      <c r="I127" s="4">
        <f t="shared" si="171"/>
        <v>2.1596152733526632</v>
      </c>
      <c r="J127" s="4">
        <f t="shared" si="171"/>
        <v>2.1596152733526632</v>
      </c>
      <c r="K127" s="4">
        <f t="shared" si="171"/>
        <v>2.1596152733526632</v>
      </c>
      <c r="L127" s="4">
        <f t="shared" si="171"/>
        <v>2.1596152733526632</v>
      </c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 t="s">
        <v>144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 t="s">
        <v>133</v>
      </c>
      <c r="B130" s="2"/>
      <c r="C130" s="4">
        <f t="shared" ref="C130:H130" si="172">+C100*C103</f>
        <v>711.07061325236089</v>
      </c>
      <c r="D130" s="4">
        <f t="shared" si="172"/>
        <v>1002.744655491678</v>
      </c>
      <c r="E130" s="4">
        <f t="shared" si="172"/>
        <v>711.07061325236089</v>
      </c>
      <c r="F130" s="4">
        <f t="shared" si="172"/>
        <v>711.07061325236089</v>
      </c>
      <c r="G130" s="4">
        <f t="shared" si="172"/>
        <v>711.07061325236089</v>
      </c>
      <c r="H130" s="4">
        <f t="shared" si="172"/>
        <v>711.07061325236089</v>
      </c>
      <c r="I130" s="4">
        <f t="shared" ref="I130:L130" si="173">+I100*I103</f>
        <v>1002.744655491678</v>
      </c>
      <c r="J130" s="4">
        <f t="shared" ref="J130:K130" si="174">+J100*J103</f>
        <v>1002.744655491678</v>
      </c>
      <c r="K130" s="4">
        <f t="shared" si="174"/>
        <v>1002.744655491678</v>
      </c>
      <c r="L130" s="4">
        <f t="shared" si="173"/>
        <v>1002.744655491678</v>
      </c>
    </row>
    <row r="131" spans="1:12" x14ac:dyDescent="0.25">
      <c r="A131" s="2" t="s">
        <v>134</v>
      </c>
      <c r="B131" s="2"/>
      <c r="C131" s="4">
        <f t="shared" ref="C131:H131" si="175">+C101</f>
        <v>1422.2992000000004</v>
      </c>
      <c r="D131" s="4">
        <f t="shared" si="175"/>
        <v>1422.2992000000004</v>
      </c>
      <c r="E131" s="4">
        <f t="shared" si="175"/>
        <v>1422.2992000000004</v>
      </c>
      <c r="F131" s="4">
        <f t="shared" si="175"/>
        <v>1422.2992000000004</v>
      </c>
      <c r="G131" s="4">
        <f t="shared" si="175"/>
        <v>1422.2992000000004</v>
      </c>
      <c r="H131" s="4">
        <f t="shared" si="175"/>
        <v>1422.2992000000004</v>
      </c>
      <c r="I131" s="4">
        <f t="shared" ref="I131:L131" si="176">+I101</f>
        <v>1422.2992000000004</v>
      </c>
      <c r="J131" s="4">
        <f t="shared" ref="J131:K131" si="177">+J101</f>
        <v>1422.2992000000004</v>
      </c>
      <c r="K131" s="4">
        <f t="shared" si="177"/>
        <v>1422.2992000000004</v>
      </c>
      <c r="L131" s="4">
        <f t="shared" si="176"/>
        <v>1422.2992000000004</v>
      </c>
    </row>
    <row r="132" spans="1:12" x14ac:dyDescent="0.25">
      <c r="A132" s="2" t="s">
        <v>135</v>
      </c>
      <c r="B132" s="2"/>
      <c r="C132" s="4">
        <f t="shared" ref="C132:H132" si="178">+C130*1000/C89</f>
        <v>25.278448597706678</v>
      </c>
      <c r="D132" s="4">
        <f t="shared" si="178"/>
        <v>35.647414979692691</v>
      </c>
      <c r="E132" s="4">
        <f t="shared" si="178"/>
        <v>25.278448597706678</v>
      </c>
      <c r="F132" s="4">
        <f t="shared" si="178"/>
        <v>25.278448597706678</v>
      </c>
      <c r="G132" s="4">
        <f t="shared" si="178"/>
        <v>25.278448597706678</v>
      </c>
      <c r="H132" s="4">
        <f t="shared" si="178"/>
        <v>25.278448597706678</v>
      </c>
      <c r="I132" s="4">
        <f t="shared" ref="I132:L132" si="179">+I130*1000/I89</f>
        <v>35.647414979692691</v>
      </c>
      <c r="J132" s="4">
        <f t="shared" ref="J132:K132" si="180">+J130*1000/J89</f>
        <v>35.647414979692691</v>
      </c>
      <c r="K132" s="4">
        <f t="shared" si="180"/>
        <v>35.647414979692691</v>
      </c>
      <c r="L132" s="4">
        <f t="shared" si="179"/>
        <v>35.647414979692691</v>
      </c>
    </row>
    <row r="133" spans="1:12" x14ac:dyDescent="0.25">
      <c r="A133" s="2" t="s">
        <v>136</v>
      </c>
      <c r="B133" s="2"/>
      <c r="C133" s="4">
        <f t="shared" ref="C133:H133" si="181">+C131*1000/C89</f>
        <v>50.562513128354162</v>
      </c>
      <c r="D133" s="4">
        <f t="shared" si="181"/>
        <v>50.562513128354162</v>
      </c>
      <c r="E133" s="4">
        <f t="shared" si="181"/>
        <v>50.562513128354162</v>
      </c>
      <c r="F133" s="4">
        <f t="shared" si="181"/>
        <v>50.562513128354162</v>
      </c>
      <c r="G133" s="4">
        <f t="shared" si="181"/>
        <v>50.562513128354162</v>
      </c>
      <c r="H133" s="4">
        <f t="shared" si="181"/>
        <v>50.562513128354162</v>
      </c>
      <c r="I133" s="4">
        <f t="shared" ref="I133:L133" si="182">+I131*1000/I89</f>
        <v>50.562513128354162</v>
      </c>
      <c r="J133" s="4">
        <f t="shared" ref="J133:K133" si="183">+J131*1000/J89</f>
        <v>50.562513128354162</v>
      </c>
      <c r="K133" s="4">
        <f t="shared" si="183"/>
        <v>50.562513128354162</v>
      </c>
      <c r="L133" s="4">
        <f t="shared" si="182"/>
        <v>50.562513128354162</v>
      </c>
    </row>
    <row r="134" spans="1:12" x14ac:dyDescent="0.25">
      <c r="A134" s="2" t="s">
        <v>145</v>
      </c>
      <c r="B134" s="2"/>
      <c r="C134" s="4">
        <f t="shared" ref="C134:L134" si="184">+C91</f>
        <v>4.4117355048985116</v>
      </c>
      <c r="D134" s="4">
        <f t="shared" si="184"/>
        <v>4.4117355048985116</v>
      </c>
      <c r="E134" s="4">
        <f t="shared" si="184"/>
        <v>4.4117355048985116</v>
      </c>
      <c r="F134" s="4">
        <f t="shared" si="184"/>
        <v>4.4117355048985116</v>
      </c>
      <c r="G134" s="4">
        <f t="shared" si="184"/>
        <v>4.4117355048985116</v>
      </c>
      <c r="H134" s="4">
        <f t="shared" si="184"/>
        <v>4.4117355048985116</v>
      </c>
      <c r="I134" s="4">
        <f t="shared" si="184"/>
        <v>4.4117355048985116</v>
      </c>
      <c r="J134" s="4">
        <f t="shared" si="184"/>
        <v>4.4117355048985116</v>
      </c>
      <c r="K134" s="4">
        <f t="shared" si="184"/>
        <v>4.4117355048985116</v>
      </c>
      <c r="L134" s="4">
        <f t="shared" si="184"/>
        <v>4.4117355048985116</v>
      </c>
    </row>
    <row r="135" spans="1:12" x14ac:dyDescent="0.25">
      <c r="A135" s="2" t="s">
        <v>173</v>
      </c>
      <c r="B135" s="2"/>
      <c r="C135" s="4">
        <f t="shared" ref="C135:L135" si="185">+C132+C133</f>
        <v>75.84096172606084</v>
      </c>
      <c r="D135" s="4">
        <f t="shared" si="185"/>
        <v>86.209928108046853</v>
      </c>
      <c r="E135" s="4">
        <f t="shared" si="185"/>
        <v>75.84096172606084</v>
      </c>
      <c r="F135" s="4">
        <f t="shared" si="185"/>
        <v>75.84096172606084</v>
      </c>
      <c r="G135" s="4">
        <f t="shared" si="185"/>
        <v>75.84096172606084</v>
      </c>
      <c r="H135" s="4">
        <f t="shared" si="185"/>
        <v>75.84096172606084</v>
      </c>
      <c r="I135" s="4">
        <f t="shared" si="185"/>
        <v>86.209928108046853</v>
      </c>
      <c r="J135" s="4">
        <f t="shared" si="185"/>
        <v>86.209928108046853</v>
      </c>
      <c r="K135" s="4">
        <f t="shared" si="185"/>
        <v>86.209928108046853</v>
      </c>
      <c r="L135" s="4">
        <f t="shared" si="185"/>
        <v>86.209928108046853</v>
      </c>
    </row>
    <row r="136" spans="1:12" x14ac:dyDescent="0.25">
      <c r="A136" s="2" t="s">
        <v>174</v>
      </c>
      <c r="B136" s="2"/>
      <c r="C136" s="4">
        <f t="shared" ref="C136:L136" si="186">+C132+C133+C134</f>
        <v>80.252697230959356</v>
      </c>
      <c r="D136" s="4">
        <f t="shared" si="186"/>
        <v>90.621663612945369</v>
      </c>
      <c r="E136" s="4">
        <f t="shared" si="186"/>
        <v>80.252697230959356</v>
      </c>
      <c r="F136" s="4">
        <f t="shared" si="186"/>
        <v>80.252697230959356</v>
      </c>
      <c r="G136" s="4">
        <f t="shared" si="186"/>
        <v>80.252697230959356</v>
      </c>
      <c r="H136" s="4">
        <f t="shared" si="186"/>
        <v>80.252697230959356</v>
      </c>
      <c r="I136" s="4">
        <f t="shared" si="186"/>
        <v>90.621663612945369</v>
      </c>
      <c r="J136" s="4">
        <f t="shared" si="186"/>
        <v>90.621663612945369</v>
      </c>
      <c r="K136" s="4">
        <f t="shared" si="186"/>
        <v>90.621663612945369</v>
      </c>
      <c r="L136" s="4">
        <f t="shared" si="186"/>
        <v>90.621663612945369</v>
      </c>
    </row>
    <row r="137" spans="1:12" x14ac:dyDescent="0.25">
      <c r="A137" s="2" t="s">
        <v>148</v>
      </c>
      <c r="B137" s="2" t="s">
        <v>149</v>
      </c>
      <c r="C137" s="3">
        <v>0.52</v>
      </c>
      <c r="D137" s="3">
        <v>0.52</v>
      </c>
      <c r="E137" s="3">
        <v>0.52</v>
      </c>
      <c r="F137" s="3">
        <v>0.52</v>
      </c>
      <c r="G137" s="3">
        <v>0.52</v>
      </c>
      <c r="H137" s="3">
        <v>0.52</v>
      </c>
      <c r="I137" s="3">
        <v>0.52</v>
      </c>
      <c r="J137" s="3">
        <v>0.52</v>
      </c>
      <c r="K137" s="3">
        <v>0.52</v>
      </c>
      <c r="L137" s="3">
        <v>0.52</v>
      </c>
    </row>
    <row r="138" spans="1:12" x14ac:dyDescent="0.25">
      <c r="A138" s="2" t="s">
        <v>150</v>
      </c>
      <c r="B138" s="2"/>
      <c r="C138" s="3">
        <v>230</v>
      </c>
      <c r="D138" s="3">
        <v>230</v>
      </c>
      <c r="E138" s="3">
        <v>230</v>
      </c>
      <c r="F138" s="3">
        <v>230</v>
      </c>
      <c r="G138" s="3">
        <v>230</v>
      </c>
      <c r="H138" s="3">
        <v>230</v>
      </c>
      <c r="I138" s="3">
        <v>230</v>
      </c>
      <c r="J138" s="3">
        <v>230</v>
      </c>
      <c r="K138" s="3">
        <v>230</v>
      </c>
      <c r="L138" s="3">
        <v>230</v>
      </c>
    </row>
    <row r="139" spans="1:12" x14ac:dyDescent="0.25">
      <c r="A139" s="2" t="s">
        <v>151</v>
      </c>
      <c r="B139" s="2"/>
      <c r="C139" s="3">
        <v>0.55000000000000004</v>
      </c>
      <c r="D139" s="3">
        <v>0.55000000000000004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</row>
    <row r="140" spans="1:12" x14ac:dyDescent="0.25">
      <c r="A140" s="2" t="s">
        <v>152</v>
      </c>
      <c r="B140" s="2"/>
      <c r="C140" s="3">
        <v>0.71699999999999997</v>
      </c>
      <c r="D140" s="3">
        <v>0.71699999999999997</v>
      </c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</row>
    <row r="141" spans="1:12" x14ac:dyDescent="0.25">
      <c r="A141" s="2" t="s">
        <v>153</v>
      </c>
      <c r="B141" s="2"/>
      <c r="C141" s="4">
        <f t="shared" ref="C141:H141" si="187">+C138*C140/1000</f>
        <v>0.16491</v>
      </c>
      <c r="D141" s="4">
        <f t="shared" si="187"/>
        <v>0.16491</v>
      </c>
      <c r="E141" s="4">
        <f t="shared" si="187"/>
        <v>0.16491</v>
      </c>
      <c r="F141" s="4">
        <f t="shared" si="187"/>
        <v>0.16491</v>
      </c>
      <c r="G141" s="4">
        <f t="shared" si="187"/>
        <v>0.16491</v>
      </c>
      <c r="H141" s="4">
        <f t="shared" si="187"/>
        <v>0.16491</v>
      </c>
      <c r="I141" s="4">
        <f t="shared" ref="I141:L141" si="188">+I138*I140/1000</f>
        <v>0.16491</v>
      </c>
      <c r="J141" s="4">
        <f t="shared" ref="J141:K141" si="189">+J138*J140/1000</f>
        <v>0.16491</v>
      </c>
      <c r="K141" s="4">
        <f t="shared" si="189"/>
        <v>0.16491</v>
      </c>
      <c r="L141" s="4">
        <f t="shared" si="188"/>
        <v>0.16491</v>
      </c>
    </row>
    <row r="142" spans="1:12" x14ac:dyDescent="0.25">
      <c r="A142" s="2" t="s">
        <v>154</v>
      </c>
      <c r="B142" s="2"/>
      <c r="C142" s="72">
        <f t="shared" ref="C142:L142" si="190">+C141*C135</f>
        <v>12.506932998244693</v>
      </c>
      <c r="D142" s="72">
        <f t="shared" si="190"/>
        <v>14.216879244298006</v>
      </c>
      <c r="E142" s="72">
        <f t="shared" si="190"/>
        <v>12.506932998244693</v>
      </c>
      <c r="F142" s="72">
        <f t="shared" si="190"/>
        <v>12.506932998244693</v>
      </c>
      <c r="G142" s="72">
        <f t="shared" si="190"/>
        <v>12.506932998244693</v>
      </c>
      <c r="H142" s="72">
        <f t="shared" si="190"/>
        <v>12.506932998244693</v>
      </c>
      <c r="I142" s="72">
        <f t="shared" si="190"/>
        <v>14.216879244298006</v>
      </c>
      <c r="J142" s="72">
        <f t="shared" si="190"/>
        <v>14.216879244298006</v>
      </c>
      <c r="K142" s="72">
        <f t="shared" si="190"/>
        <v>14.216879244298006</v>
      </c>
      <c r="L142" s="72">
        <f t="shared" si="190"/>
        <v>14.216879244298006</v>
      </c>
    </row>
    <row r="143" spans="1:12" x14ac:dyDescent="0.25">
      <c r="A143" s="2" t="s">
        <v>155</v>
      </c>
      <c r="B143" s="2"/>
      <c r="C143" s="72">
        <f t="shared" ref="C143:L143" si="191">+C141*C136</f>
        <v>13.234472300357508</v>
      </c>
      <c r="D143" s="72">
        <f t="shared" si="191"/>
        <v>14.944418546410821</v>
      </c>
      <c r="E143" s="72">
        <f t="shared" si="191"/>
        <v>13.234472300357508</v>
      </c>
      <c r="F143" s="72">
        <f t="shared" si="191"/>
        <v>13.234472300357508</v>
      </c>
      <c r="G143" s="72">
        <f t="shared" si="191"/>
        <v>13.234472300357508</v>
      </c>
      <c r="H143" s="72">
        <f t="shared" si="191"/>
        <v>13.234472300357508</v>
      </c>
      <c r="I143" s="72">
        <f t="shared" si="191"/>
        <v>14.944418546410821</v>
      </c>
      <c r="J143" s="72">
        <f t="shared" si="191"/>
        <v>14.944418546410821</v>
      </c>
      <c r="K143" s="72">
        <f t="shared" si="191"/>
        <v>14.944418546410821</v>
      </c>
      <c r="L143" s="72">
        <f t="shared" si="191"/>
        <v>14.944418546410821</v>
      </c>
    </row>
    <row r="144" spans="1:12" x14ac:dyDescent="0.25">
      <c r="A144" s="2" t="s">
        <v>157</v>
      </c>
      <c r="B144" s="2"/>
      <c r="C144" s="4">
        <f t="shared" ref="C144:H144" si="192">+C136*(1-C137)</f>
        <v>38.521294670860492</v>
      </c>
      <c r="D144" s="4">
        <f t="shared" si="192"/>
        <v>43.498398534213777</v>
      </c>
      <c r="E144" s="4">
        <f t="shared" si="192"/>
        <v>38.521294670860492</v>
      </c>
      <c r="F144" s="4">
        <f t="shared" si="192"/>
        <v>38.521294670860492</v>
      </c>
      <c r="G144" s="4">
        <f t="shared" si="192"/>
        <v>38.521294670860492</v>
      </c>
      <c r="H144" s="4">
        <f t="shared" si="192"/>
        <v>38.521294670860492</v>
      </c>
      <c r="I144" s="4">
        <f t="shared" ref="I144:L144" si="193">+I136*(1-I137)</f>
        <v>43.498398534213777</v>
      </c>
      <c r="J144" s="4">
        <f t="shared" ref="J144:K144" si="194">+J136*(1-J137)</f>
        <v>43.498398534213777</v>
      </c>
      <c r="K144" s="4">
        <f t="shared" si="194"/>
        <v>43.498398534213777</v>
      </c>
      <c r="L144" s="4">
        <f t="shared" si="193"/>
        <v>43.498398534213777</v>
      </c>
    </row>
    <row r="145" spans="1:12" x14ac:dyDescent="0.25">
      <c r="A145" s="2" t="s">
        <v>158</v>
      </c>
      <c r="B145" s="2" t="s">
        <v>159</v>
      </c>
      <c r="C145" s="3">
        <f t="shared" ref="C145:L145" si="195">+VS_tot_omsat_lager_afg</f>
        <v>0.13092377276210895</v>
      </c>
      <c r="D145" s="3">
        <f t="shared" si="195"/>
        <v>0.13092377276210895</v>
      </c>
      <c r="E145" s="3">
        <f t="shared" si="195"/>
        <v>0.13092377276210895</v>
      </c>
      <c r="F145" s="3">
        <f t="shared" si="195"/>
        <v>0.13092377276210895</v>
      </c>
      <c r="G145" s="3">
        <f t="shared" si="195"/>
        <v>0.13092377276210895</v>
      </c>
      <c r="H145" s="3">
        <f t="shared" si="195"/>
        <v>0.13092377276210895</v>
      </c>
      <c r="I145" s="3">
        <f t="shared" si="195"/>
        <v>0.13092377276210895</v>
      </c>
      <c r="J145" s="3">
        <f t="shared" si="195"/>
        <v>0.13092377276210895</v>
      </c>
      <c r="K145" s="3">
        <f t="shared" si="195"/>
        <v>0.13092377276210895</v>
      </c>
      <c r="L145" s="3">
        <f t="shared" si="195"/>
        <v>0.13092377276210895</v>
      </c>
    </row>
    <row r="146" spans="1:12" x14ac:dyDescent="0.25">
      <c r="A146" s="2" t="s">
        <v>160</v>
      </c>
      <c r="B146" s="2"/>
      <c r="C146" s="4">
        <f t="shared" ref="C146:H146" si="196">+C144*C145</f>
        <v>5.0433532299899779</v>
      </c>
      <c r="D146" s="4">
        <f t="shared" si="196"/>
        <v>5.6949744452090574</v>
      </c>
      <c r="E146" s="4">
        <f t="shared" si="196"/>
        <v>5.0433532299899779</v>
      </c>
      <c r="F146" s="4">
        <f t="shared" si="196"/>
        <v>5.0433532299899779</v>
      </c>
      <c r="G146" s="4">
        <f t="shared" si="196"/>
        <v>5.0433532299899779</v>
      </c>
      <c r="H146" s="4">
        <f t="shared" si="196"/>
        <v>5.0433532299899779</v>
      </c>
      <c r="I146" s="4">
        <f t="shared" ref="I146:L146" si="197">+I144*I145</f>
        <v>5.6949744452090574</v>
      </c>
      <c r="J146" s="4">
        <f t="shared" ref="J146:K146" si="198">+J144*J145</f>
        <v>5.6949744452090574</v>
      </c>
      <c r="K146" s="4">
        <f t="shared" si="198"/>
        <v>5.6949744452090574</v>
      </c>
      <c r="L146" s="4">
        <f t="shared" si="197"/>
        <v>5.6949744452090574</v>
      </c>
    </row>
    <row r="147" spans="1:12" x14ac:dyDescent="0.25">
      <c r="A147" s="2" t="s">
        <v>128</v>
      </c>
      <c r="B147" s="2"/>
      <c r="C147" s="4">
        <f t="shared" ref="C147:H147" si="199">+C146/C61</f>
        <v>0.30260119379939865</v>
      </c>
      <c r="D147" s="4">
        <f t="shared" si="199"/>
        <v>0.34169846671254339</v>
      </c>
      <c r="E147" s="4">
        <f t="shared" si="199"/>
        <v>0.30260119379939865</v>
      </c>
      <c r="F147" s="4">
        <f t="shared" si="199"/>
        <v>0.30260119379939865</v>
      </c>
      <c r="G147" s="4">
        <f t="shared" si="199"/>
        <v>0.30260119379939865</v>
      </c>
      <c r="H147" s="4">
        <f t="shared" si="199"/>
        <v>0.30260119379939865</v>
      </c>
      <c r="I147" s="4">
        <f t="shared" ref="I147:L147" si="200">+I146/I61</f>
        <v>0.34169846671254339</v>
      </c>
      <c r="J147" s="4">
        <f t="shared" ref="J147:K147" si="201">+J146/J61</f>
        <v>0.34169846671254339</v>
      </c>
      <c r="K147" s="4">
        <f t="shared" si="201"/>
        <v>0.34169846671254339</v>
      </c>
      <c r="L147" s="4">
        <f t="shared" si="200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6" workbookViewId="0">
      <selection activeCell="B23" sqref="B2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31.3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0.88022513660353319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0.88162661094096018</v>
      </c>
      <c r="G7">
        <v>5</v>
      </c>
      <c r="H7" s="8">
        <f>+LOOKUP($G7,Måned_VS_tot_t30)*H6</f>
        <v>0.78948871930879538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0.86848409857811071</v>
      </c>
      <c r="G8">
        <v>6</v>
      </c>
      <c r="H8" s="8">
        <f t="shared" ref="H8:H18" si="2">+LOOKUP($G8,Måned_VS_tot_t30)*H7</f>
        <v>0.59269695352089491</v>
      </c>
      <c r="I8" s="8">
        <f t="shared" ref="I8:I18" si="3">+LOOKUP($G8,Måned_VS_tot_t30)*I7</f>
        <v>0.75073517711539506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0.83097195501232524</v>
      </c>
      <c r="G9">
        <v>7</v>
      </c>
      <c r="H9" s="8">
        <f t="shared" si="2"/>
        <v>0.42232359015942189</v>
      </c>
      <c r="I9" s="8">
        <f t="shared" si="3"/>
        <v>0.53493302669247766</v>
      </c>
      <c r="J9" s="8">
        <f t="shared" ref="J9:J18" si="4">+LOOKUP($G9,Måned_VS_tot_t30)*J8</f>
        <v>0.71254557265837759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0.78948871930879538</v>
      </c>
      <c r="G10">
        <v>8</v>
      </c>
      <c r="H10" s="8">
        <f t="shared" si="2"/>
        <v>0.30213371607958767</v>
      </c>
      <c r="I10" s="8">
        <f t="shared" si="3"/>
        <v>0.38269541880738778</v>
      </c>
      <c r="J10" s="8">
        <f t="shared" si="4"/>
        <v>0.50976087237292722</v>
      </c>
      <c r="K10" s="8">
        <f t="shared" ref="K10:K18" si="5">+LOOKUP($G10,Måned_VS_tot_t30)*K9</f>
        <v>0.71540809729699439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0.75073517711539506</v>
      </c>
      <c r="G11">
        <v>9</v>
      </c>
      <c r="H11" s="8">
        <f t="shared" si="2"/>
        <v>0.22989536968482005</v>
      </c>
      <c r="I11" s="8">
        <f t="shared" si="3"/>
        <v>0.29119525594500645</v>
      </c>
      <c r="J11" s="8">
        <f t="shared" si="4"/>
        <v>0.38788012713602604</v>
      </c>
      <c r="K11" s="8">
        <f t="shared" si="5"/>
        <v>0.54435834284804552</v>
      </c>
      <c r="L11" s="8">
        <f t="shared" ref="L11:L18" si="6">+LOOKUP($G11,Måned_VS_tot_t30)*L10</f>
        <v>0.76090604076858903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0.71254557265837759</v>
      </c>
      <c r="G12">
        <v>10</v>
      </c>
      <c r="H12" s="8">
        <f t="shared" si="2"/>
        <v>0.18648226554716929</v>
      </c>
      <c r="I12" s="8">
        <f t="shared" si="3"/>
        <v>0.23620637127080954</v>
      </c>
      <c r="J12" s="8">
        <f t="shared" si="4"/>
        <v>0.31463341331413647</v>
      </c>
      <c r="K12" s="8">
        <f t="shared" si="5"/>
        <v>0.44156251247242556</v>
      </c>
      <c r="L12" s="8">
        <f t="shared" si="6"/>
        <v>0.61721766099764375</v>
      </c>
      <c r="M12" s="8">
        <f t="shared" ref="M12:M18" si="7">+LOOKUP($G12,Måned_VS_tot_t30)*M11</f>
        <v>0.8111614679444441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0.71540809729699439</v>
      </c>
      <c r="G13">
        <v>11</v>
      </c>
      <c r="H13" s="8">
        <f t="shared" si="2"/>
        <v>0.15800423909782982</v>
      </c>
      <c r="I13" s="8">
        <f t="shared" si="3"/>
        <v>0.20013489139675605</v>
      </c>
      <c r="J13" s="8">
        <f t="shared" si="4"/>
        <v>0.26658520540591829</v>
      </c>
      <c r="K13" s="8">
        <f t="shared" si="5"/>
        <v>0.37413074424325943</v>
      </c>
      <c r="L13" s="8">
        <f t="shared" si="6"/>
        <v>0.52296129391996926</v>
      </c>
      <c r="M13" s="8">
        <f t="shared" si="7"/>
        <v>0.68728760963932889</v>
      </c>
      <c r="N13" s="8">
        <f t="shared" ref="N13:N18" si="8">+LOOKUP($G13,Måned_VS_tot_t30)*N12</f>
        <v>0.84728828574781456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0.76090604076858903</v>
      </c>
      <c r="G14">
        <v>12</v>
      </c>
      <c r="H14" s="8">
        <f t="shared" si="2"/>
        <v>0.13817055080905125</v>
      </c>
      <c r="I14" s="8">
        <f t="shared" si="3"/>
        <v>0.17501269800285532</v>
      </c>
      <c r="J14" s="8">
        <f t="shared" si="4"/>
        <v>0.23312174963656218</v>
      </c>
      <c r="K14" s="8">
        <f t="shared" si="5"/>
        <v>0.32716749437769638</v>
      </c>
      <c r="L14" s="8">
        <f t="shared" si="6"/>
        <v>0.45731589510074577</v>
      </c>
      <c r="M14" s="8">
        <f t="shared" si="7"/>
        <v>0.60101493561387986</v>
      </c>
      <c r="N14" s="8">
        <f t="shared" si="8"/>
        <v>0.74093131807272061</v>
      </c>
      <c r="O14" s="8">
        <f>+LOOKUP($G14,Måned_VS_tot_t30)*O13</f>
        <v>0.8744736951234684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0.8111614679444441</v>
      </c>
      <c r="G15">
        <v>1</v>
      </c>
      <c r="H15" s="8">
        <f t="shared" si="2"/>
        <v>0.12162119196048256</v>
      </c>
      <c r="I15" s="8">
        <f t="shared" si="3"/>
        <v>0.15405057600691621</v>
      </c>
      <c r="J15" s="8">
        <f t="shared" si="4"/>
        <v>0.2051996239190976</v>
      </c>
      <c r="K15" s="8">
        <f t="shared" si="5"/>
        <v>0.28798105243084349</v>
      </c>
      <c r="L15" s="8">
        <f t="shared" si="6"/>
        <v>0.40254094623602099</v>
      </c>
      <c r="M15" s="8">
        <f t="shared" si="7"/>
        <v>0.52902845380149111</v>
      </c>
      <c r="N15" s="8">
        <f t="shared" si="8"/>
        <v>0.65218637066439644</v>
      </c>
      <c r="O15" s="8">
        <f>+LOOKUP($G15,Måned_VS_tot_t30)*O14</f>
        <v>0.76973372774625137</v>
      </c>
      <c r="P15" s="8">
        <f>+LOOKUP($G15,Måned_VS_tot_t30)*P14</f>
        <v>0.88022513660353319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0.84728828574781456</v>
      </c>
      <c r="G16">
        <v>2</v>
      </c>
      <c r="H16" s="8">
        <f t="shared" si="2"/>
        <v>0.10722447928672019</v>
      </c>
      <c r="I16" s="8">
        <f t="shared" si="3"/>
        <v>0.13581508723848035</v>
      </c>
      <c r="J16" s="8">
        <f t="shared" si="4"/>
        <v>0.18090944900215361</v>
      </c>
      <c r="K16" s="8">
        <f t="shared" si="5"/>
        <v>0.2538917592698155</v>
      </c>
      <c r="L16" s="8">
        <f t="shared" si="6"/>
        <v>0.35489081019503044</v>
      </c>
      <c r="M16" s="8">
        <f t="shared" si="7"/>
        <v>0.46640556281634493</v>
      </c>
      <c r="N16" s="8">
        <f t="shared" si="8"/>
        <v>0.57498485967073665</v>
      </c>
      <c r="O16" s="8">
        <f>+LOOKUP($G16,Måned_VS_tot_t30)*O15</f>
        <v>0.67861773771987932</v>
      </c>
      <c r="P16" s="8">
        <f>+LOOKUP($G16,Måned_VS_tot_t30)*P15</f>
        <v>0.77602990404881667</v>
      </c>
      <c r="Q16" s="8">
        <f>+LOOKUP($G16,Måned_VS_tot_t30)*Q15</f>
        <v>0.88162661094096018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0.8744736951234684</v>
      </c>
      <c r="G17">
        <v>3</v>
      </c>
      <c r="H17" s="8">
        <f t="shared" si="2"/>
        <v>9.3122755238834481E-2</v>
      </c>
      <c r="I17" s="8">
        <f t="shared" si="3"/>
        <v>0.11795324361361907</v>
      </c>
      <c r="J17" s="8">
        <f t="shared" si="4"/>
        <v>0.15711697974089806</v>
      </c>
      <c r="K17" s="8">
        <f t="shared" si="5"/>
        <v>0.2205009556858564</v>
      </c>
      <c r="L17" s="8">
        <f t="shared" si="6"/>
        <v>0.30821702538588641</v>
      </c>
      <c r="M17" s="8">
        <f t="shared" si="7"/>
        <v>0.40506581479436971</v>
      </c>
      <c r="N17" s="8">
        <f t="shared" si="8"/>
        <v>0.49936520754720121</v>
      </c>
      <c r="O17" s="8">
        <f>+LOOKUP($G17,Måned_VS_tot_t30)*O16</f>
        <v>0.58936871422276615</v>
      </c>
      <c r="P17" s="8">
        <f>+LOOKUP($G17,Måned_VS_tot_t30)*P16</f>
        <v>0.67396963168749424</v>
      </c>
      <c r="Q17" s="8">
        <f>+LOOKUP($G17,Måned_VS_tot_t30)*Q16</f>
        <v>0.76567869248553455</v>
      </c>
      <c r="R17" s="8">
        <f>+LOOKUP($G17,Måned_VS_tot_t30)*R16</f>
        <v>0.86848409857811071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7.7382397976948541E-2</v>
      </c>
      <c r="I18" s="8">
        <f t="shared" si="3"/>
        <v>9.8015837445654105E-2</v>
      </c>
      <c r="J18" s="8">
        <f t="shared" si="4"/>
        <v>0.13055980382092594</v>
      </c>
      <c r="K18" s="8">
        <f t="shared" si="5"/>
        <v>0.18323011022836219</v>
      </c>
      <c r="L18" s="8">
        <f t="shared" si="6"/>
        <v>0.25611970415299351</v>
      </c>
      <c r="M18" s="8">
        <f t="shared" si="7"/>
        <v>0.33659833202833783</v>
      </c>
      <c r="N18" s="8">
        <f t="shared" si="8"/>
        <v>0.41495848278063335</v>
      </c>
      <c r="O18" s="8">
        <f>+LOOKUP($G18,Måned_VS_tot_t30)*O17</f>
        <v>0.48974887268079242</v>
      </c>
      <c r="P18" s="8">
        <f>+LOOKUP($G18,Måned_VS_tot_t30)*P17</f>
        <v>0.56004986246229382</v>
      </c>
      <c r="Q18" s="8">
        <f>+LOOKUP($G18,Måned_VS_tot_t30)*Q17</f>
        <v>0.63625752000598568</v>
      </c>
      <c r="R18" s="8">
        <f>+LOOKUP($G18,Måned_VS_tot_t30)*R17</f>
        <v>0.72168592929256969</v>
      </c>
      <c r="S18" s="8">
        <f>+LOOKUP($G18,Måned_VS_tot_t30)*S17</f>
        <v>0.83097195501232524</v>
      </c>
      <c r="T18" s="8"/>
    </row>
    <row r="19" spans="1:20" x14ac:dyDescent="0.25">
      <c r="G19" s="12" t="s">
        <v>185</v>
      </c>
      <c r="H19" s="13">
        <f>1-MIN((H6:H18))</f>
        <v>0.92261760202305143</v>
      </c>
      <c r="I19" s="13">
        <f t="shared" ref="I19:S19" si="9">1-MIN((I6:I18))</f>
        <v>0.90198416255434588</v>
      </c>
      <c r="J19" s="13">
        <f t="shared" si="9"/>
        <v>0.86944019617907409</v>
      </c>
      <c r="K19" s="13">
        <f t="shared" si="9"/>
        <v>0.81676988977163778</v>
      </c>
      <c r="L19" s="13">
        <f t="shared" si="9"/>
        <v>0.74388029584700655</v>
      </c>
      <c r="M19" s="13">
        <f t="shared" si="9"/>
        <v>0.66340166797166211</v>
      </c>
      <c r="N19" s="13">
        <f t="shared" si="9"/>
        <v>0.58504151721936659</v>
      </c>
      <c r="O19" s="13">
        <f t="shared" si="9"/>
        <v>0.51025112731920763</v>
      </c>
      <c r="P19" s="13">
        <f t="shared" si="9"/>
        <v>0.43995013753770618</v>
      </c>
      <c r="Q19" s="13">
        <f t="shared" si="9"/>
        <v>0.36374247999401432</v>
      </c>
      <c r="R19" s="13">
        <f t="shared" si="9"/>
        <v>0.27831407070743031</v>
      </c>
      <c r="S19" s="13">
        <f t="shared" si="9"/>
        <v>0.16902804498767476</v>
      </c>
      <c r="T19" s="8">
        <f>+AVERAGE((H19:S19))</f>
        <v>0.60536843267601481</v>
      </c>
    </row>
    <row r="20" spans="1:20" x14ac:dyDescent="0.25">
      <c r="G20" s="14" t="s">
        <v>186</v>
      </c>
      <c r="H20" s="15">
        <f t="shared" ref="H20:S20" si="10">+H19/VS_tot_CH4</f>
        <v>0.13832347856417562</v>
      </c>
      <c r="I20" s="15">
        <f t="shared" si="10"/>
        <v>0.13523000937846266</v>
      </c>
      <c r="J20" s="15">
        <f t="shared" si="10"/>
        <v>0.13035085399986118</v>
      </c>
      <c r="K20" s="15">
        <f t="shared" si="10"/>
        <v>0.12245425633757688</v>
      </c>
      <c r="L20" s="15">
        <f t="shared" si="10"/>
        <v>0.11152628123643277</v>
      </c>
      <c r="M20" s="15">
        <f t="shared" si="10"/>
        <v>9.9460519935781422E-2</v>
      </c>
      <c r="N20" s="15">
        <f t="shared" si="10"/>
        <v>8.771237139720639E-2</v>
      </c>
      <c r="O20" s="15">
        <f t="shared" si="10"/>
        <v>7.6499419388187051E-2</v>
      </c>
      <c r="P20" s="15">
        <f t="shared" si="10"/>
        <v>6.5959540860225818E-2</v>
      </c>
      <c r="Q20" s="15">
        <f t="shared" si="10"/>
        <v>5.4534104946628838E-2</v>
      </c>
      <c r="R20" s="15">
        <f t="shared" si="10"/>
        <v>4.1726247482373358E-2</v>
      </c>
      <c r="S20" s="15">
        <f t="shared" si="10"/>
        <v>2.5341535980161135E-2</v>
      </c>
      <c r="T20" s="15">
        <f>+AVERAGE((H20:S20))</f>
        <v>9.0759884958922774E-2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0.89099757627725096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0.89228058750374817</v>
      </c>
      <c r="G27">
        <v>5</v>
      </c>
      <c r="H27" s="8">
        <f>+LOOKUP($G27,Måned_VS_tot_kvaeg_t30)*H26</f>
        <v>0.80751323951988851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0.88024153536534622</v>
      </c>
      <c r="G28">
        <v>6</v>
      </c>
      <c r="H28" s="8">
        <f>+LOOKUP($G28,Måned_VS_tot_kvaeg_t30)*H27</f>
        <v>0.62306991474260365</v>
      </c>
      <c r="I28" s="8">
        <f>+LOOKUP($G28,Måned_VS_tot_kvaeg_t30)*I27</f>
        <v>0.77159095882199202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0.84578531261431256</v>
      </c>
      <c r="G29">
        <v>7</v>
      </c>
      <c r="H29" s="8"/>
      <c r="I29" s="8">
        <f>+LOOKUP($G29,Måned_VS_tot_kvaeg_t30)*I28</f>
        <v>0.56790842519794371</v>
      </c>
      <c r="J29" s="8">
        <f>+LOOKUP($G29,Måned_VS_tot_kvaeg_t30)*J28</f>
        <v>0.73602265384885313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0.80751323951988851</v>
      </c>
      <c r="G30">
        <v>8</v>
      </c>
      <c r="H30" s="8"/>
      <c r="I30" s="8"/>
      <c r="J30" s="8">
        <f>+LOOKUP($G30,Måned_VS_tot_kvaeg_t30)*J29</f>
        <v>0.54369605215157424</v>
      </c>
      <c r="K30" s="8">
        <f>+LOOKUP($G30,Måned_VS_tot_kvaeg_t30)*K29</f>
        <v>0.73869472537081127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0.77159095882199202</v>
      </c>
      <c r="G31">
        <v>9</v>
      </c>
      <c r="H31" s="8"/>
      <c r="I31" s="8"/>
      <c r="J31" s="8"/>
      <c r="K31" s="8">
        <f>+LOOKUP($G31,Måned_VS_tot_kvaeg_t30)*K30</f>
        <v>0.57694647518702591</v>
      </c>
      <c r="L31" s="8">
        <f>+LOOKUP($G31,Måned_VS_tot_kvaeg_t30)*L30</f>
        <v>0.78103505463289902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0.73602265384885313</v>
      </c>
      <c r="G32">
        <v>10</v>
      </c>
      <c r="H32" s="8"/>
      <c r="I32" s="8"/>
      <c r="J32" s="8"/>
      <c r="K32" s="8"/>
      <c r="L32" s="8">
        <f>+LOOKUP($G32,Måned_VS_tot_kvaeg_t30)*L31</f>
        <v>0.64633068222308176</v>
      </c>
      <c r="M32" s="8">
        <f t="shared" ref="M32:M38" si="13">+LOOKUP($G32,Måned_VS_tot_kvaeg_t30)*M31</f>
        <v>0.8275309518941748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0.73869472537081127</v>
      </c>
      <c r="G33">
        <v>11</v>
      </c>
      <c r="H33" s="8"/>
      <c r="I33" s="8"/>
      <c r="J33" s="8"/>
      <c r="K33" s="8"/>
      <c r="L33" s="8"/>
      <c r="M33" s="8">
        <f t="shared" si="13"/>
        <v>0.71233014943883921</v>
      </c>
      <c r="N33" s="8">
        <f t="shared" ref="N33:N38" si="14">+LOOKUP($G33,Måned_VS_tot_kvaeg_t30)*N32</f>
        <v>0.8607897357897647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0.78103505463289902</v>
      </c>
      <c r="G34">
        <v>12</v>
      </c>
      <c r="H34" s="8"/>
      <c r="I34" s="8"/>
      <c r="J34" s="8"/>
      <c r="K34" s="8"/>
      <c r="L34" s="8"/>
      <c r="M34" s="8">
        <f t="shared" si="13"/>
        <v>0.63093240431763753</v>
      </c>
      <c r="N34" s="8">
        <f t="shared" si="14"/>
        <v>0.7624275598072392</v>
      </c>
      <c r="O34" s="8">
        <f>+LOOKUP($G34,Måned_VS_tot_kvaeg_t30)*O33</f>
        <v>0.88573031032685423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0.8275309518941748</v>
      </c>
      <c r="G35">
        <v>1</v>
      </c>
      <c r="H35" s="8"/>
      <c r="I35" s="8"/>
      <c r="J35" s="8"/>
      <c r="K35" s="8"/>
      <c r="L35" s="8"/>
      <c r="M35" s="8">
        <f t="shared" si="13"/>
        <v>0.56215924304179354</v>
      </c>
      <c r="N35" s="8">
        <f t="shared" si="14"/>
        <v>0.67932110787522892</v>
      </c>
      <c r="O35" s="8">
        <f>+LOOKUP($G35,Måned_VS_tot_kvaeg_t30)*O34</f>
        <v>0.78918355973652443</v>
      </c>
      <c r="P35" s="8">
        <f>+LOOKUP($G35,Måned_VS_tot_kvaeg_t30)*P34</f>
        <v>0.89099757627725096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0.8607897357897647</v>
      </c>
      <c r="G36">
        <v>2</v>
      </c>
      <c r="H36" s="8"/>
      <c r="I36" s="8"/>
      <c r="J36" s="8"/>
      <c r="K36" s="8"/>
      <c r="L36" s="8"/>
      <c r="M36" s="8">
        <f t="shared" si="13"/>
        <v>0.50160377965199388</v>
      </c>
      <c r="N36" s="8">
        <f t="shared" si="14"/>
        <v>0.60614503723860635</v>
      </c>
      <c r="O36" s="8">
        <f>+LOOKUP($G36,Måned_VS_tot_kvaeg_t30)*O35</f>
        <v>0.70417317033000537</v>
      </c>
      <c r="P36" s="8">
        <f>+LOOKUP($G36,Måned_VS_tot_kvaeg_t30)*P35</f>
        <v>0.79501984082508115</v>
      </c>
      <c r="Q36" s="8">
        <f>+LOOKUP($G36,Måned_VS_tot_kvaeg_t30)*Q35</f>
        <v>0.89228058750374817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0.88573031032685423</v>
      </c>
      <c r="G37">
        <v>3</v>
      </c>
      <c r="H37" s="8"/>
      <c r="I37" s="8"/>
      <c r="J37" s="8"/>
      <c r="K37" s="8"/>
      <c r="L37" s="8"/>
      <c r="M37" s="8">
        <f t="shared" si="13"/>
        <v>0.44153248114593191</v>
      </c>
      <c r="N37" s="8">
        <f t="shared" si="14"/>
        <v>0.53355403823299585</v>
      </c>
      <c r="O37" s="8">
        <f>+LOOKUP($G37,Måned_VS_tot_kvaeg_t30)*O36</f>
        <v>0.61984247261436742</v>
      </c>
      <c r="P37" s="8">
        <f>+LOOKUP($G37,Måned_VS_tot_kvaeg_t30)*P36</f>
        <v>0.69980948533378262</v>
      </c>
      <c r="Q37" s="8">
        <f>+LOOKUP($G37,Måned_VS_tot_kvaeg_t30)*Q36</f>
        <v>0.78542243432099246</v>
      </c>
      <c r="R37" s="8">
        <f>+LOOKUP($G37,Måned_VS_tot_kvaeg_t30)*R36</f>
        <v>0.88024153536534622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0.3734416875953851</v>
      </c>
      <c r="N38" s="8">
        <f t="shared" si="14"/>
        <v>0.4512721690235233</v>
      </c>
      <c r="O38" s="8">
        <f>+LOOKUP($G38,Måned_VS_tot_kvaeg_t30)*O37</f>
        <v>0.52425365947177127</v>
      </c>
      <c r="P38" s="8">
        <f>+LOOKUP($G38,Måned_VS_tot_kvaeg_t30)*P37</f>
        <v>0.59188858432349456</v>
      </c>
      <c r="Q38" s="8">
        <f>+LOOKUP($G38,Måned_VS_tot_kvaeg_t30)*Q37</f>
        <v>0.66429875914647496</v>
      </c>
      <c r="R38" s="8">
        <f>+LOOKUP($G38,Måned_VS_tot_kvaeg_t30)*R37</f>
        <v>0.74449536216508183</v>
      </c>
      <c r="S38" s="8">
        <f>+LOOKUP($G38,Måned_VS_tot_kvaeg_t30)*S37</f>
        <v>0.84578531261431256</v>
      </c>
      <c r="T38" s="8"/>
    </row>
    <row r="39" spans="1:20" x14ac:dyDescent="0.25">
      <c r="G39" s="12" t="s">
        <v>185</v>
      </c>
      <c r="H39" s="13">
        <f>1-MIN((H26:H38))</f>
        <v>0.37693008525739635</v>
      </c>
      <c r="I39" s="13">
        <f>1-MIN((I26:I38))</f>
        <v>0.43209157480205629</v>
      </c>
      <c r="J39" s="13">
        <f t="shared" ref="J39:S39" si="15">1-MIN((J26:J38))</f>
        <v>0.45630394784842576</v>
      </c>
      <c r="K39" s="13">
        <f t="shared" si="15"/>
        <v>0.42305352481297409</v>
      </c>
      <c r="L39" s="13">
        <f t="shared" si="15"/>
        <v>0.35366931777691824</v>
      </c>
      <c r="M39" s="13">
        <f t="shared" si="15"/>
        <v>0.6265583124046149</v>
      </c>
      <c r="N39" s="13">
        <f t="shared" si="15"/>
        <v>0.5487278309764767</v>
      </c>
      <c r="O39" s="13">
        <f t="shared" si="15"/>
        <v>0.47574634052822873</v>
      </c>
      <c r="P39" s="13">
        <f t="shared" si="15"/>
        <v>0.40811141567650544</v>
      </c>
      <c r="Q39" s="13">
        <f t="shared" si="15"/>
        <v>0.33570124085352504</v>
      </c>
      <c r="R39" s="13">
        <f t="shared" si="15"/>
        <v>0.25550463783491817</v>
      </c>
      <c r="S39" s="13">
        <f t="shared" si="15"/>
        <v>0.15421468738568744</v>
      </c>
      <c r="T39" s="8">
        <f>+AVERAGE((H39:S39))</f>
        <v>0.40388440967981065</v>
      </c>
    </row>
    <row r="40" spans="1:20" x14ac:dyDescent="0.25">
      <c r="G40" s="14" t="s">
        <v>186</v>
      </c>
      <c r="H40" s="15">
        <f t="shared" ref="H40:S40" si="16">+H39/VS_tot_CH4</f>
        <v>5.6511257160029436E-2</v>
      </c>
      <c r="I40" s="15">
        <f t="shared" si="16"/>
        <v>6.4781345547534674E-2</v>
      </c>
      <c r="J40" s="15">
        <f t="shared" si="16"/>
        <v>6.8411386484021855E-2</v>
      </c>
      <c r="K40" s="15">
        <f t="shared" si="16"/>
        <v>6.3426315564164032E-2</v>
      </c>
      <c r="L40" s="15">
        <f t="shared" si="16"/>
        <v>5.3023885723675897E-2</v>
      </c>
      <c r="M40" s="15">
        <f t="shared" si="16"/>
        <v>9.3936778471456511E-2</v>
      </c>
      <c r="N40" s="15">
        <f t="shared" si="16"/>
        <v>8.2268040626158431E-2</v>
      </c>
      <c r="O40" s="15">
        <f t="shared" si="16"/>
        <v>7.1326287935266672E-2</v>
      </c>
      <c r="P40" s="15">
        <f t="shared" si="16"/>
        <v>6.1186119291829905E-2</v>
      </c>
      <c r="Q40" s="15">
        <f t="shared" si="16"/>
        <v>5.0330021117470022E-2</v>
      </c>
      <c r="R40" s="15">
        <f t="shared" si="16"/>
        <v>3.8306542404035707E-2</v>
      </c>
      <c r="S40" s="15">
        <f t="shared" si="16"/>
        <v>2.3120642786459887E-2</v>
      </c>
      <c r="T40" s="15">
        <f>+AVERAGE((H40:S40))</f>
        <v>6.0552385259341923E-2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3.360491262335604</v>
      </c>
      <c r="D13" s="55">
        <f>+D96</f>
        <v>3.9832043773398778</v>
      </c>
      <c r="E13" s="55">
        <f t="shared" ref="E13:Q13" si="7">+E96</f>
        <v>4.1336559034065061</v>
      </c>
      <c r="F13" s="55">
        <f t="shared" si="7"/>
        <v>3.569241426730283</v>
      </c>
      <c r="G13" s="55">
        <f t="shared" si="7"/>
        <v>3.9949885475315563</v>
      </c>
      <c r="H13" s="55">
        <f t="shared" si="7"/>
        <v>4.1468247917031089</v>
      </c>
      <c r="I13" s="55">
        <f t="shared" si="7"/>
        <v>3.8360625404698396</v>
      </c>
      <c r="J13" s="55">
        <f t="shared" si="7"/>
        <v>4.042456580864827</v>
      </c>
      <c r="K13" s="55">
        <f t="shared" si="7"/>
        <v>4.197008306829388</v>
      </c>
      <c r="L13" s="55">
        <f t="shared" si="7"/>
        <v>4.1657819065133523</v>
      </c>
      <c r="M13" s="55">
        <f t="shared" si="7"/>
        <v>4.5030490282611737</v>
      </c>
      <c r="N13" s="55">
        <f t="shared" si="7"/>
        <v>4.6747390809041596</v>
      </c>
      <c r="O13" s="55">
        <f t="shared" si="7"/>
        <v>4.928056554000154</v>
      </c>
      <c r="P13" s="55">
        <f t="shared" si="7"/>
        <v>4.3491092169573164</v>
      </c>
      <c r="Q13" s="55">
        <f t="shared" si="7"/>
        <v>4.5360105457230393</v>
      </c>
      <c r="R13" s="55">
        <f>+R96</f>
        <v>4.7095862126258208</v>
      </c>
      <c r="S13" s="55">
        <f t="shared" ref="S13:AD13" si="8">+S96</f>
        <v>4.4970649055742218</v>
      </c>
      <c r="T13" s="55">
        <f t="shared" si="8"/>
        <v>4.7448160587067356</v>
      </c>
      <c r="U13" s="55">
        <f t="shared" si="8"/>
        <v>3.1712511847487459</v>
      </c>
      <c r="V13" s="55">
        <f t="shared" si="8"/>
        <v>3.6221571916870818</v>
      </c>
      <c r="W13" s="55">
        <f t="shared" si="8"/>
        <v>3.3084235701949742</v>
      </c>
      <c r="X13" s="55">
        <f t="shared" si="8"/>
        <v>3.7921594319057794</v>
      </c>
      <c r="Y13" s="55">
        <f t="shared" si="8"/>
        <v>4.4768073188003932</v>
      </c>
      <c r="Z13" s="55">
        <f t="shared" si="8"/>
        <v>4.8637744309649396</v>
      </c>
      <c r="AA13" s="55">
        <f t="shared" si="8"/>
        <v>5.0491731559701289</v>
      </c>
      <c r="AB13" s="55">
        <f t="shared" si="8"/>
        <v>5.3245073340160385</v>
      </c>
      <c r="AC13" s="55">
        <f t="shared" si="8"/>
        <v>6.7152515504253181</v>
      </c>
      <c r="AD13" s="55">
        <f t="shared" si="8"/>
        <v>7.8744355722742547</v>
      </c>
    </row>
    <row r="14" spans="1:30" x14ac:dyDescent="0.25">
      <c r="A14" s="24" t="s">
        <v>203</v>
      </c>
      <c r="B14" s="24"/>
      <c r="C14" s="54">
        <f>+C12+C13</f>
        <v>5.2606350150658887</v>
      </c>
      <c r="D14" s="55">
        <f>+D12+D13</f>
        <v>4.8546966818081714</v>
      </c>
      <c r="E14" s="55">
        <f t="shared" ref="E14:Q14" si="9">+E12+E13</f>
        <v>4.7566193485129702</v>
      </c>
      <c r="F14" s="55">
        <f t="shared" si="9"/>
        <v>5.0561576452333048</v>
      </c>
      <c r="G14" s="55">
        <f t="shared" si="9"/>
        <v>4.7786188036013062</v>
      </c>
      <c r="H14" s="55">
        <f t="shared" si="9"/>
        <v>4.6796387911333044</v>
      </c>
      <c r="I14" s="55">
        <f t="shared" si="9"/>
        <v>4.882220537471154</v>
      </c>
      <c r="J14" s="55">
        <f t="shared" si="9"/>
        <v>4.7476750288998577</v>
      </c>
      <c r="K14" s="55">
        <f t="shared" si="9"/>
        <v>4.6469248302474222</v>
      </c>
      <c r="L14" s="55">
        <f t="shared" si="9"/>
        <v>5.5538241449140688</v>
      </c>
      <c r="M14" s="55">
        <f t="shared" si="9"/>
        <v>5.3339642287406352</v>
      </c>
      <c r="N14" s="55">
        <f t="shared" si="9"/>
        <v>5.2220417846367475</v>
      </c>
      <c r="O14" s="55">
        <f t="shared" si="9"/>
        <v>5.0569075192167254</v>
      </c>
      <c r="P14" s="55">
        <f t="shared" si="9"/>
        <v>5.4343155284274367</v>
      </c>
      <c r="Q14" s="55">
        <f t="shared" si="9"/>
        <v>5.3124770573005025</v>
      </c>
      <c r="R14" s="55">
        <f>+R12+R13</f>
        <v>5.1993254065341166</v>
      </c>
      <c r="S14" s="55">
        <f t="shared" ref="S14:AD14" si="10">+S12+S13</f>
        <v>5.3378651981132386</v>
      </c>
      <c r="T14" s="55">
        <f t="shared" si="10"/>
        <v>5.1763595420703279</v>
      </c>
      <c r="U14" s="55">
        <f t="shared" si="10"/>
        <v>5.0206123260590418</v>
      </c>
      <c r="V14" s="55">
        <f t="shared" si="10"/>
        <v>4.7266727437665041</v>
      </c>
      <c r="W14" s="55">
        <f t="shared" si="10"/>
        <v>4.9311914865499125</v>
      </c>
      <c r="X14" s="55">
        <f t="shared" si="10"/>
        <v>4.6158505619597472</v>
      </c>
      <c r="Y14" s="55">
        <f t="shared" si="10"/>
        <v>6.0178311049360582</v>
      </c>
      <c r="Z14" s="55">
        <f t="shared" si="10"/>
        <v>5.7655724311540695</v>
      </c>
      <c r="AA14" s="55">
        <f t="shared" si="10"/>
        <v>5.644713487278775</v>
      </c>
      <c r="AB14" s="55">
        <f t="shared" si="10"/>
        <v>5.4652268269985047</v>
      </c>
      <c r="AC14" s="55">
        <f t="shared" si="10"/>
        <v>8.6972013088541367</v>
      </c>
      <c r="AD14" s="55">
        <f t="shared" si="10"/>
        <v>7.9415447819073659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0.60536843267601481</v>
      </c>
      <c r="D91" s="67">
        <f t="shared" si="68"/>
        <v>0.60536843267601481</v>
      </c>
      <c r="E91" s="67">
        <f t="shared" si="68"/>
        <v>0.60536843267601481</v>
      </c>
      <c r="F91" s="67">
        <f t="shared" si="68"/>
        <v>0.60536843267601481</v>
      </c>
      <c r="G91" s="67">
        <f t="shared" si="68"/>
        <v>0.60536843267601481</v>
      </c>
      <c r="H91" s="67">
        <f t="shared" si="68"/>
        <v>0.60536843267601481</v>
      </c>
      <c r="I91" s="67">
        <f t="shared" si="68"/>
        <v>0.60536843267601481</v>
      </c>
      <c r="J91" s="67">
        <f t="shared" si="68"/>
        <v>0.60536843267601481</v>
      </c>
      <c r="K91" s="67">
        <f t="shared" si="68"/>
        <v>0.60536843267601481</v>
      </c>
      <c r="L91" s="67">
        <f t="shared" si="68"/>
        <v>0.60536843267601481</v>
      </c>
      <c r="M91" s="67">
        <f t="shared" si="68"/>
        <v>0.60536843267601481</v>
      </c>
      <c r="N91" s="67">
        <f t="shared" si="68"/>
        <v>0.60536843267601481</v>
      </c>
      <c r="O91" s="67">
        <f t="shared" si="68"/>
        <v>0.60536843267601481</v>
      </c>
      <c r="P91" s="67">
        <f t="shared" si="68"/>
        <v>0.60536843267601481</v>
      </c>
      <c r="Q91" s="67">
        <f t="shared" si="68"/>
        <v>0.60536843267601481</v>
      </c>
      <c r="R91" s="67">
        <f t="shared" si="68"/>
        <v>0.60536843267601481</v>
      </c>
      <c r="S91" s="67">
        <f t="shared" si="68"/>
        <v>0.60536843267601481</v>
      </c>
      <c r="T91" s="67">
        <f t="shared" si="68"/>
        <v>0.60536843267601481</v>
      </c>
      <c r="U91" s="67">
        <f t="shared" si="68"/>
        <v>0.60536843267601481</v>
      </c>
      <c r="V91" s="67">
        <f t="shared" si="68"/>
        <v>0.60536843267601481</v>
      </c>
      <c r="W91" s="67">
        <f t="shared" si="68"/>
        <v>0.60536843267601481</v>
      </c>
      <c r="X91" s="67">
        <f t="shared" si="68"/>
        <v>0.60536843267601481</v>
      </c>
      <c r="Y91" s="67">
        <f t="shared" si="68"/>
        <v>0.60536843267601481</v>
      </c>
      <c r="Z91" s="67">
        <f t="shared" si="68"/>
        <v>0.60536843267601481</v>
      </c>
      <c r="AA91" s="67">
        <f t="shared" si="68"/>
        <v>0.60536843267601481</v>
      </c>
      <c r="AB91" s="67">
        <f t="shared" si="68"/>
        <v>0.60536843267601481</v>
      </c>
      <c r="AC91" s="67">
        <f t="shared" si="68"/>
        <v>0.60536843267601481</v>
      </c>
      <c r="AD91" s="67">
        <f t="shared" si="68"/>
        <v>0.60536843267601481</v>
      </c>
    </row>
    <row r="92" spans="1:30" x14ac:dyDescent="0.25">
      <c r="A92" s="24" t="s">
        <v>140</v>
      </c>
      <c r="B92" s="24"/>
      <c r="C92" s="54">
        <f>+C91*C88</f>
        <v>13.381718466667246</v>
      </c>
      <c r="D92" s="55">
        <f t="shared" ref="D92:Q92" si="69">+D91*D88</f>
        <v>17.533139233362405</v>
      </c>
      <c r="E92" s="55">
        <f t="shared" si="69"/>
        <v>18.536149407139931</v>
      </c>
      <c r="F92" s="55">
        <f t="shared" si="69"/>
        <v>14.856195709976545</v>
      </c>
      <c r="G92" s="55">
        <f t="shared" si="69"/>
        <v>17.694509848651698</v>
      </c>
      <c r="H92" s="55">
        <f t="shared" si="69"/>
        <v>18.706751476462049</v>
      </c>
      <c r="I92" s="55">
        <f t="shared" si="69"/>
        <v>16.635003134906924</v>
      </c>
      <c r="J92" s="55">
        <f t="shared" si="69"/>
        <v>18.010963404206837</v>
      </c>
      <c r="K92" s="55">
        <f t="shared" si="69"/>
        <v>19.041308243970576</v>
      </c>
      <c r="L92" s="55">
        <f t="shared" si="69"/>
        <v>17.759761655031479</v>
      </c>
      <c r="M92" s="55">
        <f t="shared" si="69"/>
        <v>20.008209133350285</v>
      </c>
      <c r="N92" s="55">
        <f t="shared" si="69"/>
        <v>21.152809484303528</v>
      </c>
      <c r="O92" s="55">
        <f t="shared" si="69"/>
        <v>22.841592638276822</v>
      </c>
      <c r="P92" s="55">
        <f t="shared" si="69"/>
        <v>18.981943724657906</v>
      </c>
      <c r="Q92" s="55">
        <f t="shared" si="69"/>
        <v>20.227952583096062</v>
      </c>
      <c r="R92" s="55">
        <f>+R91*R88</f>
        <v>21.385123695781271</v>
      </c>
      <c r="S92" s="55">
        <f t="shared" ref="S92:AD92" si="70">+S91*S88</f>
        <v>19.968314982103944</v>
      </c>
      <c r="T92" s="55">
        <f t="shared" si="70"/>
        <v>21.619989336320703</v>
      </c>
      <c r="U92" s="55">
        <f t="shared" si="70"/>
        <v>12.560082484360267</v>
      </c>
      <c r="V92" s="55">
        <f t="shared" si="70"/>
        <v>15.566122530615843</v>
      </c>
      <c r="W92" s="55">
        <f t="shared" si="70"/>
        <v>13.47456505400179</v>
      </c>
      <c r="X92" s="55">
        <f t="shared" si="70"/>
        <v>16.699470798740489</v>
      </c>
      <c r="Y92" s="55">
        <f t="shared" si="70"/>
        <v>19.025993179476355</v>
      </c>
      <c r="Z92" s="55">
        <f t="shared" si="70"/>
        <v>21.605773927240005</v>
      </c>
      <c r="AA92" s="55">
        <f t="shared" si="70"/>
        <v>22.841765427274595</v>
      </c>
      <c r="AB92" s="55">
        <f t="shared" si="70"/>
        <v>24.677326614247331</v>
      </c>
      <c r="AC92" s="55">
        <f t="shared" si="70"/>
        <v>18.384805771742194</v>
      </c>
      <c r="AD92" s="55">
        <f t="shared" si="70"/>
        <v>26.112699250735105</v>
      </c>
    </row>
    <row r="93" spans="1:30" x14ac:dyDescent="0.25">
      <c r="A93" s="24" t="s">
        <v>141</v>
      </c>
      <c r="B93" s="24"/>
      <c r="C93" s="54">
        <f>+C89*C91</f>
        <v>9.0215566155701143</v>
      </c>
      <c r="D93" s="55">
        <f t="shared" ref="D93:Q93" si="71">+D89*D91</f>
        <v>9.0215566155701143</v>
      </c>
      <c r="E93" s="55">
        <f t="shared" si="71"/>
        <v>9.0215566155701143</v>
      </c>
      <c r="F93" s="55">
        <f t="shared" si="71"/>
        <v>8.9387471348920098</v>
      </c>
      <c r="G93" s="55">
        <f t="shared" si="71"/>
        <v>8.9387471348920098</v>
      </c>
      <c r="H93" s="55">
        <f t="shared" si="71"/>
        <v>8.9387471348920098</v>
      </c>
      <c r="I93" s="55">
        <f t="shared" si="71"/>
        <v>8.9387471348920098</v>
      </c>
      <c r="J93" s="55">
        <f t="shared" si="71"/>
        <v>8.9387471348920098</v>
      </c>
      <c r="K93" s="55">
        <f t="shared" si="71"/>
        <v>8.9387471348920098</v>
      </c>
      <c r="L93" s="55">
        <f t="shared" si="71"/>
        <v>10.012117721724206</v>
      </c>
      <c r="M93" s="55">
        <f t="shared" si="71"/>
        <v>10.012117721724206</v>
      </c>
      <c r="N93" s="55">
        <f t="shared" si="71"/>
        <v>10.012117721724206</v>
      </c>
      <c r="O93" s="55">
        <f t="shared" si="71"/>
        <v>10.012117721724206</v>
      </c>
      <c r="P93" s="55">
        <f t="shared" si="71"/>
        <v>10.012117721724206</v>
      </c>
      <c r="Q93" s="55">
        <f t="shared" si="71"/>
        <v>10.012117721724206</v>
      </c>
      <c r="R93" s="55">
        <f>+R89*R91</f>
        <v>10.012117721724206</v>
      </c>
      <c r="S93" s="55">
        <f t="shared" ref="S93:AD93" si="72">+S89*S91</f>
        <v>10.012117721724206</v>
      </c>
      <c r="T93" s="55">
        <f t="shared" si="72"/>
        <v>10.012117721724206</v>
      </c>
      <c r="U93" s="55">
        <f t="shared" si="72"/>
        <v>8.5815920806313724</v>
      </c>
      <c r="V93" s="55">
        <f t="shared" si="72"/>
        <v>8.5815920806313724</v>
      </c>
      <c r="W93" s="55">
        <f t="shared" si="72"/>
        <v>8.5815920806313724</v>
      </c>
      <c r="X93" s="55">
        <f t="shared" si="72"/>
        <v>8.5815920806313724</v>
      </c>
      <c r="Y93" s="55">
        <f t="shared" si="72"/>
        <v>10.819388945859599</v>
      </c>
      <c r="Z93" s="55">
        <f t="shared" si="72"/>
        <v>10.819388945859599</v>
      </c>
      <c r="AA93" s="55">
        <f t="shared" si="72"/>
        <v>10.819388945859599</v>
      </c>
      <c r="AB93" s="55">
        <f t="shared" si="72"/>
        <v>10.819388945859599</v>
      </c>
      <c r="AC93" s="55">
        <f t="shared" si="72"/>
        <v>26.383537897759926</v>
      </c>
      <c r="AD93" s="55">
        <f t="shared" si="72"/>
        <v>26.383537897759926</v>
      </c>
    </row>
    <row r="94" spans="1:30" x14ac:dyDescent="0.25">
      <c r="A94" s="24" t="s">
        <v>142</v>
      </c>
      <c r="B94" s="24"/>
      <c r="C94" s="54">
        <f t="shared" ref="C94:AD94" si="73">+C92/C31</f>
        <v>2.0072577700000869</v>
      </c>
      <c r="D94" s="55">
        <f t="shared" si="73"/>
        <v>2.6299708850043606</v>
      </c>
      <c r="E94" s="55">
        <f t="shared" si="73"/>
        <v>2.7804224110709894</v>
      </c>
      <c r="F94" s="55">
        <f t="shared" si="73"/>
        <v>2.2284293564964814</v>
      </c>
      <c r="G94" s="55">
        <f t="shared" si="73"/>
        <v>2.6541764772977547</v>
      </c>
      <c r="H94" s="55">
        <f t="shared" si="73"/>
        <v>2.8060127214693074</v>
      </c>
      <c r="I94" s="55">
        <f t="shared" si="73"/>
        <v>2.4952504702360385</v>
      </c>
      <c r="J94" s="55">
        <f t="shared" si="73"/>
        <v>2.7016445106310254</v>
      </c>
      <c r="K94" s="55">
        <f t="shared" si="73"/>
        <v>2.8561962365955864</v>
      </c>
      <c r="L94" s="55">
        <f t="shared" si="73"/>
        <v>2.6639642482547217</v>
      </c>
      <c r="M94" s="55">
        <f t="shared" si="73"/>
        <v>3.0012313700025426</v>
      </c>
      <c r="N94" s="55">
        <f t="shared" si="73"/>
        <v>3.1729214226455289</v>
      </c>
      <c r="O94" s="55">
        <f t="shared" si="73"/>
        <v>3.4262388957415233</v>
      </c>
      <c r="P94" s="55">
        <f t="shared" si="73"/>
        <v>2.8472915586986858</v>
      </c>
      <c r="Q94" s="55">
        <f t="shared" si="73"/>
        <v>3.0341928874644091</v>
      </c>
      <c r="R94" s="55">
        <f t="shared" si="73"/>
        <v>3.2077685543671905</v>
      </c>
      <c r="S94" s="55">
        <f t="shared" si="73"/>
        <v>2.9952472473155916</v>
      </c>
      <c r="T94" s="55">
        <f t="shared" si="73"/>
        <v>3.2429984004481054</v>
      </c>
      <c r="U94" s="55">
        <f t="shared" si="73"/>
        <v>1.8840123726540399</v>
      </c>
      <c r="V94" s="55">
        <f t="shared" si="73"/>
        <v>2.3349183795923762</v>
      </c>
      <c r="W94" s="55">
        <f t="shared" si="73"/>
        <v>2.0211847581002682</v>
      </c>
      <c r="X94" s="55">
        <f t="shared" si="73"/>
        <v>2.5049206198110734</v>
      </c>
      <c r="Y94" s="55">
        <f t="shared" si="73"/>
        <v>2.8538989769214531</v>
      </c>
      <c r="Z94" s="55">
        <f t="shared" si="73"/>
        <v>3.2408660890860004</v>
      </c>
      <c r="AA94" s="55">
        <f t="shared" si="73"/>
        <v>3.4262648140911889</v>
      </c>
      <c r="AB94" s="55">
        <f t="shared" si="73"/>
        <v>3.7015989921370993</v>
      </c>
      <c r="AC94" s="55">
        <f t="shared" si="73"/>
        <v>2.7577208657613288</v>
      </c>
      <c r="AD94" s="55">
        <f t="shared" si="73"/>
        <v>3.9169048876102655</v>
      </c>
    </row>
    <row r="95" spans="1:30" x14ac:dyDescent="0.25">
      <c r="A95" s="24" t="s">
        <v>143</v>
      </c>
      <c r="B95" s="24"/>
      <c r="C95" s="54">
        <f t="shared" ref="C95:AD95" si="74">+C93/C31</f>
        <v>1.3532334923355172</v>
      </c>
      <c r="D95" s="55">
        <f t="shared" si="74"/>
        <v>1.3532334923355172</v>
      </c>
      <c r="E95" s="55">
        <f t="shared" si="74"/>
        <v>1.3532334923355172</v>
      </c>
      <c r="F95" s="55">
        <f t="shared" si="74"/>
        <v>1.3408120702338013</v>
      </c>
      <c r="G95" s="55">
        <f t="shared" si="74"/>
        <v>1.3408120702338013</v>
      </c>
      <c r="H95" s="55">
        <f t="shared" si="74"/>
        <v>1.3408120702338013</v>
      </c>
      <c r="I95" s="55">
        <f t="shared" si="74"/>
        <v>1.3408120702338013</v>
      </c>
      <c r="J95" s="55">
        <f t="shared" si="74"/>
        <v>1.3408120702338013</v>
      </c>
      <c r="K95" s="55">
        <f t="shared" si="74"/>
        <v>1.3408120702338013</v>
      </c>
      <c r="L95" s="55">
        <f t="shared" si="74"/>
        <v>1.5018176582586307</v>
      </c>
      <c r="M95" s="55">
        <f t="shared" si="74"/>
        <v>1.5018176582586307</v>
      </c>
      <c r="N95" s="55">
        <f t="shared" si="74"/>
        <v>1.5018176582586307</v>
      </c>
      <c r="O95" s="55">
        <f t="shared" si="74"/>
        <v>1.5018176582586307</v>
      </c>
      <c r="P95" s="55">
        <f t="shared" si="74"/>
        <v>1.5018176582586307</v>
      </c>
      <c r="Q95" s="55">
        <f t="shared" si="74"/>
        <v>1.5018176582586307</v>
      </c>
      <c r="R95" s="55">
        <f t="shared" si="74"/>
        <v>1.5018176582586307</v>
      </c>
      <c r="S95" s="55">
        <f t="shared" si="74"/>
        <v>1.5018176582586307</v>
      </c>
      <c r="T95" s="55">
        <f t="shared" si="74"/>
        <v>1.5018176582586307</v>
      </c>
      <c r="U95" s="55">
        <f t="shared" si="74"/>
        <v>1.2872388120947058</v>
      </c>
      <c r="V95" s="55">
        <f t="shared" si="74"/>
        <v>1.2872388120947058</v>
      </c>
      <c r="W95" s="55">
        <f t="shared" si="74"/>
        <v>1.2872388120947058</v>
      </c>
      <c r="X95" s="55">
        <f t="shared" si="74"/>
        <v>1.2872388120947058</v>
      </c>
      <c r="Y95" s="55">
        <f t="shared" si="74"/>
        <v>1.6229083418789396</v>
      </c>
      <c r="Z95" s="55">
        <f t="shared" si="74"/>
        <v>1.6229083418789396</v>
      </c>
      <c r="AA95" s="55">
        <f t="shared" si="74"/>
        <v>1.6229083418789396</v>
      </c>
      <c r="AB95" s="55">
        <f t="shared" si="74"/>
        <v>1.6229083418789396</v>
      </c>
      <c r="AC95" s="55">
        <f t="shared" si="74"/>
        <v>3.9575306846639888</v>
      </c>
      <c r="AD95" s="55">
        <f t="shared" si="74"/>
        <v>3.9575306846639888</v>
      </c>
    </row>
    <row r="96" spans="1:30" x14ac:dyDescent="0.25">
      <c r="A96" s="24" t="s">
        <v>128</v>
      </c>
      <c r="B96" s="24"/>
      <c r="C96" s="54">
        <f>+SUM(C94:C95)</f>
        <v>3.360491262335604</v>
      </c>
      <c r="D96" s="55">
        <f t="shared" ref="D96:F96" si="75">+SUM(D94:D95)</f>
        <v>3.9832043773398778</v>
      </c>
      <c r="E96" s="55">
        <f t="shared" si="75"/>
        <v>4.1336559034065061</v>
      </c>
      <c r="F96" s="55">
        <f t="shared" si="75"/>
        <v>3.569241426730283</v>
      </c>
      <c r="G96" s="55">
        <f t="shared" ref="G96:AD96" si="76">+SUM(G94:G95)</f>
        <v>3.9949885475315563</v>
      </c>
      <c r="H96" s="55">
        <f t="shared" si="76"/>
        <v>4.1468247917031089</v>
      </c>
      <c r="I96" s="55">
        <f t="shared" si="76"/>
        <v>3.8360625404698396</v>
      </c>
      <c r="J96" s="55">
        <f t="shared" si="76"/>
        <v>4.042456580864827</v>
      </c>
      <c r="K96" s="55">
        <f t="shared" si="76"/>
        <v>4.197008306829388</v>
      </c>
      <c r="L96" s="55">
        <f t="shared" si="76"/>
        <v>4.1657819065133523</v>
      </c>
      <c r="M96" s="55">
        <f t="shared" si="76"/>
        <v>4.5030490282611737</v>
      </c>
      <c r="N96" s="55">
        <f t="shared" si="76"/>
        <v>4.6747390809041596</v>
      </c>
      <c r="O96" s="55">
        <f t="shared" si="76"/>
        <v>4.928056554000154</v>
      </c>
      <c r="P96" s="55">
        <f t="shared" si="76"/>
        <v>4.3491092169573164</v>
      </c>
      <c r="Q96" s="55">
        <f t="shared" si="76"/>
        <v>4.5360105457230393</v>
      </c>
      <c r="R96" s="55">
        <f t="shared" si="76"/>
        <v>4.7095862126258208</v>
      </c>
      <c r="S96" s="55">
        <f t="shared" si="76"/>
        <v>4.4970649055742218</v>
      </c>
      <c r="T96" s="55">
        <f t="shared" si="76"/>
        <v>4.7448160587067356</v>
      </c>
      <c r="U96" s="55">
        <f t="shared" si="76"/>
        <v>3.1712511847487459</v>
      </c>
      <c r="V96" s="55">
        <f t="shared" si="76"/>
        <v>3.6221571916870818</v>
      </c>
      <c r="W96" s="55">
        <f t="shared" si="76"/>
        <v>3.3084235701949742</v>
      </c>
      <c r="X96" s="55">
        <f t="shared" si="76"/>
        <v>3.7921594319057794</v>
      </c>
      <c r="Y96" s="55">
        <f t="shared" si="76"/>
        <v>4.4768073188003932</v>
      </c>
      <c r="Z96" s="55">
        <f t="shared" si="76"/>
        <v>4.8637744309649396</v>
      </c>
      <c r="AA96" s="55">
        <f t="shared" si="76"/>
        <v>5.0491731559701289</v>
      </c>
      <c r="AB96" s="55">
        <f t="shared" si="76"/>
        <v>5.3245073340160385</v>
      </c>
      <c r="AC96" s="55">
        <f t="shared" si="76"/>
        <v>6.7152515504253181</v>
      </c>
      <c r="AD96" s="55">
        <f t="shared" si="76"/>
        <v>7.8744355722742547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Tabel_svin!C90</f>
        <v>104.44564909090909</v>
      </c>
      <c r="D40" s="43" t="e">
        <f>Tabel_svin!#REF!</f>
        <v>#REF!</v>
      </c>
      <c r="E40" s="43">
        <f>Tabel_svin!K90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Tabel_svin!M90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Tabel_svin!W90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Tabel_svin!AG90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Tabel_svin!AQ90</f>
        <v>571.40243076923082</v>
      </c>
      <c r="T40" s="43" t="e">
        <f>Tabel_svin!#REF!</f>
        <v>#REF!</v>
      </c>
      <c r="U40" s="43">
        <f>Tabel_svin!BA90</f>
        <v>1778.9003921568624</v>
      </c>
      <c r="V40" s="43" t="e">
        <f>Tabel_svin!#REF!</f>
        <v>#REF!</v>
      </c>
      <c r="W40" s="43">
        <f>Tabel_svin!BJ90</f>
        <v>1778.9003921568624</v>
      </c>
      <c r="X40" s="43" t="e">
        <f>Tabel_svin!#REF!</f>
        <v>#REF!</v>
      </c>
      <c r="Y40" s="43">
        <f>Tabel_svin!BT90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243</v>
      </c>
      <c r="B41" s="24" t="s">
        <v>244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2024-01-30T08:38:10Z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