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43" documentId="8_{CE3165A3-CB55-4B9B-B08C-2A32524C647D}" xr6:coauthVersionLast="47" xr6:coauthVersionMax="47" xr10:uidLastSave="{0B7EF2CC-7D3B-43D3-BE68-2AC0F20AABB8}"/>
  <bookViews>
    <workbookView xWindow="-120" yWindow="-1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59" i="2"/>
  <c r="BX39" i="1"/>
  <c r="BY39" i="1"/>
  <c r="BZ39" i="1"/>
  <c r="CA39" i="1"/>
  <c r="CB39" i="1"/>
  <c r="CC39" i="1"/>
  <c r="CD39" i="1"/>
  <c r="CE39" i="1"/>
  <c r="CF39" i="1"/>
  <c r="CG39" i="1"/>
  <c r="BW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D39" i="1"/>
  <c r="AT150" i="1"/>
  <c r="AT146" i="1"/>
  <c r="AT127" i="1"/>
  <c r="AT92" i="1"/>
  <c r="AT93" i="1" s="1"/>
  <c r="AT79" i="1"/>
  <c r="AT80" i="1" s="1"/>
  <c r="AT73" i="1"/>
  <c r="AT70" i="1"/>
  <c r="AT69" i="1"/>
  <c r="AT66" i="1"/>
  <c r="AT65" i="1"/>
  <c r="AT58" i="1"/>
  <c r="AT56" i="1"/>
  <c r="AT102" i="1" s="1"/>
  <c r="AT103" i="1" s="1"/>
  <c r="AT45" i="1"/>
  <c r="AT44" i="1"/>
  <c r="AU36" i="1"/>
  <c r="AU44" i="1"/>
  <c r="AU45" i="1"/>
  <c r="AU56" i="1"/>
  <c r="AU102" i="1" s="1"/>
  <c r="AU103" i="1" s="1"/>
  <c r="AU58" i="1"/>
  <c r="AU65" i="1"/>
  <c r="AU66" i="1"/>
  <c r="AU69" i="1"/>
  <c r="AU70" i="1"/>
  <c r="AU73" i="1"/>
  <c r="AU79" i="1"/>
  <c r="AU80" i="1" s="1"/>
  <c r="AU92" i="1"/>
  <c r="AU93" i="1" s="1"/>
  <c r="AU127" i="1"/>
  <c r="AU146" i="1"/>
  <c r="AU150" i="1"/>
  <c r="AI150" i="1"/>
  <c r="AI146" i="1"/>
  <c r="AI127" i="1"/>
  <c r="AI92" i="1"/>
  <c r="AI93" i="1" s="1"/>
  <c r="AI79" i="1"/>
  <c r="AI80" i="1" s="1"/>
  <c r="AI73" i="1"/>
  <c r="AI70" i="1"/>
  <c r="AI69" i="1"/>
  <c r="AI66" i="1"/>
  <c r="AI65" i="1"/>
  <c r="AI58" i="1"/>
  <c r="AI56" i="1"/>
  <c r="AI102" i="1" s="1"/>
  <c r="AI53" i="1"/>
  <c r="AI45" i="1"/>
  <c r="AI44" i="1"/>
  <c r="X150" i="1"/>
  <c r="X146" i="1"/>
  <c r="X127" i="1"/>
  <c r="X92" i="1"/>
  <c r="X93" i="1" s="1"/>
  <c r="X79" i="1"/>
  <c r="X80" i="1" s="1"/>
  <c r="X73" i="1"/>
  <c r="X70" i="1"/>
  <c r="X69" i="1"/>
  <c r="X66" i="1"/>
  <c r="X65" i="1"/>
  <c r="X58" i="1"/>
  <c r="X56" i="1"/>
  <c r="X102" i="1" s="1"/>
  <c r="X45" i="1"/>
  <c r="X44" i="1"/>
  <c r="D48" i="10"/>
  <c r="E48" i="10"/>
  <c r="F48" i="10"/>
  <c r="G48" i="10"/>
  <c r="H48" i="10"/>
  <c r="I48" i="10"/>
  <c r="J48" i="10"/>
  <c r="K48" i="10"/>
  <c r="L48" i="10"/>
  <c r="C48" i="10"/>
  <c r="D39" i="10"/>
  <c r="E39" i="10"/>
  <c r="F39" i="10"/>
  <c r="G39" i="10"/>
  <c r="H39" i="10"/>
  <c r="I39" i="10"/>
  <c r="J39" i="10"/>
  <c r="K39" i="10"/>
  <c r="L39" i="10"/>
  <c r="C39" i="10"/>
  <c r="CG43" i="1"/>
  <c r="CG44" i="1" s="1"/>
  <c r="BV43" i="1"/>
  <c r="BL43" i="1"/>
  <c r="BL44" i="1" s="1"/>
  <c r="BC43" i="1"/>
  <c r="BC44" i="1" s="1"/>
  <c r="AR43" i="1"/>
  <c r="CD51" i="1"/>
  <c r="CD42" i="1" s="1"/>
  <c r="CD45" i="1" s="1"/>
  <c r="BT51" i="1"/>
  <c r="BT42" i="1" s="1"/>
  <c r="BT45" i="1" s="1"/>
  <c r="BK51" i="1"/>
  <c r="BK41" i="1" s="1"/>
  <c r="BK44" i="1" s="1"/>
  <c r="BA51" i="1"/>
  <c r="BA42" i="1" s="1"/>
  <c r="BA45" i="1" s="1"/>
  <c r="AP51" i="1"/>
  <c r="AP42" i="1" s="1"/>
  <c r="AP45" i="1" s="1"/>
  <c r="AE51" i="1"/>
  <c r="AE41" i="1" s="1"/>
  <c r="AE44" i="1" s="1"/>
  <c r="T51" i="1"/>
  <c r="T42" i="1" s="1"/>
  <c r="T45" i="1" s="1"/>
  <c r="H50" i="10"/>
  <c r="H41" i="10" s="1"/>
  <c r="H44" i="10" s="1"/>
  <c r="J51" i="1"/>
  <c r="J41" i="1" s="1"/>
  <c r="J44" i="1" s="1"/>
  <c r="L50" i="10"/>
  <c r="L41" i="10" s="1"/>
  <c r="L44" i="10" s="1"/>
  <c r="G50" i="10"/>
  <c r="G41" i="10" s="1"/>
  <c r="G44" i="10" s="1"/>
  <c r="CC51" i="1"/>
  <c r="CC42" i="1" s="1"/>
  <c r="CC45" i="1" s="1"/>
  <c r="I44" i="1"/>
  <c r="I51" i="1"/>
  <c r="I42" i="1" s="1"/>
  <c r="I45" i="1" s="1"/>
  <c r="P44" i="1"/>
  <c r="P51" i="1"/>
  <c r="P42" i="1" s="1"/>
  <c r="P45" i="1" s="1"/>
  <c r="BZ51" i="1"/>
  <c r="BZ42" i="1" s="1"/>
  <c r="BZ45" i="1" s="1"/>
  <c r="BS51" i="1"/>
  <c r="BS42" i="1" s="1"/>
  <c r="BS45" i="1" s="1"/>
  <c r="BP51" i="1"/>
  <c r="BP42" i="1" s="1"/>
  <c r="BP45" i="1" s="1"/>
  <c r="BJ51" i="1"/>
  <c r="BJ42" i="1" s="1"/>
  <c r="BJ45" i="1" s="1"/>
  <c r="BG51" i="1"/>
  <c r="BG42" i="1" s="1"/>
  <c r="BG45" i="1" s="1"/>
  <c r="AZ51" i="1"/>
  <c r="AZ42" i="1" s="1"/>
  <c r="AZ45" i="1" s="1"/>
  <c r="AW51" i="1"/>
  <c r="AW42" i="1" s="1"/>
  <c r="AW45" i="1" s="1"/>
  <c r="AO51" i="1"/>
  <c r="AO42" i="1" s="1"/>
  <c r="AO45" i="1" s="1"/>
  <c r="AL51" i="1"/>
  <c r="AL42" i="1" s="1"/>
  <c r="AL45" i="1" s="1"/>
  <c r="AD51" i="1"/>
  <c r="AD42" i="1" s="1"/>
  <c r="AD45" i="1" s="1"/>
  <c r="AA51" i="1"/>
  <c r="AA42" i="1" s="1"/>
  <c r="AA45" i="1" s="1"/>
  <c r="S51" i="1"/>
  <c r="S42" i="1" s="1"/>
  <c r="S45" i="1" s="1"/>
  <c r="F51" i="1"/>
  <c r="F42" i="1" s="1"/>
  <c r="F45" i="1" s="1"/>
  <c r="BZ150" i="1"/>
  <c r="BY150" i="1"/>
  <c r="BX150" i="1"/>
  <c r="BZ146" i="1"/>
  <c r="BY146" i="1"/>
  <c r="BX146" i="1"/>
  <c r="BZ92" i="1"/>
  <c r="BZ93" i="1" s="1"/>
  <c r="BY92" i="1"/>
  <c r="BY93" i="1" s="1"/>
  <c r="BX92" i="1"/>
  <c r="BX93" i="1" s="1"/>
  <c r="BZ79" i="1"/>
  <c r="BZ80" i="1" s="1"/>
  <c r="BY79" i="1"/>
  <c r="BY80" i="1" s="1"/>
  <c r="BY83" i="1" s="1"/>
  <c r="BX79" i="1"/>
  <c r="BX80" i="1" s="1"/>
  <c r="BX83" i="1" s="1"/>
  <c r="BZ74" i="1"/>
  <c r="BY74" i="1"/>
  <c r="BX74" i="1"/>
  <c r="BZ73" i="1"/>
  <c r="BY73" i="1"/>
  <c r="BX73" i="1"/>
  <c r="BZ70" i="1"/>
  <c r="BY70" i="1"/>
  <c r="BX70" i="1"/>
  <c r="BZ69" i="1"/>
  <c r="BY69" i="1"/>
  <c r="BX69" i="1"/>
  <c r="BZ66" i="1"/>
  <c r="BY66" i="1"/>
  <c r="BX66" i="1"/>
  <c r="BZ65" i="1"/>
  <c r="BY65" i="1"/>
  <c r="BX65" i="1"/>
  <c r="BZ58" i="1"/>
  <c r="BY58" i="1"/>
  <c r="BX58" i="1"/>
  <c r="BZ56" i="1"/>
  <c r="BZ102" i="1" s="1"/>
  <c r="BY56" i="1"/>
  <c r="BY102" i="1" s="1"/>
  <c r="BX56" i="1"/>
  <c r="BX102" i="1" s="1"/>
  <c r="BZ53" i="1"/>
  <c r="BY53" i="1"/>
  <c r="BX53" i="1"/>
  <c r="BY45" i="1"/>
  <c r="BX45" i="1"/>
  <c r="BZ44" i="1"/>
  <c r="BY44" i="1"/>
  <c r="BX44" i="1"/>
  <c r="BZ36" i="1"/>
  <c r="BY36" i="1"/>
  <c r="BX36" i="1"/>
  <c r="BP150" i="1"/>
  <c r="BO150" i="1"/>
  <c r="BN150" i="1"/>
  <c r="BP146" i="1"/>
  <c r="BO146" i="1"/>
  <c r="BN146" i="1"/>
  <c r="BP92" i="1"/>
  <c r="BP93" i="1" s="1"/>
  <c r="BO92" i="1"/>
  <c r="BO93" i="1" s="1"/>
  <c r="BN92" i="1"/>
  <c r="BN93" i="1" s="1"/>
  <c r="BP79" i="1"/>
  <c r="BP80" i="1" s="1"/>
  <c r="BP88" i="1" s="1"/>
  <c r="BO79" i="1"/>
  <c r="BO80" i="1" s="1"/>
  <c r="BN79" i="1"/>
  <c r="BN80" i="1" s="1"/>
  <c r="BP74" i="1"/>
  <c r="BO74" i="1"/>
  <c r="BN74" i="1"/>
  <c r="BP73" i="1"/>
  <c r="BO73" i="1"/>
  <c r="BN73" i="1"/>
  <c r="BP70" i="1"/>
  <c r="BO70" i="1"/>
  <c r="BN70" i="1"/>
  <c r="BP69" i="1"/>
  <c r="BO69" i="1"/>
  <c r="BN69" i="1"/>
  <c r="BP66" i="1"/>
  <c r="BO66" i="1"/>
  <c r="BN66" i="1"/>
  <c r="BP65" i="1"/>
  <c r="BO65" i="1"/>
  <c r="BN65" i="1"/>
  <c r="BP58" i="1"/>
  <c r="BO58" i="1"/>
  <c r="BN58" i="1"/>
  <c r="BP56" i="1"/>
  <c r="BP102" i="1" s="1"/>
  <c r="BO56" i="1"/>
  <c r="BO102" i="1" s="1"/>
  <c r="BN56" i="1"/>
  <c r="BN102" i="1" s="1"/>
  <c r="BO45" i="1"/>
  <c r="BN45" i="1"/>
  <c r="BP44" i="1"/>
  <c r="BO44" i="1"/>
  <c r="BN44" i="1"/>
  <c r="BP36" i="1"/>
  <c r="BO36" i="1"/>
  <c r="BN36" i="1"/>
  <c r="BG150" i="1"/>
  <c r="BF150" i="1"/>
  <c r="BE150" i="1"/>
  <c r="BG146" i="1"/>
  <c r="BF146" i="1"/>
  <c r="BE146" i="1"/>
  <c r="BG92" i="1"/>
  <c r="BG93" i="1" s="1"/>
  <c r="BF92" i="1"/>
  <c r="BF93" i="1" s="1"/>
  <c r="BE92" i="1"/>
  <c r="BE93" i="1" s="1"/>
  <c r="BG79" i="1"/>
  <c r="BG80" i="1" s="1"/>
  <c r="BF79" i="1"/>
  <c r="BF80" i="1" s="1"/>
  <c r="BE79" i="1"/>
  <c r="BE80" i="1" s="1"/>
  <c r="BG74" i="1"/>
  <c r="BF74" i="1"/>
  <c r="BE74" i="1"/>
  <c r="BG73" i="1"/>
  <c r="BF73" i="1"/>
  <c r="BE73" i="1"/>
  <c r="BG70" i="1"/>
  <c r="BF70" i="1"/>
  <c r="BE70" i="1"/>
  <c r="BG69" i="1"/>
  <c r="BF69" i="1"/>
  <c r="BE69" i="1"/>
  <c r="BG66" i="1"/>
  <c r="BF66" i="1"/>
  <c r="BE66" i="1"/>
  <c r="BG65" i="1"/>
  <c r="BF65" i="1"/>
  <c r="BE65" i="1"/>
  <c r="BG58" i="1"/>
  <c r="BF58" i="1"/>
  <c r="BE58" i="1"/>
  <c r="BG56" i="1"/>
  <c r="BG102" i="1" s="1"/>
  <c r="BF56" i="1"/>
  <c r="BF102" i="1" s="1"/>
  <c r="BE56" i="1"/>
  <c r="BE102" i="1" s="1"/>
  <c r="BF45" i="1"/>
  <c r="BE45" i="1"/>
  <c r="BG44" i="1"/>
  <c r="BF44" i="1"/>
  <c r="BE44" i="1"/>
  <c r="BG36" i="1"/>
  <c r="BF36" i="1"/>
  <c r="BE36" i="1"/>
  <c r="AW150" i="1"/>
  <c r="AV150" i="1"/>
  <c r="AW146" i="1"/>
  <c r="AV146" i="1"/>
  <c r="AW92" i="1"/>
  <c r="AW93" i="1" s="1"/>
  <c r="AV92" i="1"/>
  <c r="AV93" i="1" s="1"/>
  <c r="AW79" i="1"/>
  <c r="AW80" i="1" s="1"/>
  <c r="AV79" i="1"/>
  <c r="AV80" i="1" s="1"/>
  <c r="AW73" i="1"/>
  <c r="AV73" i="1"/>
  <c r="AW70" i="1"/>
  <c r="AV70" i="1"/>
  <c r="AW69" i="1"/>
  <c r="AV69" i="1"/>
  <c r="AW66" i="1"/>
  <c r="AV66" i="1"/>
  <c r="AW65" i="1"/>
  <c r="AV65" i="1"/>
  <c r="AW58" i="1"/>
  <c r="AV58" i="1"/>
  <c r="AW56" i="1"/>
  <c r="AW102" i="1" s="1"/>
  <c r="AV56" i="1"/>
  <c r="AV102" i="1" s="1"/>
  <c r="AV45" i="1"/>
  <c r="AW44" i="1"/>
  <c r="AV44" i="1"/>
  <c r="AW36" i="1"/>
  <c r="AV36" i="1"/>
  <c r="AL150" i="1"/>
  <c r="AK150" i="1"/>
  <c r="AJ150" i="1"/>
  <c r="AL146" i="1"/>
  <c r="AK146" i="1"/>
  <c r="AJ146" i="1"/>
  <c r="AL92" i="1"/>
  <c r="AL93" i="1" s="1"/>
  <c r="AK92" i="1"/>
  <c r="AK93" i="1" s="1"/>
  <c r="AJ92" i="1"/>
  <c r="AJ93" i="1" s="1"/>
  <c r="AL79" i="1"/>
  <c r="AL80" i="1" s="1"/>
  <c r="AL88" i="1" s="1"/>
  <c r="AK79" i="1"/>
  <c r="AK80" i="1" s="1"/>
  <c r="AJ79" i="1"/>
  <c r="AJ80" i="1" s="1"/>
  <c r="AJ83" i="1" s="1"/>
  <c r="AL73" i="1"/>
  <c r="AK73" i="1"/>
  <c r="AJ73" i="1"/>
  <c r="AL70" i="1"/>
  <c r="AK70" i="1"/>
  <c r="AJ70" i="1"/>
  <c r="AL69" i="1"/>
  <c r="AK69" i="1"/>
  <c r="AJ69" i="1"/>
  <c r="AL66" i="1"/>
  <c r="AK66" i="1"/>
  <c r="AJ66" i="1"/>
  <c r="AL65" i="1"/>
  <c r="AK65" i="1"/>
  <c r="AJ65" i="1"/>
  <c r="AL58" i="1"/>
  <c r="AK58" i="1"/>
  <c r="AJ58" i="1"/>
  <c r="AL56" i="1"/>
  <c r="AL102" i="1" s="1"/>
  <c r="AK56" i="1"/>
  <c r="AK102" i="1" s="1"/>
  <c r="AJ56" i="1"/>
  <c r="AJ102" i="1" s="1"/>
  <c r="AL53" i="1"/>
  <c r="AK53" i="1"/>
  <c r="AJ53" i="1"/>
  <c r="AK45" i="1"/>
  <c r="AJ45" i="1"/>
  <c r="AL44" i="1"/>
  <c r="AK44" i="1"/>
  <c r="AJ44" i="1"/>
  <c r="AL36" i="1"/>
  <c r="AK36" i="1"/>
  <c r="AJ36" i="1"/>
  <c r="AA150" i="1"/>
  <c r="Z150" i="1"/>
  <c r="Y150" i="1"/>
  <c r="AA146" i="1"/>
  <c r="Z146" i="1"/>
  <c r="Y146" i="1"/>
  <c r="AA92" i="1"/>
  <c r="AA93" i="1" s="1"/>
  <c r="Z92" i="1"/>
  <c r="Z93" i="1" s="1"/>
  <c r="Y92" i="1"/>
  <c r="Y93" i="1" s="1"/>
  <c r="AA79" i="1"/>
  <c r="AA80" i="1" s="1"/>
  <c r="AA83" i="1" s="1"/>
  <c r="Z79" i="1"/>
  <c r="Z80" i="1" s="1"/>
  <c r="Y79" i="1"/>
  <c r="Y80" i="1" s="1"/>
  <c r="Y83" i="1" s="1"/>
  <c r="AA73" i="1"/>
  <c r="Z73" i="1"/>
  <c r="Y73" i="1"/>
  <c r="AA70" i="1"/>
  <c r="Z70" i="1"/>
  <c r="Y70" i="1"/>
  <c r="AA69" i="1"/>
  <c r="Z69" i="1"/>
  <c r="Y69" i="1"/>
  <c r="AA66" i="1"/>
  <c r="Z66" i="1"/>
  <c r="Y66" i="1"/>
  <c r="AA65" i="1"/>
  <c r="Z65" i="1"/>
  <c r="Y65" i="1"/>
  <c r="AA58" i="1"/>
  <c r="Z58" i="1"/>
  <c r="Y58" i="1"/>
  <c r="AA56" i="1"/>
  <c r="AA102" i="1" s="1"/>
  <c r="Z56" i="1"/>
  <c r="Z102" i="1" s="1"/>
  <c r="Y56" i="1"/>
  <c r="Y102" i="1" s="1"/>
  <c r="Z45" i="1"/>
  <c r="Y45" i="1"/>
  <c r="AA44" i="1"/>
  <c r="Z44" i="1"/>
  <c r="Y44" i="1"/>
  <c r="AA36" i="1"/>
  <c r="Z36" i="1"/>
  <c r="Y36" i="1"/>
  <c r="P150" i="1"/>
  <c r="O150" i="1"/>
  <c r="N150" i="1"/>
  <c r="P146" i="1"/>
  <c r="O146" i="1"/>
  <c r="N146" i="1"/>
  <c r="P92" i="1"/>
  <c r="P93" i="1" s="1"/>
  <c r="O92" i="1"/>
  <c r="O93" i="1" s="1"/>
  <c r="N92" i="1"/>
  <c r="N93" i="1" s="1"/>
  <c r="P79" i="1"/>
  <c r="P80" i="1" s="1"/>
  <c r="O79" i="1"/>
  <c r="O80" i="1" s="1"/>
  <c r="N79" i="1"/>
  <c r="N80" i="1" s="1"/>
  <c r="P73" i="1"/>
  <c r="O73" i="1"/>
  <c r="N73" i="1"/>
  <c r="P70" i="1"/>
  <c r="O70" i="1"/>
  <c r="N70" i="1"/>
  <c r="P69" i="1"/>
  <c r="O69" i="1"/>
  <c r="N69" i="1"/>
  <c r="P66" i="1"/>
  <c r="O66" i="1"/>
  <c r="N66" i="1"/>
  <c r="P65" i="1"/>
  <c r="O65" i="1"/>
  <c r="N65" i="1"/>
  <c r="P58" i="1"/>
  <c r="O58" i="1"/>
  <c r="N58" i="1"/>
  <c r="P56" i="1"/>
  <c r="P102" i="1" s="1"/>
  <c r="O56" i="1"/>
  <c r="O102" i="1" s="1"/>
  <c r="N56" i="1"/>
  <c r="N102" i="1" s="1"/>
  <c r="O45" i="1"/>
  <c r="N45" i="1"/>
  <c r="O44" i="1"/>
  <c r="N44" i="1"/>
  <c r="P36" i="1"/>
  <c r="O36" i="1"/>
  <c r="N36" i="1"/>
  <c r="F150" i="1"/>
  <c r="E150" i="1"/>
  <c r="D150" i="1"/>
  <c r="F146" i="1"/>
  <c r="E146" i="1"/>
  <c r="D146" i="1"/>
  <c r="F93" i="1"/>
  <c r="E93" i="1"/>
  <c r="D93" i="1"/>
  <c r="F79" i="1"/>
  <c r="F80" i="1" s="1"/>
  <c r="F83" i="1" s="1"/>
  <c r="E79" i="1"/>
  <c r="E80" i="1" s="1"/>
  <c r="E88" i="1" s="1"/>
  <c r="D79" i="1"/>
  <c r="D80" i="1" s="1"/>
  <c r="D88" i="1" s="1"/>
  <c r="F73" i="1"/>
  <c r="E73" i="1"/>
  <c r="D73" i="1"/>
  <c r="F70" i="1"/>
  <c r="E70" i="1"/>
  <c r="D70" i="1"/>
  <c r="F69" i="1"/>
  <c r="E69" i="1"/>
  <c r="D69" i="1"/>
  <c r="F66" i="1"/>
  <c r="E66" i="1"/>
  <c r="D66" i="1"/>
  <c r="F65" i="1"/>
  <c r="E65" i="1"/>
  <c r="D65" i="1"/>
  <c r="F58" i="1"/>
  <c r="E58" i="1"/>
  <c r="D58" i="1"/>
  <c r="F56" i="1"/>
  <c r="F102" i="1" s="1"/>
  <c r="E56" i="1"/>
  <c r="E102" i="1" s="1"/>
  <c r="D56" i="1"/>
  <c r="D102" i="1" s="1"/>
  <c r="E45" i="1"/>
  <c r="D45" i="1"/>
  <c r="F44" i="1"/>
  <c r="E44" i="1"/>
  <c r="D44" i="1"/>
  <c r="F36" i="1"/>
  <c r="E36" i="1"/>
  <c r="D36" i="1"/>
  <c r="CA36" i="1"/>
  <c r="CA150" i="1"/>
  <c r="CA146" i="1"/>
  <c r="CA92" i="1"/>
  <c r="CA93" i="1" s="1"/>
  <c r="CA79" i="1"/>
  <c r="CA80" i="1" s="1"/>
  <c r="CA74" i="1"/>
  <c r="CA73" i="1"/>
  <c r="CA70" i="1"/>
  <c r="CA69" i="1"/>
  <c r="CA66" i="1"/>
  <c r="CA65" i="1"/>
  <c r="CA58" i="1"/>
  <c r="CA56" i="1"/>
  <c r="CA102" i="1" s="1"/>
  <c r="CA53" i="1"/>
  <c r="CA45" i="1"/>
  <c r="CA44" i="1"/>
  <c r="BQ36" i="1"/>
  <c r="BQ150" i="1"/>
  <c r="BQ146" i="1"/>
  <c r="BQ92" i="1"/>
  <c r="BQ93" i="1" s="1"/>
  <c r="BQ79" i="1"/>
  <c r="BQ80" i="1" s="1"/>
  <c r="BQ74" i="1"/>
  <c r="BQ73" i="1"/>
  <c r="BQ70" i="1"/>
  <c r="BQ69" i="1"/>
  <c r="BQ66" i="1"/>
  <c r="BQ65" i="1"/>
  <c r="BQ58" i="1"/>
  <c r="BQ56" i="1"/>
  <c r="BQ102" i="1" s="1"/>
  <c r="BQ45" i="1"/>
  <c r="BQ44" i="1"/>
  <c r="BH36" i="1"/>
  <c r="BH150" i="1"/>
  <c r="BH146" i="1"/>
  <c r="BH92" i="1"/>
  <c r="BH93" i="1" s="1"/>
  <c r="BH79" i="1"/>
  <c r="BH80" i="1" s="1"/>
  <c r="BH74" i="1"/>
  <c r="BH73" i="1"/>
  <c r="BH70" i="1"/>
  <c r="BH69" i="1"/>
  <c r="BH66" i="1"/>
  <c r="BH65" i="1"/>
  <c r="BH58" i="1"/>
  <c r="BH56" i="1"/>
  <c r="BH102" i="1" s="1"/>
  <c r="BH45" i="1"/>
  <c r="BH44" i="1"/>
  <c r="AX36" i="1"/>
  <c r="AX150" i="1"/>
  <c r="AX146" i="1"/>
  <c r="AX92" i="1"/>
  <c r="AX93" i="1" s="1"/>
  <c r="AX79" i="1"/>
  <c r="AX80" i="1" s="1"/>
  <c r="AX83" i="1" s="1"/>
  <c r="AX73" i="1"/>
  <c r="AX70" i="1"/>
  <c r="AX69" i="1"/>
  <c r="AX66" i="1"/>
  <c r="AX65" i="1"/>
  <c r="AX58" i="1"/>
  <c r="AX56" i="1"/>
  <c r="AX102" i="1" s="1"/>
  <c r="AX45" i="1"/>
  <c r="AX44" i="1"/>
  <c r="AM36" i="1"/>
  <c r="AM150" i="1"/>
  <c r="AM146" i="1"/>
  <c r="AM92" i="1"/>
  <c r="AM93" i="1" s="1"/>
  <c r="AM79" i="1"/>
  <c r="AM80" i="1" s="1"/>
  <c r="AM73" i="1"/>
  <c r="AM70" i="1"/>
  <c r="AM69" i="1"/>
  <c r="AM66" i="1"/>
  <c r="AM65" i="1"/>
  <c r="AM58" i="1"/>
  <c r="AM56" i="1"/>
  <c r="AM102" i="1" s="1"/>
  <c r="AM53" i="1"/>
  <c r="AM45" i="1"/>
  <c r="AM44" i="1"/>
  <c r="AB36" i="1"/>
  <c r="AB150" i="1"/>
  <c r="AB146" i="1"/>
  <c r="AB92" i="1"/>
  <c r="AB93" i="1" s="1"/>
  <c r="AB79" i="1"/>
  <c r="AB80" i="1" s="1"/>
  <c r="AB88" i="1" s="1"/>
  <c r="AB73" i="1"/>
  <c r="AB70" i="1"/>
  <c r="AB69" i="1"/>
  <c r="AB66" i="1"/>
  <c r="AB65" i="1"/>
  <c r="AB58" i="1"/>
  <c r="AB56" i="1"/>
  <c r="AB102" i="1" s="1"/>
  <c r="AB45" i="1"/>
  <c r="AB44" i="1"/>
  <c r="Q36" i="1"/>
  <c r="Q150" i="1"/>
  <c r="Q146" i="1"/>
  <c r="Q92" i="1"/>
  <c r="Q93" i="1" s="1"/>
  <c r="Q79" i="1"/>
  <c r="Q80" i="1" s="1"/>
  <c r="Q73" i="1"/>
  <c r="Q70" i="1"/>
  <c r="Q69" i="1"/>
  <c r="Q66" i="1"/>
  <c r="Q65" i="1"/>
  <c r="Q58" i="1"/>
  <c r="Q56" i="1"/>
  <c r="Q102" i="1" s="1"/>
  <c r="Q45" i="1"/>
  <c r="Q44" i="1"/>
  <c r="G36" i="1"/>
  <c r="G150" i="1"/>
  <c r="G146" i="1"/>
  <c r="G93" i="1"/>
  <c r="G79" i="1"/>
  <c r="G80" i="1" s="1"/>
  <c r="G73" i="1"/>
  <c r="G70" i="1"/>
  <c r="G69" i="1"/>
  <c r="G66" i="1"/>
  <c r="G65" i="1"/>
  <c r="G58" i="1"/>
  <c r="G56" i="1"/>
  <c r="G102" i="1" s="1"/>
  <c r="G45" i="1"/>
  <c r="G44" i="1"/>
  <c r="E36" i="10"/>
  <c r="E149" i="10"/>
  <c r="E145" i="10"/>
  <c r="E90" i="10"/>
  <c r="E92" i="10" s="1"/>
  <c r="E84" i="10"/>
  <c r="E87" i="10" s="1"/>
  <c r="E88" i="10" s="1"/>
  <c r="E82" i="10"/>
  <c r="E72" i="10"/>
  <c r="E69" i="10"/>
  <c r="E68" i="10"/>
  <c r="E65" i="10"/>
  <c r="E64" i="10"/>
  <c r="E57" i="10"/>
  <c r="E55" i="10"/>
  <c r="E101" i="10" s="1"/>
  <c r="E44" i="10"/>
  <c r="E43" i="10"/>
  <c r="J36" i="10"/>
  <c r="J149" i="10"/>
  <c r="J145" i="10"/>
  <c r="J90" i="10"/>
  <c r="J92" i="10" s="1"/>
  <c r="J84" i="10"/>
  <c r="J87" i="10" s="1"/>
  <c r="J88" i="10" s="1"/>
  <c r="J82" i="10"/>
  <c r="J104" i="10" s="1"/>
  <c r="J72" i="10"/>
  <c r="J69" i="10"/>
  <c r="J68" i="10"/>
  <c r="J65" i="10"/>
  <c r="J64" i="10"/>
  <c r="J57" i="10"/>
  <c r="J55" i="10"/>
  <c r="J101" i="10" s="1"/>
  <c r="J44" i="10"/>
  <c r="J43" i="10"/>
  <c r="K36" i="10"/>
  <c r="K149" i="10"/>
  <c r="K145" i="10"/>
  <c r="K90" i="10"/>
  <c r="K92" i="10" s="1"/>
  <c r="K84" i="10"/>
  <c r="K87" i="10" s="1"/>
  <c r="K88" i="10" s="1"/>
  <c r="K82" i="10"/>
  <c r="K105" i="10" s="1"/>
  <c r="K72" i="10"/>
  <c r="K69" i="10"/>
  <c r="K68" i="10"/>
  <c r="K65" i="10"/>
  <c r="K64" i="10"/>
  <c r="K57" i="10"/>
  <c r="K55" i="10"/>
  <c r="K101" i="10" s="1"/>
  <c r="K44" i="10"/>
  <c r="K43" i="10"/>
  <c r="F36" i="10"/>
  <c r="F149" i="10"/>
  <c r="F145" i="10"/>
  <c r="F90" i="10"/>
  <c r="F92" i="10" s="1"/>
  <c r="F84" i="10"/>
  <c r="F87" i="10" s="1"/>
  <c r="F88" i="10" s="1"/>
  <c r="F82" i="10"/>
  <c r="F105" i="10" s="1"/>
  <c r="F72" i="10"/>
  <c r="F69" i="10"/>
  <c r="F68" i="10"/>
  <c r="F65" i="10"/>
  <c r="F64" i="10"/>
  <c r="F57" i="10"/>
  <c r="F55" i="10"/>
  <c r="F101" i="10" s="1"/>
  <c r="F44" i="10"/>
  <c r="F43" i="10"/>
  <c r="CB36" i="1"/>
  <c r="CB150" i="1"/>
  <c r="CB146" i="1"/>
  <c r="CB92" i="1"/>
  <c r="CB93" i="1" s="1"/>
  <c r="CB79" i="1"/>
  <c r="CB80" i="1" s="1"/>
  <c r="CB74" i="1"/>
  <c r="CB73" i="1"/>
  <c r="CB70" i="1"/>
  <c r="CB69" i="1"/>
  <c r="CB66" i="1"/>
  <c r="CB65" i="1"/>
  <c r="CB58" i="1"/>
  <c r="CB56" i="1"/>
  <c r="CB102" i="1" s="1"/>
  <c r="CB53" i="1"/>
  <c r="CB45" i="1"/>
  <c r="CB44" i="1"/>
  <c r="BR36" i="1"/>
  <c r="BR150" i="1"/>
  <c r="BR146" i="1"/>
  <c r="BR92" i="1"/>
  <c r="BR93" i="1" s="1"/>
  <c r="BR79" i="1"/>
  <c r="BR80" i="1" s="1"/>
  <c r="BR83" i="1" s="1"/>
  <c r="BR74" i="1"/>
  <c r="BR73" i="1"/>
  <c r="BR70" i="1"/>
  <c r="BR69" i="1"/>
  <c r="BR66" i="1"/>
  <c r="BR65" i="1"/>
  <c r="BR58" i="1"/>
  <c r="BR56" i="1"/>
  <c r="BR102" i="1" s="1"/>
  <c r="BR45" i="1"/>
  <c r="BR44" i="1"/>
  <c r="BI36" i="1"/>
  <c r="BI150" i="1"/>
  <c r="BI146" i="1"/>
  <c r="BI92" i="1"/>
  <c r="BI93" i="1" s="1"/>
  <c r="BI79" i="1"/>
  <c r="BI80" i="1" s="1"/>
  <c r="BI74" i="1"/>
  <c r="BI73" i="1"/>
  <c r="BI70" i="1"/>
  <c r="BI69" i="1"/>
  <c r="BI66" i="1"/>
  <c r="BI65" i="1"/>
  <c r="BI58" i="1"/>
  <c r="BI56" i="1"/>
  <c r="BI102" i="1" s="1"/>
  <c r="BI45" i="1"/>
  <c r="BI44" i="1"/>
  <c r="AY36" i="1"/>
  <c r="AY150" i="1"/>
  <c r="AY146" i="1"/>
  <c r="AY92" i="1"/>
  <c r="AY93" i="1" s="1"/>
  <c r="AY79" i="1"/>
  <c r="AY80" i="1" s="1"/>
  <c r="AY73" i="1"/>
  <c r="AY70" i="1"/>
  <c r="AY69" i="1"/>
  <c r="AY66" i="1"/>
  <c r="AY65" i="1"/>
  <c r="AY58" i="1"/>
  <c r="AY56" i="1"/>
  <c r="AY102" i="1" s="1"/>
  <c r="AY45" i="1"/>
  <c r="AY44" i="1"/>
  <c r="AN36" i="1"/>
  <c r="AN150" i="1"/>
  <c r="AN146" i="1"/>
  <c r="AN92" i="1"/>
  <c r="AN93" i="1" s="1"/>
  <c r="AN79" i="1"/>
  <c r="AN80" i="1" s="1"/>
  <c r="AN73" i="1"/>
  <c r="AN70" i="1"/>
  <c r="AN69" i="1"/>
  <c r="AN66" i="1"/>
  <c r="AN65" i="1"/>
  <c r="AN58" i="1"/>
  <c r="AN56" i="1"/>
  <c r="AN102" i="1" s="1"/>
  <c r="AN53" i="1"/>
  <c r="AN45" i="1"/>
  <c r="AN44" i="1"/>
  <c r="AO36" i="1"/>
  <c r="AO44" i="1"/>
  <c r="AO53" i="1"/>
  <c r="AO56" i="1"/>
  <c r="AO102" i="1" s="1"/>
  <c r="AO58" i="1"/>
  <c r="AO65" i="1"/>
  <c r="AO66" i="1"/>
  <c r="AO69" i="1"/>
  <c r="AO70" i="1"/>
  <c r="AO73" i="1"/>
  <c r="AO79" i="1"/>
  <c r="AO80" i="1" s="1"/>
  <c r="AO92" i="1"/>
  <c r="AO93" i="1" s="1"/>
  <c r="AO146" i="1"/>
  <c r="AO150" i="1"/>
  <c r="AC36" i="1"/>
  <c r="AC150" i="1"/>
  <c r="AC146" i="1"/>
  <c r="AC92" i="1"/>
  <c r="AC93" i="1" s="1"/>
  <c r="AC79" i="1"/>
  <c r="AC80" i="1" s="1"/>
  <c r="AC73" i="1"/>
  <c r="AC70" i="1"/>
  <c r="AC69" i="1"/>
  <c r="AC66" i="1"/>
  <c r="AC65" i="1"/>
  <c r="AC58" i="1"/>
  <c r="AC56" i="1"/>
  <c r="AC102" i="1" s="1"/>
  <c r="AC45" i="1"/>
  <c r="AC44" i="1"/>
  <c r="R36" i="1"/>
  <c r="R150" i="1"/>
  <c r="R146" i="1"/>
  <c r="R92" i="1"/>
  <c r="R93" i="1" s="1"/>
  <c r="R79" i="1"/>
  <c r="R80" i="1" s="1"/>
  <c r="R73" i="1"/>
  <c r="R70" i="1"/>
  <c r="R69" i="1"/>
  <c r="R66" i="1"/>
  <c r="R65" i="1"/>
  <c r="R58" i="1"/>
  <c r="R56" i="1"/>
  <c r="R102" i="1" s="1"/>
  <c r="R45" i="1"/>
  <c r="R44" i="1"/>
  <c r="H36" i="1"/>
  <c r="H150" i="1"/>
  <c r="H146" i="1"/>
  <c r="H93" i="1"/>
  <c r="H79" i="1"/>
  <c r="H80" i="1" s="1"/>
  <c r="H73" i="1"/>
  <c r="H70" i="1"/>
  <c r="H69" i="1"/>
  <c r="H66" i="1"/>
  <c r="H65" i="1"/>
  <c r="H58" i="1"/>
  <c r="H56" i="1"/>
  <c r="H102" i="1" s="1"/>
  <c r="H45" i="1"/>
  <c r="H44" i="1"/>
  <c r="CC36" i="1"/>
  <c r="CC150" i="1"/>
  <c r="CC146" i="1"/>
  <c r="CC92" i="1"/>
  <c r="CC93" i="1" s="1"/>
  <c r="CC79" i="1"/>
  <c r="CC80" i="1" s="1"/>
  <c r="CC74" i="1"/>
  <c r="CC73" i="1"/>
  <c r="CC70" i="1"/>
  <c r="CC69" i="1"/>
  <c r="CC66" i="1"/>
  <c r="CC65" i="1"/>
  <c r="CC58" i="1"/>
  <c r="CC56" i="1"/>
  <c r="CC102" i="1" s="1"/>
  <c r="CC53" i="1"/>
  <c r="CC44" i="1"/>
  <c r="BS36" i="1"/>
  <c r="BS150" i="1"/>
  <c r="BS146" i="1"/>
  <c r="BS92" i="1"/>
  <c r="BS93" i="1" s="1"/>
  <c r="BS79" i="1"/>
  <c r="BS80" i="1" s="1"/>
  <c r="BS74" i="1"/>
  <c r="BS73" i="1"/>
  <c r="BS70" i="1"/>
  <c r="BS69" i="1"/>
  <c r="BS66" i="1"/>
  <c r="BS65" i="1"/>
  <c r="BS58" i="1"/>
  <c r="BS56" i="1"/>
  <c r="BS102" i="1" s="1"/>
  <c r="BS44" i="1"/>
  <c r="BJ36" i="1"/>
  <c r="BJ150" i="1"/>
  <c r="BJ146" i="1"/>
  <c r="BJ92" i="1"/>
  <c r="BJ93" i="1" s="1"/>
  <c r="BJ79" i="1"/>
  <c r="BJ80" i="1" s="1"/>
  <c r="BJ74" i="1"/>
  <c r="BJ73" i="1"/>
  <c r="BJ70" i="1"/>
  <c r="BJ69" i="1"/>
  <c r="BJ66" i="1"/>
  <c r="BJ65" i="1"/>
  <c r="BJ58" i="1"/>
  <c r="BJ56" i="1"/>
  <c r="BJ102" i="1" s="1"/>
  <c r="BJ44" i="1"/>
  <c r="AZ36" i="1"/>
  <c r="AZ150" i="1"/>
  <c r="AZ146" i="1"/>
  <c r="AZ92" i="1"/>
  <c r="AZ93" i="1" s="1"/>
  <c r="AZ79" i="1"/>
  <c r="AZ80" i="1" s="1"/>
  <c r="AZ73" i="1"/>
  <c r="AZ70" i="1"/>
  <c r="AZ69" i="1"/>
  <c r="AZ66" i="1"/>
  <c r="AZ65" i="1"/>
  <c r="AZ58" i="1"/>
  <c r="AZ56" i="1"/>
  <c r="AZ102" i="1" s="1"/>
  <c r="AZ44" i="1"/>
  <c r="AD36" i="1"/>
  <c r="AD150" i="1"/>
  <c r="AD146" i="1"/>
  <c r="AD92" i="1"/>
  <c r="AD93" i="1" s="1"/>
  <c r="AD79" i="1"/>
  <c r="AD80" i="1" s="1"/>
  <c r="AD73" i="1"/>
  <c r="AD70" i="1"/>
  <c r="AD69" i="1"/>
  <c r="AD66" i="1"/>
  <c r="AD65" i="1"/>
  <c r="AD58" i="1"/>
  <c r="AD56" i="1"/>
  <c r="AD102" i="1" s="1"/>
  <c r="AD44" i="1"/>
  <c r="S36" i="1"/>
  <c r="S150" i="1"/>
  <c r="S146" i="1"/>
  <c r="S92" i="1"/>
  <c r="S93" i="1" s="1"/>
  <c r="S79" i="1"/>
  <c r="S80" i="1" s="1"/>
  <c r="S73" i="1"/>
  <c r="S70" i="1"/>
  <c r="S69" i="1"/>
  <c r="S66" i="1"/>
  <c r="S65" i="1"/>
  <c r="S58" i="1"/>
  <c r="S56" i="1"/>
  <c r="S102" i="1" s="1"/>
  <c r="S44" i="1"/>
  <c r="I36" i="1"/>
  <c r="I150" i="1"/>
  <c r="I146" i="1"/>
  <c r="I93" i="1"/>
  <c r="I79" i="1"/>
  <c r="I80" i="1" s="1"/>
  <c r="I73" i="1"/>
  <c r="I70" i="1"/>
  <c r="I69" i="1"/>
  <c r="I66" i="1"/>
  <c r="I65" i="1"/>
  <c r="I58" i="1"/>
  <c r="I56" i="1"/>
  <c r="I102" i="1" s="1"/>
  <c r="L36" i="10"/>
  <c r="L149" i="10"/>
  <c r="L145" i="10"/>
  <c r="L90" i="10"/>
  <c r="L92" i="10" s="1"/>
  <c r="L84" i="10"/>
  <c r="L87" i="10" s="1"/>
  <c r="L88" i="10" s="1"/>
  <c r="L82" i="10"/>
  <c r="L104" i="10" s="1"/>
  <c r="L72" i="10"/>
  <c r="L69" i="10"/>
  <c r="L68" i="10"/>
  <c r="L65" i="10"/>
  <c r="L64" i="10"/>
  <c r="L57" i="10"/>
  <c r="L55" i="10"/>
  <c r="L101" i="10" s="1"/>
  <c r="L43" i="10"/>
  <c r="G36" i="10"/>
  <c r="G149" i="10"/>
  <c r="G145" i="10"/>
  <c r="G90" i="10"/>
  <c r="G92" i="10" s="1"/>
  <c r="G84" i="10"/>
  <c r="G87" i="10" s="1"/>
  <c r="G88" i="10" s="1"/>
  <c r="G82" i="10"/>
  <c r="G72" i="10"/>
  <c r="G69" i="10"/>
  <c r="G68" i="10"/>
  <c r="G65" i="10"/>
  <c r="G64" i="10"/>
  <c r="G57" i="10"/>
  <c r="G55" i="10"/>
  <c r="G101" i="10" s="1"/>
  <c r="G43" i="10"/>
  <c r="D149" i="10"/>
  <c r="D145" i="10"/>
  <c r="D90" i="10"/>
  <c r="D92" i="10" s="1"/>
  <c r="D84" i="10"/>
  <c r="D87" i="10" s="1"/>
  <c r="D88" i="10" s="1"/>
  <c r="D82" i="10"/>
  <c r="D105" i="10" s="1"/>
  <c r="D135" i="10" s="1"/>
  <c r="D72" i="10"/>
  <c r="D69" i="10"/>
  <c r="D68" i="10"/>
  <c r="D65" i="10"/>
  <c r="D64" i="10"/>
  <c r="D57" i="10"/>
  <c r="D55" i="10"/>
  <c r="D101" i="10" s="1"/>
  <c r="D44" i="10"/>
  <c r="D43" i="10"/>
  <c r="H36" i="10"/>
  <c r="H149" i="10"/>
  <c r="H145" i="10"/>
  <c r="H90" i="10"/>
  <c r="H92" i="10" s="1"/>
  <c r="H84" i="10"/>
  <c r="H87" i="10" s="1"/>
  <c r="H88" i="10" s="1"/>
  <c r="H82" i="10"/>
  <c r="H105" i="10" s="1"/>
  <c r="H72" i="10"/>
  <c r="H69" i="10"/>
  <c r="H68" i="10"/>
  <c r="H65" i="10"/>
  <c r="H64" i="10"/>
  <c r="H57" i="10"/>
  <c r="H55" i="10"/>
  <c r="H101" i="10" s="1"/>
  <c r="CD36" i="1"/>
  <c r="CD150" i="1"/>
  <c r="CD146" i="1"/>
  <c r="CD92" i="1"/>
  <c r="CD93" i="1" s="1"/>
  <c r="CD79" i="1"/>
  <c r="CD80" i="1" s="1"/>
  <c r="CD83" i="1" s="1"/>
  <c r="CD74" i="1"/>
  <c r="CD73" i="1"/>
  <c r="CD70" i="1"/>
  <c r="CD69" i="1"/>
  <c r="CD66" i="1"/>
  <c r="CD65" i="1"/>
  <c r="CD58" i="1"/>
  <c r="CD56" i="1"/>
  <c r="CD102" i="1" s="1"/>
  <c r="CD53" i="1"/>
  <c r="BT36" i="1"/>
  <c r="BT150" i="1"/>
  <c r="BT146" i="1"/>
  <c r="BT92" i="1"/>
  <c r="BT93" i="1" s="1"/>
  <c r="BT79" i="1"/>
  <c r="BT80" i="1" s="1"/>
  <c r="BT83" i="1" s="1"/>
  <c r="BT74" i="1"/>
  <c r="BT73" i="1"/>
  <c r="BT70" i="1"/>
  <c r="BT69" i="1"/>
  <c r="BT66" i="1"/>
  <c r="BT65" i="1"/>
  <c r="BT58" i="1"/>
  <c r="BT56" i="1"/>
  <c r="BT102" i="1" s="1"/>
  <c r="BK36" i="1"/>
  <c r="BK150" i="1"/>
  <c r="BK146" i="1"/>
  <c r="BK92" i="1"/>
  <c r="BK93" i="1" s="1"/>
  <c r="BK79" i="1"/>
  <c r="BK80" i="1" s="1"/>
  <c r="BK74" i="1"/>
  <c r="BK73" i="1"/>
  <c r="BK70" i="1"/>
  <c r="BK69" i="1"/>
  <c r="BK66" i="1"/>
  <c r="BK65" i="1"/>
  <c r="BK58" i="1"/>
  <c r="BK56" i="1"/>
  <c r="BK102" i="1" s="1"/>
  <c r="BA36" i="1"/>
  <c r="BA150" i="1"/>
  <c r="BA146" i="1"/>
  <c r="BA92" i="1"/>
  <c r="BA93" i="1" s="1"/>
  <c r="BA79" i="1"/>
  <c r="BA80" i="1" s="1"/>
  <c r="BA73" i="1"/>
  <c r="BA70" i="1"/>
  <c r="BA69" i="1"/>
  <c r="BA66" i="1"/>
  <c r="BA65" i="1"/>
  <c r="BA58" i="1"/>
  <c r="BA56" i="1"/>
  <c r="BA102" i="1" s="1"/>
  <c r="AP36" i="1"/>
  <c r="AP150" i="1"/>
  <c r="AP146" i="1"/>
  <c r="AP92" i="1"/>
  <c r="AP93" i="1" s="1"/>
  <c r="AP79" i="1"/>
  <c r="AP80" i="1" s="1"/>
  <c r="AP83" i="1" s="1"/>
  <c r="AP73" i="1"/>
  <c r="AP70" i="1"/>
  <c r="AP69" i="1"/>
  <c r="AP66" i="1"/>
  <c r="AP65" i="1"/>
  <c r="AP58" i="1"/>
  <c r="AP56" i="1"/>
  <c r="AP102" i="1" s="1"/>
  <c r="AP53" i="1"/>
  <c r="AE36" i="1"/>
  <c r="AE150" i="1"/>
  <c r="AE146" i="1"/>
  <c r="AE92" i="1"/>
  <c r="AE93" i="1" s="1"/>
  <c r="AE79" i="1"/>
  <c r="AE80" i="1" s="1"/>
  <c r="AE83" i="1" s="1"/>
  <c r="AE73" i="1"/>
  <c r="AE70" i="1"/>
  <c r="AE69" i="1"/>
  <c r="AE66" i="1"/>
  <c r="AE65" i="1"/>
  <c r="AE58" i="1"/>
  <c r="AE56" i="1"/>
  <c r="AE102" i="1" s="1"/>
  <c r="T36" i="1"/>
  <c r="T150" i="1"/>
  <c r="T146" i="1"/>
  <c r="T92" i="1"/>
  <c r="T93" i="1" s="1"/>
  <c r="T79" i="1"/>
  <c r="T80" i="1" s="1"/>
  <c r="T73" i="1"/>
  <c r="T70" i="1"/>
  <c r="T69" i="1"/>
  <c r="T66" i="1"/>
  <c r="T65" i="1"/>
  <c r="T58" i="1"/>
  <c r="T56" i="1"/>
  <c r="T102" i="1" s="1"/>
  <c r="J36" i="1"/>
  <c r="J150" i="1"/>
  <c r="J146" i="1"/>
  <c r="J93" i="1"/>
  <c r="J79" i="1"/>
  <c r="J80" i="1" s="1"/>
  <c r="J88" i="1" s="1"/>
  <c r="J73" i="1"/>
  <c r="J70" i="1"/>
  <c r="J69" i="1"/>
  <c r="J66" i="1"/>
  <c r="J65" i="1"/>
  <c r="J58" i="1"/>
  <c r="J56" i="1"/>
  <c r="J102" i="1" s="1"/>
  <c r="CG150" i="1"/>
  <c r="CG146" i="1"/>
  <c r="CG92" i="1"/>
  <c r="CG93" i="1" s="1"/>
  <c r="CG79" i="1"/>
  <c r="CG80" i="1" s="1"/>
  <c r="CG74" i="1"/>
  <c r="CG73" i="1"/>
  <c r="CG70" i="1"/>
  <c r="CG69" i="1"/>
  <c r="CG66" i="1"/>
  <c r="CG65" i="1"/>
  <c r="CG58" i="1"/>
  <c r="CG56" i="1"/>
  <c r="CG102" i="1" s="1"/>
  <c r="CG53" i="1"/>
  <c r="CG45" i="1"/>
  <c r="BV150" i="1"/>
  <c r="BV146" i="1"/>
  <c r="BV92" i="1"/>
  <c r="BV93" i="1" s="1"/>
  <c r="BV79" i="1"/>
  <c r="BV80" i="1" s="1"/>
  <c r="BV74" i="1"/>
  <c r="BV73" i="1"/>
  <c r="BV70" i="1"/>
  <c r="BV69" i="1"/>
  <c r="BV66" i="1"/>
  <c r="BV65" i="1"/>
  <c r="BV58" i="1"/>
  <c r="BV56" i="1"/>
  <c r="BV102" i="1" s="1"/>
  <c r="BV45" i="1"/>
  <c r="BV44" i="1"/>
  <c r="BL150" i="1"/>
  <c r="BL146" i="1"/>
  <c r="BL92" i="1"/>
  <c r="BL93" i="1" s="1"/>
  <c r="BL79" i="1"/>
  <c r="BL80" i="1" s="1"/>
  <c r="BL74" i="1"/>
  <c r="BL73" i="1"/>
  <c r="BL70" i="1"/>
  <c r="BL69" i="1"/>
  <c r="BL66" i="1"/>
  <c r="BL65" i="1"/>
  <c r="BL58" i="1"/>
  <c r="BL56" i="1"/>
  <c r="BL102" i="1" s="1"/>
  <c r="BL45" i="1"/>
  <c r="BC150" i="1"/>
  <c r="BC146" i="1"/>
  <c r="BC92" i="1"/>
  <c r="BC93" i="1" s="1"/>
  <c r="BC79" i="1"/>
  <c r="BC80" i="1" s="1"/>
  <c r="BC73" i="1"/>
  <c r="BC70" i="1"/>
  <c r="BC69" i="1"/>
  <c r="BC66" i="1"/>
  <c r="BC65" i="1"/>
  <c r="BC58" i="1"/>
  <c r="BC56" i="1"/>
  <c r="BC102" i="1" s="1"/>
  <c r="BC45" i="1"/>
  <c r="AR150" i="1"/>
  <c r="AR146" i="1"/>
  <c r="AR92" i="1"/>
  <c r="AR93" i="1" s="1"/>
  <c r="AR79" i="1"/>
  <c r="AR80" i="1" s="1"/>
  <c r="AR73" i="1"/>
  <c r="AR70" i="1"/>
  <c r="AR69" i="1"/>
  <c r="AR66" i="1"/>
  <c r="AR65" i="1"/>
  <c r="AR58" i="1"/>
  <c r="AR56" i="1"/>
  <c r="AR102" i="1" s="1"/>
  <c r="AR53" i="1"/>
  <c r="AR45" i="1"/>
  <c r="AR44" i="1"/>
  <c r="AG55" i="1"/>
  <c r="AG56" i="1" s="1"/>
  <c r="AG102" i="1" s="1"/>
  <c r="AG150" i="1"/>
  <c r="AG146" i="1"/>
  <c r="AG92" i="1"/>
  <c r="AG93" i="1" s="1"/>
  <c r="AG79" i="1"/>
  <c r="AG80" i="1" s="1"/>
  <c r="AG85" i="1" s="1"/>
  <c r="AG73" i="1"/>
  <c r="AG70" i="1"/>
  <c r="AG69" i="1"/>
  <c r="AG66" i="1"/>
  <c r="AG65" i="1"/>
  <c r="AG58" i="1"/>
  <c r="AG45" i="1"/>
  <c r="V55" i="1"/>
  <c r="V56" i="1" s="1"/>
  <c r="V102" i="1" s="1"/>
  <c r="V150" i="1"/>
  <c r="V146" i="1"/>
  <c r="V92" i="1"/>
  <c r="V93" i="1" s="1"/>
  <c r="V79" i="1"/>
  <c r="V80" i="1" s="1"/>
  <c r="V73" i="1"/>
  <c r="V70" i="1"/>
  <c r="V69" i="1"/>
  <c r="V66" i="1"/>
  <c r="V65" i="1"/>
  <c r="V58" i="1"/>
  <c r="V45" i="1"/>
  <c r="L55" i="1"/>
  <c r="L56" i="1" s="1"/>
  <c r="L102" i="1" s="1"/>
  <c r="L150" i="1"/>
  <c r="L146" i="1"/>
  <c r="L92" i="1"/>
  <c r="L93" i="1" s="1"/>
  <c r="L79" i="1"/>
  <c r="L80" i="1" s="1"/>
  <c r="L73" i="1"/>
  <c r="L70" i="1"/>
  <c r="L69" i="1"/>
  <c r="L66" i="1"/>
  <c r="L65" i="1"/>
  <c r="L58" i="1"/>
  <c r="L45" i="1"/>
  <c r="K45" i="1"/>
  <c r="M45" i="1"/>
  <c r="U45" i="1"/>
  <c r="W45" i="1"/>
  <c r="AF45" i="1"/>
  <c r="AH45" i="1"/>
  <c r="AQ45" i="1"/>
  <c r="AS45" i="1"/>
  <c r="BB45" i="1"/>
  <c r="BD45" i="1"/>
  <c r="BM45" i="1"/>
  <c r="BU45" i="1"/>
  <c r="BW45" i="1"/>
  <c r="CE45" i="1"/>
  <c r="CF45" i="1"/>
  <c r="C45" i="1"/>
  <c r="K44" i="1"/>
  <c r="M44" i="1"/>
  <c r="U44" i="1"/>
  <c r="W44" i="1"/>
  <c r="AF44" i="1"/>
  <c r="AH44" i="1"/>
  <c r="AQ44" i="1"/>
  <c r="AS44" i="1"/>
  <c r="BB44" i="1"/>
  <c r="BD44" i="1"/>
  <c r="BM44" i="1"/>
  <c r="BU44" i="1"/>
  <c r="BW44" i="1"/>
  <c r="CE44" i="1"/>
  <c r="CF44" i="1"/>
  <c r="C44" i="1"/>
  <c r="I44" i="10"/>
  <c r="I43" i="10"/>
  <c r="C44" i="10"/>
  <c r="C43" i="10"/>
  <c r="BD74" i="1"/>
  <c r="AT83" i="1" l="1"/>
  <c r="AT88" i="1"/>
  <c r="AT85" i="1"/>
  <c r="AU83" i="1"/>
  <c r="AU85" i="1"/>
  <c r="AU88" i="1"/>
  <c r="X103" i="1"/>
  <c r="AI103" i="1"/>
  <c r="AI83" i="1"/>
  <c r="AI88" i="1"/>
  <c r="AI85" i="1"/>
  <c r="X83" i="1"/>
  <c r="X88" i="1"/>
  <c r="X85" i="1"/>
  <c r="H40" i="10"/>
  <c r="H43" i="10" s="1"/>
  <c r="H45" i="10" s="1"/>
  <c r="BK42" i="1"/>
  <c r="BK45" i="1" s="1"/>
  <c r="J42" i="1"/>
  <c r="J45" i="1" s="1"/>
  <c r="BO103" i="1"/>
  <c r="L43" i="1"/>
  <c r="L44" i="1" s="1"/>
  <c r="V43" i="1"/>
  <c r="V44" i="1" s="1"/>
  <c r="AG43" i="1"/>
  <c r="AG44" i="1" s="1"/>
  <c r="BZ103" i="1"/>
  <c r="AE42" i="1"/>
  <c r="AE45" i="1" s="1"/>
  <c r="CD41" i="1"/>
  <c r="CD44" i="1" s="1"/>
  <c r="BT41" i="1"/>
  <c r="BT44" i="1" s="1"/>
  <c r="BA41" i="1"/>
  <c r="BA44" i="1" s="1"/>
  <c r="AP41" i="1"/>
  <c r="AP44" i="1" s="1"/>
  <c r="T41" i="1"/>
  <c r="T44" i="1" s="1"/>
  <c r="Z103" i="1"/>
  <c r="AK103" i="1"/>
  <c r="BX103" i="1"/>
  <c r="AL103" i="1"/>
  <c r="BN103" i="1"/>
  <c r="BY103" i="1"/>
  <c r="BZ83" i="1"/>
  <c r="BZ106" i="1" s="1"/>
  <c r="BZ88" i="1"/>
  <c r="BZ85" i="1"/>
  <c r="BG103" i="1"/>
  <c r="BG83" i="1"/>
  <c r="BG105" i="1" s="1"/>
  <c r="BG88" i="1"/>
  <c r="BX106" i="1"/>
  <c r="BX105" i="1"/>
  <c r="BY105" i="1"/>
  <c r="BY106" i="1"/>
  <c r="BX85" i="1"/>
  <c r="BY85" i="1"/>
  <c r="BX88" i="1"/>
  <c r="BE103" i="1"/>
  <c r="BP103" i="1"/>
  <c r="BY88" i="1"/>
  <c r="BF103" i="1"/>
  <c r="BP83" i="1"/>
  <c r="BP106" i="1" s="1"/>
  <c r="BP123" i="1" s="1"/>
  <c r="AJ103" i="1"/>
  <c r="AW103" i="1"/>
  <c r="BN85" i="1"/>
  <c r="BN83" i="1"/>
  <c r="BN88" i="1"/>
  <c r="BO83" i="1"/>
  <c r="BO88" i="1"/>
  <c r="BO85" i="1"/>
  <c r="O103" i="1"/>
  <c r="BP85" i="1"/>
  <c r="BP89" i="1" s="1"/>
  <c r="BF83" i="1"/>
  <c r="BF88" i="1"/>
  <c r="BF85" i="1"/>
  <c r="BE85" i="1"/>
  <c r="BE83" i="1"/>
  <c r="BE88" i="1"/>
  <c r="AW88" i="1"/>
  <c r="AW83" i="1"/>
  <c r="AW106" i="1" s="1"/>
  <c r="AW136" i="1" s="1"/>
  <c r="AW85" i="1"/>
  <c r="BG85" i="1"/>
  <c r="AL83" i="1"/>
  <c r="AL106" i="1" s="1"/>
  <c r="AL123" i="1" s="1"/>
  <c r="AL85" i="1"/>
  <c r="AL89" i="1" s="1"/>
  <c r="AV103" i="1"/>
  <c r="AV83" i="1"/>
  <c r="AV88" i="1"/>
  <c r="AV85" i="1"/>
  <c r="AJ85" i="1"/>
  <c r="F103" i="1"/>
  <c r="Y103" i="1"/>
  <c r="AK83" i="1"/>
  <c r="AK88" i="1"/>
  <c r="AK85" i="1"/>
  <c r="AJ106" i="1"/>
  <c r="AJ105" i="1"/>
  <c r="AA103" i="1"/>
  <c r="Y85" i="1"/>
  <c r="AA85" i="1"/>
  <c r="AJ88" i="1"/>
  <c r="E103" i="1"/>
  <c r="P103" i="1"/>
  <c r="N83" i="1"/>
  <c r="N106" i="1" s="1"/>
  <c r="N85" i="1"/>
  <c r="Y106" i="1"/>
  <c r="Y105" i="1"/>
  <c r="Z83" i="1"/>
  <c r="Z88" i="1"/>
  <c r="Z85" i="1"/>
  <c r="AA106" i="1"/>
  <c r="AA105" i="1"/>
  <c r="Y88" i="1"/>
  <c r="AA88" i="1"/>
  <c r="D103" i="1"/>
  <c r="N103" i="1"/>
  <c r="O83" i="1"/>
  <c r="O88" i="1"/>
  <c r="O85" i="1"/>
  <c r="P83" i="1"/>
  <c r="P88" i="1"/>
  <c r="P85" i="1"/>
  <c r="D83" i="1"/>
  <c r="D105" i="1" s="1"/>
  <c r="N88" i="1"/>
  <c r="F85" i="1"/>
  <c r="F88" i="1"/>
  <c r="F106" i="1"/>
  <c r="F105" i="1"/>
  <c r="CA83" i="1"/>
  <c r="CA106" i="1" s="1"/>
  <c r="CA85" i="1"/>
  <c r="E83" i="1"/>
  <c r="D85" i="1"/>
  <c r="D89" i="1" s="1"/>
  <c r="D40" i="1" s="1"/>
  <c r="D49" i="1" s="1"/>
  <c r="E85" i="1"/>
  <c r="E89" i="1" s="1"/>
  <c r="E40" i="1" s="1"/>
  <c r="E49" i="1" s="1"/>
  <c r="CA103" i="1"/>
  <c r="E102" i="10"/>
  <c r="K102" i="10"/>
  <c r="J102" i="10"/>
  <c r="J105" i="10"/>
  <c r="E93" i="10"/>
  <c r="E94" i="10" s="1"/>
  <c r="CA88" i="1"/>
  <c r="AX103" i="1"/>
  <c r="BH103" i="1"/>
  <c r="BQ103" i="1"/>
  <c r="BQ83" i="1"/>
  <c r="BQ88" i="1"/>
  <c r="BQ85" i="1"/>
  <c r="AX85" i="1"/>
  <c r="BH83" i="1"/>
  <c r="BH88" i="1"/>
  <c r="BH85" i="1"/>
  <c r="AX106" i="1"/>
  <c r="AX105" i="1"/>
  <c r="AX88" i="1"/>
  <c r="AN103" i="1"/>
  <c r="AB103" i="1"/>
  <c r="AM103" i="1"/>
  <c r="AM83" i="1"/>
  <c r="AM88" i="1"/>
  <c r="AM85" i="1"/>
  <c r="AB83" i="1"/>
  <c r="AB106" i="1" s="1"/>
  <c r="Q103" i="1"/>
  <c r="AB85" i="1"/>
  <c r="AB89" i="1" s="1"/>
  <c r="CB103" i="1"/>
  <c r="Q83" i="1"/>
  <c r="Q88" i="1"/>
  <c r="Q85" i="1"/>
  <c r="BI103" i="1"/>
  <c r="G103" i="1"/>
  <c r="G83" i="1"/>
  <c r="G88" i="1"/>
  <c r="G85" i="1"/>
  <c r="E45" i="10"/>
  <c r="E46" i="10"/>
  <c r="K135" i="10"/>
  <c r="K122" i="10"/>
  <c r="E104" i="10"/>
  <c r="J93" i="10"/>
  <c r="J97" i="10" s="1"/>
  <c r="J12" i="10" s="1"/>
  <c r="J10" i="10" s="1"/>
  <c r="J11" i="10" s="1"/>
  <c r="J13" i="10" s="1"/>
  <c r="E105" i="10"/>
  <c r="J45" i="10"/>
  <c r="J46" i="10"/>
  <c r="F93" i="10"/>
  <c r="F95" i="10" s="1"/>
  <c r="F138" i="10" s="1"/>
  <c r="L102" i="10"/>
  <c r="G102" i="10"/>
  <c r="K46" i="10"/>
  <c r="K93" i="10"/>
  <c r="K45" i="10"/>
  <c r="L105" i="10"/>
  <c r="L135" i="10" s="1"/>
  <c r="K104" i="10"/>
  <c r="D45" i="10"/>
  <c r="F102" i="10"/>
  <c r="F45" i="10"/>
  <c r="F46" i="10"/>
  <c r="F135" i="10"/>
  <c r="F122" i="10"/>
  <c r="D93" i="10"/>
  <c r="D94" i="10" s="1"/>
  <c r="F104" i="10"/>
  <c r="L46" i="10"/>
  <c r="D104" i="10"/>
  <c r="CB83" i="1"/>
  <c r="CB88" i="1"/>
  <c r="CB85" i="1"/>
  <c r="AY103" i="1"/>
  <c r="BR103" i="1"/>
  <c r="AO103" i="1"/>
  <c r="BR85" i="1"/>
  <c r="BR106" i="1"/>
  <c r="BR105" i="1"/>
  <c r="AY83" i="1"/>
  <c r="AY106" i="1" s="1"/>
  <c r="AY85" i="1"/>
  <c r="BR88" i="1"/>
  <c r="BI83" i="1"/>
  <c r="BI88" i="1"/>
  <c r="BI85" i="1"/>
  <c r="AY88" i="1"/>
  <c r="AN83" i="1"/>
  <c r="AN88" i="1"/>
  <c r="AN85" i="1"/>
  <c r="AO83" i="1"/>
  <c r="AO85" i="1"/>
  <c r="AO88" i="1"/>
  <c r="AC103" i="1"/>
  <c r="AZ103" i="1"/>
  <c r="CC103" i="1"/>
  <c r="H103" i="1"/>
  <c r="AC83" i="1"/>
  <c r="AC88" i="1"/>
  <c r="AC85" i="1"/>
  <c r="R103" i="1"/>
  <c r="R83" i="1"/>
  <c r="R85" i="1"/>
  <c r="R88" i="1"/>
  <c r="H83" i="1"/>
  <c r="H88" i="1"/>
  <c r="H85" i="1"/>
  <c r="BJ103" i="1"/>
  <c r="BS103" i="1"/>
  <c r="CC83" i="1"/>
  <c r="CC88" i="1"/>
  <c r="CC85" i="1"/>
  <c r="I103" i="1"/>
  <c r="BS83" i="1"/>
  <c r="BS88" i="1"/>
  <c r="BS85" i="1"/>
  <c r="BJ83" i="1"/>
  <c r="BJ88" i="1"/>
  <c r="BJ85" i="1"/>
  <c r="AZ83" i="1"/>
  <c r="AZ85" i="1"/>
  <c r="AZ88" i="1"/>
  <c r="AD103" i="1"/>
  <c r="S103" i="1"/>
  <c r="AD83" i="1"/>
  <c r="AD85" i="1"/>
  <c r="AD88" i="1"/>
  <c r="I85" i="1"/>
  <c r="I88" i="1"/>
  <c r="I83" i="1"/>
  <c r="I105" i="1" s="1"/>
  <c r="S83" i="1"/>
  <c r="S85" i="1"/>
  <c r="S88" i="1"/>
  <c r="BA103" i="1"/>
  <c r="CD103" i="1"/>
  <c r="L45" i="10"/>
  <c r="L93" i="10"/>
  <c r="L95" i="10" s="1"/>
  <c r="L138" i="10" s="1"/>
  <c r="G45" i="10"/>
  <c r="G93" i="10"/>
  <c r="G46" i="10"/>
  <c r="D122" i="10"/>
  <c r="G104" i="10"/>
  <c r="D46" i="10"/>
  <c r="G105" i="10"/>
  <c r="H102" i="10"/>
  <c r="D102" i="10"/>
  <c r="H93" i="10"/>
  <c r="H46" i="10"/>
  <c r="H135" i="10"/>
  <c r="H122" i="10"/>
  <c r="H104" i="10"/>
  <c r="CD106" i="1"/>
  <c r="CD105" i="1"/>
  <c r="CD85" i="1"/>
  <c r="CD88" i="1"/>
  <c r="BK103" i="1"/>
  <c r="BT103" i="1"/>
  <c r="BT106" i="1"/>
  <c r="BT105" i="1"/>
  <c r="BT85" i="1"/>
  <c r="BT88" i="1"/>
  <c r="BK83" i="1"/>
  <c r="BK88" i="1"/>
  <c r="BK85" i="1"/>
  <c r="T103" i="1"/>
  <c r="BA83" i="1"/>
  <c r="BA88" i="1"/>
  <c r="BA85" i="1"/>
  <c r="AP103" i="1"/>
  <c r="AP106" i="1"/>
  <c r="AP105" i="1"/>
  <c r="AP85" i="1"/>
  <c r="AP88" i="1"/>
  <c r="AE103" i="1"/>
  <c r="AE106" i="1"/>
  <c r="AE105" i="1"/>
  <c r="AE85" i="1"/>
  <c r="AE88" i="1"/>
  <c r="T83" i="1"/>
  <c r="T88" i="1"/>
  <c r="T85" i="1"/>
  <c r="BC103" i="1"/>
  <c r="AG103" i="1"/>
  <c r="J103" i="1"/>
  <c r="BV103" i="1"/>
  <c r="CG103" i="1"/>
  <c r="J83" i="1"/>
  <c r="J85" i="1"/>
  <c r="J89" i="1" s="1"/>
  <c r="J40" i="1" s="1"/>
  <c r="J49" i="1" s="1"/>
  <c r="CG83" i="1"/>
  <c r="CG85" i="1"/>
  <c r="CG88" i="1"/>
  <c r="BV83" i="1"/>
  <c r="BV85" i="1"/>
  <c r="BV88" i="1"/>
  <c r="BL103" i="1"/>
  <c r="BL83" i="1"/>
  <c r="BL88" i="1"/>
  <c r="BL85" i="1"/>
  <c r="V103" i="1"/>
  <c r="AR103" i="1"/>
  <c r="BC83" i="1"/>
  <c r="BC88" i="1"/>
  <c r="BC85" i="1"/>
  <c r="L103" i="1"/>
  <c r="AR83" i="1"/>
  <c r="AR85" i="1"/>
  <c r="AR88" i="1"/>
  <c r="AG83" i="1"/>
  <c r="AG88" i="1"/>
  <c r="V83" i="1"/>
  <c r="V88" i="1"/>
  <c r="V85" i="1"/>
  <c r="L83" i="1"/>
  <c r="L85" i="1"/>
  <c r="L88" i="1"/>
  <c r="CE150" i="1"/>
  <c r="CE146" i="1"/>
  <c r="CE92" i="1"/>
  <c r="CE93" i="1" s="1"/>
  <c r="CE79" i="1"/>
  <c r="CE80" i="1" s="1"/>
  <c r="CE88" i="1" s="1"/>
  <c r="CE74" i="1"/>
  <c r="CE73" i="1"/>
  <c r="CE70" i="1"/>
  <c r="CE69" i="1"/>
  <c r="CE66" i="1"/>
  <c r="CE65" i="1"/>
  <c r="CE58" i="1"/>
  <c r="CE56" i="1"/>
  <c r="CE102" i="1" s="1"/>
  <c r="CE53" i="1"/>
  <c r="BU150" i="1"/>
  <c r="BU146" i="1"/>
  <c r="BU92" i="1"/>
  <c r="BU93" i="1" s="1"/>
  <c r="BU79" i="1"/>
  <c r="BU80" i="1" s="1"/>
  <c r="BU74" i="1"/>
  <c r="BU73" i="1"/>
  <c r="BU70" i="1"/>
  <c r="BU69" i="1"/>
  <c r="BU66" i="1"/>
  <c r="BU65" i="1"/>
  <c r="BU58" i="1"/>
  <c r="BU56" i="1"/>
  <c r="BU102" i="1" s="1"/>
  <c r="BB150" i="1"/>
  <c r="BB146" i="1"/>
  <c r="BB92" i="1"/>
  <c r="BB93" i="1" s="1"/>
  <c r="BB79" i="1"/>
  <c r="BB80" i="1" s="1"/>
  <c r="BB73" i="1"/>
  <c r="BB70" i="1"/>
  <c r="BB69" i="1"/>
  <c r="BB66" i="1"/>
  <c r="BB65" i="1"/>
  <c r="BB58" i="1"/>
  <c r="BB56" i="1"/>
  <c r="BB102" i="1" s="1"/>
  <c r="AQ150" i="1"/>
  <c r="AQ146" i="1"/>
  <c r="AQ92" i="1"/>
  <c r="AQ93" i="1" s="1"/>
  <c r="AQ79" i="1"/>
  <c r="AQ80" i="1" s="1"/>
  <c r="AQ73" i="1"/>
  <c r="AQ70" i="1"/>
  <c r="AQ69" i="1"/>
  <c r="AQ66" i="1"/>
  <c r="AQ65" i="1"/>
  <c r="AQ58" i="1"/>
  <c r="AQ56" i="1"/>
  <c r="AQ102" i="1" s="1"/>
  <c r="AQ53" i="1"/>
  <c r="AF150" i="1"/>
  <c r="AF146" i="1"/>
  <c r="AF92" i="1"/>
  <c r="AF93" i="1" s="1"/>
  <c r="AF79" i="1"/>
  <c r="AF80" i="1" s="1"/>
  <c r="AF73" i="1"/>
  <c r="AF70" i="1"/>
  <c r="AF69" i="1"/>
  <c r="AF66" i="1"/>
  <c r="AF65" i="1"/>
  <c r="AF58" i="1"/>
  <c r="AF56" i="1"/>
  <c r="AF102" i="1" s="1"/>
  <c r="U150" i="1"/>
  <c r="U146" i="1"/>
  <c r="U92" i="1"/>
  <c r="U93" i="1" s="1"/>
  <c r="U79" i="1"/>
  <c r="U80" i="1" s="1"/>
  <c r="U73" i="1"/>
  <c r="U70" i="1"/>
  <c r="U69" i="1"/>
  <c r="U66" i="1"/>
  <c r="U65" i="1"/>
  <c r="U58" i="1"/>
  <c r="U56" i="1"/>
  <c r="U102" i="1" s="1"/>
  <c r="CF150" i="1"/>
  <c r="CF146" i="1"/>
  <c r="CF92" i="1"/>
  <c r="CF93" i="1" s="1"/>
  <c r="CF79" i="1"/>
  <c r="CF80" i="1" s="1"/>
  <c r="CF74" i="1"/>
  <c r="CF73" i="1"/>
  <c r="CF70" i="1"/>
  <c r="CF69" i="1"/>
  <c r="CF66" i="1"/>
  <c r="CF65" i="1"/>
  <c r="CF58" i="1"/>
  <c r="CF56" i="1"/>
  <c r="CF102" i="1" s="1"/>
  <c r="CF53" i="1"/>
  <c r="E6" i="2"/>
  <c r="I57" i="10"/>
  <c r="C57" i="10"/>
  <c r="K58" i="1"/>
  <c r="M58" i="1"/>
  <c r="W58" i="1"/>
  <c r="AH58" i="1"/>
  <c r="AS58" i="1"/>
  <c r="BD58" i="1"/>
  <c r="BM58" i="1"/>
  <c r="BW58" i="1"/>
  <c r="C58" i="1"/>
  <c r="AT89" i="1" l="1"/>
  <c r="AT47" i="1" s="1"/>
  <c r="AU89" i="1"/>
  <c r="AT106" i="1"/>
  <c r="AT105" i="1"/>
  <c r="AU105" i="1"/>
  <c r="AU106" i="1"/>
  <c r="AI89" i="1"/>
  <c r="AI47" i="1" s="1"/>
  <c r="AI46" i="1"/>
  <c r="AI106" i="1"/>
  <c r="AI105" i="1"/>
  <c r="BP94" i="1"/>
  <c r="BP96" i="1" s="1"/>
  <c r="BP139" i="1" s="1"/>
  <c r="BP40" i="1"/>
  <c r="BP49" i="1" s="1"/>
  <c r="X89" i="1"/>
  <c r="X106" i="1"/>
  <c r="X105" i="1"/>
  <c r="AB94" i="1"/>
  <c r="AB96" i="1" s="1"/>
  <c r="AB139" i="1" s="1"/>
  <c r="AB40" i="1"/>
  <c r="AB49" i="1" s="1"/>
  <c r="AL94" i="1"/>
  <c r="AL95" i="1" s="1"/>
  <c r="AL40" i="1"/>
  <c r="AL49" i="1" s="1"/>
  <c r="BX89" i="1"/>
  <c r="BX46" i="1" s="1"/>
  <c r="BG89" i="1"/>
  <c r="BG106" i="1"/>
  <c r="BG136" i="1" s="1"/>
  <c r="BP136" i="1"/>
  <c r="E97" i="10"/>
  <c r="E12" i="10" s="1"/>
  <c r="E10" i="10" s="1"/>
  <c r="E11" i="10" s="1"/>
  <c r="E13" i="10" s="1"/>
  <c r="E107" i="10" s="1"/>
  <c r="E121" i="10" s="1"/>
  <c r="E123" i="10" s="1"/>
  <c r="J29" i="10"/>
  <c r="K124" i="10"/>
  <c r="E95" i="10"/>
  <c r="E138" i="10" s="1"/>
  <c r="BZ105" i="1"/>
  <c r="AW123" i="1"/>
  <c r="BP46" i="1"/>
  <c r="BZ89" i="1"/>
  <c r="AA89" i="1"/>
  <c r="BX136" i="1"/>
  <c r="BX123" i="1"/>
  <c r="BY136" i="1"/>
  <c r="BY123" i="1"/>
  <c r="BY89" i="1"/>
  <c r="AL46" i="1"/>
  <c r="BP105" i="1"/>
  <c r="BZ123" i="1"/>
  <c r="BZ136" i="1"/>
  <c r="BO106" i="1"/>
  <c r="BO105" i="1"/>
  <c r="AW105" i="1"/>
  <c r="BP47" i="1"/>
  <c r="BN89" i="1"/>
  <c r="BN106" i="1"/>
  <c r="BN105" i="1"/>
  <c r="BE89" i="1"/>
  <c r="BO89" i="1"/>
  <c r="BO40" i="1" s="1"/>
  <c r="BO49" i="1" s="1"/>
  <c r="AL136" i="1"/>
  <c r="BF89" i="1"/>
  <c r="AL105" i="1"/>
  <c r="BE106" i="1"/>
  <c r="BE105" i="1"/>
  <c r="BF106" i="1"/>
  <c r="BF105" i="1"/>
  <c r="AW89" i="1"/>
  <c r="AW40" i="1" s="1"/>
  <c r="AW49" i="1" s="1"/>
  <c r="AL47" i="1"/>
  <c r="AJ89" i="1"/>
  <c r="P89" i="1"/>
  <c r="AV89" i="1"/>
  <c r="AV106" i="1"/>
  <c r="AV105" i="1"/>
  <c r="D106" i="1"/>
  <c r="D123" i="1" s="1"/>
  <c r="F89" i="1"/>
  <c r="N105" i="1"/>
  <c r="AJ136" i="1"/>
  <c r="AJ123" i="1"/>
  <c r="AK89" i="1"/>
  <c r="AK106" i="1"/>
  <c r="AK105" i="1"/>
  <c r="CA105" i="1"/>
  <c r="AA123" i="1"/>
  <c r="AA136" i="1"/>
  <c r="Y136" i="1"/>
  <c r="Y123" i="1"/>
  <c r="Y89" i="1"/>
  <c r="Z89" i="1"/>
  <c r="Z106" i="1"/>
  <c r="Z105" i="1"/>
  <c r="P106" i="1"/>
  <c r="P105" i="1"/>
  <c r="O89" i="1"/>
  <c r="N136" i="1"/>
  <c r="N123" i="1"/>
  <c r="O105" i="1"/>
  <c r="O106" i="1"/>
  <c r="N89" i="1"/>
  <c r="D94" i="1"/>
  <c r="D46" i="1"/>
  <c r="D47" i="1"/>
  <c r="E94" i="1"/>
  <c r="E46" i="1"/>
  <c r="E47" i="1"/>
  <c r="AX89" i="1"/>
  <c r="E106" i="1"/>
  <c r="E105" i="1"/>
  <c r="CA89" i="1"/>
  <c r="CA40" i="1" s="1"/>
  <c r="CA49" i="1" s="1"/>
  <c r="F136" i="1"/>
  <c r="F123" i="1"/>
  <c r="F29" i="10"/>
  <c r="E29" i="10"/>
  <c r="F94" i="10"/>
  <c r="F124" i="10"/>
  <c r="F97" i="10"/>
  <c r="F12" i="10" s="1"/>
  <c r="F10" i="10" s="1"/>
  <c r="F11" i="10" s="1"/>
  <c r="F13" i="10" s="1"/>
  <c r="F107" i="10" s="1"/>
  <c r="F134" i="10" s="1"/>
  <c r="F136" i="10" s="1"/>
  <c r="J94" i="10"/>
  <c r="J135" i="10"/>
  <c r="J137" i="10" s="1"/>
  <c r="J122" i="10"/>
  <c r="J124" i="10" s="1"/>
  <c r="CA123" i="1"/>
  <c r="CA136" i="1"/>
  <c r="BQ89" i="1"/>
  <c r="BQ105" i="1"/>
  <c r="BQ106" i="1"/>
  <c r="BH89" i="1"/>
  <c r="BH40" i="1" s="1"/>
  <c r="BH49" i="1" s="1"/>
  <c r="AM89" i="1"/>
  <c r="BH106" i="1"/>
  <c r="BH105" i="1"/>
  <c r="AB105" i="1"/>
  <c r="AX136" i="1"/>
  <c r="AX123" i="1"/>
  <c r="AM106" i="1"/>
  <c r="AM105" i="1"/>
  <c r="AB46" i="1"/>
  <c r="AB47" i="1"/>
  <c r="AB123" i="1"/>
  <c r="AB136" i="1"/>
  <c r="Q89" i="1"/>
  <c r="G89" i="1"/>
  <c r="Q106" i="1"/>
  <c r="Q105" i="1"/>
  <c r="G106" i="1"/>
  <c r="G105" i="1"/>
  <c r="J114" i="10"/>
  <c r="J115" i="10" s="1"/>
  <c r="J116" i="10" s="1"/>
  <c r="J117" i="10" s="1"/>
  <c r="J118" i="10" s="1"/>
  <c r="J19" i="10" s="1"/>
  <c r="J30" i="10" s="1"/>
  <c r="J107" i="10"/>
  <c r="J134" i="10" s="1"/>
  <c r="J136" i="10" s="1"/>
  <c r="K95" i="10"/>
  <c r="K138" i="10" s="1"/>
  <c r="E135" i="10"/>
  <c r="E137" i="10" s="1"/>
  <c r="E122" i="10"/>
  <c r="E124" i="10" s="1"/>
  <c r="J95" i="10"/>
  <c r="J138" i="10" s="1"/>
  <c r="L137" i="10"/>
  <c r="F137" i="10"/>
  <c r="K94" i="10"/>
  <c r="K97" i="10"/>
  <c r="K12" i="10" s="1"/>
  <c r="K10" i="10" s="1"/>
  <c r="K11" i="10" s="1"/>
  <c r="K13" i="10" s="1"/>
  <c r="K29" i="10"/>
  <c r="K137" i="10"/>
  <c r="L122" i="10"/>
  <c r="L124" i="10" s="1"/>
  <c r="D95" i="10"/>
  <c r="D138" i="10" s="1"/>
  <c r="D97" i="10"/>
  <c r="D12" i="10" s="1"/>
  <c r="D10" i="10" s="1"/>
  <c r="D11" i="10" s="1"/>
  <c r="D13" i="10" s="1"/>
  <c r="D114" i="10" s="1"/>
  <c r="D115" i="10" s="1"/>
  <c r="D116" i="10" s="1"/>
  <c r="D117" i="10" s="1"/>
  <c r="D118" i="10" s="1"/>
  <c r="D19" i="10" s="1"/>
  <c r="D137" i="10"/>
  <c r="D29" i="10"/>
  <c r="D124" i="10"/>
  <c r="AY105" i="1"/>
  <c r="CB89" i="1"/>
  <c r="CB106" i="1"/>
  <c r="CB105" i="1"/>
  <c r="BR136" i="1"/>
  <c r="BR123" i="1"/>
  <c r="BR89" i="1"/>
  <c r="BI89" i="1"/>
  <c r="BI106" i="1"/>
  <c r="BI105" i="1"/>
  <c r="AY89" i="1"/>
  <c r="AY136" i="1"/>
  <c r="AY123" i="1"/>
  <c r="AN89" i="1"/>
  <c r="AN106" i="1"/>
  <c r="AN105" i="1"/>
  <c r="AO106" i="1"/>
  <c r="AO105" i="1"/>
  <c r="AO89" i="1"/>
  <c r="AC89" i="1"/>
  <c r="AC106" i="1"/>
  <c r="AC105" i="1"/>
  <c r="R106" i="1"/>
  <c r="R105" i="1"/>
  <c r="R89" i="1"/>
  <c r="H106" i="1"/>
  <c r="H105" i="1"/>
  <c r="H89" i="1"/>
  <c r="CC89" i="1"/>
  <c r="CC106" i="1"/>
  <c r="CC105" i="1"/>
  <c r="BS106" i="1"/>
  <c r="BS105" i="1"/>
  <c r="BS89" i="1"/>
  <c r="BJ89" i="1"/>
  <c r="BJ40" i="1" s="1"/>
  <c r="BJ49" i="1" s="1"/>
  <c r="BJ106" i="1"/>
  <c r="BJ105" i="1"/>
  <c r="AZ89" i="1"/>
  <c r="AZ106" i="1"/>
  <c r="AZ105" i="1"/>
  <c r="I106" i="1"/>
  <c r="I136" i="1" s="1"/>
  <c r="I89" i="1"/>
  <c r="AD89" i="1"/>
  <c r="AD106" i="1"/>
  <c r="AD105" i="1"/>
  <c r="CD89" i="1"/>
  <c r="S89" i="1"/>
  <c r="S40" i="1" s="1"/>
  <c r="S49" i="1" s="1"/>
  <c r="S106" i="1"/>
  <c r="S105" i="1"/>
  <c r="L94" i="10"/>
  <c r="L29" i="10"/>
  <c r="L97" i="10"/>
  <c r="L12" i="10" s="1"/>
  <c r="L10" i="10" s="1"/>
  <c r="L11" i="10" s="1"/>
  <c r="L13" i="10" s="1"/>
  <c r="G94" i="10"/>
  <c r="G29" i="10"/>
  <c r="G97" i="10"/>
  <c r="G12" i="10" s="1"/>
  <c r="G10" i="10" s="1"/>
  <c r="G11" i="10" s="1"/>
  <c r="G13" i="10" s="1"/>
  <c r="G122" i="10"/>
  <c r="G124" i="10" s="1"/>
  <c r="G135" i="10"/>
  <c r="G137" i="10" s="1"/>
  <c r="G95" i="10"/>
  <c r="G138" i="10" s="1"/>
  <c r="H94" i="10"/>
  <c r="H29" i="10"/>
  <c r="H97" i="10"/>
  <c r="H12" i="10" s="1"/>
  <c r="H10" i="10" s="1"/>
  <c r="H11" i="10" s="1"/>
  <c r="H13" i="10" s="1"/>
  <c r="H95" i="10"/>
  <c r="H138" i="10" s="1"/>
  <c r="H124" i="10"/>
  <c r="H137" i="10"/>
  <c r="CD136" i="1"/>
  <c r="CD123" i="1"/>
  <c r="BT89" i="1"/>
  <c r="BT136" i="1"/>
  <c r="BT123" i="1"/>
  <c r="BK89" i="1"/>
  <c r="BK40" i="1" s="1"/>
  <c r="BK49" i="1" s="1"/>
  <c r="BK105" i="1"/>
  <c r="BK106" i="1"/>
  <c r="BA89" i="1"/>
  <c r="BA40" i="1" s="1"/>
  <c r="BA49" i="1" s="1"/>
  <c r="BA106" i="1"/>
  <c r="BA105" i="1"/>
  <c r="AP136" i="1"/>
  <c r="AP123" i="1"/>
  <c r="AP89" i="1"/>
  <c r="AE136" i="1"/>
  <c r="AE123" i="1"/>
  <c r="AE89" i="1"/>
  <c r="T89" i="1"/>
  <c r="T106" i="1"/>
  <c r="T105" i="1"/>
  <c r="J94" i="1"/>
  <c r="J46" i="1"/>
  <c r="J47" i="1"/>
  <c r="J106" i="1"/>
  <c r="J105" i="1"/>
  <c r="CG89" i="1"/>
  <c r="CG106" i="1"/>
  <c r="CG105" i="1"/>
  <c r="BV105" i="1"/>
  <c r="BV106" i="1"/>
  <c r="BV89" i="1"/>
  <c r="BV40" i="1" s="1"/>
  <c r="BV49" i="1" s="1"/>
  <c r="BL89" i="1"/>
  <c r="BL106" i="1"/>
  <c r="BL105" i="1"/>
  <c r="BC105" i="1"/>
  <c r="BC106" i="1"/>
  <c r="BC89" i="1"/>
  <c r="AR89" i="1"/>
  <c r="AR106" i="1"/>
  <c r="AR105" i="1"/>
  <c r="AG89" i="1"/>
  <c r="AG106" i="1"/>
  <c r="AG105" i="1"/>
  <c r="V89" i="1"/>
  <c r="V106" i="1"/>
  <c r="V105" i="1"/>
  <c r="L106" i="1"/>
  <c r="L105" i="1"/>
  <c r="L89" i="1"/>
  <c r="CE103" i="1"/>
  <c r="BB103" i="1"/>
  <c r="BU103" i="1"/>
  <c r="AF103" i="1"/>
  <c r="CE85" i="1"/>
  <c r="CE89" i="1" s="1"/>
  <c r="CE83" i="1"/>
  <c r="BU85" i="1"/>
  <c r="BU83" i="1"/>
  <c r="BU88" i="1"/>
  <c r="CF103" i="1"/>
  <c r="AQ103" i="1"/>
  <c r="BB83" i="1"/>
  <c r="BB85" i="1"/>
  <c r="BB88" i="1"/>
  <c r="AQ85" i="1"/>
  <c r="AQ83" i="1"/>
  <c r="AQ88" i="1"/>
  <c r="U103" i="1"/>
  <c r="AF83" i="1"/>
  <c r="AF88" i="1"/>
  <c r="AF85" i="1"/>
  <c r="U83" i="1"/>
  <c r="U88" i="1"/>
  <c r="U85" i="1"/>
  <c r="CF88" i="1"/>
  <c r="CF85" i="1"/>
  <c r="CF83" i="1"/>
  <c r="K146" i="1"/>
  <c r="M146" i="1"/>
  <c r="W146" i="1"/>
  <c r="AH146" i="1"/>
  <c r="AS146" i="1"/>
  <c r="BD146" i="1"/>
  <c r="BM146" i="1"/>
  <c r="BW146" i="1"/>
  <c r="AT46" i="1" l="1"/>
  <c r="BG123" i="1"/>
  <c r="BX47" i="1"/>
  <c r="AU123" i="1"/>
  <c r="AU136" i="1"/>
  <c r="BP98" i="1"/>
  <c r="BP12" i="1" s="1"/>
  <c r="BP10" i="1" s="1"/>
  <c r="BP11" i="1" s="1"/>
  <c r="BP13" i="1" s="1"/>
  <c r="BP115" i="1" s="1"/>
  <c r="BP116" i="1" s="1"/>
  <c r="BP117" i="1" s="1"/>
  <c r="BP118" i="1" s="1"/>
  <c r="BP119" i="1" s="1"/>
  <c r="BP19" i="1" s="1"/>
  <c r="AL98" i="1"/>
  <c r="AL12" i="1" s="1"/>
  <c r="AL10" i="1" s="1"/>
  <c r="AL11" i="1" s="1"/>
  <c r="AL13" i="1" s="1"/>
  <c r="AL108" i="1" s="1"/>
  <c r="AL109" i="1" s="1"/>
  <c r="AL110" i="1" s="1"/>
  <c r="AL111" i="1" s="1"/>
  <c r="AL112" i="1" s="1"/>
  <c r="AL15" i="1" s="1"/>
  <c r="AL26" i="1" s="1"/>
  <c r="AT136" i="1"/>
  <c r="AT123" i="1"/>
  <c r="AU94" i="1"/>
  <c r="AU40" i="1"/>
  <c r="AU49" i="1" s="1"/>
  <c r="AU47" i="1"/>
  <c r="AL138" i="1"/>
  <c r="AU46" i="1"/>
  <c r="AT94" i="1"/>
  <c r="AT40" i="1"/>
  <c r="AT49" i="1" s="1"/>
  <c r="BP125" i="1"/>
  <c r="BP95" i="1"/>
  <c r="AL96" i="1"/>
  <c r="AL139" i="1" s="1"/>
  <c r="BP138" i="1"/>
  <c r="AI123" i="1"/>
  <c r="AI136" i="1"/>
  <c r="AL125" i="1"/>
  <c r="AB138" i="1"/>
  <c r="AI40" i="1"/>
  <c r="AI49" i="1" s="1"/>
  <c r="AI94" i="1"/>
  <c r="CE94" i="1"/>
  <c r="CE98" i="1" s="1"/>
  <c r="CE12" i="1" s="1"/>
  <c r="CE10" i="1" s="1"/>
  <c r="CE11" i="1" s="1"/>
  <c r="CE13" i="1" s="1"/>
  <c r="CE40" i="1"/>
  <c r="CE49" i="1" s="1"/>
  <c r="AP94" i="1"/>
  <c r="AP98" i="1" s="1"/>
  <c r="AP12" i="1" s="1"/>
  <c r="AP10" i="1" s="1"/>
  <c r="AP11" i="1" s="1"/>
  <c r="AP13" i="1" s="1"/>
  <c r="AP40" i="1"/>
  <c r="AP49" i="1" s="1"/>
  <c r="CD94" i="1"/>
  <c r="CD96" i="1" s="1"/>
  <c r="CD139" i="1" s="1"/>
  <c r="CD40" i="1"/>
  <c r="CD49" i="1" s="1"/>
  <c r="AB125" i="1"/>
  <c r="BN47" i="1"/>
  <c r="BN40" i="1"/>
  <c r="BN49" i="1" s="1"/>
  <c r="V47" i="1"/>
  <c r="V40" i="1"/>
  <c r="V49" i="1" s="1"/>
  <c r="H94" i="1"/>
  <c r="H95" i="1" s="1"/>
  <c r="H40" i="1"/>
  <c r="H49" i="1" s="1"/>
  <c r="AC46" i="1"/>
  <c r="AC40" i="1"/>
  <c r="AC49" i="1" s="1"/>
  <c r="AR94" i="1"/>
  <c r="AR95" i="1" s="1"/>
  <c r="AR40" i="1"/>
  <c r="AR49" i="1" s="1"/>
  <c r="AN94" i="1"/>
  <c r="AN40" i="1"/>
  <c r="AN49" i="1" s="1"/>
  <c r="Y94" i="1"/>
  <c r="Y96" i="1" s="1"/>
  <c r="Y139" i="1" s="1"/>
  <c r="Y40" i="1"/>
  <c r="Y49" i="1" s="1"/>
  <c r="BT94" i="1"/>
  <c r="BT138" i="1" s="1"/>
  <c r="BT40" i="1"/>
  <c r="BT49" i="1" s="1"/>
  <c r="AD94" i="1"/>
  <c r="AD98" i="1" s="1"/>
  <c r="AD12" i="1" s="1"/>
  <c r="AD10" i="1" s="1"/>
  <c r="AD11" i="1" s="1"/>
  <c r="AD13" i="1" s="1"/>
  <c r="AD40" i="1"/>
  <c r="AD49" i="1" s="1"/>
  <c r="AO94" i="1"/>
  <c r="AO95" i="1" s="1"/>
  <c r="AO40" i="1"/>
  <c r="AO49" i="1" s="1"/>
  <c r="AY94" i="1"/>
  <c r="AY138" i="1" s="1"/>
  <c r="AY40" i="1"/>
  <c r="AY49" i="1" s="1"/>
  <c r="AM94" i="1"/>
  <c r="AM96" i="1" s="1"/>
  <c r="AM139" i="1" s="1"/>
  <c r="AM40" i="1"/>
  <c r="AM49" i="1" s="1"/>
  <c r="O94" i="1"/>
  <c r="O98" i="1" s="1"/>
  <c r="O12" i="1" s="1"/>
  <c r="O10" i="1" s="1"/>
  <c r="O11" i="1" s="1"/>
  <c r="O13" i="1" s="1"/>
  <c r="O40" i="1"/>
  <c r="O49" i="1" s="1"/>
  <c r="BG94" i="1"/>
  <c r="BG96" i="1" s="1"/>
  <c r="BG139" i="1" s="1"/>
  <c r="BG40" i="1"/>
  <c r="BG49" i="1" s="1"/>
  <c r="X136" i="1"/>
  <c r="X123" i="1"/>
  <c r="BY94" i="1"/>
  <c r="BY138" i="1" s="1"/>
  <c r="BY40" i="1"/>
  <c r="BY49" i="1" s="1"/>
  <c r="CC94" i="1"/>
  <c r="CC96" i="1" s="1"/>
  <c r="CC139" i="1" s="1"/>
  <c r="CC40" i="1"/>
  <c r="CC49" i="1" s="1"/>
  <c r="AK94" i="1"/>
  <c r="AK95" i="1" s="1"/>
  <c r="AK40" i="1"/>
  <c r="AK49" i="1" s="1"/>
  <c r="CG94" i="1"/>
  <c r="CG95" i="1" s="1"/>
  <c r="CG40" i="1"/>
  <c r="CG49" i="1" s="1"/>
  <c r="T94" i="1"/>
  <c r="T96" i="1" s="1"/>
  <c r="T139" i="1" s="1"/>
  <c r="T40" i="1"/>
  <c r="T49" i="1" s="1"/>
  <c r="I94" i="1"/>
  <c r="I98" i="1" s="1"/>
  <c r="I12" i="1" s="1"/>
  <c r="I10" i="1" s="1"/>
  <c r="I11" i="1" s="1"/>
  <c r="I13" i="1" s="1"/>
  <c r="I108" i="1" s="1"/>
  <c r="I40" i="1"/>
  <c r="I49" i="1" s="1"/>
  <c r="BS47" i="1"/>
  <c r="BS40" i="1"/>
  <c r="BS49" i="1" s="1"/>
  <c r="CB94" i="1"/>
  <c r="CB95" i="1" s="1"/>
  <c r="CB40" i="1"/>
  <c r="CB49" i="1" s="1"/>
  <c r="G94" i="1"/>
  <c r="G98" i="1" s="1"/>
  <c r="G12" i="1" s="1"/>
  <c r="G10" i="1" s="1"/>
  <c r="G11" i="1" s="1"/>
  <c r="G13" i="1" s="1"/>
  <c r="G108" i="1" s="1"/>
  <c r="G135" i="1" s="1"/>
  <c r="G137" i="1" s="1"/>
  <c r="G40" i="1"/>
  <c r="G49" i="1" s="1"/>
  <c r="AV47" i="1"/>
  <c r="AV40" i="1"/>
  <c r="AV49" i="1" s="1"/>
  <c r="BX94" i="1"/>
  <c r="BX125" i="1" s="1"/>
  <c r="BX40" i="1"/>
  <c r="BX49" i="1" s="1"/>
  <c r="X94" i="1"/>
  <c r="X40" i="1"/>
  <c r="X49" i="1" s="1"/>
  <c r="X46" i="1"/>
  <c r="BZ94" i="1"/>
  <c r="BZ98" i="1" s="1"/>
  <c r="BZ12" i="1" s="1"/>
  <c r="BZ10" i="1" s="1"/>
  <c r="BZ11" i="1" s="1"/>
  <c r="BZ13" i="1" s="1"/>
  <c r="BZ108" i="1" s="1"/>
  <c r="BZ40" i="1"/>
  <c r="BZ49" i="1" s="1"/>
  <c r="L94" i="1"/>
  <c r="L40" i="1"/>
  <c r="L49" i="1" s="1"/>
  <c r="AG94" i="1"/>
  <c r="AG96" i="1" s="1"/>
  <c r="AG139" i="1" s="1"/>
  <c r="AG40" i="1"/>
  <c r="AG49" i="1" s="1"/>
  <c r="AE94" i="1"/>
  <c r="AE125" i="1" s="1"/>
  <c r="AE40" i="1"/>
  <c r="AE49" i="1" s="1"/>
  <c r="R47" i="1"/>
  <c r="R40" i="1"/>
  <c r="R49" i="1" s="1"/>
  <c r="Q94" i="1"/>
  <c r="Q40" i="1"/>
  <c r="Q49" i="1" s="1"/>
  <c r="P94" i="1"/>
  <c r="P96" i="1" s="1"/>
  <c r="P139" i="1" s="1"/>
  <c r="P40" i="1"/>
  <c r="P49" i="1" s="1"/>
  <c r="BE94" i="1"/>
  <c r="BE98" i="1" s="1"/>
  <c r="BE12" i="1" s="1"/>
  <c r="BE10" i="1" s="1"/>
  <c r="BE11" i="1" s="1"/>
  <c r="BE13" i="1" s="1"/>
  <c r="BE108" i="1" s="1"/>
  <c r="BE40" i="1"/>
  <c r="BE49" i="1" s="1"/>
  <c r="X47" i="1"/>
  <c r="AZ94" i="1"/>
  <c r="AZ98" i="1" s="1"/>
  <c r="AZ12" i="1" s="1"/>
  <c r="AZ10" i="1" s="1"/>
  <c r="AZ11" i="1" s="1"/>
  <c r="AZ13" i="1" s="1"/>
  <c r="AZ40" i="1"/>
  <c r="AZ49" i="1" s="1"/>
  <c r="Z94" i="1"/>
  <c r="Z96" i="1" s="1"/>
  <c r="Z139" i="1" s="1"/>
  <c r="Z40" i="1"/>
  <c r="Z49" i="1" s="1"/>
  <c r="BF47" i="1"/>
  <c r="BF40" i="1"/>
  <c r="BF49" i="1" s="1"/>
  <c r="BL47" i="1"/>
  <c r="BL40" i="1"/>
  <c r="BL49" i="1" s="1"/>
  <c r="BI47" i="1"/>
  <c r="BI40" i="1"/>
  <c r="BI49" i="1" s="1"/>
  <c r="AB98" i="1"/>
  <c r="AB12" i="1" s="1"/>
  <c r="AB10" i="1" s="1"/>
  <c r="AB11" i="1" s="1"/>
  <c r="AB13" i="1" s="1"/>
  <c r="AB115" i="1" s="1"/>
  <c r="AB116" i="1" s="1"/>
  <c r="AB117" i="1" s="1"/>
  <c r="AB118" i="1" s="1"/>
  <c r="AB119" i="1" s="1"/>
  <c r="AB19" i="1" s="1"/>
  <c r="N47" i="1"/>
  <c r="N40" i="1"/>
  <c r="N49" i="1" s="1"/>
  <c r="F94" i="1"/>
  <c r="F95" i="1" s="1"/>
  <c r="F40" i="1"/>
  <c r="F49" i="1" s="1"/>
  <c r="AJ47" i="1"/>
  <c r="AJ40" i="1"/>
  <c r="AJ49" i="1" s="1"/>
  <c r="BC46" i="1"/>
  <c r="BC40" i="1"/>
  <c r="BC49" i="1" s="1"/>
  <c r="BR94" i="1"/>
  <c r="BR96" i="1" s="1"/>
  <c r="BR139" i="1" s="1"/>
  <c r="BR40" i="1"/>
  <c r="BR49" i="1" s="1"/>
  <c r="AB95" i="1"/>
  <c r="BQ46" i="1"/>
  <c r="BQ40" i="1"/>
  <c r="BQ49" i="1" s="1"/>
  <c r="AX94" i="1"/>
  <c r="AX96" i="1" s="1"/>
  <c r="AX139" i="1" s="1"/>
  <c r="AX40" i="1"/>
  <c r="AX49" i="1" s="1"/>
  <c r="AA94" i="1"/>
  <c r="AA96" i="1" s="1"/>
  <c r="AA139" i="1" s="1"/>
  <c r="AA40" i="1"/>
  <c r="AA49" i="1" s="1"/>
  <c r="E134" i="10"/>
  <c r="E136" i="10" s="1"/>
  <c r="BG138" i="1"/>
  <c r="AA47" i="1"/>
  <c r="E108" i="10"/>
  <c r="E109" i="10" s="1"/>
  <c r="E110" i="10" s="1"/>
  <c r="E111" i="10" s="1"/>
  <c r="E15" i="10" s="1"/>
  <c r="E26" i="10" s="1"/>
  <c r="E114" i="10"/>
  <c r="E115" i="10" s="1"/>
  <c r="E116" i="10" s="1"/>
  <c r="E117" i="10" s="1"/>
  <c r="E118" i="10" s="1"/>
  <c r="E19" i="10" s="1"/>
  <c r="E30" i="10" s="1"/>
  <c r="BZ125" i="1"/>
  <c r="BZ47" i="1"/>
  <c r="BZ138" i="1"/>
  <c r="BG46" i="1"/>
  <c r="I47" i="1"/>
  <c r="BZ46" i="1"/>
  <c r="BG47" i="1"/>
  <c r="P46" i="1"/>
  <c r="I46" i="1"/>
  <c r="P47" i="1"/>
  <c r="AA95" i="1"/>
  <c r="AA46" i="1"/>
  <c r="Y46" i="1"/>
  <c r="BY47" i="1"/>
  <c r="BE47" i="1"/>
  <c r="BE46" i="1"/>
  <c r="BY46" i="1"/>
  <c r="BN123" i="1"/>
  <c r="BN136" i="1"/>
  <c r="BO94" i="1"/>
  <c r="BO47" i="1"/>
  <c r="BO46" i="1"/>
  <c r="BN94" i="1"/>
  <c r="BN46" i="1"/>
  <c r="BP108" i="1"/>
  <c r="O46" i="1"/>
  <c r="Z47" i="1"/>
  <c r="BO136" i="1"/>
  <c r="BO123" i="1"/>
  <c r="BF136" i="1"/>
  <c r="BF123" i="1"/>
  <c r="D136" i="1"/>
  <c r="D138" i="1" s="1"/>
  <c r="BE123" i="1"/>
  <c r="BE136" i="1"/>
  <c r="AW94" i="1"/>
  <c r="AW46" i="1"/>
  <c r="AW47" i="1"/>
  <c r="BF94" i="1"/>
  <c r="BF46" i="1"/>
  <c r="AV94" i="1"/>
  <c r="AV46" i="1"/>
  <c r="AV136" i="1"/>
  <c r="AV123" i="1"/>
  <c r="AJ94" i="1"/>
  <c r="AJ46" i="1"/>
  <c r="F46" i="1"/>
  <c r="F47" i="1"/>
  <c r="AK47" i="1"/>
  <c r="AK46" i="1"/>
  <c r="AK136" i="1"/>
  <c r="AK123" i="1"/>
  <c r="AK125" i="1" s="1"/>
  <c r="AK98" i="1"/>
  <c r="AK12" i="1" s="1"/>
  <c r="AK10" i="1" s="1"/>
  <c r="AK11" i="1" s="1"/>
  <c r="AK13" i="1" s="1"/>
  <c r="AK96" i="1"/>
  <c r="AK139" i="1" s="1"/>
  <c r="Z95" i="1"/>
  <c r="Z98" i="1"/>
  <c r="Z12" i="1" s="1"/>
  <c r="Z10" i="1" s="1"/>
  <c r="Z11" i="1" s="1"/>
  <c r="Z13" i="1" s="1"/>
  <c r="Y47" i="1"/>
  <c r="Z136" i="1"/>
  <c r="Z123" i="1"/>
  <c r="Z125" i="1" s="1"/>
  <c r="Z46" i="1"/>
  <c r="P123" i="1"/>
  <c r="P136" i="1"/>
  <c r="N94" i="1"/>
  <c r="N138" i="1" s="1"/>
  <c r="N46" i="1"/>
  <c r="O47" i="1"/>
  <c r="O136" i="1"/>
  <c r="O123" i="1"/>
  <c r="O95" i="1"/>
  <c r="D96" i="1"/>
  <c r="D139" i="1" s="1"/>
  <c r="D95" i="1"/>
  <c r="D98" i="1"/>
  <c r="D12" i="1" s="1"/>
  <c r="D10" i="1" s="1"/>
  <c r="D11" i="1" s="1"/>
  <c r="D13" i="1" s="1"/>
  <c r="AX46" i="1"/>
  <c r="AX47" i="1"/>
  <c r="E136" i="1"/>
  <c r="E138" i="1" s="1"/>
  <c r="E123" i="1"/>
  <c r="E125" i="1" s="1"/>
  <c r="E95" i="1"/>
  <c r="E98" i="1"/>
  <c r="E12" i="1" s="1"/>
  <c r="E10" i="1" s="1"/>
  <c r="E11" i="1" s="1"/>
  <c r="E13" i="1" s="1"/>
  <c r="E96" i="1"/>
  <c r="E139" i="1" s="1"/>
  <c r="CA94" i="1"/>
  <c r="CA138" i="1" s="1"/>
  <c r="CA46" i="1"/>
  <c r="CA47" i="1"/>
  <c r="D125" i="1"/>
  <c r="F114" i="10"/>
  <c r="F115" i="10" s="1"/>
  <c r="F116" i="10" s="1"/>
  <c r="F117" i="10" s="1"/>
  <c r="F118" i="10" s="1"/>
  <c r="F19" i="10" s="1"/>
  <c r="F30" i="10" s="1"/>
  <c r="J121" i="10"/>
  <c r="J123" i="10" s="1"/>
  <c r="F108" i="10"/>
  <c r="F109" i="10" s="1"/>
  <c r="F110" i="10" s="1"/>
  <c r="F111" i="10" s="1"/>
  <c r="F15" i="10" s="1"/>
  <c r="F26" i="10" s="1"/>
  <c r="J139" i="10"/>
  <c r="J146" i="10" s="1"/>
  <c r="J23" i="10" s="1"/>
  <c r="J34" i="10" s="1"/>
  <c r="F121" i="10"/>
  <c r="F123" i="10" s="1"/>
  <c r="F125" i="10" s="1"/>
  <c r="F22" i="10" s="1"/>
  <c r="F33" i="10" s="1"/>
  <c r="J140" i="10"/>
  <c r="J147" i="10" s="1"/>
  <c r="J24" i="10" s="1"/>
  <c r="AM46" i="1"/>
  <c r="BQ136" i="1"/>
  <c r="BQ123" i="1"/>
  <c r="AM47" i="1"/>
  <c r="BH94" i="1"/>
  <c r="BH47" i="1"/>
  <c r="BH46" i="1"/>
  <c r="BQ94" i="1"/>
  <c r="BQ47" i="1"/>
  <c r="BH123" i="1"/>
  <c r="BH136" i="1"/>
  <c r="G47" i="1"/>
  <c r="AM136" i="1"/>
  <c r="AM123" i="1"/>
  <c r="CB47" i="1"/>
  <c r="G46" i="1"/>
  <c r="Q46" i="1"/>
  <c r="Q47" i="1"/>
  <c r="Q136" i="1"/>
  <c r="Q138" i="1" s="1"/>
  <c r="Q123" i="1"/>
  <c r="Q125" i="1" s="1"/>
  <c r="CB46" i="1"/>
  <c r="Q95" i="1"/>
  <c r="Q98" i="1"/>
  <c r="Q12" i="1" s="1"/>
  <c r="Q10" i="1" s="1"/>
  <c r="Q11" i="1" s="1"/>
  <c r="Q13" i="1" s="1"/>
  <c r="Q96" i="1"/>
  <c r="Q139" i="1" s="1"/>
  <c r="G136" i="1"/>
  <c r="G123" i="1"/>
  <c r="E139" i="10"/>
  <c r="E146" i="10" s="1"/>
  <c r="E23" i="10" s="1"/>
  <c r="E34" i="10" s="1"/>
  <c r="E140" i="10"/>
  <c r="J108" i="10"/>
  <c r="J109" i="10" s="1"/>
  <c r="J110" i="10" s="1"/>
  <c r="J111" i="10" s="1"/>
  <c r="J15" i="10" s="1"/>
  <c r="J26" i="10" s="1"/>
  <c r="E125" i="10"/>
  <c r="E22" i="10" s="1"/>
  <c r="E33" i="10" s="1"/>
  <c r="K114" i="10"/>
  <c r="K115" i="10" s="1"/>
  <c r="K116" i="10" s="1"/>
  <c r="K117" i="10" s="1"/>
  <c r="K118" i="10" s="1"/>
  <c r="K19" i="10" s="1"/>
  <c r="K107" i="10"/>
  <c r="D107" i="10"/>
  <c r="F139" i="10"/>
  <c r="F146" i="10" s="1"/>
  <c r="F23" i="10" s="1"/>
  <c r="F34" i="10" s="1"/>
  <c r="F140" i="10"/>
  <c r="CB136" i="1"/>
  <c r="CB123" i="1"/>
  <c r="AN47" i="1"/>
  <c r="AN46" i="1"/>
  <c r="BR46" i="1"/>
  <c r="BR47" i="1"/>
  <c r="BR98" i="1"/>
  <c r="BR12" i="1" s="1"/>
  <c r="BR10" i="1" s="1"/>
  <c r="BR11" i="1" s="1"/>
  <c r="BR13" i="1" s="1"/>
  <c r="AY47" i="1"/>
  <c r="BR138" i="1"/>
  <c r="AY46" i="1"/>
  <c r="BI136" i="1"/>
  <c r="BI123" i="1"/>
  <c r="BI94" i="1"/>
  <c r="BI46" i="1"/>
  <c r="AO136" i="1"/>
  <c r="AO123" i="1"/>
  <c r="AO125" i="1" s="1"/>
  <c r="AN136" i="1"/>
  <c r="AN138" i="1" s="1"/>
  <c r="AN123" i="1"/>
  <c r="AN125" i="1" s="1"/>
  <c r="AO47" i="1"/>
  <c r="AO98" i="1"/>
  <c r="AO12" i="1" s="1"/>
  <c r="AO10" i="1" s="1"/>
  <c r="AO11" i="1" s="1"/>
  <c r="AO13" i="1" s="1"/>
  <c r="AO96" i="1"/>
  <c r="AO139" i="1" s="1"/>
  <c r="AO46" i="1"/>
  <c r="AN95" i="1"/>
  <c r="AN98" i="1"/>
  <c r="AN12" i="1" s="1"/>
  <c r="AN10" i="1" s="1"/>
  <c r="AN11" i="1" s="1"/>
  <c r="AN13" i="1" s="1"/>
  <c r="AN96" i="1"/>
  <c r="AN139" i="1" s="1"/>
  <c r="CC46" i="1"/>
  <c r="AC136" i="1"/>
  <c r="AC123" i="1"/>
  <c r="AC94" i="1"/>
  <c r="AC47" i="1"/>
  <c r="R94" i="1"/>
  <c r="R46" i="1"/>
  <c r="H47" i="1"/>
  <c r="R136" i="1"/>
  <c r="R123" i="1"/>
  <c r="H123" i="1"/>
  <c r="H136" i="1"/>
  <c r="CC47" i="1"/>
  <c r="H46" i="1"/>
  <c r="CC136" i="1"/>
  <c r="CC123" i="1"/>
  <c r="BS94" i="1"/>
  <c r="BS46" i="1"/>
  <c r="BS136" i="1"/>
  <c r="BS123" i="1"/>
  <c r="AZ46" i="1"/>
  <c r="BJ136" i="1"/>
  <c r="BJ123" i="1"/>
  <c r="BJ94" i="1"/>
  <c r="BJ46" i="1"/>
  <c r="BJ47" i="1"/>
  <c r="AZ136" i="1"/>
  <c r="AZ123" i="1"/>
  <c r="I123" i="1"/>
  <c r="I125" i="1" s="1"/>
  <c r="AZ47" i="1"/>
  <c r="AD47" i="1"/>
  <c r="CD46" i="1"/>
  <c r="AD136" i="1"/>
  <c r="AD123" i="1"/>
  <c r="CD47" i="1"/>
  <c r="AD95" i="1"/>
  <c r="AD46" i="1"/>
  <c r="S136" i="1"/>
  <c r="S123" i="1"/>
  <c r="S94" i="1"/>
  <c r="S47" i="1"/>
  <c r="S46" i="1"/>
  <c r="I115" i="1"/>
  <c r="I116" i="1" s="1"/>
  <c r="I117" i="1" s="1"/>
  <c r="I118" i="1" s="1"/>
  <c r="I119" i="1" s="1"/>
  <c r="I19" i="1" s="1"/>
  <c r="L107" i="10"/>
  <c r="L114" i="10"/>
  <c r="L115" i="10" s="1"/>
  <c r="L116" i="10" s="1"/>
  <c r="L117" i="10" s="1"/>
  <c r="L118" i="10" s="1"/>
  <c r="L19" i="10" s="1"/>
  <c r="G107" i="10"/>
  <c r="G114" i="10"/>
  <c r="G115" i="10" s="1"/>
  <c r="G116" i="10" s="1"/>
  <c r="G117" i="10" s="1"/>
  <c r="G118" i="10" s="1"/>
  <c r="G19" i="10" s="1"/>
  <c r="D30" i="10"/>
  <c r="H114" i="10"/>
  <c r="H115" i="10" s="1"/>
  <c r="H116" i="10" s="1"/>
  <c r="H117" i="10" s="1"/>
  <c r="H118" i="10" s="1"/>
  <c r="H19" i="10" s="1"/>
  <c r="H107" i="10"/>
  <c r="BT46" i="1"/>
  <c r="BT47" i="1"/>
  <c r="BK94" i="1"/>
  <c r="BK47" i="1"/>
  <c r="BK136" i="1"/>
  <c r="BK123" i="1"/>
  <c r="BK46" i="1"/>
  <c r="AP138" i="1"/>
  <c r="T47" i="1"/>
  <c r="BA136" i="1"/>
  <c r="BA123" i="1"/>
  <c r="BA94" i="1"/>
  <c r="BA47" i="1"/>
  <c r="BA46" i="1"/>
  <c r="AP46" i="1"/>
  <c r="AP95" i="1"/>
  <c r="AP96" i="1"/>
  <c r="AP139" i="1" s="1"/>
  <c r="AP47" i="1"/>
  <c r="T46" i="1"/>
  <c r="AP125" i="1"/>
  <c r="AE46" i="1"/>
  <c r="AE47" i="1"/>
  <c r="T123" i="1"/>
  <c r="T136" i="1"/>
  <c r="CG46" i="1"/>
  <c r="J136" i="1"/>
  <c r="J138" i="1" s="1"/>
  <c r="J123" i="1"/>
  <c r="J125" i="1" s="1"/>
  <c r="CG47" i="1"/>
  <c r="J95" i="1"/>
  <c r="J98" i="1"/>
  <c r="J12" i="1" s="1"/>
  <c r="J10" i="1" s="1"/>
  <c r="J11" i="1" s="1"/>
  <c r="J13" i="1" s="1"/>
  <c r="J96" i="1"/>
  <c r="J139" i="1" s="1"/>
  <c r="CG136" i="1"/>
  <c r="CG123" i="1"/>
  <c r="BV94" i="1"/>
  <c r="BV46" i="1"/>
  <c r="BV47" i="1"/>
  <c r="BV123" i="1"/>
  <c r="BV136" i="1"/>
  <c r="AR46" i="1"/>
  <c r="BL123" i="1"/>
  <c r="BL136" i="1"/>
  <c r="BL94" i="1"/>
  <c r="BL46" i="1"/>
  <c r="BC136" i="1"/>
  <c r="BC123" i="1"/>
  <c r="BC94" i="1"/>
  <c r="BC47" i="1"/>
  <c r="AR123" i="1"/>
  <c r="AR136" i="1"/>
  <c r="AR47" i="1"/>
  <c r="AG123" i="1"/>
  <c r="AG136" i="1"/>
  <c r="AG46" i="1"/>
  <c r="AG47" i="1"/>
  <c r="V123" i="1"/>
  <c r="V136" i="1"/>
  <c r="V94" i="1"/>
  <c r="V46" i="1"/>
  <c r="L123" i="1"/>
  <c r="L125" i="1" s="1"/>
  <c r="L136" i="1"/>
  <c r="L138" i="1" s="1"/>
  <c r="L95" i="1"/>
  <c r="L98" i="1"/>
  <c r="L12" i="1" s="1"/>
  <c r="L10" i="1" s="1"/>
  <c r="L11" i="1" s="1"/>
  <c r="L13" i="1" s="1"/>
  <c r="L96" i="1"/>
  <c r="L139" i="1" s="1"/>
  <c r="L46" i="1"/>
  <c r="L47" i="1"/>
  <c r="CE47" i="1"/>
  <c r="CE46" i="1"/>
  <c r="CE96" i="1"/>
  <c r="CE139" i="1" s="1"/>
  <c r="CE105" i="1"/>
  <c r="CE106" i="1"/>
  <c r="BU89" i="1"/>
  <c r="BU106" i="1"/>
  <c r="BU105" i="1"/>
  <c r="BB89" i="1"/>
  <c r="BB106" i="1"/>
  <c r="BB105" i="1"/>
  <c r="AQ89" i="1"/>
  <c r="AQ106" i="1"/>
  <c r="AQ105" i="1"/>
  <c r="AF89" i="1"/>
  <c r="AF106" i="1"/>
  <c r="AF105" i="1"/>
  <c r="U106" i="1"/>
  <c r="U105" i="1"/>
  <c r="U89" i="1"/>
  <c r="CF89" i="1"/>
  <c r="CF106" i="1"/>
  <c r="CF105" i="1"/>
  <c r="I90" i="10"/>
  <c r="I92" i="10" s="1"/>
  <c r="C90" i="10"/>
  <c r="C92" i="10" s="1"/>
  <c r="I84" i="10"/>
  <c r="I87" i="10" s="1"/>
  <c r="I88" i="10" s="1"/>
  <c r="C84" i="10"/>
  <c r="C87" i="10" s="1"/>
  <c r="C88" i="10" s="1"/>
  <c r="I82" i="10"/>
  <c r="C82" i="10"/>
  <c r="K56" i="1"/>
  <c r="M56" i="1"/>
  <c r="W56" i="1"/>
  <c r="AH56" i="1"/>
  <c r="AS56" i="1"/>
  <c r="BD56" i="1"/>
  <c r="BM56" i="1"/>
  <c r="BW56" i="1"/>
  <c r="I145" i="10"/>
  <c r="C145" i="10"/>
  <c r="I72" i="10"/>
  <c r="C72" i="10"/>
  <c r="I69" i="10"/>
  <c r="C69" i="10"/>
  <c r="I68" i="10"/>
  <c r="C68" i="10"/>
  <c r="I65" i="10"/>
  <c r="C65" i="10"/>
  <c r="I64" i="10"/>
  <c r="C64" i="10"/>
  <c r="I55" i="10"/>
  <c r="I101" i="10" s="1"/>
  <c r="C55" i="10"/>
  <c r="C101" i="10" s="1"/>
  <c r="AB108" i="1" l="1"/>
  <c r="AB109" i="1" s="1"/>
  <c r="AB110" i="1" s="1"/>
  <c r="AB111" i="1" s="1"/>
  <c r="AB112" i="1" s="1"/>
  <c r="AB15" i="1" s="1"/>
  <c r="AL115" i="1"/>
  <c r="AL116" i="1" s="1"/>
  <c r="AL117" i="1" s="1"/>
  <c r="AL118" i="1" s="1"/>
  <c r="AL119" i="1" s="1"/>
  <c r="AL19" i="1" s="1"/>
  <c r="AL30" i="1" s="1"/>
  <c r="T98" i="1"/>
  <c r="T12" i="1" s="1"/>
  <c r="T10" i="1" s="1"/>
  <c r="T11" i="1" s="1"/>
  <c r="T13" i="1" s="1"/>
  <c r="BT96" i="1"/>
  <c r="BT139" i="1" s="1"/>
  <c r="AM95" i="1"/>
  <c r="AM98" i="1"/>
  <c r="AM12" i="1" s="1"/>
  <c r="AM10" i="1" s="1"/>
  <c r="AM11" i="1" s="1"/>
  <c r="AM13" i="1" s="1"/>
  <c r="AM115" i="1" s="1"/>
  <c r="AM116" i="1" s="1"/>
  <c r="AM117" i="1" s="1"/>
  <c r="AM118" i="1" s="1"/>
  <c r="AM119" i="1" s="1"/>
  <c r="AM19" i="1" s="1"/>
  <c r="AM30" i="1" s="1"/>
  <c r="BT125" i="1"/>
  <c r="BG125" i="1"/>
  <c r="CC125" i="1"/>
  <c r="AY125" i="1"/>
  <c r="Y125" i="1"/>
  <c r="BG95" i="1"/>
  <c r="AT125" i="1"/>
  <c r="AT129" i="1" s="1"/>
  <c r="AT131" i="1" s="1"/>
  <c r="AZ95" i="1"/>
  <c r="CE95" i="1"/>
  <c r="AZ125" i="1"/>
  <c r="CC95" i="1"/>
  <c r="Z138" i="1"/>
  <c r="AL135" i="1"/>
  <c r="AL137" i="1" s="1"/>
  <c r="AL140" i="1" s="1"/>
  <c r="AL147" i="1" s="1"/>
  <c r="AL23" i="1" s="1"/>
  <c r="AL34" i="1" s="1"/>
  <c r="BG98" i="1"/>
  <c r="BG12" i="1" s="1"/>
  <c r="BG10" i="1" s="1"/>
  <c r="BG11" i="1" s="1"/>
  <c r="BG13" i="1" s="1"/>
  <c r="BG115" i="1" s="1"/>
  <c r="BG116" i="1" s="1"/>
  <c r="BG117" i="1" s="1"/>
  <c r="BG118" i="1" s="1"/>
  <c r="BG119" i="1" s="1"/>
  <c r="BG19" i="1" s="1"/>
  <c r="BG30" i="1" s="1"/>
  <c r="AI138" i="1"/>
  <c r="CC98" i="1"/>
  <c r="CC12" i="1" s="1"/>
  <c r="CC10" i="1" s="1"/>
  <c r="CC11" i="1" s="1"/>
  <c r="CC13" i="1" s="1"/>
  <c r="CC108" i="1" s="1"/>
  <c r="AX95" i="1"/>
  <c r="AD138" i="1"/>
  <c r="I95" i="1"/>
  <c r="AO138" i="1"/>
  <c r="AK138" i="1"/>
  <c r="AA125" i="1"/>
  <c r="AM125" i="1"/>
  <c r="BY125" i="1"/>
  <c r="AT95" i="1"/>
  <c r="AT98" i="1"/>
  <c r="AT12" i="1" s="1"/>
  <c r="AT10" i="1" s="1"/>
  <c r="AT11" i="1" s="1"/>
  <c r="AT13" i="1" s="1"/>
  <c r="AT96" i="1"/>
  <c r="AT139" i="1" s="1"/>
  <c r="AT138" i="1"/>
  <c r="BR95" i="1"/>
  <c r="G125" i="1"/>
  <c r="P95" i="1"/>
  <c r="BZ115" i="1"/>
  <c r="BZ116" i="1" s="1"/>
  <c r="BZ117" i="1" s="1"/>
  <c r="BZ118" i="1" s="1"/>
  <c r="BZ119" i="1" s="1"/>
  <c r="BZ19" i="1" s="1"/>
  <c r="BZ96" i="1"/>
  <c r="BZ139" i="1" s="1"/>
  <c r="BZ95" i="1"/>
  <c r="AI125" i="1"/>
  <c r="AI129" i="1" s="1"/>
  <c r="AI131" i="1" s="1"/>
  <c r="AG98" i="1"/>
  <c r="AG12" i="1" s="1"/>
  <c r="AG10" i="1" s="1"/>
  <c r="AG11" i="1" s="1"/>
  <c r="AG13" i="1" s="1"/>
  <c r="AG108" i="1" s="1"/>
  <c r="AE96" i="1"/>
  <c r="AE139" i="1" s="1"/>
  <c r="BE96" i="1"/>
  <c r="BE139" i="1" s="1"/>
  <c r="AU138" i="1"/>
  <c r="AU125" i="1"/>
  <c r="AU129" i="1" s="1"/>
  <c r="AU131" i="1" s="1"/>
  <c r="AL122" i="1"/>
  <c r="AL124" i="1" s="1"/>
  <c r="AL126" i="1" s="1"/>
  <c r="AL22" i="1" s="1"/>
  <c r="AL33" i="1" s="1"/>
  <c r="AU95" i="1"/>
  <c r="AU98" i="1"/>
  <c r="AU12" i="1" s="1"/>
  <c r="AU10" i="1" s="1"/>
  <c r="AU11" i="1" s="1"/>
  <c r="AU13" i="1" s="1"/>
  <c r="AU96" i="1"/>
  <c r="AU139" i="1" s="1"/>
  <c r="CG125" i="1"/>
  <c r="CB125" i="1"/>
  <c r="AG95" i="1"/>
  <c r="CG138" i="1"/>
  <c r="AD96" i="1"/>
  <c r="AD139" i="1" s="1"/>
  <c r="AZ138" i="1"/>
  <c r="CC138" i="1"/>
  <c r="H138" i="1"/>
  <c r="AY96" i="1"/>
  <c r="AY139" i="1" s="1"/>
  <c r="CB138" i="1"/>
  <c r="AX138" i="1"/>
  <c r="O96" i="1"/>
  <c r="O139" i="1" s="1"/>
  <c r="P138" i="1"/>
  <c r="CG98" i="1"/>
  <c r="CG12" i="1" s="1"/>
  <c r="CG10" i="1" s="1"/>
  <c r="CG11" i="1" s="1"/>
  <c r="CG13" i="1" s="1"/>
  <c r="CG108" i="1" s="1"/>
  <c r="I96" i="1"/>
  <c r="I139" i="1" s="1"/>
  <c r="H125" i="1"/>
  <c r="AY98" i="1"/>
  <c r="AY12" i="1" s="1"/>
  <c r="AY10" i="1" s="1"/>
  <c r="AY11" i="1" s="1"/>
  <c r="AY13" i="1" s="1"/>
  <c r="AY108" i="1" s="1"/>
  <c r="CB96" i="1"/>
  <c r="CB139" i="1" s="1"/>
  <c r="AX125" i="1"/>
  <c r="P125" i="1"/>
  <c r="CB98" i="1"/>
  <c r="CB12" i="1" s="1"/>
  <c r="CB10" i="1" s="1"/>
  <c r="CB11" i="1" s="1"/>
  <c r="CB13" i="1" s="1"/>
  <c r="CG96" i="1"/>
  <c r="CG139" i="1" s="1"/>
  <c r="CD125" i="1"/>
  <c r="CD98" i="1"/>
  <c r="CD12" i="1" s="1"/>
  <c r="CD10" i="1" s="1"/>
  <c r="CD11" i="1" s="1"/>
  <c r="CD13" i="1" s="1"/>
  <c r="CD115" i="1" s="1"/>
  <c r="CD116" i="1" s="1"/>
  <c r="CD117" i="1" s="1"/>
  <c r="CD118" i="1" s="1"/>
  <c r="CD119" i="1" s="1"/>
  <c r="CD19" i="1" s="1"/>
  <c r="CD30" i="1" s="1"/>
  <c r="CD95" i="1"/>
  <c r="H96" i="1"/>
  <c r="H139" i="1" s="1"/>
  <c r="BR125" i="1"/>
  <c r="AX98" i="1"/>
  <c r="AX12" i="1" s="1"/>
  <c r="AX10" i="1" s="1"/>
  <c r="AX11" i="1" s="1"/>
  <c r="AX13" i="1" s="1"/>
  <c r="AX108" i="1" s="1"/>
  <c r="O125" i="1"/>
  <c r="Y138" i="1"/>
  <c r="Y98" i="1"/>
  <c r="Y12" i="1" s="1"/>
  <c r="Y10" i="1" s="1"/>
  <c r="Y11" i="1" s="1"/>
  <c r="Y13" i="1" s="1"/>
  <c r="Y115" i="1" s="1"/>
  <c r="Y116" i="1" s="1"/>
  <c r="Y117" i="1" s="1"/>
  <c r="Y118" i="1" s="1"/>
  <c r="Y119" i="1" s="1"/>
  <c r="Y19" i="1" s="1"/>
  <c r="P98" i="1"/>
  <c r="P12" i="1" s="1"/>
  <c r="P10" i="1" s="1"/>
  <c r="P11" i="1" s="1"/>
  <c r="P13" i="1" s="1"/>
  <c r="P115" i="1" s="1"/>
  <c r="P116" i="1" s="1"/>
  <c r="P117" i="1" s="1"/>
  <c r="P118" i="1" s="1"/>
  <c r="P119" i="1" s="1"/>
  <c r="P19" i="1" s="1"/>
  <c r="P30" i="1" s="1"/>
  <c r="AI95" i="1"/>
  <c r="AI98" i="1"/>
  <c r="AI12" i="1" s="1"/>
  <c r="AI10" i="1" s="1"/>
  <c r="AI11" i="1" s="1"/>
  <c r="AI13" i="1" s="1"/>
  <c r="AI96" i="1"/>
  <c r="AI139" i="1" s="1"/>
  <c r="CD138" i="1"/>
  <c r="AG138" i="1"/>
  <c r="AZ96" i="1"/>
  <c r="AZ139" i="1" s="1"/>
  <c r="I138" i="1"/>
  <c r="H98" i="1"/>
  <c r="H12" i="1" s="1"/>
  <c r="H10" i="1" s="1"/>
  <c r="H11" i="1" s="1"/>
  <c r="H13" i="1" s="1"/>
  <c r="H108" i="1" s="1"/>
  <c r="O138" i="1"/>
  <c r="Y95" i="1"/>
  <c r="AY95" i="1"/>
  <c r="AG125" i="1"/>
  <c r="AD125" i="1"/>
  <c r="AA98" i="1"/>
  <c r="AA12" i="1" s="1"/>
  <c r="AA10" i="1" s="1"/>
  <c r="AA11" i="1" s="1"/>
  <c r="AA13" i="1" s="1"/>
  <c r="AA115" i="1" s="1"/>
  <c r="AA116" i="1" s="1"/>
  <c r="AA117" i="1" s="1"/>
  <c r="AA118" i="1" s="1"/>
  <c r="AA119" i="1" s="1"/>
  <c r="AA19" i="1" s="1"/>
  <c r="AA30" i="1" s="1"/>
  <c r="CF94" i="1"/>
  <c r="CF96" i="1" s="1"/>
  <c r="CF139" i="1" s="1"/>
  <c r="CF40" i="1"/>
  <c r="CF49" i="1" s="1"/>
  <c r="AR96" i="1"/>
  <c r="AR139" i="1" s="1"/>
  <c r="T95" i="1"/>
  <c r="AE95" i="1"/>
  <c r="BT98" i="1"/>
  <c r="BT12" i="1" s="1"/>
  <c r="BT10" i="1" s="1"/>
  <c r="BT11" i="1" s="1"/>
  <c r="BT13" i="1" s="1"/>
  <c r="BT108" i="1" s="1"/>
  <c r="G138" i="1"/>
  <c r="AM138" i="1"/>
  <c r="BE125" i="1"/>
  <c r="X95" i="1"/>
  <c r="X98" i="1"/>
  <c r="X12" i="1" s="1"/>
  <c r="X10" i="1" s="1"/>
  <c r="X11" i="1" s="1"/>
  <c r="X13" i="1" s="1"/>
  <c r="X96" i="1"/>
  <c r="X139" i="1" s="1"/>
  <c r="X125" i="1"/>
  <c r="X129" i="1" s="1"/>
  <c r="X131" i="1" s="1"/>
  <c r="AR98" i="1"/>
  <c r="AR12" i="1" s="1"/>
  <c r="AR10" i="1" s="1"/>
  <c r="AR11" i="1" s="1"/>
  <c r="AR13" i="1" s="1"/>
  <c r="AR115" i="1" s="1"/>
  <c r="AR116" i="1" s="1"/>
  <c r="AR117" i="1" s="1"/>
  <c r="AR118" i="1" s="1"/>
  <c r="AR119" i="1" s="1"/>
  <c r="AR19" i="1" s="1"/>
  <c r="BT95" i="1"/>
  <c r="G115" i="1"/>
  <c r="G116" i="1" s="1"/>
  <c r="G117" i="1" s="1"/>
  <c r="G118" i="1" s="1"/>
  <c r="G119" i="1" s="1"/>
  <c r="G19" i="1" s="1"/>
  <c r="G30" i="1" s="1"/>
  <c r="F96" i="1"/>
  <c r="F139" i="1" s="1"/>
  <c r="BE115" i="1"/>
  <c r="BE116" i="1" s="1"/>
  <c r="BE117" i="1" s="1"/>
  <c r="BE118" i="1" s="1"/>
  <c r="BE119" i="1" s="1"/>
  <c r="BE19" i="1" s="1"/>
  <c r="BE30" i="1" s="1"/>
  <c r="BY96" i="1"/>
  <c r="BY139" i="1" s="1"/>
  <c r="X138" i="1"/>
  <c r="BB94" i="1"/>
  <c r="BB96" i="1" s="1"/>
  <c r="BB139" i="1" s="1"/>
  <c r="BB40" i="1"/>
  <c r="BB49" i="1" s="1"/>
  <c r="T138" i="1"/>
  <c r="G96" i="1"/>
  <c r="G139" i="1" s="1"/>
  <c r="F125" i="1"/>
  <c r="BY98" i="1"/>
  <c r="BY12" i="1" s="1"/>
  <c r="BY10" i="1" s="1"/>
  <c r="BY11" i="1" s="1"/>
  <c r="BY13" i="1" s="1"/>
  <c r="BY115" i="1" s="1"/>
  <c r="BY116" i="1" s="1"/>
  <c r="BY117" i="1" s="1"/>
  <c r="BY118" i="1" s="1"/>
  <c r="BY119" i="1" s="1"/>
  <c r="BY19" i="1" s="1"/>
  <c r="BX95" i="1"/>
  <c r="BX96" i="1"/>
  <c r="BX139" i="1" s="1"/>
  <c r="BX98" i="1"/>
  <c r="BX12" i="1" s="1"/>
  <c r="BX10" i="1" s="1"/>
  <c r="BX11" i="1" s="1"/>
  <c r="BX13" i="1" s="1"/>
  <c r="U94" i="1"/>
  <c r="U95" i="1" s="1"/>
  <c r="U40" i="1"/>
  <c r="U49" i="1" s="1"/>
  <c r="BE138" i="1"/>
  <c r="G95" i="1"/>
  <c r="F98" i="1"/>
  <c r="F12" i="1" s="1"/>
  <c r="F10" i="1" s="1"/>
  <c r="F11" i="1" s="1"/>
  <c r="F13" i="1" s="1"/>
  <c r="F108" i="1" s="1"/>
  <c r="F122" i="1" s="1"/>
  <c r="F124" i="1" s="1"/>
  <c r="BY95" i="1"/>
  <c r="BX138" i="1"/>
  <c r="AF94" i="1"/>
  <c r="AF96" i="1" s="1"/>
  <c r="AF139" i="1" s="1"/>
  <c r="AF40" i="1"/>
  <c r="AF49" i="1" s="1"/>
  <c r="AR125" i="1"/>
  <c r="AE138" i="1"/>
  <c r="F138" i="1"/>
  <c r="AA138" i="1"/>
  <c r="AQ94" i="1"/>
  <c r="AQ40" i="1"/>
  <c r="AQ49" i="1" s="1"/>
  <c r="AE98" i="1"/>
  <c r="AE12" i="1" s="1"/>
  <c r="AE10" i="1" s="1"/>
  <c r="AE11" i="1" s="1"/>
  <c r="AE13" i="1" s="1"/>
  <c r="AE108" i="1" s="1"/>
  <c r="AR138" i="1"/>
  <c r="T125" i="1"/>
  <c r="BU94" i="1"/>
  <c r="BU95" i="1" s="1"/>
  <c r="BU40" i="1"/>
  <c r="BU49" i="1" s="1"/>
  <c r="BE95" i="1"/>
  <c r="AL141" i="1"/>
  <c r="AL148" i="1" s="1"/>
  <c r="AL24" i="1" s="1"/>
  <c r="J125" i="10"/>
  <c r="J22" i="10" s="1"/>
  <c r="J33" i="10" s="1"/>
  <c r="C102" i="10"/>
  <c r="AL149" i="1"/>
  <c r="AL151" i="1" s="1"/>
  <c r="AL152" i="1" s="1"/>
  <c r="AL20" i="1" s="1"/>
  <c r="AL31" i="1" s="1"/>
  <c r="P108" i="1"/>
  <c r="P122" i="1" s="1"/>
  <c r="P124" i="1" s="1"/>
  <c r="F115" i="1"/>
  <c r="F116" i="1" s="1"/>
  <c r="F117" i="1" s="1"/>
  <c r="F118" i="1" s="1"/>
  <c r="F119" i="1" s="1"/>
  <c r="F19" i="1" s="1"/>
  <c r="F30" i="1" s="1"/>
  <c r="BO125" i="1"/>
  <c r="BO138" i="1"/>
  <c r="BZ122" i="1"/>
  <c r="BZ124" i="1" s="1"/>
  <c r="BZ109" i="1"/>
  <c r="BZ110" i="1" s="1"/>
  <c r="BZ111" i="1" s="1"/>
  <c r="BZ112" i="1" s="1"/>
  <c r="BZ15" i="1" s="1"/>
  <c r="BZ135" i="1"/>
  <c r="BZ137" i="1" s="1"/>
  <c r="BZ140" i="1" s="1"/>
  <c r="BZ30" i="1"/>
  <c r="AV138" i="1"/>
  <c r="BN98" i="1"/>
  <c r="BN12" i="1" s="1"/>
  <c r="BN10" i="1" s="1"/>
  <c r="BN11" i="1" s="1"/>
  <c r="BN13" i="1" s="1"/>
  <c r="BN95" i="1"/>
  <c r="BN96" i="1"/>
  <c r="BN139" i="1" s="1"/>
  <c r="BO96" i="1"/>
  <c r="BO139" i="1" s="1"/>
  <c r="BO95" i="1"/>
  <c r="BO98" i="1"/>
  <c r="BO12" i="1" s="1"/>
  <c r="BO10" i="1" s="1"/>
  <c r="BO11" i="1" s="1"/>
  <c r="BO13" i="1" s="1"/>
  <c r="BP122" i="1"/>
  <c r="BP124" i="1" s="1"/>
  <c r="BP109" i="1"/>
  <c r="BP110" i="1" s="1"/>
  <c r="BP111" i="1" s="1"/>
  <c r="BP112" i="1" s="1"/>
  <c r="BP15" i="1" s="1"/>
  <c r="BP135" i="1"/>
  <c r="BP137" i="1" s="1"/>
  <c r="BP140" i="1" s="1"/>
  <c r="BN138" i="1"/>
  <c r="BP30" i="1"/>
  <c r="BN125" i="1"/>
  <c r="AW98" i="1"/>
  <c r="AW12" i="1" s="1"/>
  <c r="AW10" i="1" s="1"/>
  <c r="AW11" i="1" s="1"/>
  <c r="AW13" i="1" s="1"/>
  <c r="AW95" i="1"/>
  <c r="AW96" i="1"/>
  <c r="AW139" i="1" s="1"/>
  <c r="AW138" i="1"/>
  <c r="AW125" i="1"/>
  <c r="BE122" i="1"/>
  <c r="BE124" i="1" s="1"/>
  <c r="BE109" i="1"/>
  <c r="BE110" i="1" s="1"/>
  <c r="BE111" i="1" s="1"/>
  <c r="BE112" i="1" s="1"/>
  <c r="BE15" i="1" s="1"/>
  <c r="BE135" i="1"/>
  <c r="BE137" i="1" s="1"/>
  <c r="BF95" i="1"/>
  <c r="BF98" i="1"/>
  <c r="BF12" i="1" s="1"/>
  <c r="BF10" i="1" s="1"/>
  <c r="BF11" i="1" s="1"/>
  <c r="BF13" i="1" s="1"/>
  <c r="BF96" i="1"/>
  <c r="BF139" i="1" s="1"/>
  <c r="BF125" i="1"/>
  <c r="BF138" i="1"/>
  <c r="AJ95" i="1"/>
  <c r="AJ96" i="1"/>
  <c r="AJ139" i="1" s="1"/>
  <c r="AJ98" i="1"/>
  <c r="AJ12" i="1" s="1"/>
  <c r="AJ10" i="1" s="1"/>
  <c r="AJ11" i="1" s="1"/>
  <c r="AJ13" i="1" s="1"/>
  <c r="AV125" i="1"/>
  <c r="AJ125" i="1"/>
  <c r="AM108" i="1"/>
  <c r="AM109" i="1" s="1"/>
  <c r="AM110" i="1" s="1"/>
  <c r="AM111" i="1" s="1"/>
  <c r="AM112" i="1" s="1"/>
  <c r="AM15" i="1" s="1"/>
  <c r="AJ138" i="1"/>
  <c r="AV95" i="1"/>
  <c r="AV98" i="1"/>
  <c r="AV12" i="1" s="1"/>
  <c r="AV10" i="1" s="1"/>
  <c r="AV11" i="1" s="1"/>
  <c r="AV13" i="1" s="1"/>
  <c r="AV96" i="1"/>
  <c r="AV139" i="1" s="1"/>
  <c r="AK115" i="1"/>
  <c r="AK116" i="1" s="1"/>
  <c r="AK117" i="1" s="1"/>
  <c r="AK118" i="1" s="1"/>
  <c r="AK119" i="1" s="1"/>
  <c r="AK19" i="1" s="1"/>
  <c r="AK108" i="1"/>
  <c r="Z115" i="1"/>
  <c r="Z116" i="1" s="1"/>
  <c r="Z117" i="1" s="1"/>
  <c r="Z118" i="1" s="1"/>
  <c r="Z119" i="1" s="1"/>
  <c r="Z19" i="1" s="1"/>
  <c r="Z108" i="1"/>
  <c r="AX115" i="1"/>
  <c r="AX116" i="1" s="1"/>
  <c r="AX117" i="1" s="1"/>
  <c r="AX118" i="1" s="1"/>
  <c r="AX119" i="1" s="1"/>
  <c r="AX19" i="1" s="1"/>
  <c r="AX30" i="1" s="1"/>
  <c r="O115" i="1"/>
  <c r="O116" i="1" s="1"/>
  <c r="O117" i="1" s="1"/>
  <c r="O118" i="1" s="1"/>
  <c r="O119" i="1" s="1"/>
  <c r="O19" i="1" s="1"/>
  <c r="O108" i="1"/>
  <c r="CA125" i="1"/>
  <c r="N95" i="1"/>
  <c r="N98" i="1"/>
  <c r="N12" i="1" s="1"/>
  <c r="N10" i="1" s="1"/>
  <c r="N11" i="1" s="1"/>
  <c r="N13" i="1" s="1"/>
  <c r="N96" i="1"/>
  <c r="N139" i="1" s="1"/>
  <c r="N125" i="1"/>
  <c r="E108" i="1"/>
  <c r="E115" i="1"/>
  <c r="E116" i="1" s="1"/>
  <c r="E117" i="1" s="1"/>
  <c r="E118" i="1" s="1"/>
  <c r="E119" i="1" s="1"/>
  <c r="E19" i="1" s="1"/>
  <c r="CA96" i="1"/>
  <c r="CA139" i="1" s="1"/>
  <c r="CA95" i="1"/>
  <c r="CA98" i="1"/>
  <c r="CA12" i="1" s="1"/>
  <c r="CA10" i="1" s="1"/>
  <c r="CA11" i="1" s="1"/>
  <c r="CA13" i="1" s="1"/>
  <c r="D108" i="1"/>
  <c r="D115" i="1"/>
  <c r="D116" i="1" s="1"/>
  <c r="D117" i="1" s="1"/>
  <c r="D118" i="1" s="1"/>
  <c r="D119" i="1" s="1"/>
  <c r="D19" i="1" s="1"/>
  <c r="J148" i="10"/>
  <c r="J150" i="10" s="1"/>
  <c r="J151" i="10" s="1"/>
  <c r="J20" i="10" s="1"/>
  <c r="J31" i="10" s="1"/>
  <c r="BH138" i="1"/>
  <c r="BQ125" i="1"/>
  <c r="BH125" i="1"/>
  <c r="BQ138" i="1"/>
  <c r="BH98" i="1"/>
  <c r="BH12" i="1" s="1"/>
  <c r="BH10" i="1" s="1"/>
  <c r="BH11" i="1" s="1"/>
  <c r="BH13" i="1" s="1"/>
  <c r="BH95" i="1"/>
  <c r="BH96" i="1"/>
  <c r="BH139" i="1" s="1"/>
  <c r="BQ95" i="1"/>
  <c r="BQ98" i="1"/>
  <c r="BQ12" i="1" s="1"/>
  <c r="BQ10" i="1" s="1"/>
  <c r="BQ11" i="1" s="1"/>
  <c r="BQ13" i="1" s="1"/>
  <c r="BQ96" i="1"/>
  <c r="BQ139" i="1" s="1"/>
  <c r="AX122" i="1"/>
  <c r="AX124" i="1" s="1"/>
  <c r="AX109" i="1"/>
  <c r="AX110" i="1" s="1"/>
  <c r="AX111" i="1" s="1"/>
  <c r="AX112" i="1" s="1"/>
  <c r="AX15" i="1" s="1"/>
  <c r="AX135" i="1"/>
  <c r="AX137" i="1" s="1"/>
  <c r="AX140" i="1" s="1"/>
  <c r="AB30" i="1"/>
  <c r="Q115" i="1"/>
  <c r="Q116" i="1" s="1"/>
  <c r="Q117" i="1" s="1"/>
  <c r="Q118" i="1" s="1"/>
  <c r="Q119" i="1" s="1"/>
  <c r="Q19" i="1" s="1"/>
  <c r="Q108" i="1"/>
  <c r="G122" i="1"/>
  <c r="G124" i="1" s="1"/>
  <c r="G109" i="1"/>
  <c r="G110" i="1" s="1"/>
  <c r="G111" i="1" s="1"/>
  <c r="G112" i="1" s="1"/>
  <c r="G15" i="1" s="1"/>
  <c r="E148" i="10"/>
  <c r="E150" i="10" s="1"/>
  <c r="E151" i="10" s="1"/>
  <c r="E20" i="10" s="1"/>
  <c r="E147" i="10"/>
  <c r="E24" i="10" s="1"/>
  <c r="K121" i="10"/>
  <c r="K123" i="10" s="1"/>
  <c r="K108" i="10"/>
  <c r="K109" i="10" s="1"/>
  <c r="K110" i="10" s="1"/>
  <c r="K111" i="10" s="1"/>
  <c r="K15" i="10" s="1"/>
  <c r="K134" i="10"/>
  <c r="K136" i="10" s="1"/>
  <c r="K30" i="10"/>
  <c r="F148" i="10"/>
  <c r="F150" i="10" s="1"/>
  <c r="F151" i="10" s="1"/>
  <c r="F20" i="10" s="1"/>
  <c r="F147" i="10"/>
  <c r="F24" i="10" s="1"/>
  <c r="D108" i="10"/>
  <c r="D109" i="10" s="1"/>
  <c r="D110" i="10" s="1"/>
  <c r="D111" i="10" s="1"/>
  <c r="D15" i="10" s="1"/>
  <c r="D26" i="10" s="1"/>
  <c r="D134" i="10"/>
  <c r="D136" i="10" s="1"/>
  <c r="D121" i="10"/>
  <c r="D123" i="10" s="1"/>
  <c r="CB115" i="1"/>
  <c r="CB116" i="1" s="1"/>
  <c r="CB117" i="1" s="1"/>
  <c r="CB118" i="1" s="1"/>
  <c r="CB119" i="1" s="1"/>
  <c r="CB19" i="1" s="1"/>
  <c r="CB108" i="1"/>
  <c r="BR108" i="1"/>
  <c r="BR115" i="1"/>
  <c r="BR116" i="1" s="1"/>
  <c r="BR117" i="1" s="1"/>
  <c r="BR118" i="1" s="1"/>
  <c r="BR119" i="1" s="1"/>
  <c r="BR19" i="1" s="1"/>
  <c r="BI125" i="1"/>
  <c r="BI138" i="1"/>
  <c r="BI96" i="1"/>
  <c r="BI139" i="1" s="1"/>
  <c r="BI95" i="1"/>
  <c r="BI98" i="1"/>
  <c r="BI12" i="1" s="1"/>
  <c r="BI10" i="1" s="1"/>
  <c r="BI11" i="1" s="1"/>
  <c r="BI13" i="1" s="1"/>
  <c r="AC125" i="1"/>
  <c r="AC138" i="1"/>
  <c r="AN108" i="1"/>
  <c r="AN115" i="1"/>
  <c r="AN116" i="1" s="1"/>
  <c r="AN117" i="1" s="1"/>
  <c r="AN118" i="1" s="1"/>
  <c r="AN119" i="1" s="1"/>
  <c r="AN19" i="1" s="1"/>
  <c r="AO115" i="1"/>
  <c r="AO116" i="1" s="1"/>
  <c r="AO117" i="1" s="1"/>
  <c r="AO118" i="1" s="1"/>
  <c r="AO119" i="1" s="1"/>
  <c r="AO19" i="1" s="1"/>
  <c r="AO108" i="1"/>
  <c r="CC115" i="1"/>
  <c r="CC116" i="1" s="1"/>
  <c r="CC117" i="1" s="1"/>
  <c r="CC118" i="1" s="1"/>
  <c r="CC119" i="1" s="1"/>
  <c r="CC19" i="1" s="1"/>
  <c r="CC30" i="1" s="1"/>
  <c r="AC95" i="1"/>
  <c r="AC98" i="1"/>
  <c r="AC12" i="1" s="1"/>
  <c r="AC10" i="1" s="1"/>
  <c r="AC11" i="1" s="1"/>
  <c r="AC13" i="1" s="1"/>
  <c r="AC96" i="1"/>
  <c r="AC139" i="1" s="1"/>
  <c r="R125" i="1"/>
  <c r="R138" i="1"/>
  <c r="R96" i="1"/>
  <c r="R139" i="1" s="1"/>
  <c r="R95" i="1"/>
  <c r="R98" i="1"/>
  <c r="R12" i="1" s="1"/>
  <c r="R10" i="1" s="1"/>
  <c r="R11" i="1" s="1"/>
  <c r="R13" i="1" s="1"/>
  <c r="BS138" i="1"/>
  <c r="CC122" i="1"/>
  <c r="CC124" i="1" s="1"/>
  <c r="CC109" i="1"/>
  <c r="CC110" i="1" s="1"/>
  <c r="CC111" i="1" s="1"/>
  <c r="CC112" i="1" s="1"/>
  <c r="CC15" i="1" s="1"/>
  <c r="BS125" i="1"/>
  <c r="CC135" i="1"/>
  <c r="CC137" i="1" s="1"/>
  <c r="BS96" i="1"/>
  <c r="BS139" i="1" s="1"/>
  <c r="BS95" i="1"/>
  <c r="BS98" i="1"/>
  <c r="BS12" i="1" s="1"/>
  <c r="BS10" i="1" s="1"/>
  <c r="BS11" i="1" s="1"/>
  <c r="BS13" i="1" s="1"/>
  <c r="BJ125" i="1"/>
  <c r="BJ138" i="1"/>
  <c r="BJ95" i="1"/>
  <c r="BJ98" i="1"/>
  <c r="BJ12" i="1" s="1"/>
  <c r="BJ10" i="1" s="1"/>
  <c r="BJ11" i="1" s="1"/>
  <c r="BJ13" i="1" s="1"/>
  <c r="BJ96" i="1"/>
  <c r="BJ139" i="1" s="1"/>
  <c r="AZ108" i="1"/>
  <c r="AZ115" i="1"/>
  <c r="AZ116" i="1" s="1"/>
  <c r="AZ117" i="1" s="1"/>
  <c r="AZ118" i="1" s="1"/>
  <c r="AZ119" i="1" s="1"/>
  <c r="AZ19" i="1" s="1"/>
  <c r="AD108" i="1"/>
  <c r="AD115" i="1"/>
  <c r="AD116" i="1" s="1"/>
  <c r="AD117" i="1" s="1"/>
  <c r="AD118" i="1" s="1"/>
  <c r="AD119" i="1" s="1"/>
  <c r="AD19" i="1" s="1"/>
  <c r="S125" i="1"/>
  <c r="S95" i="1"/>
  <c r="S98" i="1"/>
  <c r="S12" i="1" s="1"/>
  <c r="S10" i="1" s="1"/>
  <c r="S11" i="1" s="1"/>
  <c r="S13" i="1" s="1"/>
  <c r="S96" i="1"/>
  <c r="S139" i="1" s="1"/>
  <c r="S138" i="1"/>
  <c r="I30" i="1"/>
  <c r="I122" i="1"/>
  <c r="I124" i="1" s="1"/>
  <c r="I109" i="1"/>
  <c r="I110" i="1" s="1"/>
  <c r="I111" i="1" s="1"/>
  <c r="I112" i="1" s="1"/>
  <c r="I15" i="1" s="1"/>
  <c r="I135" i="1"/>
  <c r="I137" i="1" s="1"/>
  <c r="L121" i="10"/>
  <c r="L123" i="10" s="1"/>
  <c r="L108" i="10"/>
  <c r="L109" i="10" s="1"/>
  <c r="L110" i="10" s="1"/>
  <c r="L111" i="10" s="1"/>
  <c r="L15" i="10" s="1"/>
  <c r="L134" i="10"/>
  <c r="L136" i="10" s="1"/>
  <c r="L30" i="10"/>
  <c r="G108" i="10"/>
  <c r="G109" i="10" s="1"/>
  <c r="G110" i="10" s="1"/>
  <c r="G111" i="10" s="1"/>
  <c r="G15" i="10" s="1"/>
  <c r="G121" i="10"/>
  <c r="G123" i="10" s="1"/>
  <c r="G134" i="10"/>
  <c r="G136" i="10" s="1"/>
  <c r="G30" i="10"/>
  <c r="H108" i="10"/>
  <c r="H109" i="10" s="1"/>
  <c r="H110" i="10" s="1"/>
  <c r="H111" i="10" s="1"/>
  <c r="H15" i="10" s="1"/>
  <c r="H26" i="10" s="1"/>
  <c r="H121" i="10"/>
  <c r="H123" i="10" s="1"/>
  <c r="H134" i="10"/>
  <c r="H136" i="10" s="1"/>
  <c r="H30" i="10"/>
  <c r="C46" i="10"/>
  <c r="C45" i="10"/>
  <c r="I45" i="10"/>
  <c r="I46" i="10"/>
  <c r="BT115" i="1"/>
  <c r="BT116" i="1" s="1"/>
  <c r="BT117" i="1" s="1"/>
  <c r="BT118" i="1" s="1"/>
  <c r="BT119" i="1" s="1"/>
  <c r="BT19" i="1" s="1"/>
  <c r="BK138" i="1"/>
  <c r="BK125" i="1"/>
  <c r="BK95" i="1"/>
  <c r="BK98" i="1"/>
  <c r="BK12" i="1" s="1"/>
  <c r="BK10" i="1" s="1"/>
  <c r="BK11" i="1" s="1"/>
  <c r="BK13" i="1" s="1"/>
  <c r="BK96" i="1"/>
  <c r="BK139" i="1" s="1"/>
  <c r="BA125" i="1"/>
  <c r="BA138" i="1"/>
  <c r="BA95" i="1"/>
  <c r="BA98" i="1"/>
  <c r="BA12" i="1" s="1"/>
  <c r="BA10" i="1" s="1"/>
  <c r="BA11" i="1" s="1"/>
  <c r="BA13" i="1" s="1"/>
  <c r="BA96" i="1"/>
  <c r="BA139" i="1" s="1"/>
  <c r="AP108" i="1"/>
  <c r="AP115" i="1"/>
  <c r="AP116" i="1" s="1"/>
  <c r="AP117" i="1" s="1"/>
  <c r="AP118" i="1" s="1"/>
  <c r="AP119" i="1" s="1"/>
  <c r="AP19" i="1" s="1"/>
  <c r="T108" i="1"/>
  <c r="T115" i="1"/>
  <c r="T116" i="1" s="1"/>
  <c r="T117" i="1" s="1"/>
  <c r="T118" i="1" s="1"/>
  <c r="T119" i="1" s="1"/>
  <c r="T19" i="1" s="1"/>
  <c r="J115" i="1"/>
  <c r="J116" i="1" s="1"/>
  <c r="J117" i="1" s="1"/>
  <c r="J118" i="1" s="1"/>
  <c r="J119" i="1" s="1"/>
  <c r="J19" i="1" s="1"/>
  <c r="J108" i="1"/>
  <c r="CG115" i="1"/>
  <c r="CG116" i="1" s="1"/>
  <c r="CG117" i="1" s="1"/>
  <c r="CG118" i="1" s="1"/>
  <c r="CG119" i="1" s="1"/>
  <c r="CG19" i="1" s="1"/>
  <c r="BV138" i="1"/>
  <c r="BV125" i="1"/>
  <c r="BV95" i="1"/>
  <c r="BV98" i="1"/>
  <c r="BV12" i="1" s="1"/>
  <c r="BV10" i="1" s="1"/>
  <c r="BV11" i="1" s="1"/>
  <c r="BV13" i="1" s="1"/>
  <c r="BV96" i="1"/>
  <c r="BV139" i="1" s="1"/>
  <c r="BC138" i="1"/>
  <c r="BL95" i="1"/>
  <c r="BL96" i="1"/>
  <c r="BL139" i="1" s="1"/>
  <c r="BL98" i="1"/>
  <c r="BL12" i="1" s="1"/>
  <c r="BL10" i="1" s="1"/>
  <c r="BL11" i="1" s="1"/>
  <c r="BL13" i="1" s="1"/>
  <c r="BL138" i="1"/>
  <c r="BL125" i="1"/>
  <c r="BC95" i="1"/>
  <c r="BC98" i="1"/>
  <c r="BC12" i="1" s="1"/>
  <c r="BC10" i="1" s="1"/>
  <c r="BC11" i="1" s="1"/>
  <c r="BC13" i="1" s="1"/>
  <c r="BC96" i="1"/>
  <c r="BC139" i="1" s="1"/>
  <c r="BC125" i="1"/>
  <c r="AG115" i="1"/>
  <c r="AG116" i="1" s="1"/>
  <c r="AG117" i="1" s="1"/>
  <c r="AG118" i="1" s="1"/>
  <c r="AG119" i="1" s="1"/>
  <c r="AG19" i="1" s="1"/>
  <c r="BB47" i="1"/>
  <c r="V138" i="1"/>
  <c r="V95" i="1"/>
  <c r="V98" i="1"/>
  <c r="V12" i="1" s="1"/>
  <c r="V10" i="1" s="1"/>
  <c r="V11" i="1" s="1"/>
  <c r="V13" i="1" s="1"/>
  <c r="V96" i="1"/>
  <c r="V139" i="1" s="1"/>
  <c r="V125" i="1"/>
  <c r="U47" i="1"/>
  <c r="AQ46" i="1"/>
  <c r="L115" i="1"/>
  <c r="L116" i="1" s="1"/>
  <c r="L117" i="1" s="1"/>
  <c r="L118" i="1" s="1"/>
  <c r="L119" i="1" s="1"/>
  <c r="L19" i="1" s="1"/>
  <c r="L108" i="1"/>
  <c r="BU47" i="1"/>
  <c r="CF47" i="1"/>
  <c r="BU46" i="1"/>
  <c r="U46" i="1"/>
  <c r="CF46" i="1"/>
  <c r="BB46" i="1"/>
  <c r="AQ47" i="1"/>
  <c r="AF46" i="1"/>
  <c r="AF47" i="1"/>
  <c r="I102" i="10"/>
  <c r="CE115" i="1"/>
  <c r="CE116" i="1" s="1"/>
  <c r="CE117" i="1" s="1"/>
  <c r="CE118" i="1" s="1"/>
  <c r="CE119" i="1" s="1"/>
  <c r="CE19" i="1" s="1"/>
  <c r="CE108" i="1"/>
  <c r="CE136" i="1"/>
  <c r="CE138" i="1" s="1"/>
  <c r="CE123" i="1"/>
  <c r="CE125" i="1" s="1"/>
  <c r="BU123" i="1"/>
  <c r="BU136" i="1"/>
  <c r="BB98" i="1"/>
  <c r="BB12" i="1" s="1"/>
  <c r="BB10" i="1" s="1"/>
  <c r="BB11" i="1" s="1"/>
  <c r="BB13" i="1" s="1"/>
  <c r="BB108" i="1" s="1"/>
  <c r="BB136" i="1"/>
  <c r="BB138" i="1" s="1"/>
  <c r="BB123" i="1"/>
  <c r="BB125" i="1" s="1"/>
  <c r="AQ136" i="1"/>
  <c r="AQ138" i="1" s="1"/>
  <c r="AQ123" i="1"/>
  <c r="AQ125" i="1" s="1"/>
  <c r="AQ95" i="1"/>
  <c r="AQ98" i="1"/>
  <c r="AQ12" i="1" s="1"/>
  <c r="AQ10" i="1" s="1"/>
  <c r="AQ11" i="1" s="1"/>
  <c r="AQ13" i="1" s="1"/>
  <c r="AQ96" i="1"/>
  <c r="AQ139" i="1" s="1"/>
  <c r="AF136" i="1"/>
  <c r="AF138" i="1" s="1"/>
  <c r="AF123" i="1"/>
  <c r="AF125" i="1" s="1"/>
  <c r="AF95" i="1"/>
  <c r="AF98" i="1"/>
  <c r="AF12" i="1" s="1"/>
  <c r="AF10" i="1" s="1"/>
  <c r="AF11" i="1" s="1"/>
  <c r="AF13" i="1" s="1"/>
  <c r="U136" i="1"/>
  <c r="U123" i="1"/>
  <c r="U98" i="1"/>
  <c r="U12" i="1" s="1"/>
  <c r="U10" i="1" s="1"/>
  <c r="U11" i="1" s="1"/>
  <c r="U13" i="1" s="1"/>
  <c r="CF136" i="1"/>
  <c r="CF123" i="1"/>
  <c r="I93" i="10"/>
  <c r="I29" i="10" s="1"/>
  <c r="C93" i="10"/>
  <c r="C29" i="10" s="1"/>
  <c r="C146" i="1"/>
  <c r="AA108" i="1" l="1"/>
  <c r="AA109" i="1" s="1"/>
  <c r="AA110" i="1" s="1"/>
  <c r="AA111" i="1" s="1"/>
  <c r="AA112" i="1" s="1"/>
  <c r="AA15" i="1" s="1"/>
  <c r="AB135" i="1"/>
  <c r="AB137" i="1" s="1"/>
  <c r="AB140" i="1" s="1"/>
  <c r="AB122" i="1"/>
  <c r="AB124" i="1" s="1"/>
  <c r="BG108" i="1"/>
  <c r="G140" i="1"/>
  <c r="G149" i="1" s="1"/>
  <c r="G151" i="1" s="1"/>
  <c r="G152" i="1" s="1"/>
  <c r="G20" i="1" s="1"/>
  <c r="G31" i="1" s="1"/>
  <c r="Y108" i="1"/>
  <c r="F135" i="1"/>
  <c r="F137" i="1" s="1"/>
  <c r="H115" i="1"/>
  <c r="H116" i="1" s="1"/>
  <c r="H117" i="1" s="1"/>
  <c r="H118" i="1" s="1"/>
  <c r="H119" i="1" s="1"/>
  <c r="H19" i="1" s="1"/>
  <c r="H30" i="1" s="1"/>
  <c r="AY115" i="1"/>
  <c r="AY116" i="1" s="1"/>
  <c r="AY117" i="1" s="1"/>
  <c r="AY118" i="1" s="1"/>
  <c r="AY119" i="1" s="1"/>
  <c r="AY19" i="1" s="1"/>
  <c r="AY30" i="1" s="1"/>
  <c r="F126" i="1"/>
  <c r="F22" i="1" s="1"/>
  <c r="F33" i="1" s="1"/>
  <c r="AU115" i="1"/>
  <c r="AU116" i="1" s="1"/>
  <c r="AU117" i="1" s="1"/>
  <c r="AU118" i="1" s="1"/>
  <c r="AU119" i="1" s="1"/>
  <c r="AU19" i="1" s="1"/>
  <c r="AU108" i="1"/>
  <c r="AT108" i="1"/>
  <c r="AT115" i="1"/>
  <c r="AT116" i="1" s="1"/>
  <c r="AT117" i="1" s="1"/>
  <c r="AT118" i="1" s="1"/>
  <c r="AT119" i="1" s="1"/>
  <c r="AT19" i="1" s="1"/>
  <c r="CD108" i="1"/>
  <c r="CD135" i="1" s="1"/>
  <c r="CD137" i="1" s="1"/>
  <c r="CD140" i="1" s="1"/>
  <c r="CD149" i="1" s="1"/>
  <c r="CD151" i="1" s="1"/>
  <c r="CD152" i="1" s="1"/>
  <c r="CD20" i="1" s="1"/>
  <c r="CD21" i="1" s="1"/>
  <c r="CC140" i="1"/>
  <c r="CC149" i="1" s="1"/>
  <c r="CC151" i="1" s="1"/>
  <c r="CC152" i="1" s="1"/>
  <c r="CC20" i="1" s="1"/>
  <c r="AA122" i="1"/>
  <c r="AA124" i="1" s="1"/>
  <c r="AA126" i="1" s="1"/>
  <c r="AA22" i="1" s="1"/>
  <c r="AA33" i="1" s="1"/>
  <c r="AA135" i="1"/>
  <c r="AA137" i="1" s="1"/>
  <c r="AA140" i="1" s="1"/>
  <c r="AA141" i="1" s="1"/>
  <c r="AA148" i="1" s="1"/>
  <c r="AA24" i="1" s="1"/>
  <c r="BU138" i="1"/>
  <c r="CF138" i="1"/>
  <c r="I140" i="1"/>
  <c r="I141" i="1" s="1"/>
  <c r="I148" i="1" s="1"/>
  <c r="I24" i="1" s="1"/>
  <c r="F140" i="1"/>
  <c r="F149" i="1" s="1"/>
  <c r="F151" i="1" s="1"/>
  <c r="F152" i="1" s="1"/>
  <c r="F20" i="1" s="1"/>
  <c r="F31" i="1" s="1"/>
  <c r="F109" i="1"/>
  <c r="F110" i="1" s="1"/>
  <c r="F111" i="1" s="1"/>
  <c r="F112" i="1" s="1"/>
  <c r="F15" i="1" s="1"/>
  <c r="F26" i="1" s="1"/>
  <c r="AI108" i="1"/>
  <c r="AI115" i="1"/>
  <c r="AI116" i="1" s="1"/>
  <c r="AI117" i="1" s="1"/>
  <c r="AI118" i="1" s="1"/>
  <c r="AI119" i="1" s="1"/>
  <c r="AI19" i="1" s="1"/>
  <c r="CF98" i="1"/>
  <c r="CF12" i="1" s="1"/>
  <c r="CF10" i="1" s="1"/>
  <c r="CF11" i="1" s="1"/>
  <c r="CF13" i="1" s="1"/>
  <c r="CF115" i="1" s="1"/>
  <c r="CF116" i="1" s="1"/>
  <c r="CF117" i="1" s="1"/>
  <c r="CF118" i="1" s="1"/>
  <c r="CF119" i="1" s="1"/>
  <c r="CF19" i="1" s="1"/>
  <c r="CF30" i="1" s="1"/>
  <c r="BU96" i="1"/>
  <c r="BU139" i="1" s="1"/>
  <c r="BU125" i="1"/>
  <c r="CF95" i="1"/>
  <c r="BU98" i="1"/>
  <c r="BU12" i="1" s="1"/>
  <c r="BU10" i="1" s="1"/>
  <c r="BU11" i="1" s="1"/>
  <c r="BU13" i="1" s="1"/>
  <c r="BU115" i="1" s="1"/>
  <c r="BU116" i="1" s="1"/>
  <c r="BU117" i="1" s="1"/>
  <c r="BU118" i="1" s="1"/>
  <c r="BU119" i="1" s="1"/>
  <c r="BU19" i="1" s="1"/>
  <c r="BU30" i="1" s="1"/>
  <c r="CF125" i="1"/>
  <c r="U138" i="1"/>
  <c r="U96" i="1"/>
  <c r="U139" i="1" s="1"/>
  <c r="AL21" i="1"/>
  <c r="AL32" i="1" s="1"/>
  <c r="BX108" i="1"/>
  <c r="BX115" i="1"/>
  <c r="BX116" i="1" s="1"/>
  <c r="BX117" i="1" s="1"/>
  <c r="BX118" i="1" s="1"/>
  <c r="BX119" i="1" s="1"/>
  <c r="BX19" i="1" s="1"/>
  <c r="BX30" i="1" s="1"/>
  <c r="AE115" i="1"/>
  <c r="AE116" i="1" s="1"/>
  <c r="AE117" i="1" s="1"/>
  <c r="AE118" i="1" s="1"/>
  <c r="AE119" i="1" s="1"/>
  <c r="AE19" i="1" s="1"/>
  <c r="AE30" i="1" s="1"/>
  <c r="U125" i="1"/>
  <c r="BB95" i="1"/>
  <c r="AR108" i="1"/>
  <c r="BE140" i="1"/>
  <c r="BE147" i="1" s="1"/>
  <c r="BE23" i="1" s="1"/>
  <c r="BE34" i="1" s="1"/>
  <c r="BY108" i="1"/>
  <c r="BY109" i="1" s="1"/>
  <c r="BY110" i="1" s="1"/>
  <c r="BY111" i="1" s="1"/>
  <c r="BY112" i="1" s="1"/>
  <c r="BY15" i="1" s="1"/>
  <c r="X108" i="1"/>
  <c r="X115" i="1"/>
  <c r="X116" i="1" s="1"/>
  <c r="X117" i="1" s="1"/>
  <c r="X118" i="1" s="1"/>
  <c r="X119" i="1" s="1"/>
  <c r="X19" i="1" s="1"/>
  <c r="P135" i="1"/>
  <c r="P137" i="1" s="1"/>
  <c r="P140" i="1" s="1"/>
  <c r="P141" i="1" s="1"/>
  <c r="P148" i="1" s="1"/>
  <c r="P24" i="1" s="1"/>
  <c r="P109" i="1"/>
  <c r="P110" i="1" s="1"/>
  <c r="P111" i="1" s="1"/>
  <c r="P112" i="1" s="1"/>
  <c r="P15" i="1" s="1"/>
  <c r="P26" i="1" s="1"/>
  <c r="J21" i="10"/>
  <c r="J32" i="10" s="1"/>
  <c r="BZ149" i="1"/>
  <c r="BZ151" i="1" s="1"/>
  <c r="BZ152" i="1" s="1"/>
  <c r="BZ20" i="1" s="1"/>
  <c r="BZ141" i="1"/>
  <c r="BZ148" i="1" s="1"/>
  <c r="BZ24" i="1" s="1"/>
  <c r="BZ147" i="1"/>
  <c r="BZ23" i="1" s="1"/>
  <c r="BZ34" i="1" s="1"/>
  <c r="BZ26" i="1"/>
  <c r="BZ126" i="1"/>
  <c r="BZ22" i="1" s="1"/>
  <c r="BZ33" i="1" s="1"/>
  <c r="BY30" i="1"/>
  <c r="AM122" i="1"/>
  <c r="AM124" i="1" s="1"/>
  <c r="AM126" i="1" s="1"/>
  <c r="AM22" i="1" s="1"/>
  <c r="AM33" i="1" s="1"/>
  <c r="BP149" i="1"/>
  <c r="BP151" i="1" s="1"/>
  <c r="BP152" i="1" s="1"/>
  <c r="BP20" i="1" s="1"/>
  <c r="BP141" i="1"/>
  <c r="BP148" i="1" s="1"/>
  <c r="BP24" i="1" s="1"/>
  <c r="BP147" i="1"/>
  <c r="BP23" i="1" s="1"/>
  <c r="BP34" i="1" s="1"/>
  <c r="BN115" i="1"/>
  <c r="BN116" i="1" s="1"/>
  <c r="BN117" i="1" s="1"/>
  <c r="BN118" i="1" s="1"/>
  <c r="BN119" i="1" s="1"/>
  <c r="BN19" i="1" s="1"/>
  <c r="BN108" i="1"/>
  <c r="BP26" i="1"/>
  <c r="BO115" i="1"/>
  <c r="BO116" i="1" s="1"/>
  <c r="BO117" i="1" s="1"/>
  <c r="BO118" i="1" s="1"/>
  <c r="BO119" i="1" s="1"/>
  <c r="BO19" i="1" s="1"/>
  <c r="BO108" i="1"/>
  <c r="BP126" i="1"/>
  <c r="BP22" i="1" s="1"/>
  <c r="BP33" i="1" s="1"/>
  <c r="BE26" i="1"/>
  <c r="BE126" i="1"/>
  <c r="BE22" i="1" s="1"/>
  <c r="BE33" i="1" s="1"/>
  <c r="BF115" i="1"/>
  <c r="BF116" i="1" s="1"/>
  <c r="BF117" i="1" s="1"/>
  <c r="BF118" i="1" s="1"/>
  <c r="BF119" i="1" s="1"/>
  <c r="BF19" i="1" s="1"/>
  <c r="BF108" i="1"/>
  <c r="AW115" i="1"/>
  <c r="AW116" i="1" s="1"/>
  <c r="AW117" i="1" s="1"/>
  <c r="AW118" i="1" s="1"/>
  <c r="AW119" i="1" s="1"/>
  <c r="AW19" i="1" s="1"/>
  <c r="AW30" i="1" s="1"/>
  <c r="AW108" i="1"/>
  <c r="AV115" i="1"/>
  <c r="AV116" i="1" s="1"/>
  <c r="AV117" i="1" s="1"/>
  <c r="AV118" i="1" s="1"/>
  <c r="AV119" i="1" s="1"/>
  <c r="AV19" i="1" s="1"/>
  <c r="AV108" i="1"/>
  <c r="AJ115" i="1"/>
  <c r="AJ116" i="1" s="1"/>
  <c r="AJ117" i="1" s="1"/>
  <c r="AJ118" i="1" s="1"/>
  <c r="AJ119" i="1" s="1"/>
  <c r="AJ19" i="1" s="1"/>
  <c r="AJ30" i="1" s="1"/>
  <c r="AJ108" i="1"/>
  <c r="AM135" i="1"/>
  <c r="AM137" i="1" s="1"/>
  <c r="AM140" i="1" s="1"/>
  <c r="AM149" i="1" s="1"/>
  <c r="AM151" i="1" s="1"/>
  <c r="AM152" i="1" s="1"/>
  <c r="AM20" i="1" s="1"/>
  <c r="AK30" i="1"/>
  <c r="AK122" i="1"/>
  <c r="AK124" i="1" s="1"/>
  <c r="AK109" i="1"/>
  <c r="AK110" i="1" s="1"/>
  <c r="AK111" i="1" s="1"/>
  <c r="AK112" i="1" s="1"/>
  <c r="AK15" i="1" s="1"/>
  <c r="AK135" i="1"/>
  <c r="AK137" i="1" s="1"/>
  <c r="AK140" i="1" s="1"/>
  <c r="Y122" i="1"/>
  <c r="Y124" i="1" s="1"/>
  <c r="Y109" i="1"/>
  <c r="Y110" i="1" s="1"/>
  <c r="Y111" i="1" s="1"/>
  <c r="Y112" i="1" s="1"/>
  <c r="Y15" i="1" s="1"/>
  <c r="Y135" i="1"/>
  <c r="Y137" i="1" s="1"/>
  <c r="Y140" i="1" s="1"/>
  <c r="AA26" i="1"/>
  <c r="Z122" i="1"/>
  <c r="Z124" i="1" s="1"/>
  <c r="Z109" i="1"/>
  <c r="Z110" i="1" s="1"/>
  <c r="Z111" i="1" s="1"/>
  <c r="Z112" i="1" s="1"/>
  <c r="Z15" i="1" s="1"/>
  <c r="Z135" i="1"/>
  <c r="Z137" i="1" s="1"/>
  <c r="Z140" i="1" s="1"/>
  <c r="Z30" i="1"/>
  <c r="Y30" i="1"/>
  <c r="N108" i="1"/>
  <c r="N115" i="1"/>
  <c r="N116" i="1" s="1"/>
  <c r="N117" i="1" s="1"/>
  <c r="N118" i="1" s="1"/>
  <c r="N119" i="1" s="1"/>
  <c r="N19" i="1" s="1"/>
  <c r="O122" i="1"/>
  <c r="O124" i="1" s="1"/>
  <c r="O109" i="1"/>
  <c r="O110" i="1" s="1"/>
  <c r="O111" i="1" s="1"/>
  <c r="O112" i="1" s="1"/>
  <c r="O15" i="1" s="1"/>
  <c r="O135" i="1"/>
  <c r="O137" i="1" s="1"/>
  <c r="O140" i="1" s="1"/>
  <c r="O30" i="1"/>
  <c r="P126" i="1"/>
  <c r="P22" i="1" s="1"/>
  <c r="P33" i="1" s="1"/>
  <c r="D30" i="1"/>
  <c r="D122" i="1"/>
  <c r="D124" i="1" s="1"/>
  <c r="D109" i="1"/>
  <c r="D110" i="1" s="1"/>
  <c r="D111" i="1" s="1"/>
  <c r="D112" i="1" s="1"/>
  <c r="D15" i="1" s="1"/>
  <c r="D135" i="1"/>
  <c r="D137" i="1" s="1"/>
  <c r="D140" i="1" s="1"/>
  <c r="CA108" i="1"/>
  <c r="CA115" i="1"/>
  <c r="CA116" i="1" s="1"/>
  <c r="CA117" i="1" s="1"/>
  <c r="CA118" i="1" s="1"/>
  <c r="CA119" i="1" s="1"/>
  <c r="CA19" i="1" s="1"/>
  <c r="CA30" i="1" s="1"/>
  <c r="E30" i="1"/>
  <c r="E122" i="1"/>
  <c r="E124" i="1" s="1"/>
  <c r="E109" i="1"/>
  <c r="E110" i="1" s="1"/>
  <c r="E111" i="1" s="1"/>
  <c r="E112" i="1" s="1"/>
  <c r="E15" i="1" s="1"/>
  <c r="E135" i="1"/>
  <c r="E137" i="1" s="1"/>
  <c r="E140" i="1" s="1"/>
  <c r="BQ108" i="1"/>
  <c r="BQ115" i="1"/>
  <c r="BQ116" i="1" s="1"/>
  <c r="BQ117" i="1" s="1"/>
  <c r="BQ118" i="1" s="1"/>
  <c r="BQ119" i="1" s="1"/>
  <c r="BQ19" i="1" s="1"/>
  <c r="BH108" i="1"/>
  <c r="BH115" i="1"/>
  <c r="BH116" i="1" s="1"/>
  <c r="BH117" i="1" s="1"/>
  <c r="BH118" i="1" s="1"/>
  <c r="BH119" i="1" s="1"/>
  <c r="BH19" i="1" s="1"/>
  <c r="BH30" i="1" s="1"/>
  <c r="AX149" i="1"/>
  <c r="AX151" i="1" s="1"/>
  <c r="AX152" i="1" s="1"/>
  <c r="AX20" i="1" s="1"/>
  <c r="AX147" i="1"/>
  <c r="AX23" i="1" s="1"/>
  <c r="AX34" i="1" s="1"/>
  <c r="AX141" i="1"/>
  <c r="AX148" i="1" s="1"/>
  <c r="AX24" i="1" s="1"/>
  <c r="AX26" i="1"/>
  <c r="AX126" i="1"/>
  <c r="AX22" i="1" s="1"/>
  <c r="AX33" i="1" s="1"/>
  <c r="AM26" i="1"/>
  <c r="AB149" i="1"/>
  <c r="AB151" i="1" s="1"/>
  <c r="AB152" i="1" s="1"/>
  <c r="AB20" i="1" s="1"/>
  <c r="AB147" i="1"/>
  <c r="AB23" i="1" s="1"/>
  <c r="AB34" i="1" s="1"/>
  <c r="AB141" i="1"/>
  <c r="AB148" i="1" s="1"/>
  <c r="AB24" i="1" s="1"/>
  <c r="AB26" i="1"/>
  <c r="AB126" i="1"/>
  <c r="AB22" i="1" s="1"/>
  <c r="AB33" i="1" s="1"/>
  <c r="Q122" i="1"/>
  <c r="Q124" i="1" s="1"/>
  <c r="Q109" i="1"/>
  <c r="Q110" i="1" s="1"/>
  <c r="Q111" i="1" s="1"/>
  <c r="Q112" i="1" s="1"/>
  <c r="Q15" i="1" s="1"/>
  <c r="Q135" i="1"/>
  <c r="Q137" i="1" s="1"/>
  <c r="Q140" i="1" s="1"/>
  <c r="Q30" i="1"/>
  <c r="G26" i="1"/>
  <c r="G126" i="1"/>
  <c r="G22" i="1" s="1"/>
  <c r="G33" i="1" s="1"/>
  <c r="E31" i="10"/>
  <c r="E21" i="10"/>
  <c r="E32" i="10" s="1"/>
  <c r="K125" i="10"/>
  <c r="K22" i="10" s="1"/>
  <c r="K33" i="10" s="1"/>
  <c r="K139" i="10"/>
  <c r="K146" i="10" s="1"/>
  <c r="K23" i="10" s="1"/>
  <c r="K34" i="10" s="1"/>
  <c r="K140" i="10"/>
  <c r="K26" i="10"/>
  <c r="F31" i="10"/>
  <c r="F21" i="10"/>
  <c r="F32" i="10" s="1"/>
  <c r="D125" i="10"/>
  <c r="D22" i="10" s="1"/>
  <c r="D33" i="10" s="1"/>
  <c r="D139" i="10"/>
  <c r="D146" i="10" s="1"/>
  <c r="D23" i="10" s="1"/>
  <c r="D34" i="10" s="1"/>
  <c r="D140" i="10"/>
  <c r="CB122" i="1"/>
  <c r="CB124" i="1" s="1"/>
  <c r="CB109" i="1"/>
  <c r="CB110" i="1" s="1"/>
  <c r="CB111" i="1" s="1"/>
  <c r="CB112" i="1" s="1"/>
  <c r="CB15" i="1" s="1"/>
  <c r="CB135" i="1"/>
  <c r="CB137" i="1" s="1"/>
  <c r="CB140" i="1" s="1"/>
  <c r="CB30" i="1"/>
  <c r="BR30" i="1"/>
  <c r="BR122" i="1"/>
  <c r="BR124" i="1" s="1"/>
  <c r="BR109" i="1"/>
  <c r="BR110" i="1" s="1"/>
  <c r="BR111" i="1" s="1"/>
  <c r="BR112" i="1" s="1"/>
  <c r="BR15" i="1" s="1"/>
  <c r="BR135" i="1"/>
  <c r="BR137" i="1" s="1"/>
  <c r="BR140" i="1" s="1"/>
  <c r="BI115" i="1"/>
  <c r="BI116" i="1" s="1"/>
  <c r="BI117" i="1" s="1"/>
  <c r="BI118" i="1" s="1"/>
  <c r="BI119" i="1" s="1"/>
  <c r="BI19" i="1" s="1"/>
  <c r="BI108" i="1"/>
  <c r="AY122" i="1"/>
  <c r="AY124" i="1" s="1"/>
  <c r="AY109" i="1"/>
  <c r="AY110" i="1" s="1"/>
  <c r="AY111" i="1" s="1"/>
  <c r="AY112" i="1" s="1"/>
  <c r="AY15" i="1" s="1"/>
  <c r="AY135" i="1"/>
  <c r="AY137" i="1" s="1"/>
  <c r="AY140" i="1" s="1"/>
  <c r="AO109" i="1"/>
  <c r="AO110" i="1" s="1"/>
  <c r="AO111" i="1" s="1"/>
  <c r="AO112" i="1" s="1"/>
  <c r="AO15" i="1" s="1"/>
  <c r="AO122" i="1"/>
  <c r="AO124" i="1" s="1"/>
  <c r="AO135" i="1"/>
  <c r="AO137" i="1" s="1"/>
  <c r="AO140" i="1" s="1"/>
  <c r="AO30" i="1"/>
  <c r="AN30" i="1"/>
  <c r="AN122" i="1"/>
  <c r="AN124" i="1" s="1"/>
  <c r="AN109" i="1"/>
  <c r="AN110" i="1" s="1"/>
  <c r="AN111" i="1" s="1"/>
  <c r="AN112" i="1" s="1"/>
  <c r="AN15" i="1" s="1"/>
  <c r="AN135" i="1"/>
  <c r="AN137" i="1" s="1"/>
  <c r="AN140" i="1" s="1"/>
  <c r="AC108" i="1"/>
  <c r="AC115" i="1"/>
  <c r="AC116" i="1" s="1"/>
  <c r="AC117" i="1" s="1"/>
  <c r="AC118" i="1" s="1"/>
  <c r="AC119" i="1" s="1"/>
  <c r="AC19" i="1" s="1"/>
  <c r="R108" i="1"/>
  <c r="R115" i="1"/>
  <c r="R116" i="1" s="1"/>
  <c r="R117" i="1" s="1"/>
  <c r="R118" i="1" s="1"/>
  <c r="R119" i="1" s="1"/>
  <c r="R19" i="1" s="1"/>
  <c r="H122" i="1"/>
  <c r="H124" i="1" s="1"/>
  <c r="H109" i="1"/>
  <c r="H110" i="1" s="1"/>
  <c r="H111" i="1" s="1"/>
  <c r="H112" i="1" s="1"/>
  <c r="H15" i="1" s="1"/>
  <c r="H135" i="1"/>
  <c r="H137" i="1" s="1"/>
  <c r="H140" i="1" s="1"/>
  <c r="CD109" i="1"/>
  <c r="CD110" i="1" s="1"/>
  <c r="CD111" i="1" s="1"/>
  <c r="CD112" i="1" s="1"/>
  <c r="CD15" i="1" s="1"/>
  <c r="CD26" i="1" s="1"/>
  <c r="CC141" i="1"/>
  <c r="CC148" i="1" s="1"/>
  <c r="CC24" i="1" s="1"/>
  <c r="CC26" i="1"/>
  <c r="CC126" i="1"/>
  <c r="CC22" i="1" s="1"/>
  <c r="CC33" i="1" s="1"/>
  <c r="BS108" i="1"/>
  <c r="BS115" i="1"/>
  <c r="BS116" i="1" s="1"/>
  <c r="BS117" i="1" s="1"/>
  <c r="BS118" i="1" s="1"/>
  <c r="BS119" i="1" s="1"/>
  <c r="BS19" i="1" s="1"/>
  <c r="BJ108" i="1"/>
  <c r="BJ115" i="1"/>
  <c r="BJ116" i="1" s="1"/>
  <c r="BJ117" i="1" s="1"/>
  <c r="BJ118" i="1" s="1"/>
  <c r="BJ119" i="1" s="1"/>
  <c r="BJ19" i="1" s="1"/>
  <c r="AZ30" i="1"/>
  <c r="AZ122" i="1"/>
  <c r="AZ124" i="1" s="1"/>
  <c r="AZ109" i="1"/>
  <c r="AZ110" i="1" s="1"/>
  <c r="AZ111" i="1" s="1"/>
  <c r="AZ112" i="1" s="1"/>
  <c r="AZ15" i="1" s="1"/>
  <c r="AZ135" i="1"/>
  <c r="AZ137" i="1" s="1"/>
  <c r="AZ140" i="1" s="1"/>
  <c r="AD30" i="1"/>
  <c r="AD122" i="1"/>
  <c r="AD124" i="1" s="1"/>
  <c r="AD109" i="1"/>
  <c r="AD110" i="1" s="1"/>
  <c r="AD111" i="1" s="1"/>
  <c r="AD112" i="1" s="1"/>
  <c r="AD15" i="1" s="1"/>
  <c r="AD135" i="1"/>
  <c r="AD137" i="1" s="1"/>
  <c r="AD140" i="1" s="1"/>
  <c r="S108" i="1"/>
  <c r="S115" i="1"/>
  <c r="S116" i="1" s="1"/>
  <c r="S117" i="1" s="1"/>
  <c r="S118" i="1" s="1"/>
  <c r="S119" i="1" s="1"/>
  <c r="S19" i="1" s="1"/>
  <c r="I26" i="1"/>
  <c r="I126" i="1"/>
  <c r="I22" i="1" s="1"/>
  <c r="I33" i="1" s="1"/>
  <c r="L26" i="10"/>
  <c r="L139" i="10"/>
  <c r="L146" i="10" s="1"/>
  <c r="L23" i="10" s="1"/>
  <c r="L34" i="10" s="1"/>
  <c r="L140" i="10"/>
  <c r="L125" i="10"/>
  <c r="L22" i="10" s="1"/>
  <c r="L33" i="10" s="1"/>
  <c r="G26" i="10"/>
  <c r="G139" i="10"/>
  <c r="G146" i="10" s="1"/>
  <c r="G23" i="10" s="1"/>
  <c r="G34" i="10" s="1"/>
  <c r="G140" i="10"/>
  <c r="G125" i="10"/>
  <c r="G22" i="10" s="1"/>
  <c r="G33" i="10" s="1"/>
  <c r="H125" i="10"/>
  <c r="H22" i="10" s="1"/>
  <c r="H33" i="10" s="1"/>
  <c r="H139" i="10"/>
  <c r="H146" i="10" s="1"/>
  <c r="H23" i="10" s="1"/>
  <c r="H34" i="10" s="1"/>
  <c r="H140" i="10"/>
  <c r="BT122" i="1"/>
  <c r="BT124" i="1" s="1"/>
  <c r="BT109" i="1"/>
  <c r="BT110" i="1" s="1"/>
  <c r="BT111" i="1" s="1"/>
  <c r="BT112" i="1" s="1"/>
  <c r="BT15" i="1" s="1"/>
  <c r="BT135" i="1"/>
  <c r="BT137" i="1" s="1"/>
  <c r="BT140" i="1" s="1"/>
  <c r="BT30" i="1"/>
  <c r="BK115" i="1"/>
  <c r="BK116" i="1" s="1"/>
  <c r="BK117" i="1" s="1"/>
  <c r="BK118" i="1" s="1"/>
  <c r="BK119" i="1" s="1"/>
  <c r="BK19" i="1" s="1"/>
  <c r="BK108" i="1"/>
  <c r="BA115" i="1"/>
  <c r="BA116" i="1" s="1"/>
  <c r="BA117" i="1" s="1"/>
  <c r="BA118" i="1" s="1"/>
  <c r="BA119" i="1" s="1"/>
  <c r="BA19" i="1" s="1"/>
  <c r="BA108" i="1"/>
  <c r="AP30" i="1"/>
  <c r="AP122" i="1"/>
  <c r="AP124" i="1" s="1"/>
  <c r="AP109" i="1"/>
  <c r="AP110" i="1" s="1"/>
  <c r="AP111" i="1" s="1"/>
  <c r="AP112" i="1" s="1"/>
  <c r="AP15" i="1" s="1"/>
  <c r="AP135" i="1"/>
  <c r="AP137" i="1" s="1"/>
  <c r="AP140" i="1" s="1"/>
  <c r="AE122" i="1"/>
  <c r="AE124" i="1" s="1"/>
  <c r="AE109" i="1"/>
  <c r="AE110" i="1" s="1"/>
  <c r="AE111" i="1" s="1"/>
  <c r="AE112" i="1" s="1"/>
  <c r="AE15" i="1" s="1"/>
  <c r="AE135" i="1"/>
  <c r="AE137" i="1" s="1"/>
  <c r="AE140" i="1" s="1"/>
  <c r="T30" i="1"/>
  <c r="T122" i="1"/>
  <c r="T124" i="1" s="1"/>
  <c r="T109" i="1"/>
  <c r="T110" i="1" s="1"/>
  <c r="T111" i="1" s="1"/>
  <c r="T112" i="1" s="1"/>
  <c r="T15" i="1" s="1"/>
  <c r="T135" i="1"/>
  <c r="T137" i="1" s="1"/>
  <c r="T140" i="1" s="1"/>
  <c r="J122" i="1"/>
  <c r="J124" i="1" s="1"/>
  <c r="J109" i="1"/>
  <c r="J110" i="1" s="1"/>
  <c r="J111" i="1" s="1"/>
  <c r="J112" i="1" s="1"/>
  <c r="J15" i="1" s="1"/>
  <c r="J26" i="1" s="1"/>
  <c r="J135" i="1"/>
  <c r="J137" i="1" s="1"/>
  <c r="J140" i="1" s="1"/>
  <c r="J30" i="1"/>
  <c r="CG30" i="1"/>
  <c r="CG122" i="1"/>
  <c r="CG124" i="1" s="1"/>
  <c r="CG109" i="1"/>
  <c r="CG110" i="1" s="1"/>
  <c r="CG111" i="1" s="1"/>
  <c r="CG112" i="1" s="1"/>
  <c r="CG15" i="1" s="1"/>
  <c r="CG135" i="1"/>
  <c r="CG137" i="1" s="1"/>
  <c r="CG140" i="1" s="1"/>
  <c r="BV115" i="1"/>
  <c r="BV116" i="1" s="1"/>
  <c r="BV117" i="1" s="1"/>
  <c r="BV118" i="1" s="1"/>
  <c r="BV119" i="1" s="1"/>
  <c r="BV19" i="1" s="1"/>
  <c r="BV108" i="1"/>
  <c r="BL108" i="1"/>
  <c r="BL115" i="1"/>
  <c r="BL116" i="1" s="1"/>
  <c r="BL117" i="1" s="1"/>
  <c r="BL118" i="1" s="1"/>
  <c r="BL119" i="1" s="1"/>
  <c r="BL19" i="1" s="1"/>
  <c r="BC115" i="1"/>
  <c r="BC116" i="1" s="1"/>
  <c r="BC117" i="1" s="1"/>
  <c r="BC118" i="1" s="1"/>
  <c r="BC119" i="1" s="1"/>
  <c r="BC19" i="1" s="1"/>
  <c r="BC108" i="1"/>
  <c r="AR30" i="1"/>
  <c r="AR122" i="1"/>
  <c r="AR124" i="1" s="1"/>
  <c r="AR109" i="1"/>
  <c r="AR110" i="1" s="1"/>
  <c r="AR111" i="1" s="1"/>
  <c r="AR112" i="1" s="1"/>
  <c r="AR15" i="1" s="1"/>
  <c r="AR135" i="1"/>
  <c r="AR137" i="1" s="1"/>
  <c r="AR140" i="1" s="1"/>
  <c r="AG30" i="1"/>
  <c r="AG122" i="1"/>
  <c r="AG124" i="1" s="1"/>
  <c r="AG109" i="1"/>
  <c r="AG110" i="1" s="1"/>
  <c r="AG111" i="1" s="1"/>
  <c r="AG112" i="1" s="1"/>
  <c r="AG15" i="1" s="1"/>
  <c r="AG135" i="1"/>
  <c r="AG137" i="1" s="1"/>
  <c r="AG140" i="1" s="1"/>
  <c r="V115" i="1"/>
  <c r="V116" i="1" s="1"/>
  <c r="V117" i="1" s="1"/>
  <c r="V118" i="1" s="1"/>
  <c r="V119" i="1" s="1"/>
  <c r="V19" i="1" s="1"/>
  <c r="V108" i="1"/>
  <c r="L122" i="1"/>
  <c r="L124" i="1" s="1"/>
  <c r="L109" i="1"/>
  <c r="L110" i="1" s="1"/>
  <c r="L111" i="1" s="1"/>
  <c r="L112" i="1" s="1"/>
  <c r="L15" i="1" s="1"/>
  <c r="L135" i="1"/>
  <c r="L137" i="1" s="1"/>
  <c r="L140" i="1" s="1"/>
  <c r="L30" i="1"/>
  <c r="CE122" i="1"/>
  <c r="CE124" i="1" s="1"/>
  <c r="CE109" i="1"/>
  <c r="CE110" i="1" s="1"/>
  <c r="CE111" i="1" s="1"/>
  <c r="CE112" i="1" s="1"/>
  <c r="CE15" i="1" s="1"/>
  <c r="CE30" i="1"/>
  <c r="CE135" i="1"/>
  <c r="CE137" i="1" s="1"/>
  <c r="CE140" i="1" s="1"/>
  <c r="BB115" i="1"/>
  <c r="BB116" i="1" s="1"/>
  <c r="BB117" i="1" s="1"/>
  <c r="BB118" i="1" s="1"/>
  <c r="BB119" i="1" s="1"/>
  <c r="BB19" i="1" s="1"/>
  <c r="BB30" i="1" s="1"/>
  <c r="BB122" i="1"/>
  <c r="BB124" i="1" s="1"/>
  <c r="BB109" i="1"/>
  <c r="BB110" i="1" s="1"/>
  <c r="BB111" i="1" s="1"/>
  <c r="BB112" i="1" s="1"/>
  <c r="BB15" i="1" s="1"/>
  <c r="BB135" i="1"/>
  <c r="BB137" i="1" s="1"/>
  <c r="BB140" i="1" s="1"/>
  <c r="AQ108" i="1"/>
  <c r="AQ115" i="1"/>
  <c r="AQ116" i="1" s="1"/>
  <c r="AQ117" i="1" s="1"/>
  <c r="AQ118" i="1" s="1"/>
  <c r="AQ119" i="1" s="1"/>
  <c r="AQ19" i="1" s="1"/>
  <c r="AF115" i="1"/>
  <c r="AF116" i="1" s="1"/>
  <c r="AF117" i="1" s="1"/>
  <c r="AF118" i="1" s="1"/>
  <c r="AF119" i="1" s="1"/>
  <c r="AF19" i="1" s="1"/>
  <c r="AF108" i="1"/>
  <c r="U108" i="1"/>
  <c r="U115" i="1"/>
  <c r="U116" i="1" s="1"/>
  <c r="U117" i="1" s="1"/>
  <c r="U118" i="1" s="1"/>
  <c r="U119" i="1" s="1"/>
  <c r="U19" i="1" s="1"/>
  <c r="C94" i="10"/>
  <c r="C97" i="10"/>
  <c r="C12" i="10" s="1"/>
  <c r="C10" i="10" s="1"/>
  <c r="C11" i="10" s="1"/>
  <c r="C13" i="10" s="1"/>
  <c r="C95" i="10"/>
  <c r="C138" i="10" s="1"/>
  <c r="I97" i="10"/>
  <c r="I94" i="10"/>
  <c r="I95" i="10"/>
  <c r="I138" i="10" s="1"/>
  <c r="I105" i="10"/>
  <c r="I104" i="10"/>
  <c r="C105" i="10"/>
  <c r="C104" i="10"/>
  <c r="G21" i="1" l="1"/>
  <c r="G32" i="1" s="1"/>
  <c r="BG109" i="1"/>
  <c r="BG110" i="1" s="1"/>
  <c r="BG111" i="1" s="1"/>
  <c r="BG112" i="1" s="1"/>
  <c r="BG15" i="1" s="1"/>
  <c r="BG26" i="1" s="1"/>
  <c r="BG135" i="1"/>
  <c r="BG137" i="1" s="1"/>
  <c r="BG140" i="1" s="1"/>
  <c r="BG122" i="1"/>
  <c r="BG124" i="1" s="1"/>
  <c r="BG126" i="1" s="1"/>
  <c r="BG22" i="1" s="1"/>
  <c r="BG33" i="1" s="1"/>
  <c r="CD122" i="1"/>
  <c r="CD124" i="1" s="1"/>
  <c r="G141" i="1"/>
  <c r="G148" i="1" s="1"/>
  <c r="G24" i="1" s="1"/>
  <c r="G147" i="1"/>
  <c r="G23" i="1" s="1"/>
  <c r="G34" i="1" s="1"/>
  <c r="AA147" i="1"/>
  <c r="AA23" i="1" s="1"/>
  <c r="AA34" i="1" s="1"/>
  <c r="CF108" i="1"/>
  <c r="CF135" i="1" s="1"/>
  <c r="CF137" i="1" s="1"/>
  <c r="CF140" i="1" s="1"/>
  <c r="AA149" i="1"/>
  <c r="AA151" i="1" s="1"/>
  <c r="AA152" i="1" s="1"/>
  <c r="AA20" i="1" s="1"/>
  <c r="I147" i="1"/>
  <c r="I23" i="1" s="1"/>
  <c r="I34" i="1" s="1"/>
  <c r="I149" i="1"/>
  <c r="I151" i="1" s="1"/>
  <c r="I152" i="1" s="1"/>
  <c r="I20" i="1" s="1"/>
  <c r="CC147" i="1"/>
  <c r="CC23" i="1" s="1"/>
  <c r="CC34" i="1" s="1"/>
  <c r="BY122" i="1"/>
  <c r="BY124" i="1" s="1"/>
  <c r="AT30" i="1"/>
  <c r="CD147" i="1"/>
  <c r="BE149" i="1"/>
  <c r="BE151" i="1" s="1"/>
  <c r="BE152" i="1" s="1"/>
  <c r="BE20" i="1" s="1"/>
  <c r="BE31" i="1" s="1"/>
  <c r="AT122" i="1"/>
  <c r="AT124" i="1" s="1"/>
  <c r="AT109" i="1"/>
  <c r="AT110" i="1" s="1"/>
  <c r="AT111" i="1" s="1"/>
  <c r="AT112" i="1" s="1"/>
  <c r="AT15" i="1" s="1"/>
  <c r="AT135" i="1"/>
  <c r="AT137" i="1" s="1"/>
  <c r="AT140" i="1" s="1"/>
  <c r="CD141" i="1"/>
  <c r="CD148" i="1" s="1"/>
  <c r="CD24" i="1" s="1"/>
  <c r="BE141" i="1"/>
  <c r="BE148" i="1" s="1"/>
  <c r="BE24" i="1" s="1"/>
  <c r="AU109" i="1"/>
  <c r="AU110" i="1" s="1"/>
  <c r="AU111" i="1" s="1"/>
  <c r="AU112" i="1" s="1"/>
  <c r="AU15" i="1" s="1"/>
  <c r="AU122" i="1"/>
  <c r="AU124" i="1" s="1"/>
  <c r="AU135" i="1"/>
  <c r="AU137" i="1" s="1"/>
  <c r="AU140" i="1" s="1"/>
  <c r="F141" i="1"/>
  <c r="F148" i="1" s="1"/>
  <c r="F24" i="1" s="1"/>
  <c r="AU30" i="1"/>
  <c r="F21" i="1"/>
  <c r="F32" i="1" s="1"/>
  <c r="P147" i="1"/>
  <c r="P23" i="1" s="1"/>
  <c r="P34" i="1" s="1"/>
  <c r="AI30" i="1"/>
  <c r="BY135" i="1"/>
  <c r="BY137" i="1" s="1"/>
  <c r="BY140" i="1" s="1"/>
  <c r="BY147" i="1" s="1"/>
  <c r="BY23" i="1" s="1"/>
  <c r="BY34" i="1" s="1"/>
  <c r="AI122" i="1"/>
  <c r="AI124" i="1" s="1"/>
  <c r="AI109" i="1"/>
  <c r="AI110" i="1" s="1"/>
  <c r="AI111" i="1" s="1"/>
  <c r="AI112" i="1" s="1"/>
  <c r="AI15" i="1" s="1"/>
  <c r="AI135" i="1"/>
  <c r="AI137" i="1" s="1"/>
  <c r="AI140" i="1" s="1"/>
  <c r="BU108" i="1"/>
  <c r="BU135" i="1" s="1"/>
  <c r="BU137" i="1" s="1"/>
  <c r="BU140" i="1" s="1"/>
  <c r="BU149" i="1" s="1"/>
  <c r="BU151" i="1" s="1"/>
  <c r="BU152" i="1" s="1"/>
  <c r="BU20" i="1" s="1"/>
  <c r="F147" i="1"/>
  <c r="F23" i="1" s="1"/>
  <c r="F34" i="1" s="1"/>
  <c r="P149" i="1"/>
  <c r="P151" i="1" s="1"/>
  <c r="P152" i="1" s="1"/>
  <c r="P20" i="1" s="1"/>
  <c r="P31" i="1" s="1"/>
  <c r="X30" i="1"/>
  <c r="X122" i="1"/>
  <c r="X124" i="1" s="1"/>
  <c r="X109" i="1"/>
  <c r="X110" i="1" s="1"/>
  <c r="X111" i="1" s="1"/>
  <c r="X112" i="1" s="1"/>
  <c r="X15" i="1" s="1"/>
  <c r="X135" i="1"/>
  <c r="X137" i="1" s="1"/>
  <c r="X140" i="1" s="1"/>
  <c r="BX122" i="1"/>
  <c r="BX124" i="1" s="1"/>
  <c r="BX126" i="1" s="1"/>
  <c r="BX22" i="1" s="1"/>
  <c r="BX33" i="1" s="1"/>
  <c r="BX109" i="1"/>
  <c r="BX110" i="1" s="1"/>
  <c r="BX111" i="1" s="1"/>
  <c r="BX112" i="1" s="1"/>
  <c r="BX15" i="1" s="1"/>
  <c r="BX26" i="1" s="1"/>
  <c r="BX135" i="1"/>
  <c r="BX137" i="1" s="1"/>
  <c r="BX140" i="1" s="1"/>
  <c r="AM147" i="1"/>
  <c r="AM23" i="1" s="1"/>
  <c r="AM34" i="1" s="1"/>
  <c r="BY26" i="1"/>
  <c r="BZ31" i="1"/>
  <c r="BZ21" i="1"/>
  <c r="BZ32" i="1" s="1"/>
  <c r="BY126" i="1"/>
  <c r="BY22" i="1" s="1"/>
  <c r="BY33" i="1" s="1"/>
  <c r="AM141" i="1"/>
  <c r="AM148" i="1" s="1"/>
  <c r="AM24" i="1" s="1"/>
  <c r="BN122" i="1"/>
  <c r="BN124" i="1" s="1"/>
  <c r="BN109" i="1"/>
  <c r="BN110" i="1" s="1"/>
  <c r="BN111" i="1" s="1"/>
  <c r="BN112" i="1" s="1"/>
  <c r="BN15" i="1" s="1"/>
  <c r="BN135" i="1"/>
  <c r="BN137" i="1" s="1"/>
  <c r="BN140" i="1" s="1"/>
  <c r="BN30" i="1"/>
  <c r="BO122" i="1"/>
  <c r="BO124" i="1" s="1"/>
  <c r="BO109" i="1"/>
  <c r="BO110" i="1" s="1"/>
  <c r="BO111" i="1" s="1"/>
  <c r="BO112" i="1" s="1"/>
  <c r="BO15" i="1" s="1"/>
  <c r="BO135" i="1"/>
  <c r="BO137" i="1" s="1"/>
  <c r="BO140" i="1" s="1"/>
  <c r="BP31" i="1"/>
  <c r="BP21" i="1"/>
  <c r="BP32" i="1" s="1"/>
  <c r="BO30" i="1"/>
  <c r="AW122" i="1"/>
  <c r="AW124" i="1" s="1"/>
  <c r="AW109" i="1"/>
  <c r="AW110" i="1" s="1"/>
  <c r="AW111" i="1" s="1"/>
  <c r="AW112" i="1" s="1"/>
  <c r="AW15" i="1" s="1"/>
  <c r="AW135" i="1"/>
  <c r="AW137" i="1" s="1"/>
  <c r="AW140" i="1" s="1"/>
  <c r="BF122" i="1"/>
  <c r="BF124" i="1" s="1"/>
  <c r="BF109" i="1"/>
  <c r="BF110" i="1" s="1"/>
  <c r="BF111" i="1" s="1"/>
  <c r="BF112" i="1" s="1"/>
  <c r="BF15" i="1" s="1"/>
  <c r="BF135" i="1"/>
  <c r="BF137" i="1" s="1"/>
  <c r="BF140" i="1" s="1"/>
  <c r="BF30" i="1"/>
  <c r="AJ109" i="1"/>
  <c r="AJ110" i="1" s="1"/>
  <c r="AJ111" i="1" s="1"/>
  <c r="AJ112" i="1" s="1"/>
  <c r="AJ15" i="1" s="1"/>
  <c r="AJ26" i="1" s="1"/>
  <c r="AJ122" i="1"/>
  <c r="AJ124" i="1" s="1"/>
  <c r="AJ135" i="1"/>
  <c r="AJ137" i="1" s="1"/>
  <c r="AJ140" i="1" s="1"/>
  <c r="AV122" i="1"/>
  <c r="AV124" i="1" s="1"/>
  <c r="AV109" i="1"/>
  <c r="AV110" i="1" s="1"/>
  <c r="AV111" i="1" s="1"/>
  <c r="AV112" i="1" s="1"/>
  <c r="AV15" i="1" s="1"/>
  <c r="AV135" i="1"/>
  <c r="AV137" i="1" s="1"/>
  <c r="AV140" i="1" s="1"/>
  <c r="AV30" i="1"/>
  <c r="AK126" i="1"/>
  <c r="AK22" i="1" s="1"/>
  <c r="AK33" i="1" s="1"/>
  <c r="AK147" i="1"/>
  <c r="AK23" i="1" s="1"/>
  <c r="AK34" i="1" s="1"/>
  <c r="AK149" i="1"/>
  <c r="AK151" i="1" s="1"/>
  <c r="AK152" i="1" s="1"/>
  <c r="AK20" i="1" s="1"/>
  <c r="AK141" i="1"/>
  <c r="AK148" i="1" s="1"/>
  <c r="AK24" i="1" s="1"/>
  <c r="AK26" i="1"/>
  <c r="Z147" i="1"/>
  <c r="Z23" i="1" s="1"/>
  <c r="Z34" i="1" s="1"/>
  <c r="Z149" i="1"/>
  <c r="Z151" i="1" s="1"/>
  <c r="Z152" i="1" s="1"/>
  <c r="Z20" i="1" s="1"/>
  <c r="Z141" i="1"/>
  <c r="Z148" i="1" s="1"/>
  <c r="Z24" i="1" s="1"/>
  <c r="AA31" i="1"/>
  <c r="AA21" i="1"/>
  <c r="AA32" i="1" s="1"/>
  <c r="Z26" i="1"/>
  <c r="Z126" i="1"/>
  <c r="Z22" i="1" s="1"/>
  <c r="Z33" i="1" s="1"/>
  <c r="Y149" i="1"/>
  <c r="Y151" i="1" s="1"/>
  <c r="Y152" i="1" s="1"/>
  <c r="Y20" i="1" s="1"/>
  <c r="Y141" i="1"/>
  <c r="Y148" i="1" s="1"/>
  <c r="Y24" i="1" s="1"/>
  <c r="Y147" i="1"/>
  <c r="Y23" i="1" s="1"/>
  <c r="Y34" i="1" s="1"/>
  <c r="Y26" i="1"/>
  <c r="Y126" i="1"/>
  <c r="Y22" i="1" s="1"/>
  <c r="Y33" i="1" s="1"/>
  <c r="O147" i="1"/>
  <c r="O23" i="1" s="1"/>
  <c r="O34" i="1" s="1"/>
  <c r="O149" i="1"/>
  <c r="O151" i="1" s="1"/>
  <c r="O152" i="1" s="1"/>
  <c r="O20" i="1" s="1"/>
  <c r="O141" i="1"/>
  <c r="O148" i="1" s="1"/>
  <c r="O24" i="1" s="1"/>
  <c r="O26" i="1"/>
  <c r="O126" i="1"/>
  <c r="O22" i="1" s="1"/>
  <c r="O33" i="1" s="1"/>
  <c r="N30" i="1"/>
  <c r="N122" i="1"/>
  <c r="N124" i="1" s="1"/>
  <c r="N109" i="1"/>
  <c r="N110" i="1" s="1"/>
  <c r="N111" i="1" s="1"/>
  <c r="N112" i="1" s="1"/>
  <c r="N15" i="1" s="1"/>
  <c r="N135" i="1"/>
  <c r="N137" i="1" s="1"/>
  <c r="N140" i="1" s="1"/>
  <c r="E147" i="1"/>
  <c r="E23" i="1" s="1"/>
  <c r="E34" i="1" s="1"/>
  <c r="E149" i="1"/>
  <c r="E151" i="1" s="1"/>
  <c r="E152" i="1" s="1"/>
  <c r="E20" i="1" s="1"/>
  <c r="E141" i="1"/>
  <c r="E148" i="1" s="1"/>
  <c r="E24" i="1" s="1"/>
  <c r="CA122" i="1"/>
  <c r="CA124" i="1" s="1"/>
  <c r="CA109" i="1"/>
  <c r="CA110" i="1" s="1"/>
  <c r="CA111" i="1" s="1"/>
  <c r="CA112" i="1" s="1"/>
  <c r="CA15" i="1" s="1"/>
  <c r="CA26" i="1" s="1"/>
  <c r="CA135" i="1"/>
  <c r="CA137" i="1" s="1"/>
  <c r="CA140" i="1" s="1"/>
  <c r="E26" i="1"/>
  <c r="D147" i="1"/>
  <c r="D23" i="1" s="1"/>
  <c r="D34" i="1" s="1"/>
  <c r="D149" i="1"/>
  <c r="D151" i="1" s="1"/>
  <c r="D152" i="1" s="1"/>
  <c r="D20" i="1" s="1"/>
  <c r="D141" i="1"/>
  <c r="D148" i="1" s="1"/>
  <c r="D24" i="1" s="1"/>
  <c r="E126" i="1"/>
  <c r="E22" i="1" s="1"/>
  <c r="E33" i="1" s="1"/>
  <c r="D26" i="1"/>
  <c r="D126" i="1"/>
  <c r="D22" i="1" s="1"/>
  <c r="D33" i="1" s="1"/>
  <c r="BH135" i="1"/>
  <c r="BH137" i="1" s="1"/>
  <c r="BH140" i="1" s="1"/>
  <c r="BH122" i="1"/>
  <c r="BH124" i="1" s="1"/>
  <c r="BH109" i="1"/>
  <c r="BH110" i="1" s="1"/>
  <c r="BH111" i="1" s="1"/>
  <c r="BH112" i="1" s="1"/>
  <c r="BH15" i="1" s="1"/>
  <c r="BH26" i="1" s="1"/>
  <c r="BQ30" i="1"/>
  <c r="BQ122" i="1"/>
  <c r="BQ124" i="1" s="1"/>
  <c r="BQ109" i="1"/>
  <c r="BQ110" i="1" s="1"/>
  <c r="BQ111" i="1" s="1"/>
  <c r="BQ112" i="1" s="1"/>
  <c r="BQ15" i="1" s="1"/>
  <c r="BQ135" i="1"/>
  <c r="BQ137" i="1" s="1"/>
  <c r="BQ140" i="1" s="1"/>
  <c r="AX31" i="1"/>
  <c r="AX21" i="1"/>
  <c r="AX32" i="1" s="1"/>
  <c r="AM31" i="1"/>
  <c r="AM21" i="1"/>
  <c r="AM32" i="1" s="1"/>
  <c r="AB31" i="1"/>
  <c r="AB21" i="1"/>
  <c r="AB32" i="1" s="1"/>
  <c r="Q149" i="1"/>
  <c r="Q151" i="1" s="1"/>
  <c r="Q152" i="1" s="1"/>
  <c r="Q20" i="1" s="1"/>
  <c r="Q147" i="1"/>
  <c r="Q23" i="1" s="1"/>
  <c r="Q34" i="1" s="1"/>
  <c r="Q141" i="1"/>
  <c r="Q148" i="1" s="1"/>
  <c r="Q24" i="1" s="1"/>
  <c r="Q26" i="1"/>
  <c r="Q126" i="1"/>
  <c r="Q22" i="1" s="1"/>
  <c r="Q33" i="1" s="1"/>
  <c r="K148" i="10"/>
  <c r="K150" i="10" s="1"/>
  <c r="K151" i="10" s="1"/>
  <c r="K20" i="10" s="1"/>
  <c r="K147" i="10"/>
  <c r="K24" i="10" s="1"/>
  <c r="D148" i="10"/>
  <c r="D150" i="10" s="1"/>
  <c r="D151" i="10" s="1"/>
  <c r="D20" i="10" s="1"/>
  <c r="D147" i="10"/>
  <c r="D24" i="10" s="1"/>
  <c r="CB149" i="1"/>
  <c r="CB151" i="1" s="1"/>
  <c r="CB152" i="1" s="1"/>
  <c r="CB20" i="1" s="1"/>
  <c r="CB147" i="1"/>
  <c r="CB23" i="1" s="1"/>
  <c r="CB34" i="1" s="1"/>
  <c r="CB141" i="1"/>
  <c r="CB148" i="1" s="1"/>
  <c r="CB24" i="1" s="1"/>
  <c r="CB26" i="1"/>
  <c r="CB126" i="1"/>
  <c r="CB22" i="1" s="1"/>
  <c r="CB33" i="1" s="1"/>
  <c r="BR149" i="1"/>
  <c r="BR151" i="1" s="1"/>
  <c r="BR152" i="1" s="1"/>
  <c r="BR20" i="1" s="1"/>
  <c r="BR147" i="1"/>
  <c r="BR23" i="1" s="1"/>
  <c r="BR34" i="1" s="1"/>
  <c r="BR141" i="1"/>
  <c r="BR148" i="1" s="1"/>
  <c r="BR24" i="1" s="1"/>
  <c r="BR26" i="1"/>
  <c r="BR126" i="1"/>
  <c r="BR22" i="1" s="1"/>
  <c r="BR33" i="1" s="1"/>
  <c r="BI122" i="1"/>
  <c r="BI124" i="1" s="1"/>
  <c r="BI109" i="1"/>
  <c r="BI110" i="1" s="1"/>
  <c r="BI111" i="1" s="1"/>
  <c r="BI112" i="1" s="1"/>
  <c r="BI15" i="1" s="1"/>
  <c r="BI135" i="1"/>
  <c r="BI137" i="1" s="1"/>
  <c r="BI140" i="1" s="1"/>
  <c r="BI30" i="1"/>
  <c r="AY149" i="1"/>
  <c r="AY151" i="1" s="1"/>
  <c r="AY152" i="1" s="1"/>
  <c r="AY20" i="1" s="1"/>
  <c r="AY141" i="1"/>
  <c r="AY148" i="1" s="1"/>
  <c r="AY24" i="1" s="1"/>
  <c r="AY147" i="1"/>
  <c r="AY23" i="1" s="1"/>
  <c r="AY34" i="1" s="1"/>
  <c r="AY26" i="1"/>
  <c r="AY126" i="1"/>
  <c r="AY22" i="1" s="1"/>
  <c r="AY33" i="1" s="1"/>
  <c r="AN126" i="1"/>
  <c r="AN22" i="1" s="1"/>
  <c r="AN33" i="1" s="1"/>
  <c r="AO141" i="1"/>
  <c r="AO148" i="1" s="1"/>
  <c r="AO24" i="1" s="1"/>
  <c r="AO147" i="1"/>
  <c r="AO23" i="1" s="1"/>
  <c r="AO34" i="1" s="1"/>
  <c r="AO149" i="1"/>
  <c r="AO151" i="1" s="1"/>
  <c r="AO152" i="1" s="1"/>
  <c r="AO20" i="1" s="1"/>
  <c r="AN149" i="1"/>
  <c r="AN151" i="1" s="1"/>
  <c r="AN152" i="1" s="1"/>
  <c r="AN20" i="1" s="1"/>
  <c r="AN147" i="1"/>
  <c r="AN23" i="1" s="1"/>
  <c r="AN34" i="1" s="1"/>
  <c r="AN141" i="1"/>
  <c r="AN148" i="1" s="1"/>
  <c r="AN24" i="1" s="1"/>
  <c r="AO126" i="1"/>
  <c r="AO22" i="1" s="1"/>
  <c r="AO33" i="1" s="1"/>
  <c r="AN26" i="1"/>
  <c r="AO26" i="1"/>
  <c r="AC30" i="1"/>
  <c r="AC122" i="1"/>
  <c r="AC124" i="1" s="1"/>
  <c r="AC109" i="1"/>
  <c r="AC110" i="1" s="1"/>
  <c r="AC111" i="1" s="1"/>
  <c r="AC112" i="1" s="1"/>
  <c r="AC15" i="1" s="1"/>
  <c r="AC135" i="1"/>
  <c r="AC137" i="1" s="1"/>
  <c r="AC140" i="1" s="1"/>
  <c r="R122" i="1"/>
  <c r="R124" i="1" s="1"/>
  <c r="R109" i="1"/>
  <c r="R110" i="1" s="1"/>
  <c r="R111" i="1" s="1"/>
  <c r="R112" i="1" s="1"/>
  <c r="R15" i="1" s="1"/>
  <c r="R135" i="1"/>
  <c r="R137" i="1" s="1"/>
  <c r="R140" i="1" s="1"/>
  <c r="R30" i="1"/>
  <c r="H26" i="1"/>
  <c r="H149" i="1"/>
  <c r="H151" i="1" s="1"/>
  <c r="H152" i="1" s="1"/>
  <c r="H20" i="1" s="1"/>
  <c r="H141" i="1"/>
  <c r="H148" i="1" s="1"/>
  <c r="H24" i="1" s="1"/>
  <c r="H147" i="1"/>
  <c r="H23" i="1" s="1"/>
  <c r="H34" i="1" s="1"/>
  <c r="H126" i="1"/>
  <c r="H22" i="1" s="1"/>
  <c r="H33" i="1" s="1"/>
  <c r="CD126" i="1"/>
  <c r="CD22" i="1" s="1"/>
  <c r="CD33" i="1" s="1"/>
  <c r="CC31" i="1"/>
  <c r="CC21" i="1"/>
  <c r="CC32" i="1" s="1"/>
  <c r="BS30" i="1"/>
  <c r="BS122" i="1"/>
  <c r="BS124" i="1" s="1"/>
  <c r="BS109" i="1"/>
  <c r="BS110" i="1" s="1"/>
  <c r="BS111" i="1" s="1"/>
  <c r="BS112" i="1" s="1"/>
  <c r="BS15" i="1" s="1"/>
  <c r="BS135" i="1"/>
  <c r="BS137" i="1" s="1"/>
  <c r="BS140" i="1" s="1"/>
  <c r="BJ122" i="1"/>
  <c r="BJ124" i="1" s="1"/>
  <c r="BJ109" i="1"/>
  <c r="BJ110" i="1" s="1"/>
  <c r="BJ111" i="1" s="1"/>
  <c r="BJ112" i="1" s="1"/>
  <c r="BJ15" i="1" s="1"/>
  <c r="BJ135" i="1"/>
  <c r="BJ137" i="1" s="1"/>
  <c r="BJ140" i="1" s="1"/>
  <c r="BJ30" i="1"/>
  <c r="AZ26" i="1"/>
  <c r="AZ126" i="1"/>
  <c r="AZ22" i="1" s="1"/>
  <c r="AZ33" i="1" s="1"/>
  <c r="AZ149" i="1"/>
  <c r="AZ151" i="1" s="1"/>
  <c r="AZ152" i="1" s="1"/>
  <c r="AZ20" i="1" s="1"/>
  <c r="AZ147" i="1"/>
  <c r="AZ23" i="1" s="1"/>
  <c r="AZ34" i="1" s="1"/>
  <c r="AZ141" i="1"/>
  <c r="AZ148" i="1" s="1"/>
  <c r="AZ24" i="1" s="1"/>
  <c r="AD149" i="1"/>
  <c r="AD151" i="1" s="1"/>
  <c r="AD152" i="1" s="1"/>
  <c r="AD20" i="1" s="1"/>
  <c r="AD141" i="1"/>
  <c r="AD148" i="1" s="1"/>
  <c r="AD24" i="1" s="1"/>
  <c r="AD147" i="1"/>
  <c r="AD23" i="1" s="1"/>
  <c r="AD34" i="1" s="1"/>
  <c r="AD26" i="1"/>
  <c r="AD126" i="1"/>
  <c r="AD22" i="1" s="1"/>
  <c r="AD33" i="1" s="1"/>
  <c r="S30" i="1"/>
  <c r="S122" i="1"/>
  <c r="S124" i="1" s="1"/>
  <c r="S109" i="1"/>
  <c r="S110" i="1" s="1"/>
  <c r="S111" i="1" s="1"/>
  <c r="S112" i="1" s="1"/>
  <c r="S15" i="1" s="1"/>
  <c r="S135" i="1"/>
  <c r="S137" i="1" s="1"/>
  <c r="S140" i="1" s="1"/>
  <c r="I31" i="1"/>
  <c r="I21" i="1"/>
  <c r="I32" i="1" s="1"/>
  <c r="L148" i="10"/>
  <c r="L150" i="10" s="1"/>
  <c r="L151" i="10" s="1"/>
  <c r="L20" i="10" s="1"/>
  <c r="L147" i="10"/>
  <c r="L24" i="10" s="1"/>
  <c r="G148" i="10"/>
  <c r="G150" i="10" s="1"/>
  <c r="G151" i="10" s="1"/>
  <c r="G20" i="10" s="1"/>
  <c r="G147" i="10"/>
  <c r="G24" i="10" s="1"/>
  <c r="T26" i="1"/>
  <c r="BT26" i="1"/>
  <c r="AP26" i="1"/>
  <c r="AE26" i="1"/>
  <c r="CD23" i="1"/>
  <c r="CD34" i="1" s="1"/>
  <c r="H148" i="10"/>
  <c r="H150" i="10" s="1"/>
  <c r="H151" i="10" s="1"/>
  <c r="H20" i="10" s="1"/>
  <c r="H147" i="10"/>
  <c r="H24" i="10" s="1"/>
  <c r="CD31" i="1"/>
  <c r="CD32" i="1"/>
  <c r="BT149" i="1"/>
  <c r="BT151" i="1" s="1"/>
  <c r="BT152" i="1" s="1"/>
  <c r="BT20" i="1" s="1"/>
  <c r="BT21" i="1" s="1"/>
  <c r="BT147" i="1"/>
  <c r="BT141" i="1"/>
  <c r="BT148" i="1" s="1"/>
  <c r="BT24" i="1" s="1"/>
  <c r="BT126" i="1"/>
  <c r="BK122" i="1"/>
  <c r="BK124" i="1" s="1"/>
  <c r="BK109" i="1"/>
  <c r="BK110" i="1" s="1"/>
  <c r="BK111" i="1" s="1"/>
  <c r="BK112" i="1" s="1"/>
  <c r="BK15" i="1" s="1"/>
  <c r="BK135" i="1"/>
  <c r="BK137" i="1" s="1"/>
  <c r="BK140" i="1" s="1"/>
  <c r="BK30" i="1"/>
  <c r="BA122" i="1"/>
  <c r="BA124" i="1" s="1"/>
  <c r="BA109" i="1"/>
  <c r="BA110" i="1" s="1"/>
  <c r="BA111" i="1" s="1"/>
  <c r="BA112" i="1" s="1"/>
  <c r="BA15" i="1" s="1"/>
  <c r="BA135" i="1"/>
  <c r="BA137" i="1" s="1"/>
  <c r="BA140" i="1" s="1"/>
  <c r="BA30" i="1"/>
  <c r="AP149" i="1"/>
  <c r="AP151" i="1" s="1"/>
  <c r="AP152" i="1" s="1"/>
  <c r="AP20" i="1" s="1"/>
  <c r="AP21" i="1" s="1"/>
  <c r="AP147" i="1"/>
  <c r="AP141" i="1"/>
  <c r="AP148" i="1" s="1"/>
  <c r="AP24" i="1" s="1"/>
  <c r="AP126" i="1"/>
  <c r="AE149" i="1"/>
  <c r="AE151" i="1" s="1"/>
  <c r="AE152" i="1" s="1"/>
  <c r="AE20" i="1" s="1"/>
  <c r="AE21" i="1" s="1"/>
  <c r="AE147" i="1"/>
  <c r="AE141" i="1"/>
  <c r="AE148" i="1" s="1"/>
  <c r="AE24" i="1" s="1"/>
  <c r="AE126" i="1"/>
  <c r="T126" i="1"/>
  <c r="T149" i="1"/>
  <c r="T151" i="1" s="1"/>
  <c r="T152" i="1" s="1"/>
  <c r="T20" i="1" s="1"/>
  <c r="T21" i="1" s="1"/>
  <c r="T141" i="1"/>
  <c r="T148" i="1" s="1"/>
  <c r="T24" i="1" s="1"/>
  <c r="T147" i="1"/>
  <c r="J149" i="1"/>
  <c r="J151" i="1" s="1"/>
  <c r="J152" i="1" s="1"/>
  <c r="J20" i="1" s="1"/>
  <c r="J147" i="1"/>
  <c r="J23" i="1" s="1"/>
  <c r="J34" i="1" s="1"/>
  <c r="J141" i="1"/>
  <c r="J148" i="1" s="1"/>
  <c r="J24" i="1" s="1"/>
  <c r="J126" i="1"/>
  <c r="J22" i="1" s="1"/>
  <c r="J33" i="1" s="1"/>
  <c r="CG126" i="1"/>
  <c r="CG22" i="1" s="1"/>
  <c r="CG33" i="1" s="1"/>
  <c r="CG149" i="1"/>
  <c r="CG151" i="1" s="1"/>
  <c r="CG152" i="1" s="1"/>
  <c r="CG20" i="1" s="1"/>
  <c r="CG141" i="1"/>
  <c r="CG148" i="1" s="1"/>
  <c r="CG24" i="1" s="1"/>
  <c r="CG147" i="1"/>
  <c r="CG23" i="1" s="1"/>
  <c r="CG34" i="1" s="1"/>
  <c r="CG26" i="1"/>
  <c r="BV122" i="1"/>
  <c r="BV124" i="1" s="1"/>
  <c r="BV109" i="1"/>
  <c r="BV110" i="1" s="1"/>
  <c r="BV111" i="1" s="1"/>
  <c r="BV112" i="1" s="1"/>
  <c r="BV15" i="1" s="1"/>
  <c r="BV135" i="1"/>
  <c r="BV137" i="1" s="1"/>
  <c r="BV140" i="1" s="1"/>
  <c r="BV30" i="1"/>
  <c r="BL30" i="1"/>
  <c r="BL109" i="1"/>
  <c r="BL110" i="1" s="1"/>
  <c r="BL111" i="1" s="1"/>
  <c r="BL112" i="1" s="1"/>
  <c r="BL15" i="1" s="1"/>
  <c r="BL122" i="1"/>
  <c r="BL124" i="1" s="1"/>
  <c r="BL135" i="1"/>
  <c r="BL137" i="1" s="1"/>
  <c r="BL140" i="1" s="1"/>
  <c r="BC30" i="1"/>
  <c r="BC109" i="1"/>
  <c r="BC110" i="1" s="1"/>
  <c r="BC111" i="1" s="1"/>
  <c r="BC112" i="1" s="1"/>
  <c r="BC15" i="1" s="1"/>
  <c r="BC122" i="1"/>
  <c r="BC124" i="1" s="1"/>
  <c r="BC135" i="1"/>
  <c r="BC137" i="1" s="1"/>
  <c r="BC140" i="1" s="1"/>
  <c r="AR141" i="1"/>
  <c r="AR148" i="1" s="1"/>
  <c r="AR24" i="1" s="1"/>
  <c r="AR149" i="1"/>
  <c r="AR151" i="1" s="1"/>
  <c r="AR152" i="1" s="1"/>
  <c r="AR20" i="1" s="1"/>
  <c r="AR147" i="1"/>
  <c r="AR23" i="1" s="1"/>
  <c r="AR34" i="1" s="1"/>
  <c r="AR26" i="1"/>
  <c r="AR126" i="1"/>
  <c r="AR22" i="1" s="1"/>
  <c r="AR33" i="1" s="1"/>
  <c r="AG141" i="1"/>
  <c r="AG148" i="1" s="1"/>
  <c r="AG24" i="1" s="1"/>
  <c r="AG149" i="1"/>
  <c r="AG151" i="1" s="1"/>
  <c r="AG152" i="1" s="1"/>
  <c r="AG20" i="1" s="1"/>
  <c r="AG147" i="1"/>
  <c r="AG23" i="1" s="1"/>
  <c r="AG34" i="1" s="1"/>
  <c r="AG126" i="1"/>
  <c r="AG22" i="1" s="1"/>
  <c r="AG33" i="1" s="1"/>
  <c r="AG26" i="1"/>
  <c r="V122" i="1"/>
  <c r="V124" i="1" s="1"/>
  <c r="V109" i="1"/>
  <c r="V110" i="1" s="1"/>
  <c r="V111" i="1" s="1"/>
  <c r="V112" i="1" s="1"/>
  <c r="V15" i="1" s="1"/>
  <c r="V135" i="1"/>
  <c r="V137" i="1" s="1"/>
  <c r="V140" i="1" s="1"/>
  <c r="V30" i="1"/>
  <c r="L141" i="1"/>
  <c r="L148" i="1" s="1"/>
  <c r="L24" i="1" s="1"/>
  <c r="L149" i="1"/>
  <c r="L151" i="1" s="1"/>
  <c r="L152" i="1" s="1"/>
  <c r="L20" i="1" s="1"/>
  <c r="L147" i="1"/>
  <c r="L23" i="1" s="1"/>
  <c r="L34" i="1" s="1"/>
  <c r="L26" i="1"/>
  <c r="L126" i="1"/>
  <c r="L22" i="1" s="1"/>
  <c r="L33" i="1" s="1"/>
  <c r="BU109" i="1"/>
  <c r="BU110" i="1" s="1"/>
  <c r="BU111" i="1" s="1"/>
  <c r="BU112" i="1" s="1"/>
  <c r="BU15" i="1" s="1"/>
  <c r="BU26" i="1" s="1"/>
  <c r="CF122" i="1"/>
  <c r="CF124" i="1" s="1"/>
  <c r="CF126" i="1" s="1"/>
  <c r="CF22" i="1" s="1"/>
  <c r="CF33" i="1" s="1"/>
  <c r="CF109" i="1"/>
  <c r="CF110" i="1" s="1"/>
  <c r="CF111" i="1" s="1"/>
  <c r="CF112" i="1" s="1"/>
  <c r="CF15" i="1" s="1"/>
  <c r="CF26" i="1" s="1"/>
  <c r="CE149" i="1"/>
  <c r="CE151" i="1" s="1"/>
  <c r="CE152" i="1" s="1"/>
  <c r="CE20" i="1" s="1"/>
  <c r="CE147" i="1"/>
  <c r="CE23" i="1" s="1"/>
  <c r="CE34" i="1" s="1"/>
  <c r="CE141" i="1"/>
  <c r="CE148" i="1" s="1"/>
  <c r="CE24" i="1" s="1"/>
  <c r="CE26" i="1"/>
  <c r="CE126" i="1"/>
  <c r="CE22" i="1" s="1"/>
  <c r="CE33" i="1" s="1"/>
  <c r="BB141" i="1"/>
  <c r="BB148" i="1" s="1"/>
  <c r="BB24" i="1" s="1"/>
  <c r="BB149" i="1"/>
  <c r="BB151" i="1" s="1"/>
  <c r="BB152" i="1" s="1"/>
  <c r="BB20" i="1" s="1"/>
  <c r="BB147" i="1"/>
  <c r="BB23" i="1" s="1"/>
  <c r="BB34" i="1" s="1"/>
  <c r="BB26" i="1"/>
  <c r="BB126" i="1"/>
  <c r="BB22" i="1" s="1"/>
  <c r="BB33" i="1" s="1"/>
  <c r="AQ30" i="1"/>
  <c r="AQ109" i="1"/>
  <c r="AQ110" i="1" s="1"/>
  <c r="AQ111" i="1" s="1"/>
  <c r="AQ112" i="1" s="1"/>
  <c r="AQ15" i="1" s="1"/>
  <c r="AQ122" i="1"/>
  <c r="AQ124" i="1" s="1"/>
  <c r="AQ135" i="1"/>
  <c r="AQ137" i="1" s="1"/>
  <c r="AQ140" i="1" s="1"/>
  <c r="AF122" i="1"/>
  <c r="AF124" i="1" s="1"/>
  <c r="AF109" i="1"/>
  <c r="AF110" i="1" s="1"/>
  <c r="AF111" i="1" s="1"/>
  <c r="AF112" i="1" s="1"/>
  <c r="AF15" i="1" s="1"/>
  <c r="AF135" i="1"/>
  <c r="AF137" i="1" s="1"/>
  <c r="AF140" i="1" s="1"/>
  <c r="AF30" i="1"/>
  <c r="U30" i="1"/>
  <c r="U109" i="1"/>
  <c r="U110" i="1" s="1"/>
  <c r="U111" i="1" s="1"/>
  <c r="U112" i="1" s="1"/>
  <c r="U15" i="1" s="1"/>
  <c r="U122" i="1"/>
  <c r="U124" i="1" s="1"/>
  <c r="U135" i="1"/>
  <c r="U137" i="1" s="1"/>
  <c r="U140" i="1" s="1"/>
  <c r="CF149" i="1"/>
  <c r="CF151" i="1" s="1"/>
  <c r="CF152" i="1" s="1"/>
  <c r="CF20" i="1" s="1"/>
  <c r="CF141" i="1"/>
  <c r="CF148" i="1" s="1"/>
  <c r="CF24" i="1" s="1"/>
  <c r="CF147" i="1"/>
  <c r="CF23" i="1" s="1"/>
  <c r="CF34" i="1" s="1"/>
  <c r="C135" i="10"/>
  <c r="C137" i="10" s="1"/>
  <c r="C122" i="10"/>
  <c r="C124" i="10" s="1"/>
  <c r="I122" i="10"/>
  <c r="I124" i="10" s="1"/>
  <c r="I135" i="10"/>
  <c r="I137" i="10" s="1"/>
  <c r="C114" i="10"/>
  <c r="C115" i="10" s="1"/>
  <c r="C116" i="10" s="1"/>
  <c r="C117" i="10" s="1"/>
  <c r="C118" i="10" s="1"/>
  <c r="C19" i="10" s="1"/>
  <c r="C30" i="10" s="1"/>
  <c r="C107" i="10"/>
  <c r="I12" i="10"/>
  <c r="I10" i="10" s="1"/>
  <c r="I11" i="10" s="1"/>
  <c r="I13" i="10" s="1"/>
  <c r="E37" i="2"/>
  <c r="O34" i="2" s="1"/>
  <c r="E36" i="2"/>
  <c r="N33" i="2" s="1"/>
  <c r="N34" i="2" s="1"/>
  <c r="E35" i="2"/>
  <c r="M32" i="2" s="1"/>
  <c r="M33" i="2" s="1"/>
  <c r="M34" i="2" s="1"/>
  <c r="E34" i="2"/>
  <c r="L31" i="2" s="1"/>
  <c r="L32" i="2" s="1"/>
  <c r="E33" i="2"/>
  <c r="K30" i="2" s="1"/>
  <c r="K31" i="2" s="1"/>
  <c r="E32" i="2"/>
  <c r="J29" i="2" s="1"/>
  <c r="J30" i="2" s="1"/>
  <c r="E31" i="2"/>
  <c r="I28" i="2" s="1"/>
  <c r="I29" i="2" s="1"/>
  <c r="E30" i="2"/>
  <c r="E29" i="2"/>
  <c r="S38" i="2" s="1"/>
  <c r="E28" i="2"/>
  <c r="R37" i="2" s="1"/>
  <c r="R38" i="2" s="1"/>
  <c r="E27" i="2"/>
  <c r="Q36" i="2" s="1"/>
  <c r="Q37" i="2" s="1"/>
  <c r="Q38" i="2" s="1"/>
  <c r="E26" i="2"/>
  <c r="P35" i="2" s="1"/>
  <c r="P36" i="2" s="1"/>
  <c r="P37" i="2" s="1"/>
  <c r="P38" i="2" s="1"/>
  <c r="BE21" i="1" l="1"/>
  <c r="BE32" i="1" s="1"/>
  <c r="BG147" i="1"/>
  <c r="BG23" i="1" s="1"/>
  <c r="BG34" i="1" s="1"/>
  <c r="BG149" i="1"/>
  <c r="BG151" i="1" s="1"/>
  <c r="BG152" i="1" s="1"/>
  <c r="BG20" i="1" s="1"/>
  <c r="BG141" i="1"/>
  <c r="BG148" i="1" s="1"/>
  <c r="BG24" i="1" s="1"/>
  <c r="BU147" i="1"/>
  <c r="BU23" i="1" s="1"/>
  <c r="BU34" i="1" s="1"/>
  <c r="BU141" i="1"/>
  <c r="BU148" i="1" s="1"/>
  <c r="BU24" i="1" s="1"/>
  <c r="BU122" i="1"/>
  <c r="BU124" i="1" s="1"/>
  <c r="BU126" i="1" s="1"/>
  <c r="BU22" i="1" s="1"/>
  <c r="BU33" i="1" s="1"/>
  <c r="BY141" i="1"/>
  <c r="BY148" i="1" s="1"/>
  <c r="BY24" i="1" s="1"/>
  <c r="BY149" i="1"/>
  <c r="BY151" i="1" s="1"/>
  <c r="BY152" i="1" s="1"/>
  <c r="BY20" i="1" s="1"/>
  <c r="BY31" i="1" s="1"/>
  <c r="P21" i="1"/>
  <c r="P32" i="1" s="1"/>
  <c r="AT149" i="1"/>
  <c r="AT151" i="1" s="1"/>
  <c r="AT152" i="1" s="1"/>
  <c r="AT20" i="1" s="1"/>
  <c r="AT147" i="1"/>
  <c r="AT23" i="1" s="1"/>
  <c r="AT34" i="1" s="1"/>
  <c r="AT141" i="1"/>
  <c r="AT148" i="1" s="1"/>
  <c r="AT24" i="1" s="1"/>
  <c r="AT26" i="1"/>
  <c r="AT126" i="1"/>
  <c r="AT22" i="1" s="1"/>
  <c r="AT33" i="1" s="1"/>
  <c r="AT128" i="1"/>
  <c r="AT130" i="1" s="1"/>
  <c r="AT132" i="1" s="1"/>
  <c r="AT16" i="1" s="1"/>
  <c r="AT27" i="1" s="1"/>
  <c r="AU147" i="1"/>
  <c r="AU23" i="1" s="1"/>
  <c r="AU34" i="1" s="1"/>
  <c r="AU141" i="1"/>
  <c r="AU148" i="1" s="1"/>
  <c r="AU24" i="1" s="1"/>
  <c r="AU149" i="1"/>
  <c r="AU151" i="1" s="1"/>
  <c r="AU152" i="1" s="1"/>
  <c r="AU20" i="1" s="1"/>
  <c r="AU126" i="1"/>
  <c r="AU22" i="1" s="1"/>
  <c r="AU33" i="1" s="1"/>
  <c r="AU128" i="1"/>
  <c r="AU130" i="1" s="1"/>
  <c r="AU132" i="1" s="1"/>
  <c r="AU16" i="1" s="1"/>
  <c r="AU27" i="1" s="1"/>
  <c r="AU26" i="1"/>
  <c r="AI126" i="1"/>
  <c r="AI22" i="1" s="1"/>
  <c r="AI33" i="1" s="1"/>
  <c r="AI128" i="1"/>
  <c r="AI130" i="1" s="1"/>
  <c r="AI132" i="1" s="1"/>
  <c r="AI16" i="1" s="1"/>
  <c r="AI27" i="1" s="1"/>
  <c r="AI149" i="1"/>
  <c r="AI151" i="1" s="1"/>
  <c r="AI152" i="1" s="1"/>
  <c r="AI20" i="1" s="1"/>
  <c r="AI141" i="1"/>
  <c r="AI148" i="1" s="1"/>
  <c r="AI24" i="1" s="1"/>
  <c r="AI147" i="1"/>
  <c r="AI23" i="1" s="1"/>
  <c r="AI34" i="1" s="1"/>
  <c r="AI26" i="1"/>
  <c r="X149" i="1"/>
  <c r="X151" i="1" s="1"/>
  <c r="X152" i="1" s="1"/>
  <c r="X20" i="1" s="1"/>
  <c r="X147" i="1"/>
  <c r="X23" i="1" s="1"/>
  <c r="X34" i="1" s="1"/>
  <c r="X141" i="1"/>
  <c r="X148" i="1" s="1"/>
  <c r="X24" i="1" s="1"/>
  <c r="X26" i="1"/>
  <c r="X128" i="1"/>
  <c r="X130" i="1" s="1"/>
  <c r="X132" i="1" s="1"/>
  <c r="X16" i="1" s="1"/>
  <c r="X27" i="1" s="1"/>
  <c r="X126" i="1"/>
  <c r="X22" i="1" s="1"/>
  <c r="X33" i="1" s="1"/>
  <c r="BX149" i="1"/>
  <c r="BX151" i="1" s="1"/>
  <c r="BX152" i="1" s="1"/>
  <c r="BX20" i="1" s="1"/>
  <c r="BX141" i="1"/>
  <c r="BX148" i="1" s="1"/>
  <c r="BX24" i="1" s="1"/>
  <c r="BX147" i="1"/>
  <c r="BX23" i="1" s="1"/>
  <c r="BX34" i="1" s="1"/>
  <c r="BO26" i="1"/>
  <c r="BO126" i="1"/>
  <c r="BO22" i="1" s="1"/>
  <c r="BO33" i="1" s="1"/>
  <c r="BN149" i="1"/>
  <c r="BN151" i="1" s="1"/>
  <c r="BN152" i="1" s="1"/>
  <c r="BN20" i="1" s="1"/>
  <c r="BN141" i="1"/>
  <c r="BN148" i="1" s="1"/>
  <c r="BN24" i="1" s="1"/>
  <c r="BN147" i="1"/>
  <c r="BN23" i="1" s="1"/>
  <c r="BN34" i="1" s="1"/>
  <c r="BN26" i="1"/>
  <c r="BN126" i="1"/>
  <c r="BN22" i="1" s="1"/>
  <c r="BN33" i="1" s="1"/>
  <c r="BO147" i="1"/>
  <c r="BO23" i="1" s="1"/>
  <c r="BO34" i="1" s="1"/>
  <c r="BO149" i="1"/>
  <c r="BO151" i="1" s="1"/>
  <c r="BO152" i="1" s="1"/>
  <c r="BO20" i="1" s="1"/>
  <c r="BO141" i="1"/>
  <c r="BO148" i="1" s="1"/>
  <c r="BO24" i="1" s="1"/>
  <c r="BF126" i="1"/>
  <c r="BF22" i="1" s="1"/>
  <c r="BF33" i="1" s="1"/>
  <c r="AW149" i="1"/>
  <c r="AW151" i="1" s="1"/>
  <c r="AW152" i="1" s="1"/>
  <c r="AW20" i="1" s="1"/>
  <c r="AW141" i="1"/>
  <c r="AW148" i="1" s="1"/>
  <c r="AW24" i="1" s="1"/>
  <c r="AW147" i="1"/>
  <c r="AW23" i="1" s="1"/>
  <c r="AW34" i="1" s="1"/>
  <c r="AW26" i="1"/>
  <c r="BF26" i="1"/>
  <c r="AW126" i="1"/>
  <c r="AW22" i="1" s="1"/>
  <c r="AW33" i="1" s="1"/>
  <c r="BF147" i="1"/>
  <c r="BF23" i="1" s="1"/>
  <c r="BF34" i="1" s="1"/>
  <c r="BF149" i="1"/>
  <c r="BF151" i="1" s="1"/>
  <c r="BF152" i="1" s="1"/>
  <c r="BF20" i="1" s="1"/>
  <c r="BF141" i="1"/>
  <c r="BF148" i="1" s="1"/>
  <c r="BF24" i="1" s="1"/>
  <c r="AV147" i="1"/>
  <c r="AV23" i="1" s="1"/>
  <c r="AV34" i="1" s="1"/>
  <c r="AV149" i="1"/>
  <c r="AV151" i="1" s="1"/>
  <c r="AV152" i="1" s="1"/>
  <c r="AV20" i="1" s="1"/>
  <c r="AV141" i="1"/>
  <c r="AV148" i="1" s="1"/>
  <c r="AV24" i="1" s="1"/>
  <c r="AJ149" i="1"/>
  <c r="AJ151" i="1" s="1"/>
  <c r="AJ152" i="1" s="1"/>
  <c r="AJ20" i="1" s="1"/>
  <c r="AJ141" i="1"/>
  <c r="AJ148" i="1" s="1"/>
  <c r="AJ24" i="1" s="1"/>
  <c r="AJ147" i="1"/>
  <c r="AJ23" i="1" s="1"/>
  <c r="AJ34" i="1" s="1"/>
  <c r="AV26" i="1"/>
  <c r="AJ126" i="1"/>
  <c r="AJ22" i="1" s="1"/>
  <c r="AJ33" i="1" s="1"/>
  <c r="AV126" i="1"/>
  <c r="AV22" i="1" s="1"/>
  <c r="AV33" i="1" s="1"/>
  <c r="AK31" i="1"/>
  <c r="AK21" i="1"/>
  <c r="AK32" i="1" s="1"/>
  <c r="Y31" i="1"/>
  <c r="Y21" i="1"/>
  <c r="Y32" i="1" s="1"/>
  <c r="Z31" i="1"/>
  <c r="Z21" i="1"/>
  <c r="Z32" i="1" s="1"/>
  <c r="N149" i="1"/>
  <c r="N151" i="1" s="1"/>
  <c r="N152" i="1" s="1"/>
  <c r="N20" i="1" s="1"/>
  <c r="N141" i="1"/>
  <c r="N148" i="1" s="1"/>
  <c r="N24" i="1" s="1"/>
  <c r="N147" i="1"/>
  <c r="N23" i="1" s="1"/>
  <c r="N34" i="1" s="1"/>
  <c r="N126" i="1"/>
  <c r="N22" i="1" s="1"/>
  <c r="N33" i="1" s="1"/>
  <c r="N26" i="1"/>
  <c r="O31" i="1"/>
  <c r="O21" i="1"/>
  <c r="O32" i="1" s="1"/>
  <c r="CA149" i="1"/>
  <c r="CA151" i="1" s="1"/>
  <c r="CA152" i="1" s="1"/>
  <c r="CA20" i="1" s="1"/>
  <c r="CA147" i="1"/>
  <c r="CA23" i="1" s="1"/>
  <c r="CA34" i="1" s="1"/>
  <c r="CA141" i="1"/>
  <c r="CA148" i="1" s="1"/>
  <c r="CA24" i="1" s="1"/>
  <c r="CA126" i="1"/>
  <c r="CA22" i="1" s="1"/>
  <c r="CA33" i="1" s="1"/>
  <c r="D31" i="1"/>
  <c r="D21" i="1"/>
  <c r="D32" i="1" s="1"/>
  <c r="E31" i="1"/>
  <c r="E21" i="1"/>
  <c r="E32" i="1" s="1"/>
  <c r="BQ147" i="1"/>
  <c r="BQ23" i="1" s="1"/>
  <c r="BQ34" i="1" s="1"/>
  <c r="BQ149" i="1"/>
  <c r="BQ151" i="1" s="1"/>
  <c r="BQ152" i="1" s="1"/>
  <c r="BQ20" i="1" s="1"/>
  <c r="BQ141" i="1"/>
  <c r="BQ148" i="1" s="1"/>
  <c r="BQ24" i="1" s="1"/>
  <c r="BQ26" i="1"/>
  <c r="BQ126" i="1"/>
  <c r="BQ22" i="1" s="1"/>
  <c r="BQ33" i="1" s="1"/>
  <c r="BH126" i="1"/>
  <c r="BH22" i="1" s="1"/>
  <c r="BH33" i="1" s="1"/>
  <c r="BH141" i="1"/>
  <c r="BH148" i="1" s="1"/>
  <c r="BH24" i="1" s="1"/>
  <c r="BH147" i="1"/>
  <c r="BH23" i="1" s="1"/>
  <c r="BH34" i="1" s="1"/>
  <c r="BH149" i="1"/>
  <c r="BH151" i="1" s="1"/>
  <c r="BH152" i="1" s="1"/>
  <c r="BH20" i="1" s="1"/>
  <c r="Q31" i="1"/>
  <c r="Q21" i="1"/>
  <c r="Q32" i="1" s="1"/>
  <c r="K31" i="10"/>
  <c r="K21" i="10"/>
  <c r="K32" i="10" s="1"/>
  <c r="D21" i="10"/>
  <c r="D32" i="10" s="1"/>
  <c r="D31" i="10"/>
  <c r="CB31" i="1"/>
  <c r="CB21" i="1"/>
  <c r="CB32" i="1" s="1"/>
  <c r="BR31" i="1"/>
  <c r="BR21" i="1"/>
  <c r="BR32" i="1" s="1"/>
  <c r="BI149" i="1"/>
  <c r="BI151" i="1" s="1"/>
  <c r="BI152" i="1" s="1"/>
  <c r="BI20" i="1" s="1"/>
  <c r="BI147" i="1"/>
  <c r="BI23" i="1" s="1"/>
  <c r="BI34" i="1" s="1"/>
  <c r="BI141" i="1"/>
  <c r="BI148" i="1" s="1"/>
  <c r="BI24" i="1" s="1"/>
  <c r="BI26" i="1"/>
  <c r="BI126" i="1"/>
  <c r="BI22" i="1" s="1"/>
  <c r="BI33" i="1" s="1"/>
  <c r="AY31" i="1"/>
  <c r="AY21" i="1"/>
  <c r="AY32" i="1" s="1"/>
  <c r="AN31" i="1"/>
  <c r="AN21" i="1"/>
  <c r="AN32" i="1" s="1"/>
  <c r="AO31" i="1"/>
  <c r="AO21" i="1"/>
  <c r="AO32" i="1" s="1"/>
  <c r="AC26" i="1"/>
  <c r="AC149" i="1"/>
  <c r="AC151" i="1" s="1"/>
  <c r="AC152" i="1" s="1"/>
  <c r="AC20" i="1" s="1"/>
  <c r="AC147" i="1"/>
  <c r="AC23" i="1" s="1"/>
  <c r="AC34" i="1" s="1"/>
  <c r="AC141" i="1"/>
  <c r="AC148" i="1" s="1"/>
  <c r="AC24" i="1" s="1"/>
  <c r="AC126" i="1"/>
  <c r="AC22" i="1" s="1"/>
  <c r="AC33" i="1" s="1"/>
  <c r="R149" i="1"/>
  <c r="R151" i="1" s="1"/>
  <c r="R152" i="1" s="1"/>
  <c r="R20" i="1" s="1"/>
  <c r="R147" i="1"/>
  <c r="R23" i="1" s="1"/>
  <c r="R34" i="1" s="1"/>
  <c r="R141" i="1"/>
  <c r="R148" i="1" s="1"/>
  <c r="R24" i="1" s="1"/>
  <c r="R26" i="1"/>
  <c r="R126" i="1"/>
  <c r="R22" i="1" s="1"/>
  <c r="R33" i="1" s="1"/>
  <c r="H31" i="1"/>
  <c r="H21" i="1"/>
  <c r="H32" i="1" s="1"/>
  <c r="BS141" i="1"/>
  <c r="BS148" i="1" s="1"/>
  <c r="BS24" i="1" s="1"/>
  <c r="BS149" i="1"/>
  <c r="BS151" i="1" s="1"/>
  <c r="BS152" i="1" s="1"/>
  <c r="BS20" i="1" s="1"/>
  <c r="BS147" i="1"/>
  <c r="BS23" i="1" s="1"/>
  <c r="BS34" i="1" s="1"/>
  <c r="BS26" i="1"/>
  <c r="BS126" i="1"/>
  <c r="BS22" i="1" s="1"/>
  <c r="BS33" i="1" s="1"/>
  <c r="BJ149" i="1"/>
  <c r="BJ151" i="1" s="1"/>
  <c r="BJ152" i="1" s="1"/>
  <c r="BJ20" i="1" s="1"/>
  <c r="BJ147" i="1"/>
  <c r="BJ23" i="1" s="1"/>
  <c r="BJ34" i="1" s="1"/>
  <c r="BJ141" i="1"/>
  <c r="BJ148" i="1" s="1"/>
  <c r="BJ24" i="1" s="1"/>
  <c r="BJ26" i="1"/>
  <c r="BJ126" i="1"/>
  <c r="BJ22" i="1" s="1"/>
  <c r="BJ33" i="1" s="1"/>
  <c r="AZ31" i="1"/>
  <c r="AZ21" i="1"/>
  <c r="AZ32" i="1" s="1"/>
  <c r="AD31" i="1"/>
  <c r="AD21" i="1"/>
  <c r="AD32" i="1" s="1"/>
  <c r="S149" i="1"/>
  <c r="S151" i="1" s="1"/>
  <c r="S152" i="1" s="1"/>
  <c r="S20" i="1" s="1"/>
  <c r="S141" i="1"/>
  <c r="S148" i="1" s="1"/>
  <c r="S24" i="1" s="1"/>
  <c r="S147" i="1"/>
  <c r="S23" i="1" s="1"/>
  <c r="S34" i="1" s="1"/>
  <c r="S26" i="1"/>
  <c r="S126" i="1"/>
  <c r="S22" i="1" s="1"/>
  <c r="S33" i="1" s="1"/>
  <c r="L31" i="10"/>
  <c r="L21" i="10"/>
  <c r="L32" i="10" s="1"/>
  <c r="G31" i="10"/>
  <c r="G21" i="10"/>
  <c r="G32" i="10" s="1"/>
  <c r="AE22" i="1"/>
  <c r="AE33" i="1" s="1"/>
  <c r="T23" i="1"/>
  <c r="T34" i="1" s="1"/>
  <c r="BA26" i="1"/>
  <c r="BT22" i="1"/>
  <c r="BT33" i="1" s="1"/>
  <c r="AE23" i="1"/>
  <c r="AE34" i="1" s="1"/>
  <c r="BT23" i="1"/>
  <c r="BT34" i="1" s="1"/>
  <c r="T22" i="1"/>
  <c r="T33" i="1" s="1"/>
  <c r="AP22" i="1"/>
  <c r="AP33" i="1" s="1"/>
  <c r="AP23" i="1"/>
  <c r="AP34" i="1" s="1"/>
  <c r="BK26" i="1"/>
  <c r="H31" i="10"/>
  <c r="H21" i="10"/>
  <c r="H32" i="10" s="1"/>
  <c r="BT31" i="1"/>
  <c r="BT32" i="1"/>
  <c r="BK147" i="1"/>
  <c r="BK149" i="1"/>
  <c r="BK151" i="1" s="1"/>
  <c r="BK152" i="1" s="1"/>
  <c r="BK20" i="1" s="1"/>
  <c r="BK21" i="1" s="1"/>
  <c r="BK141" i="1"/>
  <c r="BK148" i="1" s="1"/>
  <c r="BK24" i="1" s="1"/>
  <c r="BK126" i="1"/>
  <c r="BA147" i="1"/>
  <c r="BA149" i="1"/>
  <c r="BA151" i="1" s="1"/>
  <c r="BA152" i="1" s="1"/>
  <c r="BA20" i="1" s="1"/>
  <c r="BA21" i="1" s="1"/>
  <c r="BA141" i="1"/>
  <c r="BA148" i="1" s="1"/>
  <c r="BA24" i="1" s="1"/>
  <c r="BA126" i="1"/>
  <c r="AP31" i="1"/>
  <c r="AP32" i="1"/>
  <c r="AE31" i="1"/>
  <c r="AE32" i="1"/>
  <c r="T31" i="1"/>
  <c r="T32" i="1"/>
  <c r="J31" i="1"/>
  <c r="J21" i="1"/>
  <c r="J32" i="1" s="1"/>
  <c r="CG31" i="1"/>
  <c r="CG21" i="1"/>
  <c r="CG32" i="1" s="1"/>
  <c r="BV141" i="1"/>
  <c r="BV148" i="1" s="1"/>
  <c r="BV24" i="1" s="1"/>
  <c r="BV147" i="1"/>
  <c r="BV23" i="1" s="1"/>
  <c r="BV34" i="1" s="1"/>
  <c r="BV149" i="1"/>
  <c r="BV151" i="1" s="1"/>
  <c r="BV152" i="1" s="1"/>
  <c r="BV20" i="1" s="1"/>
  <c r="BV26" i="1"/>
  <c r="BV126" i="1"/>
  <c r="BV22" i="1" s="1"/>
  <c r="BV33" i="1" s="1"/>
  <c r="BL149" i="1"/>
  <c r="BL151" i="1" s="1"/>
  <c r="BL152" i="1" s="1"/>
  <c r="BL20" i="1" s="1"/>
  <c r="BL141" i="1"/>
  <c r="BL148" i="1" s="1"/>
  <c r="BL24" i="1" s="1"/>
  <c r="BL147" i="1"/>
  <c r="BL23" i="1" s="1"/>
  <c r="BL34" i="1" s="1"/>
  <c r="BL126" i="1"/>
  <c r="BL22" i="1" s="1"/>
  <c r="BL33" i="1" s="1"/>
  <c r="BL26" i="1"/>
  <c r="BC126" i="1"/>
  <c r="BC22" i="1" s="1"/>
  <c r="BC33" i="1" s="1"/>
  <c r="BC26" i="1"/>
  <c r="BC149" i="1"/>
  <c r="BC151" i="1" s="1"/>
  <c r="BC152" i="1" s="1"/>
  <c r="BC20" i="1" s="1"/>
  <c r="BC141" i="1"/>
  <c r="BC148" i="1" s="1"/>
  <c r="BC24" i="1" s="1"/>
  <c r="BC147" i="1"/>
  <c r="BC23" i="1" s="1"/>
  <c r="BC34" i="1" s="1"/>
  <c r="AR31" i="1"/>
  <c r="AR21" i="1"/>
  <c r="AR32" i="1" s="1"/>
  <c r="AG31" i="1"/>
  <c r="AG21" i="1"/>
  <c r="AG32" i="1" s="1"/>
  <c r="V141" i="1"/>
  <c r="V148" i="1" s="1"/>
  <c r="V24" i="1" s="1"/>
  <c r="V149" i="1"/>
  <c r="V151" i="1" s="1"/>
  <c r="V152" i="1" s="1"/>
  <c r="V20" i="1" s="1"/>
  <c r="V147" i="1"/>
  <c r="V23" i="1" s="1"/>
  <c r="V34" i="1" s="1"/>
  <c r="V26" i="1"/>
  <c r="V126" i="1"/>
  <c r="V22" i="1" s="1"/>
  <c r="V33" i="1" s="1"/>
  <c r="L31" i="1"/>
  <c r="L21" i="1"/>
  <c r="L32" i="1" s="1"/>
  <c r="CE31" i="1"/>
  <c r="CE21" i="1"/>
  <c r="CE32" i="1" s="1"/>
  <c r="BU31" i="1"/>
  <c r="BU21" i="1"/>
  <c r="BU32" i="1" s="1"/>
  <c r="BB31" i="1"/>
  <c r="BB21" i="1"/>
  <c r="BB32" i="1" s="1"/>
  <c r="AQ149" i="1"/>
  <c r="AQ151" i="1" s="1"/>
  <c r="AQ152" i="1" s="1"/>
  <c r="AQ20" i="1" s="1"/>
  <c r="AQ141" i="1"/>
  <c r="AQ148" i="1" s="1"/>
  <c r="AQ24" i="1" s="1"/>
  <c r="AQ147" i="1"/>
  <c r="AQ23" i="1" s="1"/>
  <c r="AQ34" i="1" s="1"/>
  <c r="AQ126" i="1"/>
  <c r="AQ22" i="1" s="1"/>
  <c r="AQ33" i="1" s="1"/>
  <c r="AQ26" i="1"/>
  <c r="AF149" i="1"/>
  <c r="AF151" i="1" s="1"/>
  <c r="AF152" i="1" s="1"/>
  <c r="AF20" i="1" s="1"/>
  <c r="AF141" i="1"/>
  <c r="AF148" i="1" s="1"/>
  <c r="AF24" i="1" s="1"/>
  <c r="AF147" i="1"/>
  <c r="AF23" i="1" s="1"/>
  <c r="AF34" i="1" s="1"/>
  <c r="AF26" i="1"/>
  <c r="AF126" i="1"/>
  <c r="AF22" i="1" s="1"/>
  <c r="AF33" i="1" s="1"/>
  <c r="U149" i="1"/>
  <c r="U151" i="1" s="1"/>
  <c r="U152" i="1" s="1"/>
  <c r="U20" i="1" s="1"/>
  <c r="U141" i="1"/>
  <c r="U148" i="1" s="1"/>
  <c r="U24" i="1" s="1"/>
  <c r="U147" i="1"/>
  <c r="U23" i="1" s="1"/>
  <c r="U34" i="1" s="1"/>
  <c r="U126" i="1"/>
  <c r="U22" i="1" s="1"/>
  <c r="U33" i="1" s="1"/>
  <c r="U26" i="1"/>
  <c r="CF31" i="1"/>
  <c r="CF21" i="1"/>
  <c r="CF32" i="1" s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21" i="10"/>
  <c r="C123" i="10" s="1"/>
  <c r="C108" i="10"/>
  <c r="C109" i="10" s="1"/>
  <c r="C110" i="10" s="1"/>
  <c r="C111" i="10" s="1"/>
  <c r="C15" i="10" s="1"/>
  <c r="C26" i="10" s="1"/>
  <c r="C134" i="10"/>
  <c r="C136" i="10" s="1"/>
  <c r="I107" i="10"/>
  <c r="I114" i="10"/>
  <c r="I115" i="10" s="1"/>
  <c r="I116" i="10" s="1"/>
  <c r="I117" i="10" s="1"/>
  <c r="I118" i="10" s="1"/>
  <c r="I19" i="10" s="1"/>
  <c r="I30" i="10" s="1"/>
  <c r="AU17" i="1" l="1"/>
  <c r="AU28" i="1" s="1"/>
  <c r="BG31" i="1"/>
  <c r="BG21" i="1"/>
  <c r="BG32" i="1" s="1"/>
  <c r="BY21" i="1"/>
  <c r="BY32" i="1" s="1"/>
  <c r="AI17" i="1"/>
  <c r="AI28" i="1" s="1"/>
  <c r="AT17" i="1"/>
  <c r="AT28" i="1" s="1"/>
  <c r="AU31" i="1"/>
  <c r="AU21" i="1"/>
  <c r="AU32" i="1" s="1"/>
  <c r="AT31" i="1"/>
  <c r="AT21" i="1"/>
  <c r="AT32" i="1" s="1"/>
  <c r="AI31" i="1"/>
  <c r="AI21" i="1"/>
  <c r="AI32" i="1" s="1"/>
  <c r="X17" i="1"/>
  <c r="X28" i="1" s="1"/>
  <c r="BX31" i="1"/>
  <c r="BX21" i="1"/>
  <c r="BX32" i="1" s="1"/>
  <c r="X31" i="1"/>
  <c r="X21" i="1"/>
  <c r="X32" i="1" s="1"/>
  <c r="BO31" i="1"/>
  <c r="BO21" i="1"/>
  <c r="BO32" i="1" s="1"/>
  <c r="BN31" i="1"/>
  <c r="BN21" i="1"/>
  <c r="BN32" i="1" s="1"/>
  <c r="BF31" i="1"/>
  <c r="BF21" i="1"/>
  <c r="BF32" i="1" s="1"/>
  <c r="AW31" i="1"/>
  <c r="AW21" i="1"/>
  <c r="AW32" i="1" s="1"/>
  <c r="AJ31" i="1"/>
  <c r="AJ21" i="1"/>
  <c r="AJ32" i="1" s="1"/>
  <c r="AV31" i="1"/>
  <c r="AV21" i="1"/>
  <c r="AV32" i="1" s="1"/>
  <c r="N31" i="1"/>
  <c r="N21" i="1"/>
  <c r="N32" i="1" s="1"/>
  <c r="CA31" i="1"/>
  <c r="CA21" i="1"/>
  <c r="CA32" i="1" s="1"/>
  <c r="BH31" i="1"/>
  <c r="BH21" i="1"/>
  <c r="BH32" i="1" s="1"/>
  <c r="BQ31" i="1"/>
  <c r="BQ21" i="1"/>
  <c r="BQ32" i="1" s="1"/>
  <c r="BI31" i="1"/>
  <c r="BI21" i="1"/>
  <c r="BI32" i="1" s="1"/>
  <c r="AC31" i="1"/>
  <c r="AC21" i="1"/>
  <c r="AC32" i="1" s="1"/>
  <c r="R31" i="1"/>
  <c r="R21" i="1"/>
  <c r="R32" i="1" s="1"/>
  <c r="BS31" i="1"/>
  <c r="BS21" i="1"/>
  <c r="BS32" i="1" s="1"/>
  <c r="BJ31" i="1"/>
  <c r="BJ21" i="1"/>
  <c r="BJ32" i="1" s="1"/>
  <c r="S31" i="1"/>
  <c r="S21" i="1"/>
  <c r="S32" i="1" s="1"/>
  <c r="BA23" i="1"/>
  <c r="BA34" i="1" s="1"/>
  <c r="BK22" i="1"/>
  <c r="BK33" i="1" s="1"/>
  <c r="BK23" i="1"/>
  <c r="BK34" i="1" s="1"/>
  <c r="BA22" i="1"/>
  <c r="BA33" i="1" s="1"/>
  <c r="BK31" i="1"/>
  <c r="BK32" i="1"/>
  <c r="BA31" i="1"/>
  <c r="BA32" i="1"/>
  <c r="BV31" i="1"/>
  <c r="BV21" i="1"/>
  <c r="BV32" i="1" s="1"/>
  <c r="BL31" i="1"/>
  <c r="BL21" i="1"/>
  <c r="BL32" i="1" s="1"/>
  <c r="BC31" i="1"/>
  <c r="BC21" i="1"/>
  <c r="BC32" i="1" s="1"/>
  <c r="V31" i="1"/>
  <c r="V21" i="1"/>
  <c r="V32" i="1" s="1"/>
  <c r="AQ31" i="1"/>
  <c r="AQ21" i="1"/>
  <c r="AQ32" i="1" s="1"/>
  <c r="AF31" i="1"/>
  <c r="AF21" i="1"/>
  <c r="AF32" i="1" s="1"/>
  <c r="U31" i="1"/>
  <c r="U21" i="1"/>
  <c r="U32" i="1" s="1"/>
  <c r="C140" i="10"/>
  <c r="C139" i="10"/>
  <c r="C146" i="10" s="1"/>
  <c r="C23" i="10" s="1"/>
  <c r="C34" i="10" s="1"/>
  <c r="I121" i="10"/>
  <c r="I123" i="10" s="1"/>
  <c r="I108" i="10"/>
  <c r="I109" i="10" s="1"/>
  <c r="I110" i="10" s="1"/>
  <c r="I111" i="10" s="1"/>
  <c r="I15" i="10" s="1"/>
  <c r="I26" i="10" s="1"/>
  <c r="I134" i="10"/>
  <c r="I136" i="10" s="1"/>
  <c r="C125" i="10"/>
  <c r="C22" i="10" s="1"/>
  <c r="C33" i="10" s="1"/>
  <c r="I139" i="10" l="1"/>
  <c r="I146" i="10" s="1"/>
  <c r="I23" i="10" s="1"/>
  <c r="I34" i="10" s="1"/>
  <c r="I140" i="10"/>
  <c r="I147" i="10" s="1"/>
  <c r="I24" i="10" s="1"/>
  <c r="C148" i="10"/>
  <c r="C147" i="10"/>
  <c r="C24" i="10" s="1"/>
  <c r="I125" i="10"/>
  <c r="I22" i="10" s="1"/>
  <c r="I33" i="10" s="1"/>
  <c r="C93" i="1"/>
  <c r="K92" i="1"/>
  <c r="K93" i="1" s="1"/>
  <c r="M92" i="1"/>
  <c r="M93" i="1" s="1"/>
  <c r="W92" i="1"/>
  <c r="W93" i="1" s="1"/>
  <c r="AH92" i="1"/>
  <c r="AH93" i="1" s="1"/>
  <c r="AS92" i="1"/>
  <c r="AS93" i="1" s="1"/>
  <c r="BD92" i="1"/>
  <c r="BD93" i="1" s="1"/>
  <c r="BM92" i="1"/>
  <c r="BM93" i="1" s="1"/>
  <c r="BW92" i="1"/>
  <c r="BW93" i="1" s="1"/>
  <c r="K79" i="1"/>
  <c r="M79" i="1"/>
  <c r="W79" i="1"/>
  <c r="AH79" i="1"/>
  <c r="AS79" i="1"/>
  <c r="C79" i="1"/>
  <c r="I148" i="10" l="1"/>
  <c r="M73" i="1"/>
  <c r="M70" i="1"/>
  <c r="M69" i="1"/>
  <c r="M66" i="1"/>
  <c r="M65" i="1"/>
  <c r="M102" i="1"/>
  <c r="M103" i="1" l="1"/>
  <c r="M80" i="1"/>
  <c r="M88" i="1" l="1"/>
  <c r="M85" i="1"/>
  <c r="M83" i="1"/>
  <c r="M106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M105" i="1"/>
  <c r="E69" i="2"/>
  <c r="M89" i="1"/>
  <c r="M123" i="1"/>
  <c r="M136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K69" i="1"/>
  <c r="W69" i="1"/>
  <c r="AH69" i="1"/>
  <c r="AS69" i="1"/>
  <c r="BD69" i="1"/>
  <c r="BM69" i="1"/>
  <c r="BW69" i="1"/>
  <c r="K70" i="1"/>
  <c r="W70" i="1"/>
  <c r="AH70" i="1"/>
  <c r="AS70" i="1"/>
  <c r="BD70" i="1"/>
  <c r="BM70" i="1"/>
  <c r="BW70" i="1"/>
  <c r="C70" i="1"/>
  <c r="C69" i="1"/>
  <c r="M94" i="1" l="1"/>
  <c r="M96" i="1" s="1"/>
  <c r="M139" i="1" s="1"/>
  <c r="M40" i="1"/>
  <c r="M49" i="1" s="1"/>
  <c r="M46" i="1"/>
  <c r="M47" i="1"/>
  <c r="M125" i="1"/>
  <c r="BW53" i="1"/>
  <c r="AH53" i="1"/>
  <c r="M138" i="1" l="1"/>
  <c r="M98" i="1"/>
  <c r="M12" i="1" s="1"/>
  <c r="M10" i="1" s="1"/>
  <c r="M11" i="1" s="1"/>
  <c r="M13" i="1" s="1"/>
  <c r="M115" i="1" s="1"/>
  <c r="M116" i="1" s="1"/>
  <c r="M117" i="1" s="1"/>
  <c r="M118" i="1" s="1"/>
  <c r="M119" i="1" s="1"/>
  <c r="M19" i="1" s="1"/>
  <c r="M30" i="1" s="1"/>
  <c r="M95" i="1"/>
  <c r="BW79" i="1"/>
  <c r="BW74" i="1"/>
  <c r="K102" i="1"/>
  <c r="K65" i="1"/>
  <c r="K66" i="1"/>
  <c r="K73" i="1"/>
  <c r="C80" i="1"/>
  <c r="C85" i="1" s="1"/>
  <c r="C73" i="1"/>
  <c r="C66" i="1"/>
  <c r="C65" i="1"/>
  <c r="C56" i="1"/>
  <c r="C102" i="1" s="1"/>
  <c r="AS102" i="1"/>
  <c r="AS65" i="1"/>
  <c r="AS66" i="1"/>
  <c r="AS73" i="1"/>
  <c r="BM79" i="1"/>
  <c r="BD79" i="1"/>
  <c r="BM74" i="1"/>
  <c r="M108" i="1" l="1"/>
  <c r="M135" i="1" s="1"/>
  <c r="M137" i="1" s="1"/>
  <c r="AS80" i="1"/>
  <c r="K80" i="1"/>
  <c r="K103" i="1"/>
  <c r="C103" i="1"/>
  <c r="C83" i="1"/>
  <c r="C105" i="1" s="1"/>
  <c r="C88" i="1"/>
  <c r="AS103" i="1"/>
  <c r="BW102" i="1"/>
  <c r="BW65" i="1"/>
  <c r="BW66" i="1"/>
  <c r="BW73" i="1"/>
  <c r="BM102" i="1"/>
  <c r="BM65" i="1"/>
  <c r="BM66" i="1"/>
  <c r="BM73" i="1"/>
  <c r="BD102" i="1"/>
  <c r="BD65" i="1"/>
  <c r="BD66" i="1"/>
  <c r="BD73" i="1"/>
  <c r="AH66" i="1"/>
  <c r="W66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E7" i="2"/>
  <c r="E8" i="2"/>
  <c r="E9" i="2"/>
  <c r="S39" i="2" s="1"/>
  <c r="S40" i="2" s="1"/>
  <c r="E10" i="2"/>
  <c r="H7" i="2" s="1"/>
  <c r="E11" i="2"/>
  <c r="I39" i="2" s="1"/>
  <c r="E12" i="2"/>
  <c r="E13" i="2"/>
  <c r="E14" i="2"/>
  <c r="E15" i="2"/>
  <c r="E16" i="2"/>
  <c r="E17" i="2"/>
  <c r="AH102" i="1"/>
  <c r="AH65" i="1"/>
  <c r="AH73" i="1"/>
  <c r="W73" i="1"/>
  <c r="W102" i="1"/>
  <c r="W65" i="1"/>
  <c r="M109" i="1" l="1"/>
  <c r="M110" i="1" s="1"/>
  <c r="M111" i="1" s="1"/>
  <c r="M112" i="1" s="1"/>
  <c r="M15" i="1" s="1"/>
  <c r="M26" i="1" s="1"/>
  <c r="M122" i="1"/>
  <c r="M124" i="1" s="1"/>
  <c r="M126" i="1" s="1"/>
  <c r="M22" i="1" s="1"/>
  <c r="M33" i="1" s="1"/>
  <c r="M140" i="1"/>
  <c r="M141" i="1" s="1"/>
  <c r="M148" i="1" s="1"/>
  <c r="M24" i="1" s="1"/>
  <c r="P39" i="2"/>
  <c r="P40" i="2" s="1"/>
  <c r="I40" i="2"/>
  <c r="E47" i="2"/>
  <c r="Q56" i="2" s="1"/>
  <c r="AS83" i="1"/>
  <c r="AS106" i="1" s="1"/>
  <c r="AS85" i="1"/>
  <c r="K83" i="1"/>
  <c r="K106" i="1" s="1"/>
  <c r="K85" i="1"/>
  <c r="AS88" i="1"/>
  <c r="AH80" i="1"/>
  <c r="BW80" i="1"/>
  <c r="BM80" i="1"/>
  <c r="K88" i="1"/>
  <c r="W80" i="1"/>
  <c r="W85" i="1" s="1"/>
  <c r="BD80" i="1"/>
  <c r="C89" i="1"/>
  <c r="C106" i="1"/>
  <c r="BW103" i="1"/>
  <c r="BM103" i="1"/>
  <c r="BD103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W103" i="1"/>
  <c r="AH103" i="1"/>
  <c r="C94" i="1" l="1"/>
  <c r="C96" i="1" s="1"/>
  <c r="C139" i="1" s="1"/>
  <c r="C40" i="1"/>
  <c r="C49" i="1" s="1"/>
  <c r="C47" i="1"/>
  <c r="C46" i="1"/>
  <c r="M149" i="1"/>
  <c r="M147" i="1"/>
  <c r="M23" i="1" s="1"/>
  <c r="M34" i="1" s="1"/>
  <c r="AS89" i="1"/>
  <c r="AS105" i="1"/>
  <c r="J39" i="2"/>
  <c r="J40" i="2" s="1"/>
  <c r="R39" i="2"/>
  <c r="R40" i="2" s="1"/>
  <c r="Q39" i="2"/>
  <c r="Q40" i="2" s="1"/>
  <c r="K105" i="1"/>
  <c r="W83" i="1"/>
  <c r="W105" i="1" s="1"/>
  <c r="BM88" i="1"/>
  <c r="BM85" i="1"/>
  <c r="W88" i="1"/>
  <c r="BD83" i="1"/>
  <c r="BD106" i="1" s="1"/>
  <c r="BD85" i="1"/>
  <c r="BW88" i="1"/>
  <c r="BW85" i="1"/>
  <c r="AH88" i="1"/>
  <c r="AH85" i="1"/>
  <c r="AH83" i="1"/>
  <c r="AH106" i="1" s="1"/>
  <c r="BW83" i="1"/>
  <c r="BW105" i="1" s="1"/>
  <c r="K89" i="1"/>
  <c r="BM83" i="1"/>
  <c r="BM106" i="1" s="1"/>
  <c r="BD88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K123" i="1"/>
  <c r="K136" i="1"/>
  <c r="C123" i="1"/>
  <c r="C136" i="1"/>
  <c r="AS136" i="1"/>
  <c r="AS123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C95" i="1" l="1"/>
  <c r="C98" i="1"/>
  <c r="C12" i="1" s="1"/>
  <c r="C10" i="1" s="1"/>
  <c r="C11" i="1" s="1"/>
  <c r="C13" i="1" s="1"/>
  <c r="C108" i="1" s="1"/>
  <c r="AS94" i="1"/>
  <c r="AS96" i="1" s="1"/>
  <c r="AS139" i="1" s="1"/>
  <c r="AS40" i="1"/>
  <c r="AS49" i="1" s="1"/>
  <c r="K46" i="1"/>
  <c r="K40" i="1"/>
  <c r="K49" i="1" s="1"/>
  <c r="AS47" i="1"/>
  <c r="AS46" i="1"/>
  <c r="K47" i="1"/>
  <c r="W106" i="1"/>
  <c r="W136" i="1" s="1"/>
  <c r="AH105" i="1"/>
  <c r="BD105" i="1"/>
  <c r="AS95" i="1"/>
  <c r="AS98" i="1"/>
  <c r="AS12" i="1" s="1"/>
  <c r="AS10" i="1" s="1"/>
  <c r="AS11" i="1" s="1"/>
  <c r="AS13" i="1" s="1"/>
  <c r="AS115" i="1" s="1"/>
  <c r="AS116" i="1" s="1"/>
  <c r="AS117" i="1" s="1"/>
  <c r="AS118" i="1" s="1"/>
  <c r="AS119" i="1" s="1"/>
  <c r="AS19" i="1" s="1"/>
  <c r="AS30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L20" i="2" s="1"/>
  <c r="O19" i="2"/>
  <c r="O20" i="2" s="1"/>
  <c r="P19" i="2"/>
  <c r="P20" i="2" s="1"/>
  <c r="AH89" i="1"/>
  <c r="W89" i="1"/>
  <c r="BM89" i="1"/>
  <c r="BM105" i="1"/>
  <c r="AS125" i="1"/>
  <c r="AS138" i="1"/>
  <c r="BW106" i="1"/>
  <c r="BW136" i="1" s="1"/>
  <c r="BW89" i="1"/>
  <c r="K94" i="1"/>
  <c r="K96" i="1" s="1"/>
  <c r="K139" i="1" s="1"/>
  <c r="BD89" i="1"/>
  <c r="C138" i="1"/>
  <c r="C125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M123" i="1"/>
  <c r="BM136" i="1"/>
  <c r="BD136" i="1"/>
  <c r="BD123" i="1"/>
  <c r="AH136" i="1"/>
  <c r="AH123" i="1"/>
  <c r="BM94" i="1" l="1"/>
  <c r="BM96" i="1" s="1"/>
  <c r="BM139" i="1" s="1"/>
  <c r="BM40" i="1"/>
  <c r="BM49" i="1" s="1"/>
  <c r="BD46" i="1"/>
  <c r="BD40" i="1"/>
  <c r="BD49" i="1" s="1"/>
  <c r="W46" i="1"/>
  <c r="W40" i="1"/>
  <c r="W49" i="1" s="1"/>
  <c r="AH94" i="1"/>
  <c r="AH96" i="1" s="1"/>
  <c r="AH139" i="1" s="1"/>
  <c r="AH40" i="1"/>
  <c r="AH49" i="1" s="1"/>
  <c r="BW47" i="1"/>
  <c r="BW40" i="1"/>
  <c r="BW49" i="1" s="1"/>
  <c r="AH46" i="1"/>
  <c r="W47" i="1"/>
  <c r="AH47" i="1"/>
  <c r="BD47" i="1"/>
  <c r="BM47" i="1"/>
  <c r="BW46" i="1"/>
  <c r="BM46" i="1"/>
  <c r="W123" i="1"/>
  <c r="BM95" i="1"/>
  <c r="K95" i="1"/>
  <c r="BM98" i="1"/>
  <c r="BM12" i="1" s="1"/>
  <c r="BM10" i="1" s="1"/>
  <c r="BM11" i="1" s="1"/>
  <c r="BM13" i="1" s="1"/>
  <c r="BM108" i="1" s="1"/>
  <c r="K138" i="1"/>
  <c r="W94" i="1"/>
  <c r="T40" i="2"/>
  <c r="T39" i="2"/>
  <c r="O59" i="2"/>
  <c r="J59" i="2"/>
  <c r="J60" i="2" s="1"/>
  <c r="I19" i="2"/>
  <c r="I20" i="2" s="1"/>
  <c r="K59" i="2"/>
  <c r="K60" i="2" s="1"/>
  <c r="I59" i="2"/>
  <c r="I60" i="2" s="1"/>
  <c r="BW123" i="1"/>
  <c r="K19" i="2"/>
  <c r="K20" i="2" s="1"/>
  <c r="H59" i="2"/>
  <c r="H60" i="2" s="1"/>
  <c r="J19" i="2"/>
  <c r="J20" i="2" s="1"/>
  <c r="H19" i="2"/>
  <c r="N59" i="2"/>
  <c r="N60" i="2" s="1"/>
  <c r="BM138" i="1"/>
  <c r="BM125" i="1"/>
  <c r="K125" i="1"/>
  <c r="K98" i="1"/>
  <c r="K12" i="1" s="1"/>
  <c r="K10" i="1" s="1"/>
  <c r="K11" i="1" s="1"/>
  <c r="K13" i="1" s="1"/>
  <c r="K108" i="1" s="1"/>
  <c r="K135" i="1" s="1"/>
  <c r="K137" i="1" s="1"/>
  <c r="BW94" i="1"/>
  <c r="BW96" i="1" s="1"/>
  <c r="BW139" i="1" s="1"/>
  <c r="BD94" i="1"/>
  <c r="C115" i="1"/>
  <c r="C116" i="1" s="1"/>
  <c r="C117" i="1" s="1"/>
  <c r="C118" i="1" s="1"/>
  <c r="C119" i="1" s="1"/>
  <c r="C19" i="1" s="1"/>
  <c r="C30" i="1" s="1"/>
  <c r="C135" i="1"/>
  <c r="L60" i="2"/>
  <c r="O60" i="2"/>
  <c r="Q60" i="2"/>
  <c r="AS108" i="1"/>
  <c r="AS135" i="1" s="1"/>
  <c r="AS137" i="1" s="1"/>
  <c r="AS140" i="1" s="1"/>
  <c r="AS141" i="1" s="1"/>
  <c r="AS148" i="1" s="1"/>
  <c r="AH125" i="1" l="1"/>
  <c r="AH138" i="1"/>
  <c r="AH98" i="1"/>
  <c r="AH12" i="1" s="1"/>
  <c r="AH10" i="1" s="1"/>
  <c r="AH11" i="1" s="1"/>
  <c r="AH13" i="1" s="1"/>
  <c r="AH108" i="1" s="1"/>
  <c r="AH135" i="1" s="1"/>
  <c r="AH137" i="1" s="1"/>
  <c r="AH95" i="1"/>
  <c r="D126" i="10"/>
  <c r="H126" i="10"/>
  <c r="J126" i="10"/>
  <c r="G126" i="10"/>
  <c r="E126" i="10"/>
  <c r="K126" i="10"/>
  <c r="F126" i="10"/>
  <c r="L126" i="10"/>
  <c r="BD96" i="1"/>
  <c r="BD139" i="1" s="1"/>
  <c r="BD98" i="1"/>
  <c r="BD12" i="1" s="1"/>
  <c r="BD10" i="1" s="1"/>
  <c r="BD11" i="1" s="1"/>
  <c r="BD13" i="1" s="1"/>
  <c r="BD115" i="1" s="1"/>
  <c r="BD116" i="1" s="1"/>
  <c r="BD117" i="1" s="1"/>
  <c r="BD118" i="1" s="1"/>
  <c r="BD119" i="1" s="1"/>
  <c r="BD19" i="1" s="1"/>
  <c r="BD30" i="1" s="1"/>
  <c r="K140" i="1"/>
  <c r="K141" i="1" s="1"/>
  <c r="K148" i="1" s="1"/>
  <c r="K24" i="1" s="1"/>
  <c r="I126" i="10"/>
  <c r="C126" i="10"/>
  <c r="W125" i="1"/>
  <c r="W96" i="1"/>
  <c r="W139" i="1" s="1"/>
  <c r="AS24" i="1"/>
  <c r="AH122" i="1"/>
  <c r="AH124" i="1" s="1"/>
  <c r="AH126" i="1" s="1"/>
  <c r="AH22" i="1" s="1"/>
  <c r="AH33" i="1" s="1"/>
  <c r="AH115" i="1"/>
  <c r="AH116" i="1" s="1"/>
  <c r="AH117" i="1" s="1"/>
  <c r="AH118" i="1" s="1"/>
  <c r="AH119" i="1" s="1"/>
  <c r="AH19" i="1" s="1"/>
  <c r="AH30" i="1" s="1"/>
  <c r="AH109" i="1"/>
  <c r="AH110" i="1" s="1"/>
  <c r="AH111" i="1" s="1"/>
  <c r="AH112" i="1" s="1"/>
  <c r="AH15" i="1" s="1"/>
  <c r="AH26" i="1" s="1"/>
  <c r="W138" i="1"/>
  <c r="AS149" i="1"/>
  <c r="AS147" i="1"/>
  <c r="AS23" i="1" s="1"/>
  <c r="AS34" i="1" s="1"/>
  <c r="C137" i="1"/>
  <c r="C140" i="1" s="1"/>
  <c r="C149" i="1" s="1"/>
  <c r="BD95" i="1"/>
  <c r="BW95" i="1"/>
  <c r="W95" i="1"/>
  <c r="W98" i="1"/>
  <c r="W12" i="1" s="1"/>
  <c r="W10" i="1" s="1"/>
  <c r="W11" i="1" s="1"/>
  <c r="W13" i="1" s="1"/>
  <c r="W115" i="1" s="1"/>
  <c r="W116" i="1" s="1"/>
  <c r="W117" i="1" s="1"/>
  <c r="W118" i="1" s="1"/>
  <c r="W119" i="1" s="1"/>
  <c r="W19" i="1" s="1"/>
  <c r="W30" i="1" s="1"/>
  <c r="BW98" i="1"/>
  <c r="BW12" i="1" s="1"/>
  <c r="BW10" i="1" s="1"/>
  <c r="BW11" i="1" s="1"/>
  <c r="BW13" i="1" s="1"/>
  <c r="BW115" i="1" s="1"/>
  <c r="BW116" i="1" s="1"/>
  <c r="BW117" i="1" s="1"/>
  <c r="BW118" i="1" s="1"/>
  <c r="BW119" i="1" s="1"/>
  <c r="BW19" i="1" s="1"/>
  <c r="BW30" i="1" s="1"/>
  <c r="H20" i="2"/>
  <c r="T20" i="2" s="1"/>
  <c r="T19" i="2"/>
  <c r="T59" i="2"/>
  <c r="BW125" i="1"/>
  <c r="K109" i="1"/>
  <c r="K110" i="1" s="1"/>
  <c r="K111" i="1" s="1"/>
  <c r="K112" i="1" s="1"/>
  <c r="K15" i="1" s="1"/>
  <c r="K26" i="1" s="1"/>
  <c r="BD138" i="1"/>
  <c r="K115" i="1"/>
  <c r="K116" i="1" s="1"/>
  <c r="K117" i="1" s="1"/>
  <c r="K118" i="1" s="1"/>
  <c r="K119" i="1" s="1"/>
  <c r="K19" i="1" s="1"/>
  <c r="K30" i="1" s="1"/>
  <c r="BD125" i="1"/>
  <c r="K122" i="1"/>
  <c r="K124" i="1" s="1"/>
  <c r="K126" i="1" s="1"/>
  <c r="K22" i="1" s="1"/>
  <c r="K33" i="1" s="1"/>
  <c r="BW138" i="1"/>
  <c r="C122" i="1"/>
  <c r="C124" i="1" s="1"/>
  <c r="C126" i="1" s="1"/>
  <c r="C22" i="1" s="1"/>
  <c r="C33" i="1" s="1"/>
  <c r="C109" i="1"/>
  <c r="T60" i="2"/>
  <c r="BM115" i="1"/>
  <c r="BM116" i="1" s="1"/>
  <c r="BM117" i="1" s="1"/>
  <c r="BM118" i="1" s="1"/>
  <c r="BM119" i="1" s="1"/>
  <c r="BM19" i="1" s="1"/>
  <c r="BM30" i="1" s="1"/>
  <c r="AS109" i="1"/>
  <c r="AS110" i="1" s="1"/>
  <c r="AS111" i="1" s="1"/>
  <c r="AS112" i="1" s="1"/>
  <c r="AS15" i="1" s="1"/>
  <c r="AS26" i="1" s="1"/>
  <c r="AS122" i="1"/>
  <c r="AS124" i="1" s="1"/>
  <c r="BM109" i="1"/>
  <c r="BM110" i="1" s="1"/>
  <c r="BM111" i="1" s="1"/>
  <c r="BM112" i="1" s="1"/>
  <c r="BM15" i="1" s="1"/>
  <c r="BM26" i="1" s="1"/>
  <c r="BM122" i="1"/>
  <c r="BM124" i="1" s="1"/>
  <c r="BM135" i="1"/>
  <c r="BM137" i="1" s="1"/>
  <c r="AH140" i="1" l="1"/>
  <c r="AH141" i="1" s="1"/>
  <c r="AH148" i="1" s="1"/>
  <c r="AH24" i="1" s="1"/>
  <c r="L128" i="10"/>
  <c r="L130" i="10" s="1"/>
  <c r="L127" i="10"/>
  <c r="L129" i="10" s="1"/>
  <c r="L131" i="10" s="1"/>
  <c r="L16" i="10" s="1"/>
  <c r="F128" i="10"/>
  <c r="F130" i="10" s="1"/>
  <c r="F127" i="10"/>
  <c r="F129" i="10" s="1"/>
  <c r="F131" i="10" s="1"/>
  <c r="F16" i="10" s="1"/>
  <c r="J128" i="10"/>
  <c r="J130" i="10" s="1"/>
  <c r="J127" i="10"/>
  <c r="J129" i="10" s="1"/>
  <c r="J131" i="10" s="1"/>
  <c r="J16" i="10" s="1"/>
  <c r="D128" i="10"/>
  <c r="D130" i="10" s="1"/>
  <c r="D127" i="10"/>
  <c r="D129" i="10" s="1"/>
  <c r="D131" i="10" s="1"/>
  <c r="D16" i="10" s="1"/>
  <c r="K128" i="10"/>
  <c r="K130" i="10" s="1"/>
  <c r="K127" i="10"/>
  <c r="K129" i="10" s="1"/>
  <c r="K131" i="10" s="1"/>
  <c r="K16" i="10" s="1"/>
  <c r="E128" i="10"/>
  <c r="E130" i="10" s="1"/>
  <c r="E127" i="10"/>
  <c r="E129" i="10" s="1"/>
  <c r="E131" i="10" s="1"/>
  <c r="E16" i="10" s="1"/>
  <c r="H128" i="10"/>
  <c r="H130" i="10" s="1"/>
  <c r="H127" i="10"/>
  <c r="H129" i="10" s="1"/>
  <c r="H131" i="10" s="1"/>
  <c r="H16" i="10" s="1"/>
  <c r="G128" i="10"/>
  <c r="G130" i="10" s="1"/>
  <c r="G127" i="10"/>
  <c r="G129" i="10" s="1"/>
  <c r="G131" i="10" s="1"/>
  <c r="G16" i="10" s="1"/>
  <c r="AJ127" i="1"/>
  <c r="R127" i="1"/>
  <c r="S127" i="1"/>
  <c r="P127" i="1"/>
  <c r="AC127" i="1"/>
  <c r="BA127" i="1"/>
  <c r="T127" i="1"/>
  <c r="BL127" i="1"/>
  <c r="AA127" i="1"/>
  <c r="AM127" i="1"/>
  <c r="I127" i="1"/>
  <c r="AG127" i="1"/>
  <c r="BZ127" i="1"/>
  <c r="AW127" i="1"/>
  <c r="O127" i="1"/>
  <c r="CB127" i="1"/>
  <c r="AN127" i="1"/>
  <c r="AD127" i="1"/>
  <c r="CG127" i="1"/>
  <c r="BV127" i="1"/>
  <c r="BP127" i="1"/>
  <c r="AE127" i="1"/>
  <c r="CA127" i="1"/>
  <c r="BT127" i="1"/>
  <c r="BY127" i="1"/>
  <c r="BG127" i="1"/>
  <c r="AV127" i="1"/>
  <c r="N127" i="1"/>
  <c r="G127" i="1"/>
  <c r="BR127" i="1"/>
  <c r="BI127" i="1"/>
  <c r="AY127" i="1"/>
  <c r="AO127" i="1"/>
  <c r="BK127" i="1"/>
  <c r="V127" i="1"/>
  <c r="BF127" i="1"/>
  <c r="F127" i="1"/>
  <c r="Q127" i="1"/>
  <c r="AZ127" i="1"/>
  <c r="BJ127" i="1"/>
  <c r="AP127" i="1"/>
  <c r="AR127" i="1"/>
  <c r="BX127" i="1"/>
  <c r="BO127" i="1"/>
  <c r="BN127" i="1"/>
  <c r="AL127" i="1"/>
  <c r="Z127" i="1"/>
  <c r="D127" i="1"/>
  <c r="BQ127" i="1"/>
  <c r="BH127" i="1"/>
  <c r="AX127" i="1"/>
  <c r="CC127" i="1"/>
  <c r="BS127" i="1"/>
  <c r="CD127" i="1"/>
  <c r="AK127" i="1"/>
  <c r="Y127" i="1"/>
  <c r="H127" i="1"/>
  <c r="BC127" i="1"/>
  <c r="L127" i="1"/>
  <c r="BE127" i="1"/>
  <c r="E127" i="1"/>
  <c r="AB127" i="1"/>
  <c r="J127" i="1"/>
  <c r="BB127" i="1"/>
  <c r="AF127" i="1"/>
  <c r="CF127" i="1"/>
  <c r="AQ127" i="1"/>
  <c r="CE127" i="1"/>
  <c r="BU127" i="1"/>
  <c r="U127" i="1"/>
  <c r="BM140" i="1"/>
  <c r="BM141" i="1" s="1"/>
  <c r="BM148" i="1" s="1"/>
  <c r="BM24" i="1" s="1"/>
  <c r="C110" i="1"/>
  <c r="C111" i="1" s="1"/>
  <c r="C112" i="1" s="1"/>
  <c r="C15" i="1" s="1"/>
  <c r="C26" i="1" s="1"/>
  <c r="I149" i="10"/>
  <c r="I150" i="10" s="1"/>
  <c r="I151" i="10" s="1"/>
  <c r="I20" i="10" s="1"/>
  <c r="C149" i="10"/>
  <c r="C150" i="10" s="1"/>
  <c r="C151" i="10" s="1"/>
  <c r="C20" i="10" s="1"/>
  <c r="C141" i="1"/>
  <c r="C148" i="1" s="1"/>
  <c r="C24" i="1" s="1"/>
  <c r="C147" i="1"/>
  <c r="C23" i="1" s="1"/>
  <c r="C34" i="1" s="1"/>
  <c r="C128" i="10"/>
  <c r="C130" i="10" s="1"/>
  <c r="C127" i="10"/>
  <c r="C129" i="10" s="1"/>
  <c r="C131" i="10" s="1"/>
  <c r="I128" i="10"/>
  <c r="I130" i="10" s="1"/>
  <c r="I127" i="10"/>
  <c r="I129" i="10" s="1"/>
  <c r="I131" i="10" s="1"/>
  <c r="K147" i="1"/>
  <c r="K23" i="1" s="1"/>
  <c r="K34" i="1" s="1"/>
  <c r="K149" i="1"/>
  <c r="W108" i="1"/>
  <c r="W109" i="1" s="1"/>
  <c r="W110" i="1" s="1"/>
  <c r="AH149" i="1"/>
  <c r="AH147" i="1"/>
  <c r="AH23" i="1" s="1"/>
  <c r="AH34" i="1" s="1"/>
  <c r="BD108" i="1"/>
  <c r="BD122" i="1" s="1"/>
  <c r="BD124" i="1" s="1"/>
  <c r="BD126" i="1" s="1"/>
  <c r="BD22" i="1" s="1"/>
  <c r="BD33" i="1" s="1"/>
  <c r="BW108" i="1"/>
  <c r="BW109" i="1" s="1"/>
  <c r="BW110" i="1" s="1"/>
  <c r="BW111" i="1" s="1"/>
  <c r="BW112" i="1" s="1"/>
  <c r="BW15" i="1" s="1"/>
  <c r="BW26" i="1" s="1"/>
  <c r="K127" i="1"/>
  <c r="K128" i="1" s="1"/>
  <c r="K130" i="1" s="1"/>
  <c r="K132" i="1" s="1"/>
  <c r="BD127" i="1"/>
  <c r="BD129" i="1" s="1"/>
  <c r="BD131" i="1" s="1"/>
  <c r="C127" i="1"/>
  <c r="BM127" i="1"/>
  <c r="BM129" i="1" s="1"/>
  <c r="BM131" i="1" s="1"/>
  <c r="AH127" i="1"/>
  <c r="AH128" i="1" s="1"/>
  <c r="AH130" i="1" s="1"/>
  <c r="AH132" i="1" s="1"/>
  <c r="W127" i="1"/>
  <c r="W129" i="1" s="1"/>
  <c r="W131" i="1" s="1"/>
  <c r="M127" i="1"/>
  <c r="M129" i="1" s="1"/>
  <c r="M131" i="1" s="1"/>
  <c r="BW127" i="1"/>
  <c r="BW129" i="1" s="1"/>
  <c r="BW131" i="1" s="1"/>
  <c r="AS127" i="1"/>
  <c r="AS129" i="1" s="1"/>
  <c r="AS131" i="1" s="1"/>
  <c r="W150" i="1"/>
  <c r="M150" i="1"/>
  <c r="M151" i="1" s="1"/>
  <c r="M152" i="1" s="1"/>
  <c r="M20" i="1" s="1"/>
  <c r="AS150" i="1"/>
  <c r="AS151" i="1" s="1"/>
  <c r="AS152" i="1" s="1"/>
  <c r="AS20" i="1" s="1"/>
  <c r="AH150" i="1"/>
  <c r="C150" i="1"/>
  <c r="C151" i="1" s="1"/>
  <c r="C152" i="1" s="1"/>
  <c r="C20" i="1" s="1"/>
  <c r="BW150" i="1"/>
  <c r="BM150" i="1"/>
  <c r="BD150" i="1"/>
  <c r="K150" i="1"/>
  <c r="AS126" i="1"/>
  <c r="AS22" i="1" s="1"/>
  <c r="AS33" i="1" s="1"/>
  <c r="BM126" i="1"/>
  <c r="BM22" i="1" s="1"/>
  <c r="BM33" i="1" s="1"/>
  <c r="G17" i="10" l="1"/>
  <c r="G28" i="10" s="1"/>
  <c r="G27" i="10"/>
  <c r="D27" i="10"/>
  <c r="D17" i="10"/>
  <c r="D28" i="10" s="1"/>
  <c r="J27" i="10"/>
  <c r="J17" i="10"/>
  <c r="J28" i="10" s="1"/>
  <c r="H27" i="10"/>
  <c r="H17" i="10"/>
  <c r="H28" i="10" s="1"/>
  <c r="E27" i="10"/>
  <c r="E17" i="10"/>
  <c r="E28" i="10" s="1"/>
  <c r="F27" i="10"/>
  <c r="F17" i="10"/>
  <c r="F28" i="10" s="1"/>
  <c r="K27" i="10"/>
  <c r="K17" i="10"/>
  <c r="K28" i="10" s="1"/>
  <c r="L17" i="10"/>
  <c r="L28" i="10" s="1"/>
  <c r="L27" i="10"/>
  <c r="AK129" i="1"/>
  <c r="AK131" i="1" s="1"/>
  <c r="AK128" i="1"/>
  <c r="AK130" i="1" s="1"/>
  <c r="AK132" i="1" s="1"/>
  <c r="AK16" i="1" s="1"/>
  <c r="AZ129" i="1"/>
  <c r="AZ131" i="1" s="1"/>
  <c r="AZ128" i="1"/>
  <c r="AZ130" i="1" s="1"/>
  <c r="AZ132" i="1" s="1"/>
  <c r="AZ16" i="1" s="1"/>
  <c r="BI129" i="1"/>
  <c r="BI131" i="1" s="1"/>
  <c r="BI128" i="1"/>
  <c r="BI130" i="1" s="1"/>
  <c r="BI132" i="1" s="1"/>
  <c r="BI16" i="1" s="1"/>
  <c r="CA129" i="1"/>
  <c r="CA131" i="1" s="1"/>
  <c r="CA128" i="1"/>
  <c r="CA130" i="1" s="1"/>
  <c r="CA132" i="1" s="1"/>
  <c r="CA16" i="1" s="1"/>
  <c r="BL129" i="1"/>
  <c r="BL131" i="1" s="1"/>
  <c r="BL128" i="1"/>
  <c r="BL130" i="1" s="1"/>
  <c r="BL132" i="1" s="1"/>
  <c r="BL16" i="1" s="1"/>
  <c r="AB129" i="1"/>
  <c r="AB131" i="1" s="1"/>
  <c r="AB128" i="1"/>
  <c r="AB130" i="1" s="1"/>
  <c r="AB132" i="1" s="1"/>
  <c r="AB16" i="1" s="1"/>
  <c r="CD129" i="1"/>
  <c r="CD131" i="1" s="1"/>
  <c r="CD128" i="1"/>
  <c r="CD130" i="1" s="1"/>
  <c r="CD132" i="1" s="1"/>
  <c r="CD16" i="1" s="1"/>
  <c r="AL129" i="1"/>
  <c r="AL131" i="1" s="1"/>
  <c r="AL128" i="1"/>
  <c r="AL130" i="1" s="1"/>
  <c r="AL132" i="1" s="1"/>
  <c r="AL16" i="1" s="1"/>
  <c r="Q129" i="1"/>
  <c r="Q131" i="1" s="1"/>
  <c r="Q128" i="1"/>
  <c r="Q130" i="1" s="1"/>
  <c r="Q132" i="1" s="1"/>
  <c r="Q16" i="1" s="1"/>
  <c r="BR129" i="1"/>
  <c r="BR131" i="1" s="1"/>
  <c r="BR128" i="1"/>
  <c r="BR130" i="1" s="1"/>
  <c r="BR132" i="1" s="1"/>
  <c r="BR16" i="1" s="1"/>
  <c r="AE129" i="1"/>
  <c r="AE131" i="1" s="1"/>
  <c r="AE128" i="1"/>
  <c r="AE130" i="1" s="1"/>
  <c r="AE132" i="1" s="1"/>
  <c r="AE16" i="1" s="1"/>
  <c r="O129" i="1"/>
  <c r="O131" i="1" s="1"/>
  <c r="O128" i="1"/>
  <c r="O130" i="1" s="1"/>
  <c r="O132" i="1" s="1"/>
  <c r="O16" i="1" s="1"/>
  <c r="T129" i="1"/>
  <c r="T131" i="1" s="1"/>
  <c r="T128" i="1"/>
  <c r="T130" i="1" s="1"/>
  <c r="T132" i="1" s="1"/>
  <c r="T16" i="1" s="1"/>
  <c r="J129" i="1"/>
  <c r="J131" i="1" s="1"/>
  <c r="J128" i="1"/>
  <c r="J130" i="1" s="1"/>
  <c r="J132" i="1" s="1"/>
  <c r="J16" i="1" s="1"/>
  <c r="Z129" i="1"/>
  <c r="Z131" i="1" s="1"/>
  <c r="Z128" i="1"/>
  <c r="Z130" i="1" s="1"/>
  <c r="Z132" i="1" s="1"/>
  <c r="Z16" i="1" s="1"/>
  <c r="CB129" i="1"/>
  <c r="CB131" i="1" s="1"/>
  <c r="CB128" i="1"/>
  <c r="CB130" i="1" s="1"/>
  <c r="CB132" i="1" s="1"/>
  <c r="CB16" i="1" s="1"/>
  <c r="E129" i="1"/>
  <c r="E131" i="1" s="1"/>
  <c r="E128" i="1"/>
  <c r="E130" i="1" s="1"/>
  <c r="E132" i="1" s="1"/>
  <c r="E16" i="1" s="1"/>
  <c r="BS129" i="1"/>
  <c r="BS131" i="1" s="1"/>
  <c r="BS128" i="1"/>
  <c r="BS130" i="1" s="1"/>
  <c r="BS132" i="1" s="1"/>
  <c r="BS16" i="1" s="1"/>
  <c r="BN129" i="1"/>
  <c r="BN131" i="1" s="1"/>
  <c r="BN128" i="1"/>
  <c r="BN130" i="1" s="1"/>
  <c r="BN132" i="1" s="1"/>
  <c r="BN16" i="1" s="1"/>
  <c r="F128" i="1"/>
  <c r="F130" i="1" s="1"/>
  <c r="F132" i="1" s="1"/>
  <c r="F16" i="1" s="1"/>
  <c r="F129" i="1"/>
  <c r="F131" i="1" s="1"/>
  <c r="G129" i="1"/>
  <c r="G131" i="1" s="1"/>
  <c r="G128" i="1"/>
  <c r="G130" i="1" s="1"/>
  <c r="G132" i="1" s="1"/>
  <c r="G16" i="1" s="1"/>
  <c r="AW129" i="1"/>
  <c r="AW131" i="1" s="1"/>
  <c r="AW128" i="1"/>
  <c r="AW130" i="1" s="1"/>
  <c r="AW132" i="1" s="1"/>
  <c r="AW16" i="1" s="1"/>
  <c r="BA129" i="1"/>
  <c r="BA131" i="1" s="1"/>
  <c r="BA128" i="1"/>
  <c r="BA130" i="1" s="1"/>
  <c r="BA132" i="1" s="1"/>
  <c r="BA16" i="1" s="1"/>
  <c r="BE129" i="1"/>
  <c r="BE131" i="1" s="1"/>
  <c r="BE128" i="1"/>
  <c r="BE130" i="1" s="1"/>
  <c r="BE132" i="1" s="1"/>
  <c r="BE16" i="1" s="1"/>
  <c r="BO129" i="1"/>
  <c r="BO131" i="1" s="1"/>
  <c r="BO128" i="1"/>
  <c r="BO130" i="1" s="1"/>
  <c r="BO132" i="1" s="1"/>
  <c r="BO16" i="1" s="1"/>
  <c r="N129" i="1"/>
  <c r="N131" i="1" s="1"/>
  <c r="N128" i="1"/>
  <c r="N130" i="1" s="1"/>
  <c r="N132" i="1" s="1"/>
  <c r="N16" i="1" s="1"/>
  <c r="BP129" i="1"/>
  <c r="BP131" i="1" s="1"/>
  <c r="BP128" i="1"/>
  <c r="BP130" i="1" s="1"/>
  <c r="BP132" i="1" s="1"/>
  <c r="BP16" i="1" s="1"/>
  <c r="AC129" i="1"/>
  <c r="AC131" i="1" s="1"/>
  <c r="AC128" i="1"/>
  <c r="AC130" i="1" s="1"/>
  <c r="AC132" i="1" s="1"/>
  <c r="AC16" i="1" s="1"/>
  <c r="BF129" i="1"/>
  <c r="BF131" i="1" s="1"/>
  <c r="BF128" i="1"/>
  <c r="BF130" i="1" s="1"/>
  <c r="BF132" i="1" s="1"/>
  <c r="BF16" i="1" s="1"/>
  <c r="L129" i="1"/>
  <c r="L131" i="1" s="1"/>
  <c r="L128" i="1"/>
  <c r="L130" i="1" s="1"/>
  <c r="L132" i="1" s="1"/>
  <c r="L16" i="1" s="1"/>
  <c r="AX129" i="1"/>
  <c r="AX131" i="1" s="1"/>
  <c r="AX128" i="1"/>
  <c r="AX130" i="1" s="1"/>
  <c r="AX132" i="1" s="1"/>
  <c r="AX16" i="1" s="1"/>
  <c r="BX129" i="1"/>
  <c r="BX131" i="1" s="1"/>
  <c r="BX128" i="1"/>
  <c r="BX130" i="1" s="1"/>
  <c r="BX132" i="1" s="1"/>
  <c r="BX16" i="1" s="1"/>
  <c r="V129" i="1"/>
  <c r="V131" i="1" s="1"/>
  <c r="V128" i="1"/>
  <c r="V130" i="1" s="1"/>
  <c r="V132" i="1" s="1"/>
  <c r="V16" i="1" s="1"/>
  <c r="AV129" i="1"/>
  <c r="AV131" i="1" s="1"/>
  <c r="AV128" i="1"/>
  <c r="AV130" i="1" s="1"/>
  <c r="AV132" i="1" s="1"/>
  <c r="AV16" i="1" s="1"/>
  <c r="BV129" i="1"/>
  <c r="BV131" i="1" s="1"/>
  <c r="BV128" i="1"/>
  <c r="BV130" i="1" s="1"/>
  <c r="BV132" i="1" s="1"/>
  <c r="BV16" i="1" s="1"/>
  <c r="AG129" i="1"/>
  <c r="AG131" i="1" s="1"/>
  <c r="AG128" i="1"/>
  <c r="AG130" i="1" s="1"/>
  <c r="AG132" i="1" s="1"/>
  <c r="AG16" i="1" s="1"/>
  <c r="P129" i="1"/>
  <c r="P131" i="1" s="1"/>
  <c r="P128" i="1"/>
  <c r="P130" i="1" s="1"/>
  <c r="P132" i="1" s="1"/>
  <c r="P16" i="1" s="1"/>
  <c r="BZ129" i="1"/>
  <c r="BZ131" i="1" s="1"/>
  <c r="BZ128" i="1"/>
  <c r="BZ130" i="1" s="1"/>
  <c r="BZ132" i="1" s="1"/>
  <c r="BZ16" i="1" s="1"/>
  <c r="BC129" i="1"/>
  <c r="BC131" i="1" s="1"/>
  <c r="BC128" i="1"/>
  <c r="BC130" i="1" s="1"/>
  <c r="BC132" i="1" s="1"/>
  <c r="BC16" i="1" s="1"/>
  <c r="BH129" i="1"/>
  <c r="BH131" i="1" s="1"/>
  <c r="BH128" i="1"/>
  <c r="BH130" i="1" s="1"/>
  <c r="BH132" i="1" s="1"/>
  <c r="BH16" i="1" s="1"/>
  <c r="AR129" i="1"/>
  <c r="AR131" i="1" s="1"/>
  <c r="AR128" i="1"/>
  <c r="AR130" i="1" s="1"/>
  <c r="AR132" i="1" s="1"/>
  <c r="AR16" i="1" s="1"/>
  <c r="BK129" i="1"/>
  <c r="BK131" i="1" s="1"/>
  <c r="BK128" i="1"/>
  <c r="BK130" i="1" s="1"/>
  <c r="BK132" i="1" s="1"/>
  <c r="BK16" i="1" s="1"/>
  <c r="BG129" i="1"/>
  <c r="BG131" i="1" s="1"/>
  <c r="BG128" i="1"/>
  <c r="BG130" i="1" s="1"/>
  <c r="BG132" i="1" s="1"/>
  <c r="BG16" i="1" s="1"/>
  <c r="CG129" i="1"/>
  <c r="CG131" i="1" s="1"/>
  <c r="CG128" i="1"/>
  <c r="CG130" i="1" s="1"/>
  <c r="CG132" i="1" s="1"/>
  <c r="CG16" i="1" s="1"/>
  <c r="I129" i="1"/>
  <c r="I131" i="1" s="1"/>
  <c r="I128" i="1"/>
  <c r="I130" i="1" s="1"/>
  <c r="I132" i="1" s="1"/>
  <c r="I16" i="1" s="1"/>
  <c r="S129" i="1"/>
  <c r="S131" i="1" s="1"/>
  <c r="S128" i="1"/>
  <c r="S130" i="1" s="1"/>
  <c r="S132" i="1" s="1"/>
  <c r="S16" i="1" s="1"/>
  <c r="CC129" i="1"/>
  <c r="CC131" i="1" s="1"/>
  <c r="CC128" i="1"/>
  <c r="CC130" i="1" s="1"/>
  <c r="CC132" i="1" s="1"/>
  <c r="CC16" i="1" s="1"/>
  <c r="H129" i="1"/>
  <c r="H131" i="1" s="1"/>
  <c r="H128" i="1"/>
  <c r="H130" i="1" s="1"/>
  <c r="H132" i="1" s="1"/>
  <c r="H16" i="1" s="1"/>
  <c r="BQ129" i="1"/>
  <c r="BQ131" i="1" s="1"/>
  <c r="BQ128" i="1"/>
  <c r="BQ130" i="1" s="1"/>
  <c r="BQ132" i="1" s="1"/>
  <c r="BQ16" i="1" s="1"/>
  <c r="AP129" i="1"/>
  <c r="AP131" i="1" s="1"/>
  <c r="AP128" i="1"/>
  <c r="AP130" i="1" s="1"/>
  <c r="AP132" i="1" s="1"/>
  <c r="AP16" i="1" s="1"/>
  <c r="AO129" i="1"/>
  <c r="AO131" i="1" s="1"/>
  <c r="AO128" i="1"/>
  <c r="AO130" i="1" s="1"/>
  <c r="AO132" i="1" s="1"/>
  <c r="AO16" i="1" s="1"/>
  <c r="BY129" i="1"/>
  <c r="BY131" i="1" s="1"/>
  <c r="BY128" i="1"/>
  <c r="BY130" i="1" s="1"/>
  <c r="BY132" i="1" s="1"/>
  <c r="BY16" i="1" s="1"/>
  <c r="AD129" i="1"/>
  <c r="AD131" i="1" s="1"/>
  <c r="AD128" i="1"/>
  <c r="AD130" i="1" s="1"/>
  <c r="AD132" i="1" s="1"/>
  <c r="AD16" i="1" s="1"/>
  <c r="AM129" i="1"/>
  <c r="AM131" i="1" s="1"/>
  <c r="AM128" i="1"/>
  <c r="AM130" i="1" s="1"/>
  <c r="AM132" i="1" s="1"/>
  <c r="AM16" i="1" s="1"/>
  <c r="R129" i="1"/>
  <c r="R131" i="1" s="1"/>
  <c r="R128" i="1"/>
  <c r="R130" i="1" s="1"/>
  <c r="R132" i="1" s="1"/>
  <c r="R16" i="1" s="1"/>
  <c r="Y129" i="1"/>
  <c r="Y131" i="1" s="1"/>
  <c r="Y128" i="1"/>
  <c r="Y130" i="1" s="1"/>
  <c r="Y132" i="1" s="1"/>
  <c r="Y16" i="1" s="1"/>
  <c r="D129" i="1"/>
  <c r="D131" i="1" s="1"/>
  <c r="D128" i="1"/>
  <c r="D130" i="1" s="1"/>
  <c r="D132" i="1" s="1"/>
  <c r="D16" i="1" s="1"/>
  <c r="BJ129" i="1"/>
  <c r="BJ131" i="1" s="1"/>
  <c r="BJ128" i="1"/>
  <c r="BJ130" i="1" s="1"/>
  <c r="BJ132" i="1" s="1"/>
  <c r="BJ16" i="1" s="1"/>
  <c r="AY129" i="1"/>
  <c r="AY131" i="1" s="1"/>
  <c r="AY128" i="1"/>
  <c r="AY130" i="1" s="1"/>
  <c r="AY132" i="1" s="1"/>
  <c r="AY16" i="1" s="1"/>
  <c r="BT129" i="1"/>
  <c r="BT131" i="1" s="1"/>
  <c r="BT128" i="1"/>
  <c r="BT130" i="1" s="1"/>
  <c r="BT132" i="1" s="1"/>
  <c r="BT16" i="1" s="1"/>
  <c r="AN129" i="1"/>
  <c r="AN131" i="1" s="1"/>
  <c r="AN128" i="1"/>
  <c r="AN130" i="1" s="1"/>
  <c r="AN132" i="1" s="1"/>
  <c r="AN16" i="1" s="1"/>
  <c r="AA129" i="1"/>
  <c r="AA131" i="1" s="1"/>
  <c r="AA128" i="1"/>
  <c r="AA130" i="1" s="1"/>
  <c r="AA132" i="1" s="1"/>
  <c r="AA16" i="1" s="1"/>
  <c r="AJ129" i="1"/>
  <c r="AJ131" i="1" s="1"/>
  <c r="AJ128" i="1"/>
  <c r="AJ130" i="1" s="1"/>
  <c r="AJ132" i="1" s="1"/>
  <c r="AJ16" i="1" s="1"/>
  <c r="U129" i="1"/>
  <c r="U131" i="1" s="1"/>
  <c r="U128" i="1"/>
  <c r="U130" i="1" s="1"/>
  <c r="BU129" i="1"/>
  <c r="BU131" i="1" s="1"/>
  <c r="BU128" i="1"/>
  <c r="BU130" i="1" s="1"/>
  <c r="CE129" i="1"/>
  <c r="CE131" i="1" s="1"/>
  <c r="CE128" i="1"/>
  <c r="CE130" i="1" s="1"/>
  <c r="CE132" i="1" s="1"/>
  <c r="AQ129" i="1"/>
  <c r="AQ131" i="1" s="1"/>
  <c r="AQ128" i="1"/>
  <c r="AQ130" i="1" s="1"/>
  <c r="CF129" i="1"/>
  <c r="CF131" i="1" s="1"/>
  <c r="CF128" i="1"/>
  <c r="CF130" i="1" s="1"/>
  <c r="AF129" i="1"/>
  <c r="AF131" i="1" s="1"/>
  <c r="AF128" i="1"/>
  <c r="AF130" i="1" s="1"/>
  <c r="BB129" i="1"/>
  <c r="BB131" i="1" s="1"/>
  <c r="BB128" i="1"/>
  <c r="BB130" i="1" s="1"/>
  <c r="BM149" i="1"/>
  <c r="BM151" i="1" s="1"/>
  <c r="BM152" i="1" s="1"/>
  <c r="BM20" i="1" s="1"/>
  <c r="BM21" i="1" s="1"/>
  <c r="BM32" i="1" s="1"/>
  <c r="W122" i="1"/>
  <c r="W124" i="1" s="1"/>
  <c r="W126" i="1" s="1"/>
  <c r="W22" i="1" s="1"/>
  <c r="W33" i="1" s="1"/>
  <c r="BM147" i="1"/>
  <c r="BM23" i="1" s="1"/>
  <c r="BM34" i="1" s="1"/>
  <c r="C16" i="10"/>
  <c r="C27" i="10" s="1"/>
  <c r="I16" i="10"/>
  <c r="I17" i="10" s="1"/>
  <c r="I28" i="10" s="1"/>
  <c r="C128" i="1"/>
  <c r="C130" i="1" s="1"/>
  <c r="C132" i="1" s="1"/>
  <c r="C129" i="1"/>
  <c r="C131" i="1" s="1"/>
  <c r="C31" i="10"/>
  <c r="C21" i="10"/>
  <c r="C32" i="10" s="1"/>
  <c r="I31" i="10"/>
  <c r="I21" i="10"/>
  <c r="I32" i="10" s="1"/>
  <c r="BD109" i="1"/>
  <c r="BD110" i="1" s="1"/>
  <c r="BD111" i="1" s="1"/>
  <c r="BD112" i="1" s="1"/>
  <c r="BD15" i="1" s="1"/>
  <c r="BD26" i="1" s="1"/>
  <c r="BD135" i="1"/>
  <c r="BD137" i="1" s="1"/>
  <c r="K151" i="1"/>
  <c r="K152" i="1" s="1"/>
  <c r="K20" i="1" s="1"/>
  <c r="K21" i="1" s="1"/>
  <c r="K32" i="1" s="1"/>
  <c r="AH151" i="1"/>
  <c r="AH152" i="1" s="1"/>
  <c r="AH20" i="1" s="1"/>
  <c r="AH31" i="1" s="1"/>
  <c r="K129" i="1"/>
  <c r="K131" i="1" s="1"/>
  <c r="K16" i="1" s="1"/>
  <c r="M21" i="1"/>
  <c r="M32" i="1" s="1"/>
  <c r="M31" i="1"/>
  <c r="C21" i="1"/>
  <c r="C32" i="1" s="1"/>
  <c r="C31" i="1"/>
  <c r="W135" i="1"/>
  <c r="W137" i="1" s="1"/>
  <c r="AS21" i="1"/>
  <c r="AS32" i="1" s="1"/>
  <c r="AS31" i="1"/>
  <c r="W111" i="1"/>
  <c r="W112" i="1" s="1"/>
  <c r="W15" i="1" s="1"/>
  <c r="W26" i="1" s="1"/>
  <c r="BD128" i="1"/>
  <c r="BD130" i="1" s="1"/>
  <c r="M128" i="1"/>
  <c r="M130" i="1" s="1"/>
  <c r="BW122" i="1"/>
  <c r="BW124" i="1" s="1"/>
  <c r="BW126" i="1" s="1"/>
  <c r="BW22" i="1" s="1"/>
  <c r="BW33" i="1" s="1"/>
  <c r="BW135" i="1"/>
  <c r="BW137" i="1" s="1"/>
  <c r="AS128" i="1"/>
  <c r="AS130" i="1" s="1"/>
  <c r="BM128" i="1"/>
  <c r="BM130" i="1" s="1"/>
  <c r="AH129" i="1"/>
  <c r="AH131" i="1" s="1"/>
  <c r="AH16" i="1" s="1"/>
  <c r="CC27" i="1" l="1"/>
  <c r="CC17" i="1"/>
  <c r="CC28" i="1" s="1"/>
  <c r="BV27" i="1"/>
  <c r="BV17" i="1"/>
  <c r="BV28" i="1" s="1"/>
  <c r="O27" i="1"/>
  <c r="O17" i="1"/>
  <c r="O28" i="1" s="1"/>
  <c r="AL27" i="1"/>
  <c r="AL17" i="1"/>
  <c r="AL28" i="1" s="1"/>
  <c r="CA17" i="1"/>
  <c r="CA28" i="1" s="1"/>
  <c r="CA27" i="1"/>
  <c r="F27" i="1"/>
  <c r="F17" i="1"/>
  <c r="F28" i="1" s="1"/>
  <c r="BA27" i="1"/>
  <c r="BA17" i="1"/>
  <c r="BA28" i="1" s="1"/>
  <c r="AA27" i="1"/>
  <c r="AA17" i="1"/>
  <c r="AA28" i="1" s="1"/>
  <c r="BJ27" i="1"/>
  <c r="BJ17" i="1"/>
  <c r="BJ28" i="1" s="1"/>
  <c r="AM27" i="1"/>
  <c r="AM17" i="1"/>
  <c r="AM28" i="1" s="1"/>
  <c r="AP27" i="1"/>
  <c r="AP17" i="1"/>
  <c r="AP28" i="1" s="1"/>
  <c r="S27" i="1"/>
  <c r="S17" i="1"/>
  <c r="S28" i="1" s="1"/>
  <c r="BK27" i="1"/>
  <c r="BK17" i="1"/>
  <c r="BK28" i="1" s="1"/>
  <c r="BZ27" i="1"/>
  <c r="BZ17" i="1"/>
  <c r="BZ28" i="1" s="1"/>
  <c r="AV27" i="1"/>
  <c r="AV17" i="1"/>
  <c r="AV28" i="1" s="1"/>
  <c r="L27" i="1"/>
  <c r="L17" i="1"/>
  <c r="L28" i="1" s="1"/>
  <c r="N27" i="1"/>
  <c r="N17" i="1"/>
  <c r="N28" i="1" s="1"/>
  <c r="AW27" i="1"/>
  <c r="AW17" i="1"/>
  <c r="AW28" i="1" s="1"/>
  <c r="BN27" i="1"/>
  <c r="BN17" i="1"/>
  <c r="BN28" i="1" s="1"/>
  <c r="Z27" i="1"/>
  <c r="Z17" i="1"/>
  <c r="Z28" i="1" s="1"/>
  <c r="AE27" i="1"/>
  <c r="AE17" i="1"/>
  <c r="AE28" i="1" s="1"/>
  <c r="CD27" i="1"/>
  <c r="CD17" i="1"/>
  <c r="CD28" i="1" s="1"/>
  <c r="BI27" i="1"/>
  <c r="BI17" i="1"/>
  <c r="BI28" i="1" s="1"/>
  <c r="AJ27" i="1"/>
  <c r="AJ17" i="1"/>
  <c r="AJ28" i="1" s="1"/>
  <c r="BC27" i="1"/>
  <c r="BC17" i="1"/>
  <c r="BC28" i="1" s="1"/>
  <c r="R27" i="1"/>
  <c r="R17" i="1"/>
  <c r="R28" i="1" s="1"/>
  <c r="BG27" i="1"/>
  <c r="BG17" i="1"/>
  <c r="BG28" i="1" s="1"/>
  <c r="BQ27" i="1"/>
  <c r="BQ17" i="1"/>
  <c r="BQ28" i="1" s="1"/>
  <c r="I27" i="1"/>
  <c r="I17" i="1"/>
  <c r="I28" i="1" s="1"/>
  <c r="AR27" i="1"/>
  <c r="AR17" i="1"/>
  <c r="AR28" i="1" s="1"/>
  <c r="P27" i="1"/>
  <c r="P17" i="1"/>
  <c r="P28" i="1" s="1"/>
  <c r="V27" i="1"/>
  <c r="V17" i="1"/>
  <c r="V28" i="1" s="1"/>
  <c r="BF27" i="1"/>
  <c r="BF17" i="1"/>
  <c r="BF28" i="1" s="1"/>
  <c r="BO27" i="1"/>
  <c r="BO17" i="1"/>
  <c r="BO28" i="1" s="1"/>
  <c r="BS27" i="1"/>
  <c r="BS17" i="1"/>
  <c r="BS28" i="1" s="1"/>
  <c r="J27" i="1"/>
  <c r="J17" i="1"/>
  <c r="J28" i="1" s="1"/>
  <c r="BR27" i="1"/>
  <c r="BR17" i="1"/>
  <c r="BR28" i="1" s="1"/>
  <c r="AB27" i="1"/>
  <c r="AB17" i="1"/>
  <c r="AB28" i="1" s="1"/>
  <c r="AZ27" i="1"/>
  <c r="AZ17" i="1"/>
  <c r="AZ28" i="1" s="1"/>
  <c r="BP27" i="1"/>
  <c r="BP17" i="1"/>
  <c r="BP28" i="1" s="1"/>
  <c r="AD17" i="1"/>
  <c r="AD28" i="1" s="1"/>
  <c r="AD27" i="1"/>
  <c r="AY27" i="1"/>
  <c r="AY17" i="1"/>
  <c r="AY28" i="1" s="1"/>
  <c r="AX27" i="1"/>
  <c r="AX17" i="1"/>
  <c r="AX28" i="1" s="1"/>
  <c r="AN27" i="1"/>
  <c r="AN17" i="1"/>
  <c r="AN28" i="1" s="1"/>
  <c r="BT27" i="1"/>
  <c r="BT17" i="1"/>
  <c r="BT28" i="1" s="1"/>
  <c r="Y27" i="1"/>
  <c r="Y17" i="1"/>
  <c r="Y28" i="1" s="1"/>
  <c r="BY27" i="1"/>
  <c r="BY17" i="1"/>
  <c r="BY28" i="1" s="1"/>
  <c r="H27" i="1"/>
  <c r="H17" i="1"/>
  <c r="H28" i="1" s="1"/>
  <c r="CG27" i="1"/>
  <c r="CG17" i="1"/>
  <c r="CG28" i="1" s="1"/>
  <c r="BH27" i="1"/>
  <c r="BH17" i="1"/>
  <c r="BH28" i="1" s="1"/>
  <c r="AG27" i="1"/>
  <c r="AG17" i="1"/>
  <c r="AG28" i="1" s="1"/>
  <c r="BX27" i="1"/>
  <c r="BX17" i="1"/>
  <c r="BX28" i="1" s="1"/>
  <c r="AC27" i="1"/>
  <c r="AC17" i="1"/>
  <c r="AC28" i="1" s="1"/>
  <c r="BE27" i="1"/>
  <c r="BE17" i="1"/>
  <c r="BE28" i="1" s="1"/>
  <c r="G27" i="1"/>
  <c r="G17" i="1"/>
  <c r="G28" i="1" s="1"/>
  <c r="E27" i="1"/>
  <c r="E17" i="1"/>
  <c r="E28" i="1" s="1"/>
  <c r="T27" i="1"/>
  <c r="T17" i="1"/>
  <c r="T28" i="1" s="1"/>
  <c r="Q27" i="1"/>
  <c r="Q17" i="1"/>
  <c r="Q28" i="1" s="1"/>
  <c r="BL27" i="1"/>
  <c r="BL17" i="1"/>
  <c r="BL28" i="1" s="1"/>
  <c r="AK27" i="1"/>
  <c r="AK17" i="1"/>
  <c r="AK28" i="1" s="1"/>
  <c r="AO27" i="1"/>
  <c r="AO17" i="1"/>
  <c r="AO28" i="1" s="1"/>
  <c r="CB27" i="1"/>
  <c r="CB17" i="1"/>
  <c r="CB28" i="1" s="1"/>
  <c r="D27" i="1"/>
  <c r="D17" i="1"/>
  <c r="D28" i="1" s="1"/>
  <c r="CF132" i="1"/>
  <c r="CF16" i="1" s="1"/>
  <c r="BU132" i="1"/>
  <c r="BU16" i="1" s="1"/>
  <c r="BM132" i="1"/>
  <c r="BM16" i="1" s="1"/>
  <c r="BM27" i="1" s="1"/>
  <c r="BD132" i="1"/>
  <c r="BD16" i="1" s="1"/>
  <c r="BD27" i="1" s="1"/>
  <c r="BB132" i="1"/>
  <c r="BB16" i="1" s="1"/>
  <c r="AS132" i="1"/>
  <c r="AS16" i="1" s="1"/>
  <c r="AQ132" i="1"/>
  <c r="AQ16" i="1" s="1"/>
  <c r="AF132" i="1"/>
  <c r="AF16" i="1" s="1"/>
  <c r="U132" i="1"/>
  <c r="U16" i="1" s="1"/>
  <c r="U27" i="1" s="1"/>
  <c r="M132" i="1"/>
  <c r="M16" i="1" s="1"/>
  <c r="CE16" i="1"/>
  <c r="BW128" i="1"/>
  <c r="BW130" i="1" s="1"/>
  <c r="BM31" i="1"/>
  <c r="W128" i="1"/>
  <c r="W130" i="1" s="1"/>
  <c r="C17" i="10"/>
  <c r="C28" i="10" s="1"/>
  <c r="I27" i="10"/>
  <c r="K31" i="1"/>
  <c r="C16" i="1"/>
  <c r="C17" i="1" s="1"/>
  <c r="C28" i="1" s="1"/>
  <c r="BW140" i="1"/>
  <c r="BW141" i="1" s="1"/>
  <c r="BW148" i="1" s="1"/>
  <c r="BW24" i="1" s="1"/>
  <c r="W140" i="1"/>
  <c r="W141" i="1" s="1"/>
  <c r="W148" i="1" s="1"/>
  <c r="W24" i="1" s="1"/>
  <c r="BD140" i="1"/>
  <c r="BD147" i="1" s="1"/>
  <c r="BD23" i="1" s="1"/>
  <c r="BD34" i="1" s="1"/>
  <c r="AH21" i="1"/>
  <c r="AH32" i="1" s="1"/>
  <c r="AH17" i="1"/>
  <c r="AH28" i="1" s="1"/>
  <c r="AH27" i="1"/>
  <c r="K17" i="1"/>
  <c r="K28" i="1" s="1"/>
  <c r="K27" i="1"/>
  <c r="BU17" i="1" l="1"/>
  <c r="BU28" i="1" s="1"/>
  <c r="BU27" i="1"/>
  <c r="CF27" i="1"/>
  <c r="CF17" i="1"/>
  <c r="CF28" i="1" s="1"/>
  <c r="BW132" i="1"/>
  <c r="BW16" i="1" s="1"/>
  <c r="BW27" i="1" s="1"/>
  <c r="BM17" i="1"/>
  <c r="BM28" i="1" s="1"/>
  <c r="BD17" i="1"/>
  <c r="BD28" i="1" s="1"/>
  <c r="BB27" i="1"/>
  <c r="BB17" i="1"/>
  <c r="BB28" i="1" s="1"/>
  <c r="AS27" i="1"/>
  <c r="AS17" i="1"/>
  <c r="AS28" i="1" s="1"/>
  <c r="AQ17" i="1"/>
  <c r="AQ28" i="1" s="1"/>
  <c r="AQ27" i="1"/>
  <c r="AF27" i="1"/>
  <c r="AF17" i="1"/>
  <c r="AF28" i="1" s="1"/>
  <c r="W132" i="1"/>
  <c r="W16" i="1" s="1"/>
  <c r="W17" i="1" s="1"/>
  <c r="W28" i="1" s="1"/>
  <c r="U17" i="1"/>
  <c r="U28" i="1" s="1"/>
  <c r="M27" i="1"/>
  <c r="M17" i="1"/>
  <c r="M28" i="1" s="1"/>
  <c r="CE27" i="1"/>
  <c r="CE17" i="1"/>
  <c r="CE28" i="1" s="1"/>
  <c r="BW147" i="1"/>
  <c r="BW23" i="1" s="1"/>
  <c r="BW34" i="1" s="1"/>
  <c r="W149" i="1"/>
  <c r="W151" i="1" s="1"/>
  <c r="W152" i="1" s="1"/>
  <c r="W20" i="1" s="1"/>
  <c r="W21" i="1" s="1"/>
  <c r="W32" i="1" s="1"/>
  <c r="BW149" i="1"/>
  <c r="BW151" i="1" s="1"/>
  <c r="BW152" i="1" s="1"/>
  <c r="BW20" i="1" s="1"/>
  <c r="BW21" i="1" s="1"/>
  <c r="BW32" i="1" s="1"/>
  <c r="W147" i="1"/>
  <c r="W23" i="1" s="1"/>
  <c r="W34" i="1" s="1"/>
  <c r="C27" i="1"/>
  <c r="BD141" i="1"/>
  <c r="BD148" i="1" s="1"/>
  <c r="BD24" i="1" s="1"/>
  <c r="BD149" i="1"/>
  <c r="BD151" i="1" s="1"/>
  <c r="BD152" i="1" s="1"/>
  <c r="BD20" i="1" s="1"/>
  <c r="BW17" i="1" l="1"/>
  <c r="BW28" i="1" s="1"/>
  <c r="W27" i="1"/>
  <c r="BW31" i="1"/>
  <c r="W31" i="1"/>
  <c r="BD21" i="1"/>
  <c r="BD32" i="1" s="1"/>
  <c r="B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D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E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5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8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5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7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79" authorId="0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E79" authorId="0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0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0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0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8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8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D85" authorId="0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E85" authorId="0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0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0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0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<sst xmlns="http://schemas.openxmlformats.org/spreadsheetml/2006/main" count="724" uniqueCount="233">
  <si>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</si>
  <si>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</si>
  <si>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</si>
  <si>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</si>
  <si>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</si>
  <si>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</si>
  <si>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</si>
  <si>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</si>
  <si>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</si>
  <si>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</si>
  <si>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</si>
  <si>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</si>
  <si>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</si>
  <si>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</si>
  <si>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</si>
  <si>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</si>
  <si>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</si>
  <si>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</si>
  <si>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</si>
  <si>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</si>
  <si>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</si>
  <si>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</si>
  <si>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</si>
  <si>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</si>
  <si>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</si>
  <si>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</si>
  <si>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</si>
  <si>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</si>
  <si>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</si>
  <si>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</si>
  <si>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</si>
  <si>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</si>
  <si>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</si>
  <si>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</si>
  <si>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</si>
  <si>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</si>
  <si>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</si>
  <si>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</si>
  <si>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</si>
  <si>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</si>
  <si>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</si>
  <si>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</si>
  <si>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</si>
  <si>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</si>
  <si>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</si>
  <si>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</si>
  <si>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</si>
  <si>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</si>
  <si>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</si>
  <si>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</si>
  <si>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</si>
  <si>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</si>
  <si>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</si>
  <si>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</si>
  <si>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</si>
  <si>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</si>
  <si>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</si>
  <si>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</si>
  <si>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</si>
  <si>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</si>
  <si>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</si>
  <si>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</si>
  <si>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</si>
  <si>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CH4-produktion, biogasanlæg, kg CH4/t gylle ab dyr</t>
  </si>
  <si>
    <t>CH4 teknologi korrektionsfaktor</t>
  </si>
  <si>
    <t>N-udledning, gylle ubehandlet, ab stald</t>
  </si>
  <si>
    <t>NH3-udledning stald, kg-N pr. dyr prod/årsdyr</t>
  </si>
  <si>
    <t>fra normtal</t>
  </si>
  <si>
    <t>NH3-udledning lager,  kg-N pr. dyr prod/årsdyr</t>
  </si>
  <si>
    <t>temp korrektions faktor</t>
  </si>
  <si>
    <t>NH3-udledning stald tempkorr, kg-N pr. dyr prod/årsdyr</t>
  </si>
  <si>
    <t>NH3-udledning lager tempkorr, kg-N pr. dyr prod/årsdyr</t>
  </si>
  <si>
    <t>NH3-udledning stald tempkorr, kg-N/t gylle ab dyr</t>
  </si>
  <si>
    <t>NH3-udledning lager tempkorr, kg-N/t gylle ab dyr</t>
  </si>
  <si>
    <t>NH3 teknologi korrektionsfaktor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</si>
  <si>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</si>
  <si>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</si>
  <si>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</si>
  <si>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</si>
  <si>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</si>
  <si>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</si>
  <si>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</si>
  <si>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</si>
  <si>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</si>
  <si>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</si>
  <si>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</si>
  <si>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</si>
  <si>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</si>
  <si>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</si>
  <si>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</si>
  <si>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</si>
  <si>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</si>
  <si>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</si>
  <si>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</si>
  <si>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</si>
  <si>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</si>
  <si>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</si>
  <si>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</si>
  <si>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</si>
  <si>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</si>
  <si>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</si>
  <si>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</si>
  <si>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</si>
  <si>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</si>
  <si>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</si>
  <si>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</si>
  <si>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</si>
  <si>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 xml:space="preserve">Normtal 2023/24 (smg. Og sl.) Søer: 1 kg for årsdyr, jf pers com. 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</si>
  <si>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</si>
  <si>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</si>
  <si>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</si>
  <si>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</si>
  <si>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</si>
  <si>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</si>
  <si>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</si>
  <si>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</si>
  <si>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</si>
  <si>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</si>
  <si>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</si>
  <si>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</si>
  <si>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</si>
  <si>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</si>
  <si>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</si>
  <si>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</si>
  <si>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</si>
  <si>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</si>
  <si>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</si>
  <si>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</si>
  <si>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</si>
  <si>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</si>
  <si>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</si>
  <si>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</si>
  <si>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</si>
  <si>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</si>
  <si>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</si>
  <si>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</si>
  <si>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</si>
  <si>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</si>
  <si>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</si>
  <si>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</si>
  <si>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</si>
  <si>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</si>
  <si>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</si>
  <si>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</si>
  <si>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</si>
  <si>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</si>
  <si>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</si>
  <si>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</si>
  <si>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</si>
  <si>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</si>
  <si>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</si>
  <si>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</si>
  <si>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</si>
  <si>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</si>
  <si>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</si>
  <si>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</si>
  <si>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</si>
  <si>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</si>
  <si>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</si>
  <si>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</si>
  <si>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</si>
  <si>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</si>
  <si>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</si>
  <si>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</si>
  <si>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</si>
  <si>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</si>
  <si>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</si>
  <si>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</si>
  <si>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</si>
  <si>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</si>
  <si>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</si>
  <si>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</si>
  <si>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</si>
  <si>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</si>
  <si>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</si>
  <si>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</si>
  <si>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</si>
  <si>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</si>
  <si>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</si>
  <si>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</si>
  <si>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</si>
  <si>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</si>
  <si>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</si>
  <si>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</si>
  <si>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</si>
  <si>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</si>
  <si>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NH3</t>
  </si>
  <si>
    <t>Køer, tung</t>
  </si>
  <si>
    <t>Sengestald med spalter (kanal, bagskyl eller ringkanal)</t>
  </si>
  <si>
    <t>Sengestald, fast drænet gulv med skraber og ajleafløb</t>
  </si>
  <si>
    <t>6.13</t>
  </si>
  <si>
    <t>N-udledning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</si>
  <si>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</si>
  <si>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</si>
  <si>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</si>
  <si>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</si>
  <si>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</si>
  <si>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</si>
  <si>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</si>
  <si>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</si>
  <si>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</si>
  <si>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</si>
  <si>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</si>
  <si>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</si>
  <si>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</si>
  <si>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</si>
  <si>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</si>
  <si>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</si>
  <si>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</si>
  <si>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</si>
  <si>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</si>
  <si>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</si>
  <si>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</si>
  <si>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</si>
  <si>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</si>
  <si>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</si>
  <si>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</si>
  <si>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</si>
  <si>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</si>
  <si>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</si>
  <si>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</si>
  <si>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</si>
  <si>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</si>
  <si>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</si>
  <si>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Total-N ab dyr, kg/gris el. årsso</t>
  </si>
  <si>
    <t>Direkte N2O udledning stald+lager, kg N2O-N/kg NH3-N ab dyr</t>
  </si>
  <si>
    <t>N2O-udledning total, kg/t gylle ab dyr</t>
  </si>
  <si>
    <t>Total-N ab dyr, kg/t gylle ab dyr</t>
  </si>
  <si>
    <t>Total-N ab dyr, kg/ årsko</t>
  </si>
  <si>
    <t>5.11.49.7.14.4.2</t>
  </si>
  <si>
    <t>ændret til 5 cm fra 3 cm</t>
  </si>
  <si>
    <t>Ln(A)</t>
  </si>
  <si>
    <t>Ln(A) kvæg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</si>
</sst>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1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54"/>
  <sheetViews>
    <sheetView tabSelected="1" zoomScaleNormal="100" workbookViewId="0">
      <pane xSplit="2" ySplit="6" topLeftCell="C125" activePane="bottomRight" state="frozen"/>
      <selection pane="topRight" activeCell="C1" sqref="C1"/>
      <selection pane="bottomLeft" activeCell="A3" sqref="A3"/>
      <selection pane="bottomRight" activeCell="C145" sqref="C145"/>
    </sheetView>
  </sheetViews>
  <sheetFormatPr defaultColWidth="9.140625" defaultRowHeight="15" x14ac:dyDescent="0.25"/>
  <cols>
    <col min="1" max="1" width="59" style="2" bestFit="1" customWidth="1"/>
    <col min="2" max="2" width="63" style="2" bestFit="1" customWidth="1"/>
    <col min="3" max="12" width="27.85546875" style="2" bestFit="1" customWidth="1"/>
    <col min="13" max="22" width="29.42578125" style="2" bestFit="1" customWidth="1"/>
    <col min="23" max="33" width="27.140625" style="2" customWidth="1"/>
    <col min="34" max="55" width="33.28515625" style="2" bestFit="1" customWidth="1"/>
    <col min="56" max="64" width="36.42578125" style="2" bestFit="1" customWidth="1"/>
    <col min="65" max="74" width="39" style="2" bestFit="1" customWidth="1"/>
    <col min="75" max="85" width="43.85546875" style="2" bestFit="1" customWidth="1"/>
    <col min="86" max="133" width="12.5703125" style="2" customWidth="1"/>
    <col min="134" max="16384" width="9.140625" style="2"/>
  </cols>
  <sheetData>
    <row r="1" spans="1:85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3</v>
      </c>
      <c r="BB1" s="6" t="s">
        <v>3</v>
      </c>
      <c r="BC1" s="6" t="s">
        <v>3</v>
      </c>
      <c r="BD1" s="6" t="s">
        <v>4</v>
      </c>
      <c r="BE1" s="6" t="s">
        <v>4</v>
      </c>
      <c r="BF1" s="6" t="s">
        <v>4</v>
      </c>
      <c r="BG1" s="6" t="s">
        <v>4</v>
      </c>
      <c r="BH1" s="6" t="s">
        <v>4</v>
      </c>
      <c r="BI1" s="6" t="s">
        <v>4</v>
      </c>
      <c r="BJ1" s="6" t="s">
        <v>4</v>
      </c>
      <c r="BK1" s="6" t="s">
        <v>4</v>
      </c>
      <c r="BL1" s="6" t="s">
        <v>4</v>
      </c>
      <c r="BM1" s="6" t="s">
        <v>4</v>
      </c>
      <c r="BN1" s="6" t="s">
        <v>4</v>
      </c>
      <c r="BO1" s="6" t="s">
        <v>4</v>
      </c>
      <c r="BP1" s="6" t="s">
        <v>4</v>
      </c>
      <c r="BQ1" s="6" t="s">
        <v>4</v>
      </c>
      <c r="BR1" s="6" t="s">
        <v>4</v>
      </c>
      <c r="BS1" s="6" t="s">
        <v>4</v>
      </c>
      <c r="BT1" s="6" t="s">
        <v>4</v>
      </c>
      <c r="BU1" s="6" t="s">
        <v>4</v>
      </c>
      <c r="BV1" s="6" t="s">
        <v>4</v>
      </c>
      <c r="BW1" s="6" t="s">
        <v>4</v>
      </c>
      <c r="BX1" s="6" t="s">
        <v>4</v>
      </c>
      <c r="BY1" s="6" t="s">
        <v>4</v>
      </c>
      <c r="BZ1" s="6" t="s">
        <v>4</v>
      </c>
      <c r="CA1" s="6" t="s">
        <v>4</v>
      </c>
      <c r="CB1" s="6" t="s">
        <v>4</v>
      </c>
      <c r="CC1" s="6" t="s">
        <v>4</v>
      </c>
      <c r="CD1" s="6" t="s">
        <v>4</v>
      </c>
      <c r="CE1" s="6" t="s">
        <v>4</v>
      </c>
      <c r="CF1" s="6" t="s">
        <v>4</v>
      </c>
      <c r="CG1" s="6" t="s">
        <v>4</v>
      </c>
    </row>
    <row r="2" spans="1:85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9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9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10</v>
      </c>
      <c r="AO2" s="6" t="s">
        <v>10</v>
      </c>
      <c r="AP2" s="6" t="s">
        <v>10</v>
      </c>
      <c r="AQ2" s="6" t="s">
        <v>10</v>
      </c>
      <c r="AR2" s="6" t="s">
        <v>10</v>
      </c>
      <c r="AS2" s="6" t="s">
        <v>11</v>
      </c>
      <c r="AT2" s="6" t="s">
        <v>11</v>
      </c>
      <c r="AU2" s="6" t="s">
        <v>11</v>
      </c>
      <c r="AV2" s="6" t="s">
        <v>11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11</v>
      </c>
      <c r="BB2" s="6" t="s">
        <v>11</v>
      </c>
      <c r="BC2" s="6" t="s">
        <v>11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12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13</v>
      </c>
      <c r="BU2" s="6" t="s">
        <v>13</v>
      </c>
      <c r="BV2" s="6" t="s">
        <v>13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14</v>
      </c>
      <c r="CD2" s="6" t="s">
        <v>14</v>
      </c>
      <c r="CE2" s="6" t="s">
        <v>14</v>
      </c>
      <c r="CF2" s="6" t="s">
        <v>14</v>
      </c>
      <c r="CG2" s="6" t="s">
        <v>14</v>
      </c>
    </row>
    <row r="3" spans="1:85" x14ac:dyDescent="0.25">
      <c r="A3" s="2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16</v>
      </c>
      <c r="X3" s="6" t="s">
        <v>26</v>
      </c>
      <c r="Y3" s="6" t="s">
        <v>17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16</v>
      </c>
      <c r="AI3" s="6" t="s">
        <v>26</v>
      </c>
      <c r="AJ3" s="6" t="s">
        <v>17</v>
      </c>
      <c r="AK3" s="6" t="s">
        <v>18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16</v>
      </c>
      <c r="AT3" s="6" t="s">
        <v>26</v>
      </c>
      <c r="AU3" s="6" t="s">
        <v>17</v>
      </c>
      <c r="AV3" s="6" t="s">
        <v>18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16</v>
      </c>
      <c r="BE3" s="6" t="s">
        <v>17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25</v>
      </c>
      <c r="BM3" s="6" t="s">
        <v>16</v>
      </c>
      <c r="BN3" s="6" t="s">
        <v>17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26</v>
      </c>
      <c r="CG3" s="6" t="s">
        <v>25</v>
      </c>
    </row>
    <row r="4" spans="1:85" s="27" customFormat="1" x14ac:dyDescent="0.25">
      <c r="A4" s="27" t="s">
        <v>27</v>
      </c>
      <c r="C4" s="28">
        <v>46</v>
      </c>
      <c r="D4" s="28">
        <v>46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20</v>
      </c>
      <c r="N4" s="28">
        <v>20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47</v>
      </c>
      <c r="X4" s="28">
        <v>47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73</v>
      </c>
      <c r="AI4" s="28">
        <v>73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 t="s">
        <v>28</v>
      </c>
      <c r="AT4" s="28" t="s">
        <v>28</v>
      </c>
      <c r="AU4" s="28" t="s">
        <v>28</v>
      </c>
      <c r="AV4" s="28" t="s">
        <v>28</v>
      </c>
      <c r="AW4" s="28" t="s">
        <v>28</v>
      </c>
      <c r="AX4" s="28" t="s">
        <v>28</v>
      </c>
      <c r="AY4" s="28" t="s">
        <v>28</v>
      </c>
      <c r="AZ4" s="28" t="s">
        <v>28</v>
      </c>
      <c r="BA4" s="28" t="s">
        <v>28</v>
      </c>
      <c r="BB4" s="28" t="s">
        <v>28</v>
      </c>
      <c r="BC4" s="28" t="s">
        <v>28</v>
      </c>
      <c r="BD4" s="28">
        <v>65</v>
      </c>
      <c r="BE4" s="28">
        <v>65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64</v>
      </c>
      <c r="BN4" s="28">
        <v>64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 t="s">
        <v>29</v>
      </c>
      <c r="BX4" s="28" t="s">
        <v>29</v>
      </c>
      <c r="BY4" s="28" t="s">
        <v>29</v>
      </c>
      <c r="BZ4" s="28" t="s">
        <v>29</v>
      </c>
      <c r="CA4" s="28" t="s">
        <v>29</v>
      </c>
      <c r="CB4" s="28" t="s">
        <v>29</v>
      </c>
      <c r="CC4" s="28" t="s">
        <v>29</v>
      </c>
      <c r="CD4" s="28" t="s">
        <v>29</v>
      </c>
      <c r="CE4" s="28" t="s">
        <v>29</v>
      </c>
      <c r="CF4" s="28" t="s">
        <v>29</v>
      </c>
      <c r="CG4" s="28" t="s">
        <v>29</v>
      </c>
    </row>
    <row r="5" spans="1:85" s="27" customFormat="1" x14ac:dyDescent="0.25">
      <c r="A5" s="27" t="s">
        <v>30</v>
      </c>
      <c r="C5" s="28">
        <v>10</v>
      </c>
      <c r="D5" s="28">
        <v>10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</row>
    <row r="6" spans="1:85" x14ac:dyDescent="0.25">
      <c r="A6" s="2" t="s">
        <v>31</v>
      </c>
      <c r="B6" s="2" t="s">
        <v>32</v>
      </c>
      <c r="C6" s="10">
        <v>48</v>
      </c>
      <c r="D6" s="10">
        <v>7</v>
      </c>
      <c r="E6" s="10">
        <v>7</v>
      </c>
      <c r="F6" s="10">
        <v>7</v>
      </c>
      <c r="G6" s="10">
        <v>48</v>
      </c>
      <c r="H6" s="10">
        <v>48</v>
      </c>
      <c r="I6" s="10">
        <v>48</v>
      </c>
      <c r="J6" s="10">
        <v>48</v>
      </c>
      <c r="K6" s="10">
        <v>7</v>
      </c>
      <c r="L6" s="10">
        <v>48</v>
      </c>
      <c r="M6" s="10">
        <v>24</v>
      </c>
      <c r="N6" s="10">
        <v>7</v>
      </c>
      <c r="O6" s="10">
        <v>7</v>
      </c>
      <c r="P6" s="10">
        <v>7</v>
      </c>
      <c r="Q6" s="10">
        <v>24</v>
      </c>
      <c r="R6" s="10">
        <v>24</v>
      </c>
      <c r="S6" s="10">
        <v>24</v>
      </c>
      <c r="T6" s="10">
        <v>24</v>
      </c>
      <c r="U6" s="10">
        <v>7</v>
      </c>
      <c r="V6" s="10">
        <v>24</v>
      </c>
      <c r="W6" s="10">
        <v>29</v>
      </c>
      <c r="X6" s="10">
        <v>1</v>
      </c>
      <c r="Y6" s="10">
        <v>7</v>
      </c>
      <c r="Z6" s="10">
        <v>7</v>
      </c>
      <c r="AA6" s="10">
        <v>7</v>
      </c>
      <c r="AB6" s="10">
        <v>29</v>
      </c>
      <c r="AC6" s="10">
        <v>29</v>
      </c>
      <c r="AD6" s="10">
        <v>29</v>
      </c>
      <c r="AE6" s="10">
        <v>29</v>
      </c>
      <c r="AF6" s="10">
        <v>7</v>
      </c>
      <c r="AG6" s="10">
        <v>29</v>
      </c>
      <c r="AH6" s="10">
        <v>22</v>
      </c>
      <c r="AI6" s="10">
        <v>1</v>
      </c>
      <c r="AJ6" s="10">
        <v>7</v>
      </c>
      <c r="AK6" s="10">
        <v>7</v>
      </c>
      <c r="AL6" s="10">
        <v>7</v>
      </c>
      <c r="AM6" s="10">
        <v>22</v>
      </c>
      <c r="AN6" s="10">
        <v>22</v>
      </c>
      <c r="AO6" s="10">
        <v>22</v>
      </c>
      <c r="AP6" s="10">
        <v>22</v>
      </c>
      <c r="AQ6" s="10">
        <v>7</v>
      </c>
      <c r="AR6" s="10">
        <v>22</v>
      </c>
      <c r="AS6" s="10">
        <v>15</v>
      </c>
      <c r="AT6" s="10">
        <v>1</v>
      </c>
      <c r="AU6" s="10">
        <v>7</v>
      </c>
      <c r="AV6" s="10">
        <v>7</v>
      </c>
      <c r="AW6" s="10">
        <v>7</v>
      </c>
      <c r="AX6" s="10">
        <v>15</v>
      </c>
      <c r="AY6" s="10">
        <v>15</v>
      </c>
      <c r="AZ6" s="10">
        <v>15</v>
      </c>
      <c r="BA6" s="10">
        <v>15</v>
      </c>
      <c r="BB6" s="10">
        <v>7</v>
      </c>
      <c r="BC6" s="10">
        <v>15</v>
      </c>
      <c r="BD6" s="10">
        <v>41</v>
      </c>
      <c r="BE6" s="10">
        <v>7</v>
      </c>
      <c r="BF6" s="10">
        <v>7</v>
      </c>
      <c r="BG6" s="10">
        <v>7</v>
      </c>
      <c r="BH6" s="10">
        <v>41</v>
      </c>
      <c r="BI6" s="10">
        <v>41</v>
      </c>
      <c r="BJ6" s="10">
        <v>41</v>
      </c>
      <c r="BK6" s="10">
        <v>41</v>
      </c>
      <c r="BL6" s="10">
        <v>41</v>
      </c>
      <c r="BM6" s="10">
        <v>41</v>
      </c>
      <c r="BN6" s="10">
        <v>7</v>
      </c>
      <c r="BO6" s="10">
        <v>7</v>
      </c>
      <c r="BP6" s="10">
        <v>7</v>
      </c>
      <c r="BQ6" s="10">
        <v>41</v>
      </c>
      <c r="BR6" s="10">
        <v>41</v>
      </c>
      <c r="BS6" s="10">
        <v>41</v>
      </c>
      <c r="BT6" s="10">
        <v>41</v>
      </c>
      <c r="BU6" s="10">
        <v>7</v>
      </c>
      <c r="BV6" s="10">
        <v>41</v>
      </c>
      <c r="BW6" s="10">
        <v>30</v>
      </c>
      <c r="BX6" s="10">
        <v>7</v>
      </c>
      <c r="BY6" s="10">
        <v>7</v>
      </c>
      <c r="BZ6" s="10">
        <v>7</v>
      </c>
      <c r="CA6" s="10">
        <v>30</v>
      </c>
      <c r="CB6" s="10">
        <v>30</v>
      </c>
      <c r="CC6" s="10">
        <v>30</v>
      </c>
      <c r="CD6" s="10">
        <v>30</v>
      </c>
      <c r="CE6" s="10">
        <v>7</v>
      </c>
      <c r="CF6" s="10">
        <v>1</v>
      </c>
      <c r="CG6" s="10">
        <v>30</v>
      </c>
    </row>
    <row r="7" spans="1:85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</row>
    <row r="8" spans="1:85" x14ac:dyDescent="0.25">
      <c r="A8" s="2" t="s">
        <v>35</v>
      </c>
      <c r="B8" s="2" t="s">
        <v>36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</row>
    <row r="9" spans="1:85" x14ac:dyDescent="0.25">
      <c r="A9" s="2" t="s">
        <v>37</v>
      </c>
      <c r="B9" s="2" t="s">
        <v>230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1</v>
      </c>
      <c r="Y9" s="3">
        <v>5</v>
      </c>
      <c r="Z9" s="3">
        <v>5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1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1</v>
      </c>
      <c r="AU9" s="3">
        <v>5</v>
      </c>
      <c r="AV9" s="3">
        <v>5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1</v>
      </c>
      <c r="CG9" s="3">
        <v>5</v>
      </c>
    </row>
    <row r="10" spans="1:85" s="17" customFormat="1" x14ac:dyDescent="0.25">
      <c r="A10" s="17" t="s">
        <v>39</v>
      </c>
      <c r="C10" s="20">
        <f t="shared" ref="C10:CA10" si="0">+C6*C12+C9</f>
        <v>35.946858989898992</v>
      </c>
      <c r="D10" s="20">
        <f t="shared" ref="D10:F10" si="1">+D6*D12+D9</f>
        <v>9.5130836026936034</v>
      </c>
      <c r="E10" s="20">
        <f t="shared" si="1"/>
        <v>9.5130836026936034</v>
      </c>
      <c r="F10" s="20">
        <f t="shared" si="1"/>
        <v>9.5130836026936034</v>
      </c>
      <c r="G10" s="20">
        <f t="shared" si="0"/>
        <v>35.946858989898992</v>
      </c>
      <c r="H10" s="20">
        <f t="shared" ref="H10:I10" si="2">+H6*H12+H9</f>
        <v>35.946858989898992</v>
      </c>
      <c r="I10" s="20">
        <f t="shared" si="2"/>
        <v>35.946858989898992</v>
      </c>
      <c r="J10" s="20">
        <f t="shared" ref="J10" si="3">+J6*J12+J9</f>
        <v>35.946858989898992</v>
      </c>
      <c r="K10" s="20">
        <f t="shared" si="0"/>
        <v>9.5130836026936034</v>
      </c>
      <c r="L10" s="20">
        <f t="shared" ref="L10" si="4">+L6*L12+L9</f>
        <v>35.946858989898992</v>
      </c>
      <c r="M10" s="20">
        <f t="shared" ref="M10:U10" si="5">+M6*M12+M9</f>
        <v>36.243155286195282</v>
      </c>
      <c r="N10" s="20">
        <f t="shared" ref="N10:P10" si="6">+N6*N12+N9</f>
        <v>14.112586958473624</v>
      </c>
      <c r="O10" s="20">
        <f t="shared" si="6"/>
        <v>14.112586958473624</v>
      </c>
      <c r="P10" s="20">
        <f t="shared" si="6"/>
        <v>14.112586958473624</v>
      </c>
      <c r="Q10" s="20">
        <f t="shared" si="5"/>
        <v>36.243155286195282</v>
      </c>
      <c r="R10" s="20">
        <f t="shared" ref="R10:S10" si="7">+R6*R12+R9</f>
        <v>36.243155286195282</v>
      </c>
      <c r="S10" s="20">
        <f t="shared" si="7"/>
        <v>36.243155286195282</v>
      </c>
      <c r="T10" s="20">
        <f t="shared" ref="T10" si="8">+T6*T12+T9</f>
        <v>36.243155286195282</v>
      </c>
      <c r="U10" s="20">
        <f t="shared" si="5"/>
        <v>14.112586958473624</v>
      </c>
      <c r="V10" s="20">
        <f t="shared" ref="V10" si="9">+V6*V12+V9</f>
        <v>36.243155286195282</v>
      </c>
      <c r="W10" s="20">
        <f t="shared" si="0"/>
        <v>35.349213355874895</v>
      </c>
      <c r="X10" s="20">
        <f t="shared" ref="X10" si="10">+X6*X12+X9</f>
        <v>2.0465245984784448</v>
      </c>
      <c r="Y10" s="20">
        <f t="shared" ref="Y10:AA10" si="11">+Y6*Y12+Y9</f>
        <v>12.325672189349113</v>
      </c>
      <c r="Z10" s="20">
        <f t="shared" si="11"/>
        <v>12.325672189349113</v>
      </c>
      <c r="AA10" s="20">
        <f t="shared" si="11"/>
        <v>12.325672189349113</v>
      </c>
      <c r="AB10" s="20">
        <f t="shared" si="0"/>
        <v>35.349213355874895</v>
      </c>
      <c r="AC10" s="20">
        <f t="shared" ref="AC10:AD10" si="12">+AC6*AC12+AC9</f>
        <v>35.349213355874895</v>
      </c>
      <c r="AD10" s="20">
        <f t="shared" si="12"/>
        <v>35.349213355874895</v>
      </c>
      <c r="AE10" s="20">
        <f t="shared" ref="AE10" si="13">+AE6*AE12+AE9</f>
        <v>35.349213355874895</v>
      </c>
      <c r="AF10" s="20">
        <f t="shared" ref="AF10:AG10" si="14">+AF6*AF12+AF9</f>
        <v>12.325672189349113</v>
      </c>
      <c r="AG10" s="20">
        <f t="shared" si="14"/>
        <v>35.349213355874895</v>
      </c>
      <c r="AH10" s="20">
        <f t="shared" si="0"/>
        <v>35.698054888701037</v>
      </c>
      <c r="AI10" s="20">
        <f t="shared" ref="AI10" si="15">+AI6*AI12+AI9</f>
        <v>2.3953661313045926</v>
      </c>
      <c r="AJ10" s="20">
        <f t="shared" ref="AJ10:AL10" si="16">+AJ6*AJ12+AJ9</f>
        <v>14.767562919132148</v>
      </c>
      <c r="AK10" s="20">
        <f t="shared" si="16"/>
        <v>14.767562919132148</v>
      </c>
      <c r="AL10" s="20">
        <f t="shared" si="16"/>
        <v>14.767562919132148</v>
      </c>
      <c r="AM10" s="20">
        <f t="shared" si="0"/>
        <v>35.698054888701037</v>
      </c>
      <c r="AN10" s="20">
        <f t="shared" ref="AN10:AO10" si="17">+AN6*AN12+AN9</f>
        <v>35.698054888701037</v>
      </c>
      <c r="AO10" s="20">
        <f t="shared" si="17"/>
        <v>35.698054888701037</v>
      </c>
      <c r="AP10" s="20">
        <f t="shared" ref="AP10" si="18">+AP6*AP12+AP9</f>
        <v>35.698054888701037</v>
      </c>
      <c r="AQ10" s="20">
        <f t="shared" ref="AQ10:AR10" si="19">+AQ6*AQ12+AQ9</f>
        <v>14.767562919132148</v>
      </c>
      <c r="AR10" s="20">
        <f t="shared" si="19"/>
        <v>35.698054888701037</v>
      </c>
      <c r="AS10" s="20">
        <f t="shared" si="0"/>
        <v>36.395737954353343</v>
      </c>
      <c r="AT10" s="20">
        <f t="shared" ref="AT10" si="20">+AT6*AT12+AT9</f>
        <v>3.0930491969568896</v>
      </c>
      <c r="AU10" s="20">
        <f t="shared" ref="AU10:AW10" si="21">+AU6*AU12+AU9</f>
        <v>19.651344378698226</v>
      </c>
      <c r="AV10" s="20">
        <f t="shared" si="21"/>
        <v>19.651344378698226</v>
      </c>
      <c r="AW10" s="20">
        <f t="shared" si="21"/>
        <v>19.651344378698226</v>
      </c>
      <c r="AX10" s="20">
        <f t="shared" si="0"/>
        <v>36.395737954353343</v>
      </c>
      <c r="AY10" s="20">
        <f t="shared" ref="AY10:AZ10" si="22">+AY6*AY12+AY9</f>
        <v>36.395737954353343</v>
      </c>
      <c r="AZ10" s="20">
        <f t="shared" si="22"/>
        <v>36.395737954353343</v>
      </c>
      <c r="BA10" s="20">
        <f t="shared" ref="BA10" si="23">+BA6*BA12+BA9</f>
        <v>36.395737954353343</v>
      </c>
      <c r="BB10" s="20">
        <f t="shared" ref="BB10:BC10" si="24">+BB6*BB12+BB9</f>
        <v>19.651344378698226</v>
      </c>
      <c r="BC10" s="20">
        <f t="shared" si="24"/>
        <v>36.395737954353343</v>
      </c>
      <c r="BD10" s="20">
        <f t="shared" si="0"/>
        <v>21.063756476041739</v>
      </c>
      <c r="BE10" s="20">
        <f t="shared" ref="BE10:BG10" si="25">+BE6*BE12+BE9</f>
        <v>7.7425925690802968</v>
      </c>
      <c r="BF10" s="20">
        <f t="shared" si="25"/>
        <v>7.7425925690802968</v>
      </c>
      <c r="BG10" s="20">
        <f t="shared" si="25"/>
        <v>7.7425925690802968</v>
      </c>
      <c r="BH10" s="20">
        <f t="shared" si="0"/>
        <v>21.063756476041739</v>
      </c>
      <c r="BI10" s="20">
        <f t="shared" ref="BI10:BJ10" si="26">+BI6*BI12+BI9</f>
        <v>21.063756476041739</v>
      </c>
      <c r="BJ10" s="20">
        <f t="shared" si="26"/>
        <v>21.063756476041739</v>
      </c>
      <c r="BK10" s="20">
        <f t="shared" ref="BK10" si="27">+BK6*BK12+BK9</f>
        <v>21.063756476041739</v>
      </c>
      <c r="BL10" s="20">
        <f t="shared" ref="BL10" si="28">+BL6*BL12+BL9</f>
        <v>21.063756476041739</v>
      </c>
      <c r="BM10" s="20">
        <f t="shared" si="0"/>
        <v>37.127512952083478</v>
      </c>
      <c r="BN10" s="20">
        <f t="shared" ref="BN10:BP10" si="29">+BN6*BN12+BN9</f>
        <v>10.485185138160594</v>
      </c>
      <c r="BO10" s="20">
        <f t="shared" si="29"/>
        <v>10.485185138160594</v>
      </c>
      <c r="BP10" s="20">
        <f t="shared" si="29"/>
        <v>10.485185138160594</v>
      </c>
      <c r="BQ10" s="20">
        <f t="shared" si="0"/>
        <v>37.127512952083478</v>
      </c>
      <c r="BR10" s="20">
        <f t="shared" ref="BR10:BS10" si="30">+BR6*BR12+BR9</f>
        <v>37.127512952083478</v>
      </c>
      <c r="BS10" s="20">
        <f t="shared" si="30"/>
        <v>37.127512952083478</v>
      </c>
      <c r="BT10" s="20">
        <f t="shared" ref="BT10" si="31">+BT6*BT12+BT9</f>
        <v>37.127512952083478</v>
      </c>
      <c r="BU10" s="20">
        <f t="shared" ref="BU10" si="32">+BU6*BU12+BU9</f>
        <v>10.485185138160594</v>
      </c>
      <c r="BV10" s="20">
        <f t="shared" ref="BV10" si="33">+BV6*BV12+BV9</f>
        <v>37.127512952083478</v>
      </c>
      <c r="BW10" s="20">
        <f t="shared" si="0"/>
        <v>34.938320157207443</v>
      </c>
      <c r="BX10" s="20">
        <f t="shared" ref="BX10:BZ10" si="34">+BX6*BX12+BX9</f>
        <v>11.985608036681736</v>
      </c>
      <c r="BY10" s="20">
        <f t="shared" si="34"/>
        <v>11.985608036681736</v>
      </c>
      <c r="BZ10" s="20">
        <f t="shared" si="34"/>
        <v>11.985608036681736</v>
      </c>
      <c r="CA10" s="20">
        <f t="shared" si="0"/>
        <v>34.938320157207443</v>
      </c>
      <c r="CB10" s="20">
        <f t="shared" ref="CB10:CC10" si="35">+CB6*CB12+CB9</f>
        <v>34.938320157207443</v>
      </c>
      <c r="CC10" s="20">
        <f t="shared" si="35"/>
        <v>34.938320157207443</v>
      </c>
      <c r="CD10" s="20">
        <f t="shared" ref="CD10" si="36">+CD6*CD12+CD9</f>
        <v>34.938320157207443</v>
      </c>
      <c r="CE10" s="20">
        <f t="shared" ref="CE10" si="37">+CE6*CE12+CE9</f>
        <v>11.985608036681736</v>
      </c>
      <c r="CF10" s="20">
        <f t="shared" ref="CF10:CG10" si="38">+CF6*CF12+CF9</f>
        <v>1.997944005240248</v>
      </c>
      <c r="CG10" s="20">
        <f t="shared" si="38"/>
        <v>34.938320157207443</v>
      </c>
    </row>
    <row r="11" spans="1:85" s="17" customFormat="1" x14ac:dyDescent="0.25">
      <c r="A11" s="17" t="s">
        <v>40</v>
      </c>
      <c r="C11" s="20">
        <f t="shared" ref="C11:CA11" si="39">0.5*(C10-C9)+C9</f>
        <v>20.473429494949496</v>
      </c>
      <c r="D11" s="20">
        <f t="shared" ref="D11:F11" si="40">0.5*(D10-D9)+D9</f>
        <v>7.2565418013468017</v>
      </c>
      <c r="E11" s="20">
        <f t="shared" si="40"/>
        <v>7.2565418013468017</v>
      </c>
      <c r="F11" s="20">
        <f t="shared" si="40"/>
        <v>7.2565418013468017</v>
      </c>
      <c r="G11" s="20">
        <f t="shared" si="39"/>
        <v>20.473429494949496</v>
      </c>
      <c r="H11" s="20">
        <f t="shared" ref="H11:I11" si="41">0.5*(H10-H9)+H9</f>
        <v>20.473429494949496</v>
      </c>
      <c r="I11" s="20">
        <f t="shared" si="41"/>
        <v>20.473429494949496</v>
      </c>
      <c r="J11" s="20">
        <f t="shared" ref="J11" si="42">0.5*(J10-J9)+J9</f>
        <v>20.473429494949496</v>
      </c>
      <c r="K11" s="20">
        <f t="shared" si="39"/>
        <v>7.2565418013468017</v>
      </c>
      <c r="L11" s="20">
        <f t="shared" ref="L11" si="43">0.5*(L10-L9)+L9</f>
        <v>20.473429494949496</v>
      </c>
      <c r="M11" s="20">
        <f t="shared" ref="M11:U11" si="44">0.5*(M10-M9)+M9</f>
        <v>20.621577643097641</v>
      </c>
      <c r="N11" s="20">
        <f t="shared" ref="N11:P11" si="45">0.5*(N10-N9)+N9</f>
        <v>9.5562934792368122</v>
      </c>
      <c r="O11" s="20">
        <f t="shared" si="45"/>
        <v>9.5562934792368122</v>
      </c>
      <c r="P11" s="20">
        <f t="shared" si="45"/>
        <v>9.5562934792368122</v>
      </c>
      <c r="Q11" s="20">
        <f t="shared" si="44"/>
        <v>20.621577643097641</v>
      </c>
      <c r="R11" s="20">
        <f t="shared" ref="R11:S11" si="46">0.5*(R10-R9)+R9</f>
        <v>20.621577643097641</v>
      </c>
      <c r="S11" s="20">
        <f t="shared" si="46"/>
        <v>20.621577643097641</v>
      </c>
      <c r="T11" s="20">
        <f t="shared" ref="T11" si="47">0.5*(T10-T9)+T9</f>
        <v>20.621577643097641</v>
      </c>
      <c r="U11" s="20">
        <f t="shared" si="44"/>
        <v>9.5562934792368122</v>
      </c>
      <c r="V11" s="20">
        <f t="shared" ref="V11" si="48">0.5*(V10-V9)+V9</f>
        <v>20.621577643097641</v>
      </c>
      <c r="W11" s="20">
        <f t="shared" si="39"/>
        <v>20.174606677937447</v>
      </c>
      <c r="X11" s="20">
        <f t="shared" ref="X11" si="49">0.5*(X10-X9)+X9</f>
        <v>1.5232622992392224</v>
      </c>
      <c r="Y11" s="20">
        <f t="shared" ref="Y11:AA11" si="50">0.5*(Y10-Y9)+Y9</f>
        <v>8.6628360946745566</v>
      </c>
      <c r="Z11" s="20">
        <f t="shared" si="50"/>
        <v>8.6628360946745566</v>
      </c>
      <c r="AA11" s="20">
        <f t="shared" si="50"/>
        <v>8.6628360946745566</v>
      </c>
      <c r="AB11" s="20">
        <f t="shared" si="39"/>
        <v>20.174606677937447</v>
      </c>
      <c r="AC11" s="20">
        <f t="shared" ref="AC11:AD11" si="51">0.5*(AC10-AC9)+AC9</f>
        <v>20.174606677937447</v>
      </c>
      <c r="AD11" s="20">
        <f t="shared" si="51"/>
        <v>20.174606677937447</v>
      </c>
      <c r="AE11" s="20">
        <f t="shared" ref="AE11" si="52">0.5*(AE10-AE9)+AE9</f>
        <v>20.174606677937447</v>
      </c>
      <c r="AF11" s="20">
        <f t="shared" ref="AF11:AG11" si="53">0.5*(AF10-AF9)+AF9</f>
        <v>8.6628360946745566</v>
      </c>
      <c r="AG11" s="20">
        <f t="shared" si="53"/>
        <v>20.174606677937447</v>
      </c>
      <c r="AH11" s="20">
        <f t="shared" si="39"/>
        <v>20.349027444350519</v>
      </c>
      <c r="AI11" s="20">
        <f t="shared" ref="AI11" si="54">0.5*(AI10-AI9)+AI9</f>
        <v>1.6976830656522963</v>
      </c>
      <c r="AJ11" s="20">
        <f t="shared" ref="AJ11:AL11" si="55">0.5*(AJ10-AJ9)+AJ9</f>
        <v>9.8837814595660731</v>
      </c>
      <c r="AK11" s="20">
        <f t="shared" si="55"/>
        <v>9.8837814595660731</v>
      </c>
      <c r="AL11" s="20">
        <f t="shared" si="55"/>
        <v>9.8837814595660731</v>
      </c>
      <c r="AM11" s="20">
        <f t="shared" si="39"/>
        <v>20.349027444350519</v>
      </c>
      <c r="AN11" s="20">
        <f t="shared" ref="AN11:AO11" si="56">0.5*(AN10-AN9)+AN9</f>
        <v>20.349027444350519</v>
      </c>
      <c r="AO11" s="20">
        <f t="shared" si="56"/>
        <v>20.349027444350519</v>
      </c>
      <c r="AP11" s="20">
        <f t="shared" ref="AP11" si="57">0.5*(AP10-AP9)+AP9</f>
        <v>20.349027444350519</v>
      </c>
      <c r="AQ11" s="20">
        <f t="shared" ref="AQ11:AR11" si="58">0.5*(AQ10-AQ9)+AQ9</f>
        <v>9.8837814595660731</v>
      </c>
      <c r="AR11" s="20">
        <f t="shared" si="58"/>
        <v>20.349027444350519</v>
      </c>
      <c r="AS11" s="20">
        <f t="shared" si="39"/>
        <v>20.697868977176672</v>
      </c>
      <c r="AT11" s="20">
        <f t="shared" ref="AT11" si="59">0.5*(AT10-AT9)+AT9</f>
        <v>2.0465245984784448</v>
      </c>
      <c r="AU11" s="20">
        <f t="shared" ref="AU11:AW11" si="60">0.5*(AU10-AU9)+AU9</f>
        <v>12.325672189349113</v>
      </c>
      <c r="AV11" s="20">
        <f t="shared" si="60"/>
        <v>12.325672189349113</v>
      </c>
      <c r="AW11" s="20">
        <f t="shared" si="60"/>
        <v>12.325672189349113</v>
      </c>
      <c r="AX11" s="20">
        <f t="shared" si="39"/>
        <v>20.697868977176672</v>
      </c>
      <c r="AY11" s="20">
        <f t="shared" ref="AY11:AZ11" si="61">0.5*(AY10-AY9)+AY9</f>
        <v>20.697868977176672</v>
      </c>
      <c r="AZ11" s="20">
        <f t="shared" si="61"/>
        <v>20.697868977176672</v>
      </c>
      <c r="BA11" s="20">
        <f t="shared" ref="BA11" si="62">0.5*(BA10-BA9)+BA9</f>
        <v>20.697868977176672</v>
      </c>
      <c r="BB11" s="20">
        <f t="shared" ref="BB11:BC11" si="63">0.5*(BB10-BB9)+BB9</f>
        <v>12.325672189349113</v>
      </c>
      <c r="BC11" s="20">
        <f t="shared" si="63"/>
        <v>20.697868977176672</v>
      </c>
      <c r="BD11" s="20">
        <f t="shared" si="39"/>
        <v>13.03187823802087</v>
      </c>
      <c r="BE11" s="20">
        <f t="shared" ref="BE11:BG11" si="64">0.5*(BE10-BE9)+BE9</f>
        <v>6.3712962845401488</v>
      </c>
      <c r="BF11" s="20">
        <f t="shared" si="64"/>
        <v>6.3712962845401488</v>
      </c>
      <c r="BG11" s="20">
        <f t="shared" si="64"/>
        <v>6.3712962845401488</v>
      </c>
      <c r="BH11" s="20">
        <f t="shared" si="39"/>
        <v>13.03187823802087</v>
      </c>
      <c r="BI11" s="20">
        <f t="shared" ref="BI11:BJ11" si="65">0.5*(BI10-BI9)+BI9</f>
        <v>13.03187823802087</v>
      </c>
      <c r="BJ11" s="20">
        <f t="shared" si="65"/>
        <v>13.03187823802087</v>
      </c>
      <c r="BK11" s="20">
        <f t="shared" ref="BK11" si="66">0.5*(BK10-BK9)+BK9</f>
        <v>13.03187823802087</v>
      </c>
      <c r="BL11" s="20">
        <f t="shared" ref="BL11" si="67">0.5*(BL10-BL9)+BL9</f>
        <v>13.03187823802087</v>
      </c>
      <c r="BM11" s="20">
        <f t="shared" si="39"/>
        <v>21.063756476041739</v>
      </c>
      <c r="BN11" s="20">
        <f t="shared" ref="BN11:BP11" si="68">0.5*(BN10-BN9)+BN9</f>
        <v>7.7425925690802968</v>
      </c>
      <c r="BO11" s="20">
        <f t="shared" si="68"/>
        <v>7.7425925690802968</v>
      </c>
      <c r="BP11" s="20">
        <f t="shared" si="68"/>
        <v>7.7425925690802968</v>
      </c>
      <c r="BQ11" s="20">
        <f t="shared" si="39"/>
        <v>21.063756476041739</v>
      </c>
      <c r="BR11" s="20">
        <f t="shared" ref="BR11:BS11" si="69">0.5*(BR10-BR9)+BR9</f>
        <v>21.063756476041739</v>
      </c>
      <c r="BS11" s="20">
        <f t="shared" si="69"/>
        <v>21.063756476041739</v>
      </c>
      <c r="BT11" s="20">
        <f t="shared" ref="BT11" si="70">0.5*(BT10-BT9)+BT9</f>
        <v>21.063756476041739</v>
      </c>
      <c r="BU11" s="20">
        <f t="shared" ref="BU11" si="71">0.5*(BU10-BU9)+BU9</f>
        <v>7.7425925690802968</v>
      </c>
      <c r="BV11" s="20">
        <f t="shared" ref="BV11" si="72">0.5*(BV10-BV9)+BV9</f>
        <v>21.063756476041739</v>
      </c>
      <c r="BW11" s="20">
        <f t="shared" si="39"/>
        <v>19.969160078603721</v>
      </c>
      <c r="BX11" s="20">
        <f t="shared" ref="BX11:BZ11" si="73">0.5*(BX10-BX9)+BX9</f>
        <v>8.492804018340868</v>
      </c>
      <c r="BY11" s="20">
        <f t="shared" si="73"/>
        <v>8.492804018340868</v>
      </c>
      <c r="BZ11" s="20">
        <f t="shared" si="73"/>
        <v>8.492804018340868</v>
      </c>
      <c r="CA11" s="20">
        <f t="shared" si="39"/>
        <v>19.969160078603721</v>
      </c>
      <c r="CB11" s="20">
        <f t="shared" ref="CB11:CC11" si="74">0.5*(CB10-CB9)+CB9</f>
        <v>19.969160078603721</v>
      </c>
      <c r="CC11" s="20">
        <f t="shared" si="74"/>
        <v>19.969160078603721</v>
      </c>
      <c r="CD11" s="20">
        <f t="shared" ref="CD11" si="75">0.5*(CD10-CD9)+CD9</f>
        <v>19.969160078603721</v>
      </c>
      <c r="CE11" s="20">
        <f t="shared" ref="CE11" si="76">0.5*(CE10-CE9)+CE9</f>
        <v>8.492804018340868</v>
      </c>
      <c r="CF11" s="20">
        <f t="shared" ref="CF11:CG11" si="77">0.5*(CF10-CF9)+CF9</f>
        <v>1.4989720026201239</v>
      </c>
      <c r="CG11" s="20">
        <f t="shared" si="77"/>
        <v>19.969160078603721</v>
      </c>
    </row>
    <row r="12" spans="1:85" x14ac:dyDescent="0.25">
      <c r="A12" s="2" t="s">
        <v>41</v>
      </c>
      <c r="C12" s="4">
        <f t="shared" ref="C12:CA12" si="78">+C98</f>
        <v>0.644726228956229</v>
      </c>
      <c r="D12" s="4">
        <f t="shared" ref="D12:F12" si="79">+D98</f>
        <v>0.644726228956229</v>
      </c>
      <c r="E12" s="4">
        <f t="shared" si="79"/>
        <v>0.644726228956229</v>
      </c>
      <c r="F12" s="4">
        <f t="shared" si="79"/>
        <v>0.644726228956229</v>
      </c>
      <c r="G12" s="4">
        <f t="shared" si="78"/>
        <v>0.644726228956229</v>
      </c>
      <c r="H12" s="4">
        <f t="shared" ref="H12:I12" si="80">+H98</f>
        <v>0.644726228956229</v>
      </c>
      <c r="I12" s="4">
        <f t="shared" si="80"/>
        <v>0.644726228956229</v>
      </c>
      <c r="J12" s="4">
        <f t="shared" ref="J12" si="81">+J98</f>
        <v>0.644726228956229</v>
      </c>
      <c r="K12" s="4">
        <f t="shared" si="78"/>
        <v>0.644726228956229</v>
      </c>
      <c r="L12" s="4">
        <f t="shared" ref="L12" si="82">+L98</f>
        <v>0.644726228956229</v>
      </c>
      <c r="M12" s="4">
        <f t="shared" ref="M12:U12" si="83">+M98</f>
        <v>1.3017981369248035</v>
      </c>
      <c r="N12" s="4">
        <f t="shared" ref="N12:P12" si="84">+N98</f>
        <v>1.3017981369248035</v>
      </c>
      <c r="O12" s="4">
        <f t="shared" si="84"/>
        <v>1.3017981369248035</v>
      </c>
      <c r="P12" s="4">
        <f t="shared" si="84"/>
        <v>1.3017981369248035</v>
      </c>
      <c r="Q12" s="4">
        <f t="shared" si="83"/>
        <v>1.3017981369248035</v>
      </c>
      <c r="R12" s="4">
        <f t="shared" ref="R12:S12" si="85">+R98</f>
        <v>1.3017981369248035</v>
      </c>
      <c r="S12" s="4">
        <f t="shared" si="85"/>
        <v>1.3017981369248035</v>
      </c>
      <c r="T12" s="4">
        <f t="shared" ref="T12" si="86">+T98</f>
        <v>1.3017981369248035</v>
      </c>
      <c r="U12" s="4">
        <f t="shared" si="83"/>
        <v>1.3017981369248035</v>
      </c>
      <c r="V12" s="4">
        <f t="shared" ref="V12" si="87">+V98</f>
        <v>1.3017981369248035</v>
      </c>
      <c r="W12" s="4">
        <f t="shared" si="78"/>
        <v>1.0465245984784448</v>
      </c>
      <c r="X12" s="4">
        <f t="shared" ref="X12" si="88">+X98</f>
        <v>1.0465245984784448</v>
      </c>
      <c r="Y12" s="4">
        <f t="shared" ref="Y12:AA12" si="89">+Y98</f>
        <v>1.0465245984784448</v>
      </c>
      <c r="Z12" s="4">
        <f t="shared" si="89"/>
        <v>1.0465245984784448</v>
      </c>
      <c r="AA12" s="4">
        <f t="shared" si="89"/>
        <v>1.0465245984784448</v>
      </c>
      <c r="AB12" s="4">
        <f t="shared" si="78"/>
        <v>1.0465245984784448</v>
      </c>
      <c r="AC12" s="4">
        <f t="shared" ref="AC12:AD12" si="90">+AC98</f>
        <v>1.0465245984784448</v>
      </c>
      <c r="AD12" s="4">
        <f t="shared" si="90"/>
        <v>1.0465245984784448</v>
      </c>
      <c r="AE12" s="4">
        <f t="shared" ref="AE12" si="91">+AE98</f>
        <v>1.0465245984784448</v>
      </c>
      <c r="AF12" s="4">
        <f t="shared" ref="AF12:AG12" si="92">+AF98</f>
        <v>1.0465245984784448</v>
      </c>
      <c r="AG12" s="4">
        <f t="shared" si="92"/>
        <v>1.0465245984784448</v>
      </c>
      <c r="AH12" s="4">
        <f t="shared" si="78"/>
        <v>1.3953661313045926</v>
      </c>
      <c r="AI12" s="4">
        <f t="shared" ref="AI12" si="93">+AI98</f>
        <v>1.3953661313045926</v>
      </c>
      <c r="AJ12" s="4">
        <f t="shared" ref="AJ12:AL12" si="94">+AJ98</f>
        <v>1.3953661313045926</v>
      </c>
      <c r="AK12" s="4">
        <f t="shared" si="94"/>
        <v>1.3953661313045926</v>
      </c>
      <c r="AL12" s="4">
        <f t="shared" si="94"/>
        <v>1.3953661313045926</v>
      </c>
      <c r="AM12" s="4">
        <f t="shared" si="78"/>
        <v>1.3953661313045926</v>
      </c>
      <c r="AN12" s="4">
        <f t="shared" ref="AN12:AO12" si="95">+AN98</f>
        <v>1.3953661313045926</v>
      </c>
      <c r="AO12" s="4">
        <f t="shared" si="95"/>
        <v>1.3953661313045926</v>
      </c>
      <c r="AP12" s="4">
        <f t="shared" ref="AP12" si="96">+AP98</f>
        <v>1.3953661313045926</v>
      </c>
      <c r="AQ12" s="4">
        <f t="shared" ref="AQ12:AR12" si="97">+AQ98</f>
        <v>1.3953661313045926</v>
      </c>
      <c r="AR12" s="4">
        <f t="shared" si="97"/>
        <v>1.3953661313045926</v>
      </c>
      <c r="AS12" s="4">
        <f t="shared" si="78"/>
        <v>2.0930491969568896</v>
      </c>
      <c r="AT12" s="4">
        <f t="shared" ref="AT12" si="98">+AT98</f>
        <v>2.0930491969568896</v>
      </c>
      <c r="AU12" s="4">
        <f t="shared" ref="AU12:AW12" si="99">+AU98</f>
        <v>2.0930491969568896</v>
      </c>
      <c r="AV12" s="4">
        <f t="shared" si="99"/>
        <v>2.0930491969568896</v>
      </c>
      <c r="AW12" s="4">
        <f t="shared" si="99"/>
        <v>2.0930491969568896</v>
      </c>
      <c r="AX12" s="4">
        <f t="shared" si="78"/>
        <v>2.0930491969568896</v>
      </c>
      <c r="AY12" s="4">
        <f t="shared" ref="AY12:AZ12" si="100">+AY98</f>
        <v>2.0930491969568896</v>
      </c>
      <c r="AZ12" s="4">
        <f t="shared" si="100"/>
        <v>2.0930491969568896</v>
      </c>
      <c r="BA12" s="4">
        <f t="shared" ref="BA12" si="101">+BA98</f>
        <v>2.0930491969568896</v>
      </c>
      <c r="BB12" s="4">
        <f t="shared" ref="BB12:BC12" si="102">+BB98</f>
        <v>2.0930491969568896</v>
      </c>
      <c r="BC12" s="4">
        <f t="shared" si="102"/>
        <v>2.0930491969568896</v>
      </c>
      <c r="BD12" s="4">
        <f t="shared" si="78"/>
        <v>0.39179893844004243</v>
      </c>
      <c r="BE12" s="4">
        <f t="shared" ref="BE12:BG12" si="103">+BE98</f>
        <v>0.39179893844004243</v>
      </c>
      <c r="BF12" s="4">
        <f t="shared" si="103"/>
        <v>0.39179893844004243</v>
      </c>
      <c r="BG12" s="4">
        <f t="shared" si="103"/>
        <v>0.39179893844004243</v>
      </c>
      <c r="BH12" s="4">
        <f t="shared" si="78"/>
        <v>0.39179893844004243</v>
      </c>
      <c r="BI12" s="4">
        <f t="shared" ref="BI12:BJ12" si="104">+BI98</f>
        <v>0.39179893844004243</v>
      </c>
      <c r="BJ12" s="4">
        <f t="shared" si="104"/>
        <v>0.39179893844004243</v>
      </c>
      <c r="BK12" s="4">
        <f t="shared" ref="BK12" si="105">+BK98</f>
        <v>0.39179893844004243</v>
      </c>
      <c r="BL12" s="4">
        <f t="shared" ref="BL12" si="106">+BL98</f>
        <v>0.39179893844004243</v>
      </c>
      <c r="BM12" s="4">
        <f t="shared" si="78"/>
        <v>0.78359787688008486</v>
      </c>
      <c r="BN12" s="4">
        <f t="shared" ref="BN12:BP12" si="107">+BN98</f>
        <v>0.78359787688008486</v>
      </c>
      <c r="BO12" s="4">
        <f t="shared" si="107"/>
        <v>0.78359787688008486</v>
      </c>
      <c r="BP12" s="4">
        <f t="shared" si="107"/>
        <v>0.78359787688008486</v>
      </c>
      <c r="BQ12" s="4">
        <f t="shared" si="78"/>
        <v>0.78359787688008486</v>
      </c>
      <c r="BR12" s="4">
        <f t="shared" ref="BR12:BS12" si="108">+BR98</f>
        <v>0.78359787688008486</v>
      </c>
      <c r="BS12" s="4">
        <f t="shared" si="108"/>
        <v>0.78359787688008486</v>
      </c>
      <c r="BT12" s="4">
        <f t="shared" ref="BT12" si="109">+BT98</f>
        <v>0.78359787688008486</v>
      </c>
      <c r="BU12" s="4">
        <f t="shared" ref="BU12" si="110">+BU98</f>
        <v>0.78359787688008486</v>
      </c>
      <c r="BV12" s="4">
        <f t="shared" ref="BV12" si="111">+BV98</f>
        <v>0.78359787688008486</v>
      </c>
      <c r="BW12" s="4">
        <f t="shared" si="78"/>
        <v>0.99794400524024796</v>
      </c>
      <c r="BX12" s="4">
        <f t="shared" ref="BX12:BZ12" si="112">+BX98</f>
        <v>0.99794400524024796</v>
      </c>
      <c r="BY12" s="4">
        <f t="shared" si="112"/>
        <v>0.99794400524024796</v>
      </c>
      <c r="BZ12" s="4">
        <f t="shared" si="112"/>
        <v>0.99794400524024796</v>
      </c>
      <c r="CA12" s="4">
        <f t="shared" si="78"/>
        <v>0.99794400524024796</v>
      </c>
      <c r="CB12" s="4">
        <f t="shared" ref="CB12:CC12" si="113">+CB98</f>
        <v>0.99794400524024796</v>
      </c>
      <c r="CC12" s="4">
        <f t="shared" si="113"/>
        <v>0.99794400524024796</v>
      </c>
      <c r="CD12" s="4">
        <f t="shared" ref="CD12" si="114">+CD98</f>
        <v>0.99794400524024796</v>
      </c>
      <c r="CE12" s="4">
        <f t="shared" ref="CE12" si="115">+CE98</f>
        <v>0.99794400524024796</v>
      </c>
      <c r="CF12" s="4">
        <f t="shared" ref="CF12:CG12" si="116">+CF98</f>
        <v>0.99794400524024796</v>
      </c>
      <c r="CG12" s="4">
        <f t="shared" si="116"/>
        <v>0.99794400524024796</v>
      </c>
    </row>
    <row r="13" spans="1:85" x14ac:dyDescent="0.25">
      <c r="A13" s="2" t="s">
        <v>42</v>
      </c>
      <c r="C13" s="4">
        <f t="shared" ref="C13:J13" si="117">+C11/C12</f>
        <v>31.755229701286829</v>
      </c>
      <c r="D13" s="4">
        <f t="shared" si="117"/>
        <v>11.255229701286829</v>
      </c>
      <c r="E13" s="4">
        <f t="shared" si="117"/>
        <v>11.255229701286829</v>
      </c>
      <c r="F13" s="4">
        <f t="shared" si="117"/>
        <v>11.255229701286829</v>
      </c>
      <c r="G13" s="4">
        <f t="shared" si="117"/>
        <v>31.755229701286829</v>
      </c>
      <c r="H13" s="4">
        <f t="shared" si="117"/>
        <v>31.755229701286829</v>
      </c>
      <c r="I13" s="4">
        <f t="shared" si="117"/>
        <v>31.755229701286829</v>
      </c>
      <c r="J13" s="4">
        <f t="shared" si="117"/>
        <v>31.755229701286829</v>
      </c>
      <c r="K13" s="4">
        <f t="shared" ref="K13:CA13" si="118">+K11/K12</f>
        <v>11.255229701286829</v>
      </c>
      <c r="L13" s="4">
        <f t="shared" ref="L13" si="119">+L11/L12</f>
        <v>31.755229701286829</v>
      </c>
      <c r="M13" s="4">
        <f t="shared" ref="M13:U13" si="120">+M11/M12</f>
        <v>15.840841262694799</v>
      </c>
      <c r="N13" s="4">
        <f t="shared" ref="N13:P13" si="121">+N11/N12</f>
        <v>7.3408412626947994</v>
      </c>
      <c r="O13" s="4">
        <f t="shared" si="121"/>
        <v>7.3408412626947994</v>
      </c>
      <c r="P13" s="4">
        <f t="shared" si="121"/>
        <v>7.3408412626947994</v>
      </c>
      <c r="Q13" s="4">
        <f t="shared" si="120"/>
        <v>15.840841262694799</v>
      </c>
      <c r="R13" s="4">
        <f t="shared" ref="R13:S13" si="122">+R11/R12</f>
        <v>15.840841262694799</v>
      </c>
      <c r="S13" s="4">
        <f t="shared" si="122"/>
        <v>15.840841262694799</v>
      </c>
      <c r="T13" s="4">
        <f t="shared" ref="T13" si="123">+T11/T12</f>
        <v>15.840841262694799</v>
      </c>
      <c r="U13" s="4">
        <f t="shared" si="120"/>
        <v>7.3408412626947994</v>
      </c>
      <c r="V13" s="4">
        <f t="shared" ref="V13" si="124">+V11/V12</f>
        <v>15.840841262694799</v>
      </c>
      <c r="W13" s="4">
        <f t="shared" si="118"/>
        <v>19.277718562248378</v>
      </c>
      <c r="X13" s="4">
        <f t="shared" ref="X13" si="125">+X11/X12</f>
        <v>1.4555437124496762</v>
      </c>
      <c r="Y13" s="4">
        <f t="shared" ref="Y13:AA13" si="126">+Y11/Y12</f>
        <v>8.2777185622483813</v>
      </c>
      <c r="Z13" s="4">
        <f t="shared" si="126"/>
        <v>8.2777185622483813</v>
      </c>
      <c r="AA13" s="4">
        <f t="shared" si="126"/>
        <v>8.2777185622483813</v>
      </c>
      <c r="AB13" s="4">
        <f t="shared" si="118"/>
        <v>19.277718562248378</v>
      </c>
      <c r="AC13" s="4">
        <f t="shared" ref="AC13:AD13" si="127">+AC11/AC12</f>
        <v>19.277718562248378</v>
      </c>
      <c r="AD13" s="4">
        <f t="shared" si="127"/>
        <v>19.277718562248378</v>
      </c>
      <c r="AE13" s="4">
        <f t="shared" ref="AE13" si="128">+AE11/AE12</f>
        <v>19.277718562248378</v>
      </c>
      <c r="AF13" s="4">
        <f t="shared" ref="AF13:AG13" si="129">+AF11/AF12</f>
        <v>8.2777185622483813</v>
      </c>
      <c r="AG13" s="4">
        <f t="shared" si="129"/>
        <v>19.277718562248378</v>
      </c>
      <c r="AH13" s="4">
        <f t="shared" si="118"/>
        <v>14.583288921686288</v>
      </c>
      <c r="AI13" s="4">
        <f t="shared" ref="AI13" si="130">+AI11/AI12</f>
        <v>1.2166577843372575</v>
      </c>
      <c r="AJ13" s="4">
        <f t="shared" ref="AJ13:AL13" si="131">+AJ11/AJ12</f>
        <v>7.083288921686286</v>
      </c>
      <c r="AK13" s="4">
        <f t="shared" si="131"/>
        <v>7.083288921686286</v>
      </c>
      <c r="AL13" s="4">
        <f t="shared" si="131"/>
        <v>7.083288921686286</v>
      </c>
      <c r="AM13" s="4">
        <f t="shared" si="118"/>
        <v>14.583288921686288</v>
      </c>
      <c r="AN13" s="4">
        <f t="shared" ref="AN13:AO13" si="132">+AN11/AN12</f>
        <v>14.583288921686288</v>
      </c>
      <c r="AO13" s="4">
        <f t="shared" si="132"/>
        <v>14.583288921686288</v>
      </c>
      <c r="AP13" s="4">
        <f t="shared" ref="AP13" si="133">+AP11/AP12</f>
        <v>14.583288921686288</v>
      </c>
      <c r="AQ13" s="4">
        <f t="shared" ref="AQ13:AR13" si="134">+AQ11/AQ12</f>
        <v>7.083288921686286</v>
      </c>
      <c r="AR13" s="4">
        <f t="shared" si="134"/>
        <v>14.583288921686288</v>
      </c>
      <c r="AS13" s="4">
        <f t="shared" si="118"/>
        <v>9.8888592811241907</v>
      </c>
      <c r="AT13" s="4">
        <f t="shared" ref="AT13" si="135">+AT11/AT12</f>
        <v>0.97777185622483809</v>
      </c>
      <c r="AU13" s="4">
        <f t="shared" ref="AU13:AW13" si="136">+AU11/AU12</f>
        <v>5.8888592811241907</v>
      </c>
      <c r="AV13" s="4">
        <f t="shared" si="136"/>
        <v>5.8888592811241907</v>
      </c>
      <c r="AW13" s="4">
        <f t="shared" si="136"/>
        <v>5.8888592811241907</v>
      </c>
      <c r="AX13" s="4">
        <f t="shared" si="118"/>
        <v>9.8888592811241907</v>
      </c>
      <c r="AY13" s="4">
        <f t="shared" ref="AY13:AZ13" si="137">+AY11/AY12</f>
        <v>9.8888592811241907</v>
      </c>
      <c r="AZ13" s="4">
        <f t="shared" si="137"/>
        <v>9.8888592811241907</v>
      </c>
      <c r="BA13" s="4">
        <f t="shared" ref="BA13" si="138">+BA11/BA12</f>
        <v>9.8888592811241907</v>
      </c>
      <c r="BB13" s="4">
        <f t="shared" ref="BB13:BC13" si="139">+BB11/BB12</f>
        <v>5.8888592811241907</v>
      </c>
      <c r="BC13" s="4">
        <f t="shared" si="139"/>
        <v>9.8888592811241907</v>
      </c>
      <c r="BD13" s="4">
        <f t="shared" si="118"/>
        <v>33.261647644854854</v>
      </c>
      <c r="BE13" s="4">
        <f t="shared" ref="BE13:BG13" si="140">+BE11/BE12</f>
        <v>16.261647644854857</v>
      </c>
      <c r="BF13" s="4">
        <f t="shared" si="140"/>
        <v>16.261647644854857</v>
      </c>
      <c r="BG13" s="4">
        <f t="shared" si="140"/>
        <v>16.261647644854857</v>
      </c>
      <c r="BH13" s="4">
        <f t="shared" si="118"/>
        <v>33.261647644854854</v>
      </c>
      <c r="BI13" s="4">
        <f t="shared" ref="BI13:BJ13" si="141">+BI11/BI12</f>
        <v>33.261647644854854</v>
      </c>
      <c r="BJ13" s="4">
        <f t="shared" si="141"/>
        <v>33.261647644854854</v>
      </c>
      <c r="BK13" s="4">
        <f t="shared" ref="BK13" si="142">+BK11/BK12</f>
        <v>33.261647644854854</v>
      </c>
      <c r="BL13" s="4">
        <f t="shared" ref="BL13" si="143">+BL11/BL12</f>
        <v>33.261647644854854</v>
      </c>
      <c r="BM13" s="4">
        <f t="shared" si="118"/>
        <v>26.880823822427427</v>
      </c>
      <c r="BN13" s="4">
        <f t="shared" ref="BN13:BP13" si="144">+BN11/BN12</f>
        <v>9.880823822427427</v>
      </c>
      <c r="BO13" s="4">
        <f t="shared" si="144"/>
        <v>9.880823822427427</v>
      </c>
      <c r="BP13" s="4">
        <f t="shared" si="144"/>
        <v>9.880823822427427</v>
      </c>
      <c r="BQ13" s="4">
        <f t="shared" si="118"/>
        <v>26.880823822427427</v>
      </c>
      <c r="BR13" s="4">
        <f t="shared" ref="BR13:BS13" si="145">+BR11/BR12</f>
        <v>26.880823822427427</v>
      </c>
      <c r="BS13" s="4">
        <f t="shared" si="145"/>
        <v>26.880823822427427</v>
      </c>
      <c r="BT13" s="4">
        <f t="shared" ref="BT13" si="146">+BT11/BT12</f>
        <v>26.880823822427427</v>
      </c>
      <c r="BU13" s="4">
        <f t="shared" ref="BU13" si="147">+BU11/BU12</f>
        <v>9.880823822427427</v>
      </c>
      <c r="BV13" s="4">
        <f t="shared" ref="BV13" si="148">+BV11/BV12</f>
        <v>26.880823822427427</v>
      </c>
      <c r="BW13" s="4">
        <f t="shared" si="118"/>
        <v>20.010301152915176</v>
      </c>
      <c r="BX13" s="4">
        <f t="shared" ref="BX13:BZ13" si="149">+BX11/BX12</f>
        <v>8.510301152915174</v>
      </c>
      <c r="BY13" s="4">
        <f t="shared" si="149"/>
        <v>8.510301152915174</v>
      </c>
      <c r="BZ13" s="4">
        <f t="shared" si="149"/>
        <v>8.510301152915174</v>
      </c>
      <c r="CA13" s="4">
        <f t="shared" si="118"/>
        <v>20.010301152915176</v>
      </c>
      <c r="CB13" s="4">
        <f t="shared" ref="CB13:CC13" si="150">+CB11/CB12</f>
        <v>20.010301152915176</v>
      </c>
      <c r="CC13" s="4">
        <f t="shared" si="150"/>
        <v>20.010301152915176</v>
      </c>
      <c r="CD13" s="4">
        <f t="shared" ref="CD13" si="151">+CD11/CD12</f>
        <v>20.010301152915176</v>
      </c>
      <c r="CE13" s="4">
        <f t="shared" ref="CE13" si="152">+CE11/CE12</f>
        <v>8.510301152915174</v>
      </c>
      <c r="CF13" s="4">
        <f t="shared" ref="CF13:CG13" si="153">+CF11/CF12</f>
        <v>1.5020602305830346</v>
      </c>
      <c r="CG13" s="4">
        <f t="shared" si="153"/>
        <v>20.010301152915176</v>
      </c>
    </row>
    <row r="14" spans="1:85" s="24" customFormat="1" x14ac:dyDescent="0.25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</row>
    <row r="15" spans="1:85" x14ac:dyDescent="0.25">
      <c r="A15" s="16" t="s">
        <v>44</v>
      </c>
      <c r="C15" s="4">
        <f t="shared" ref="C15:I15" si="154">+C112</f>
        <v>2.4031588746547854</v>
      </c>
      <c r="D15" s="4">
        <f t="shared" si="154"/>
        <v>1.0266923262118561</v>
      </c>
      <c r="E15" s="4">
        <f t="shared" si="154"/>
        <v>1.0266923262118561</v>
      </c>
      <c r="F15" s="4">
        <f t="shared" si="154"/>
        <v>1.0266923262118561</v>
      </c>
      <c r="G15" s="4">
        <f t="shared" si="154"/>
        <v>2.4031588746547854</v>
      </c>
      <c r="H15" s="4">
        <f t="shared" si="154"/>
        <v>2.4031588746547854</v>
      </c>
      <c r="I15" s="4">
        <f t="shared" si="154"/>
        <v>2.4031588746547854</v>
      </c>
      <c r="J15" s="4">
        <f>+J112*J36</f>
        <v>0.72094766239643571</v>
      </c>
      <c r="K15" s="4">
        <f t="shared" ref="K15:L15" si="155">+K112</f>
        <v>1.0266923262118561</v>
      </c>
      <c r="L15" s="4">
        <f t="shared" si="155"/>
        <v>2.0560466001247799</v>
      </c>
      <c r="M15" s="4">
        <f t="shared" ref="M15:U15" si="156">+M112</f>
        <v>1.3711263754840612</v>
      </c>
      <c r="N15" s="4">
        <f t="shared" ref="N15:P15" si="157">+N112</f>
        <v>0.68840299278231487</v>
      </c>
      <c r="O15" s="4">
        <f t="shared" si="157"/>
        <v>0.68840299278231487</v>
      </c>
      <c r="P15" s="4">
        <f t="shared" si="157"/>
        <v>0.68840299278231487</v>
      </c>
      <c r="Q15" s="4">
        <f t="shared" si="156"/>
        <v>1.3711263754840612</v>
      </c>
      <c r="R15" s="4">
        <f t="shared" ref="R15:S15" si="158">+R112</f>
        <v>1.3711263754840612</v>
      </c>
      <c r="S15" s="4">
        <f t="shared" si="158"/>
        <v>1.3711263754840612</v>
      </c>
      <c r="T15" s="4">
        <f>+T112*T36</f>
        <v>0.41133791264521841</v>
      </c>
      <c r="U15" s="4">
        <f t="shared" si="156"/>
        <v>0.68840299278231487</v>
      </c>
      <c r="V15" s="4">
        <f t="shared" ref="V15" si="159">+V112</f>
        <v>1.143749867745637</v>
      </c>
      <c r="W15" s="4">
        <f t="shared" ref="W15:AF15" si="160">+W112</f>
        <v>1.8092291971458265</v>
      </c>
      <c r="X15" s="4">
        <f t="shared" ref="X15" si="161">+X112</f>
        <v>0.16170662916208642</v>
      </c>
      <c r="Y15" s="4">
        <f t="shared" ref="Y15:AA15" si="162">+Y112</f>
        <v>0.86108869393047704</v>
      </c>
      <c r="Z15" s="4">
        <f t="shared" si="162"/>
        <v>0.86108869393047704</v>
      </c>
      <c r="AA15" s="4">
        <f t="shared" si="162"/>
        <v>0.86108869393047704</v>
      </c>
      <c r="AB15" s="4">
        <f t="shared" si="160"/>
        <v>1.8092291971458265</v>
      </c>
      <c r="AC15" s="4">
        <f t="shared" ref="AC15:AD15" si="163">+AC112</f>
        <v>1.8092291971458265</v>
      </c>
      <c r="AD15" s="4">
        <f t="shared" si="163"/>
        <v>1.8092291971458265</v>
      </c>
      <c r="AE15" s="4">
        <f>+AE112*AE36</f>
        <v>0.542768759143748</v>
      </c>
      <c r="AF15" s="4">
        <f t="shared" si="160"/>
        <v>0.86108869393047704</v>
      </c>
      <c r="AG15" s="4">
        <f t="shared" ref="AG15" si="164">+AG112</f>
        <v>1.5178270966283409</v>
      </c>
      <c r="AH15" s="4">
        <f t="shared" ref="AH15:AQ15" si="165">+AH112</f>
        <v>1.4294360511578641</v>
      </c>
      <c r="AI15" s="4">
        <f t="shared" ref="AI15" si="166">+AI112</f>
        <v>0.13548242837753779</v>
      </c>
      <c r="AJ15" s="4">
        <f t="shared" ref="AJ15:AL15" si="167">+AJ112</f>
        <v>0.74529250229347788</v>
      </c>
      <c r="AK15" s="4">
        <f t="shared" si="167"/>
        <v>0.74529250229347788</v>
      </c>
      <c r="AL15" s="4">
        <f t="shared" si="167"/>
        <v>0.74529250229347788</v>
      </c>
      <c r="AM15" s="4">
        <f t="shared" si="165"/>
        <v>1.4294360511578641</v>
      </c>
      <c r="AN15" s="4">
        <f t="shared" ref="AN15:AO15" si="168">+AN112</f>
        <v>1.4294360511578641</v>
      </c>
      <c r="AO15" s="4">
        <f t="shared" si="168"/>
        <v>1.4294360511578641</v>
      </c>
      <c r="AP15" s="4">
        <f>+AP112*AP36</f>
        <v>0.42883081534735928</v>
      </c>
      <c r="AQ15" s="4">
        <f t="shared" si="165"/>
        <v>0.74529250229347788</v>
      </c>
      <c r="AR15" s="4">
        <f t="shared" ref="AR15" si="169">+AR112</f>
        <v>1.1898678940756364</v>
      </c>
      <c r="AS15" s="4">
        <f t="shared" ref="AS15:BB15" si="170">+AS112</f>
        <v>1.0130518631184662</v>
      </c>
      <c r="AT15" s="4">
        <f t="shared" ref="AT15" si="171">+AT112</f>
        <v>0.10913519284043913</v>
      </c>
      <c r="AU15" s="4">
        <f t="shared" ref="AU15:AW15" si="172">+AU112</f>
        <v>0.62675432663751851</v>
      </c>
      <c r="AV15" s="4">
        <f t="shared" si="172"/>
        <v>0.62675432663751851</v>
      </c>
      <c r="AW15" s="4">
        <f t="shared" si="172"/>
        <v>0.62675432663751851</v>
      </c>
      <c r="AX15" s="4">
        <f t="shared" si="170"/>
        <v>1.0130518631184662</v>
      </c>
      <c r="AY15" s="4">
        <f t="shared" ref="AY15:AZ15" si="173">+AY112</f>
        <v>1.0130518631184662</v>
      </c>
      <c r="AZ15" s="4">
        <f t="shared" si="173"/>
        <v>1.0130518631184662</v>
      </c>
      <c r="BA15" s="4">
        <f>+BA112*BA36</f>
        <v>0.3039155589355399</v>
      </c>
      <c r="BB15" s="4">
        <f t="shared" si="170"/>
        <v>0.62675432663751851</v>
      </c>
      <c r="BC15" s="4">
        <f t="shared" ref="BC15" si="174">+BC112</f>
        <v>0.83650203768808296</v>
      </c>
      <c r="BD15" s="4">
        <f t="shared" ref="BD15:BQ15" si="175">+BD112</f>
        <v>2.4661345380358854</v>
      </c>
      <c r="BE15" s="4">
        <f t="shared" ref="BE15:BG15" si="176">+BE112</f>
        <v>1.4052212239459432</v>
      </c>
      <c r="BF15" s="4">
        <f t="shared" si="176"/>
        <v>1.4052212239459432</v>
      </c>
      <c r="BG15" s="4">
        <f t="shared" si="176"/>
        <v>1.4052212239459432</v>
      </c>
      <c r="BH15" s="4">
        <f t="shared" si="175"/>
        <v>2.4661345380358854</v>
      </c>
      <c r="BI15" s="4">
        <f t="shared" ref="BI15:BJ15" si="177">+BI112</f>
        <v>2.4661345380358854</v>
      </c>
      <c r="BJ15" s="4">
        <f t="shared" si="177"/>
        <v>2.4661345380358854</v>
      </c>
      <c r="BK15" s="4">
        <f>+BK112*BK36</f>
        <v>0.7398403614107657</v>
      </c>
      <c r="BL15" s="4">
        <f t="shared" ref="BL15" si="178">+BL112</f>
        <v>2.1146927678157348</v>
      </c>
      <c r="BM15" s="4">
        <f t="shared" si="175"/>
        <v>2.1086947570364964</v>
      </c>
      <c r="BN15" s="4">
        <f t="shared" ref="BN15:BP15" si="179">+BN112</f>
        <v>0.90649309006404688</v>
      </c>
      <c r="BO15" s="4">
        <f t="shared" si="179"/>
        <v>0.90649309006404688</v>
      </c>
      <c r="BP15" s="4">
        <f t="shared" si="179"/>
        <v>0.90649309006404688</v>
      </c>
      <c r="BQ15" s="4">
        <f t="shared" si="175"/>
        <v>2.1086947570364964</v>
      </c>
      <c r="BR15" s="4">
        <f t="shared" ref="BR15:BS15" si="180">+BR112</f>
        <v>2.1086947570364964</v>
      </c>
      <c r="BS15" s="4">
        <f t="shared" si="180"/>
        <v>2.1086947570364964</v>
      </c>
      <c r="BT15" s="4">
        <f>+BT112*BT36</f>
        <v>0.632608427110949</v>
      </c>
      <c r="BU15" s="4">
        <f t="shared" ref="BU15" si="181">+BU112</f>
        <v>0.90649309006404688</v>
      </c>
      <c r="BV15" s="4">
        <f t="shared" ref="BV15" si="182">+BV112</f>
        <v>1.7906936019309907</v>
      </c>
      <c r="BW15" s="4">
        <f t="shared" ref="BW15:CF15" si="183">+BW112</f>
        <v>2.0261648876018588</v>
      </c>
      <c r="BX15" s="4">
        <f t="shared" ref="BX15:BZ15" si="184">+BX112</f>
        <v>0.95944567266165603</v>
      </c>
      <c r="BY15" s="4">
        <f t="shared" si="184"/>
        <v>0.95944567266165603</v>
      </c>
      <c r="BZ15" s="4">
        <f t="shared" si="184"/>
        <v>0.95944567266165603</v>
      </c>
      <c r="CA15" s="4">
        <f t="shared" si="183"/>
        <v>2.0261648876018588</v>
      </c>
      <c r="CB15" s="4">
        <f t="shared" ref="CB15:CC15" si="185">+CB112</f>
        <v>2.0261648876018588</v>
      </c>
      <c r="CC15" s="4">
        <f t="shared" si="185"/>
        <v>2.0261648876018588</v>
      </c>
      <c r="CD15" s="4">
        <f>+CD112*CD36</f>
        <v>0.60784946628055769</v>
      </c>
      <c r="CE15" s="4">
        <f t="shared" ref="CE15" si="186">+CE112</f>
        <v>0.95944567266165603</v>
      </c>
      <c r="CF15" s="4">
        <f t="shared" si="183"/>
        <v>0.18117307363993121</v>
      </c>
      <c r="CG15" s="4">
        <f t="shared" ref="CG15" si="187">+CG112</f>
        <v>1.7018602920647941</v>
      </c>
    </row>
    <row r="16" spans="1:85" x14ac:dyDescent="0.25">
      <c r="A16" s="16" t="s">
        <v>45</v>
      </c>
      <c r="B16" s="2" t="s">
        <v>46</v>
      </c>
      <c r="C16" s="4">
        <f>+C132</f>
        <v>1.8457790434296908</v>
      </c>
      <c r="D16" s="4">
        <f t="shared" ref="D16:J16" si="188">+D132*D36</f>
        <v>1.6549126943866661</v>
      </c>
      <c r="E16" s="4">
        <f t="shared" si="188"/>
        <v>0.99294761663199971</v>
      </c>
      <c r="F16" s="4">
        <f t="shared" si="188"/>
        <v>0.82745634719333327</v>
      </c>
      <c r="G16" s="4">
        <f t="shared" si="188"/>
        <v>1.1074674260578143</v>
      </c>
      <c r="H16" s="4">
        <f t="shared" si="188"/>
        <v>0.6644804556346886</v>
      </c>
      <c r="I16" s="4">
        <f t="shared" si="188"/>
        <v>0.55373371302890728</v>
      </c>
      <c r="J16" s="4">
        <f t="shared" si="188"/>
        <v>0.55373371302890728</v>
      </c>
      <c r="K16" s="4">
        <f t="shared" ref="K16:L16" si="189">+K132</f>
        <v>2.7581878239777771</v>
      </c>
      <c r="L16" s="4">
        <f t="shared" si="189"/>
        <v>2.0758669358492035</v>
      </c>
      <c r="M16" s="4">
        <f t="shared" ref="M16:W16" si="190">+M132</f>
        <v>2.4972636956206773</v>
      </c>
      <c r="N16" s="4">
        <f t="shared" ref="N16:T16" si="191">+N132*N36</f>
        <v>1.7698894695196763</v>
      </c>
      <c r="O16" s="4">
        <f t="shared" si="191"/>
        <v>1.0619336817118057</v>
      </c>
      <c r="P16" s="4">
        <f t="shared" si="191"/>
        <v>0.88494473475983826</v>
      </c>
      <c r="Q16" s="4">
        <f t="shared" si="191"/>
        <v>1.4983582173724064</v>
      </c>
      <c r="R16" s="4">
        <f t="shared" si="191"/>
        <v>0.89901493042344383</v>
      </c>
      <c r="S16" s="4">
        <f t="shared" si="191"/>
        <v>0.7491791086862033</v>
      </c>
      <c r="T16" s="4">
        <f t="shared" si="191"/>
        <v>0.7491791086862033</v>
      </c>
      <c r="U16" s="4">
        <f t="shared" ref="U16:V16" si="192">+U132</f>
        <v>2.9498157825327938</v>
      </c>
      <c r="V16" s="4">
        <f t="shared" si="192"/>
        <v>2.6479831754261101</v>
      </c>
      <c r="W16" s="4">
        <f t="shared" si="190"/>
        <v>2.6130231825147954</v>
      </c>
      <c r="X16" s="4">
        <f t="shared" ref="X16" si="193">+X132</f>
        <v>3.7051049762059995</v>
      </c>
      <c r="Y16" s="4">
        <f t="shared" ref="Y16:AE16" si="194">+Y132*Y36</f>
        <v>1.9449062789408396</v>
      </c>
      <c r="Z16" s="4">
        <f t="shared" si="194"/>
        <v>1.1669437673645038</v>
      </c>
      <c r="AA16" s="4">
        <f t="shared" si="194"/>
        <v>0.97245313947042</v>
      </c>
      <c r="AB16" s="4">
        <f t="shared" si="194"/>
        <v>1.5678139095088772</v>
      </c>
      <c r="AC16" s="4">
        <f t="shared" si="194"/>
        <v>0.94068834570532633</v>
      </c>
      <c r="AD16" s="4">
        <f t="shared" si="194"/>
        <v>0.78390695475443872</v>
      </c>
      <c r="AE16" s="4">
        <f t="shared" si="194"/>
        <v>0.78390695475443872</v>
      </c>
      <c r="AF16" s="4">
        <f t="shared" ref="AF16:AG16" si="195">+AF132</f>
        <v>3.2415104649013995</v>
      </c>
      <c r="AG16" s="4">
        <f t="shared" si="195"/>
        <v>2.8061828604474504</v>
      </c>
      <c r="AH16" s="4">
        <f t="shared" ref="AH16:AQ16" si="196">+AH132</f>
        <v>2.8647740162589153</v>
      </c>
      <c r="AI16" s="4">
        <f t="shared" ref="AI16" si="197">+AI132</f>
        <v>3.7224880292745581</v>
      </c>
      <c r="AJ16" s="4">
        <f t="shared" ref="AJ16:AP16" si="198">+AJ132*AJ36</f>
        <v>1.9909604872860305</v>
      </c>
      <c r="AK16" s="4">
        <f t="shared" si="198"/>
        <v>1.1945762923716183</v>
      </c>
      <c r="AL16" s="4">
        <f t="shared" si="198"/>
        <v>0.99548024364301535</v>
      </c>
      <c r="AM16" s="4">
        <f t="shared" si="198"/>
        <v>1.7188644097553492</v>
      </c>
      <c r="AN16" s="4">
        <f t="shared" si="198"/>
        <v>1.0313186458532095</v>
      </c>
      <c r="AO16" s="4">
        <f t="shared" si="198"/>
        <v>0.85943220487767469</v>
      </c>
      <c r="AP16" s="4">
        <f t="shared" si="198"/>
        <v>0.85943220487767469</v>
      </c>
      <c r="AQ16" s="4">
        <f t="shared" si="196"/>
        <v>3.3182674788100508</v>
      </c>
      <c r="AR16" s="4">
        <f t="shared" ref="AR16" si="199">+AR132</f>
        <v>3.0235748896319818</v>
      </c>
      <c r="AS16" s="4">
        <f t="shared" ref="AS16:BB16" si="200">+AS132</f>
        <v>3.1407796988367394</v>
      </c>
      <c r="AT16" s="4">
        <f t="shared" ref="AT16" si="201">+AT132</f>
        <v>3.7399526375314101</v>
      </c>
      <c r="AU16" s="4">
        <f t="shared" ref="AU16:BA16" si="202">+AU132*AU36</f>
        <v>2.0381052315245283</v>
      </c>
      <c r="AV16" s="4">
        <f t="shared" si="202"/>
        <v>1.2228631389147169</v>
      </c>
      <c r="AW16" s="4">
        <f t="shared" si="202"/>
        <v>1.0190526157622644</v>
      </c>
      <c r="AX16" s="4">
        <f t="shared" si="202"/>
        <v>1.8844678193020434</v>
      </c>
      <c r="AY16" s="4">
        <f t="shared" si="202"/>
        <v>1.1306806915812262</v>
      </c>
      <c r="AZ16" s="4">
        <f t="shared" si="202"/>
        <v>0.94223390965102194</v>
      </c>
      <c r="BA16" s="4">
        <f t="shared" si="202"/>
        <v>0.94223390965102194</v>
      </c>
      <c r="BB16" s="4">
        <f t="shared" si="200"/>
        <v>3.3968420525408805</v>
      </c>
      <c r="BC16" s="4">
        <f t="shared" ref="BC16" si="203">+BC132</f>
        <v>3.257808050240655</v>
      </c>
      <c r="BD16" s="4">
        <f t="shared" ref="BD16:BM16" si="204">+BD132</f>
        <v>1.7790994173137713</v>
      </c>
      <c r="BE16" s="4">
        <f t="shared" ref="BE16:BK16" si="205">+BE132*BE36</f>
        <v>1.4894037757741041</v>
      </c>
      <c r="BF16" s="4">
        <f t="shared" si="205"/>
        <v>0.89364226546446246</v>
      </c>
      <c r="BG16" s="4">
        <f t="shared" si="205"/>
        <v>0.74470188788705216</v>
      </c>
      <c r="BH16" s="4">
        <f t="shared" si="205"/>
        <v>1.0674596503882627</v>
      </c>
      <c r="BI16" s="4">
        <f t="shared" si="205"/>
        <v>0.64047579023295764</v>
      </c>
      <c r="BJ16" s="4">
        <f t="shared" si="205"/>
        <v>0.53372982519413148</v>
      </c>
      <c r="BK16" s="4">
        <f t="shared" si="205"/>
        <v>0.53372982519413148</v>
      </c>
      <c r="BL16" s="4">
        <f t="shared" ref="BL16" si="206">+BL132</f>
        <v>2.0120571723445488</v>
      </c>
      <c r="BM16" s="4">
        <f t="shared" si="204"/>
        <v>2.0160330319155566</v>
      </c>
      <c r="BN16" s="4">
        <f t="shared" ref="BN16:BT16" si="207">+BN132*BN36</f>
        <v>1.6877568395554012</v>
      </c>
      <c r="BO16" s="4">
        <f t="shared" si="207"/>
        <v>1.0126541037332408</v>
      </c>
      <c r="BP16" s="4">
        <f t="shared" si="207"/>
        <v>0.84387841977770073</v>
      </c>
      <c r="BQ16" s="4">
        <f t="shared" si="207"/>
        <v>1.2096198191493339</v>
      </c>
      <c r="BR16" s="4">
        <f t="shared" si="207"/>
        <v>0.72577189148960031</v>
      </c>
      <c r="BS16" s="4">
        <f t="shared" si="207"/>
        <v>0.60480990957466707</v>
      </c>
      <c r="BT16" s="4">
        <f t="shared" si="207"/>
        <v>0.60480990957466707</v>
      </c>
      <c r="BU16" s="4">
        <f t="shared" ref="BU16" si="208">+BU132</f>
        <v>2.8129280659256688</v>
      </c>
      <c r="BV16" s="4">
        <f t="shared" ref="BV16" si="209">+BV132</f>
        <v>2.2268242396429914</v>
      </c>
      <c r="BW16" s="4">
        <f t="shared" ref="BW16:CF16" si="210">+BW132</f>
        <v>2.7977574845833213</v>
      </c>
      <c r="BX16" s="4">
        <f t="shared" ref="BX16:CD16" si="211">+BX132*BX36</f>
        <v>2.1029077263372091</v>
      </c>
      <c r="BY16" s="4">
        <f t="shared" si="211"/>
        <v>1.2617446358023254</v>
      </c>
      <c r="BZ16" s="4">
        <f t="shared" si="211"/>
        <v>1.0514538631686048</v>
      </c>
      <c r="CA16" s="4">
        <f t="shared" si="211"/>
        <v>1.6786544907499927</v>
      </c>
      <c r="CB16" s="4">
        <f t="shared" si="211"/>
        <v>1.0071926944499956</v>
      </c>
      <c r="CC16" s="4">
        <f t="shared" si="211"/>
        <v>0.83932724537499648</v>
      </c>
      <c r="CD16" s="4">
        <f t="shared" si="211"/>
        <v>0.83932724537499648</v>
      </c>
      <c r="CE16" s="4">
        <f t="shared" ref="CE16" si="212">+CE132</f>
        <v>3.5048462105620155</v>
      </c>
      <c r="CF16" s="4">
        <f t="shared" si="210"/>
        <v>4.0207343400706295</v>
      </c>
      <c r="CG16" s="4">
        <f t="shared" ref="CG16" si="213">+CG132</f>
        <v>3.0127270099051215</v>
      </c>
    </row>
    <row r="17" spans="1:85" x14ac:dyDescent="0.25">
      <c r="A17" s="16" t="s">
        <v>47</v>
      </c>
      <c r="C17" s="4">
        <f t="shared" ref="C17:J17" si="214">+C15+C16</f>
        <v>4.2489379180844757</v>
      </c>
      <c r="D17" s="4">
        <f t="shared" si="214"/>
        <v>2.6816050205985222</v>
      </c>
      <c r="E17" s="4">
        <f t="shared" si="214"/>
        <v>2.0196399428438561</v>
      </c>
      <c r="F17" s="4">
        <f t="shared" si="214"/>
        <v>1.8541486734051893</v>
      </c>
      <c r="G17" s="4">
        <f t="shared" si="214"/>
        <v>3.5106263007126</v>
      </c>
      <c r="H17" s="4">
        <f t="shared" si="214"/>
        <v>3.0676393302894738</v>
      </c>
      <c r="I17" s="4">
        <f t="shared" si="214"/>
        <v>2.9568925876836927</v>
      </c>
      <c r="J17" s="4">
        <f t="shared" si="214"/>
        <v>1.274681375425343</v>
      </c>
      <c r="K17" s="4">
        <f t="shared" ref="K17:L17" si="215">+K15+K16</f>
        <v>3.7848801501896334</v>
      </c>
      <c r="L17" s="4">
        <f t="shared" si="215"/>
        <v>4.1319135359739834</v>
      </c>
      <c r="M17" s="4">
        <f t="shared" ref="M17:AB17" si="216">+M15+M16</f>
        <v>3.8683900711047388</v>
      </c>
      <c r="N17" s="4">
        <f t="shared" ref="N17:P17" si="217">+N15+N16</f>
        <v>2.4582924623019911</v>
      </c>
      <c r="O17" s="4">
        <f t="shared" si="217"/>
        <v>1.7503366744941204</v>
      </c>
      <c r="P17" s="4">
        <f t="shared" si="217"/>
        <v>1.5733477275421532</v>
      </c>
      <c r="Q17" s="4">
        <f t="shared" si="216"/>
        <v>2.8694845928564678</v>
      </c>
      <c r="R17" s="4">
        <f t="shared" ref="R17:S17" si="218">+R15+R16</f>
        <v>2.2701413059075053</v>
      </c>
      <c r="S17" s="4">
        <f t="shared" si="218"/>
        <v>2.1203054841702644</v>
      </c>
      <c r="T17" s="4">
        <f>+T15+T16</f>
        <v>1.1605170213314218</v>
      </c>
      <c r="U17" s="4">
        <f t="shared" ref="U17:V17" si="219">+U15+U16</f>
        <v>3.6382187753151087</v>
      </c>
      <c r="V17" s="4">
        <f t="shared" si="219"/>
        <v>3.7917330431717469</v>
      </c>
      <c r="W17" s="4">
        <f t="shared" si="216"/>
        <v>4.4222523796606215</v>
      </c>
      <c r="X17" s="4">
        <f t="shared" ref="X17" si="220">+X15+X16</f>
        <v>3.8668116053680861</v>
      </c>
      <c r="Y17" s="4">
        <f t="shared" ref="Y17:AA17" si="221">+Y15+Y16</f>
        <v>2.8059949728713165</v>
      </c>
      <c r="Z17" s="4">
        <f t="shared" si="221"/>
        <v>2.0280324612949809</v>
      </c>
      <c r="AA17" s="4">
        <f t="shared" si="221"/>
        <v>1.833541833400897</v>
      </c>
      <c r="AB17" s="4">
        <f t="shared" si="216"/>
        <v>3.3770431066547038</v>
      </c>
      <c r="AC17" s="4">
        <f t="shared" ref="AC17:AD17" si="222">+AC15+AC16</f>
        <v>2.7499175428511529</v>
      </c>
      <c r="AD17" s="4">
        <f t="shared" si="222"/>
        <v>2.5931361519002651</v>
      </c>
      <c r="AE17" s="4">
        <f>+AE15+AE16</f>
        <v>1.3266757138981866</v>
      </c>
      <c r="AF17" s="4">
        <f t="shared" ref="AF17:AG17" si="223">+AF15+AF16</f>
        <v>4.1025991588318762</v>
      </c>
      <c r="AG17" s="4">
        <f t="shared" si="223"/>
        <v>4.3240099570757913</v>
      </c>
      <c r="AH17" s="4">
        <f t="shared" ref="AH17:AQ17" si="224">+AH15+AH16</f>
        <v>4.2942100674167794</v>
      </c>
      <c r="AI17" s="4">
        <f t="shared" ref="AI17" si="225">+AI15+AI16</f>
        <v>3.8579704576520961</v>
      </c>
      <c r="AJ17" s="4">
        <f t="shared" ref="AJ17:AL17" si="226">+AJ15+AJ16</f>
        <v>2.7362529895795085</v>
      </c>
      <c r="AK17" s="4">
        <f t="shared" si="226"/>
        <v>1.9398687946650961</v>
      </c>
      <c r="AL17" s="4">
        <f t="shared" si="226"/>
        <v>1.7407727459364932</v>
      </c>
      <c r="AM17" s="4">
        <f t="shared" si="224"/>
        <v>3.1483004609132133</v>
      </c>
      <c r="AN17" s="4">
        <f t="shared" ref="AN17:AO17" si="227">+AN15+AN16</f>
        <v>2.4607546970110734</v>
      </c>
      <c r="AO17" s="4">
        <f t="shared" si="227"/>
        <v>2.2888682560355389</v>
      </c>
      <c r="AP17" s="4">
        <f>+AP15+AP16</f>
        <v>1.288263020225034</v>
      </c>
      <c r="AQ17" s="4">
        <f t="shared" si="224"/>
        <v>4.0635599811035288</v>
      </c>
      <c r="AR17" s="4">
        <f t="shared" ref="AR17" si="228">+AR15+AR16</f>
        <v>4.2134427837076185</v>
      </c>
      <c r="AS17" s="4">
        <f t="shared" ref="AS17:BB17" si="229">+AS15+AS16</f>
        <v>4.1538315619552053</v>
      </c>
      <c r="AT17" s="4">
        <f t="shared" ref="AT17" si="230">+AT15+AT16</f>
        <v>3.849087830371849</v>
      </c>
      <c r="AU17" s="4">
        <f t="shared" ref="AU17:AW17" si="231">+AU15+AU16</f>
        <v>2.6648595581620467</v>
      </c>
      <c r="AV17" s="4">
        <f t="shared" si="231"/>
        <v>1.8496174655522353</v>
      </c>
      <c r="AW17" s="4">
        <f t="shared" si="231"/>
        <v>1.645806942399783</v>
      </c>
      <c r="AX17" s="4">
        <f t="shared" si="229"/>
        <v>2.8975196824205094</v>
      </c>
      <c r="AY17" s="4">
        <f t="shared" ref="AY17:AZ17" si="232">+AY15+AY16</f>
        <v>2.1437325546996924</v>
      </c>
      <c r="AZ17" s="4">
        <f t="shared" si="232"/>
        <v>1.9552857727694881</v>
      </c>
      <c r="BA17" s="4">
        <f>+BA15+BA16</f>
        <v>1.2461494685865619</v>
      </c>
      <c r="BB17" s="4">
        <f t="shared" si="229"/>
        <v>4.0235963791783993</v>
      </c>
      <c r="BC17" s="4">
        <f t="shared" ref="BC17" si="233">+BC15+BC16</f>
        <v>4.0943100879287382</v>
      </c>
      <c r="BD17" s="4">
        <f t="shared" ref="BD17:BQ17" si="234">+BD15+BD16</f>
        <v>4.245233955349657</v>
      </c>
      <c r="BE17" s="4">
        <f t="shared" ref="BE17:BG17" si="235">+BE15+BE16</f>
        <v>2.8946249997200475</v>
      </c>
      <c r="BF17" s="4">
        <f t="shared" si="235"/>
        <v>2.2988634894104054</v>
      </c>
      <c r="BG17" s="4">
        <f t="shared" si="235"/>
        <v>2.1499231118329956</v>
      </c>
      <c r="BH17" s="4">
        <f t="shared" si="234"/>
        <v>3.5335941884241482</v>
      </c>
      <c r="BI17" s="4">
        <f t="shared" ref="BI17:BJ17" si="236">+BI15+BI16</f>
        <v>3.1066103282688431</v>
      </c>
      <c r="BJ17" s="4">
        <f t="shared" si="236"/>
        <v>2.9998643632300168</v>
      </c>
      <c r="BK17" s="4">
        <f>+BK15+BK16</f>
        <v>1.2735701866048972</v>
      </c>
      <c r="BL17" s="4">
        <f t="shared" ref="BL17" si="237">+BL15+BL16</f>
        <v>4.1267499401602841</v>
      </c>
      <c r="BM17" s="4">
        <f t="shared" si="234"/>
        <v>4.1247277889520531</v>
      </c>
      <c r="BN17" s="4">
        <f t="shared" ref="BN17:BP17" si="238">+BN15+BN16</f>
        <v>2.5942499296194481</v>
      </c>
      <c r="BO17" s="4">
        <f t="shared" si="238"/>
        <v>1.9191471937972877</v>
      </c>
      <c r="BP17" s="4">
        <f t="shared" si="238"/>
        <v>1.7503715098417476</v>
      </c>
      <c r="BQ17" s="4">
        <f t="shared" si="234"/>
        <v>3.3183145761858306</v>
      </c>
      <c r="BR17" s="4">
        <f t="shared" ref="BR17:BS17" si="239">+BR15+BR16</f>
        <v>2.8344666485260968</v>
      </c>
      <c r="BS17" s="4">
        <f t="shared" si="239"/>
        <v>2.7135046666111635</v>
      </c>
      <c r="BT17" s="4">
        <f>+BT15+BT16</f>
        <v>1.2374183366856162</v>
      </c>
      <c r="BU17" s="4">
        <f t="shared" ref="BU17" si="240">+BU15+BU16</f>
        <v>3.7194211559897159</v>
      </c>
      <c r="BV17" s="4">
        <f t="shared" ref="BV17" si="241">+BV15+BV16</f>
        <v>4.0175178415739818</v>
      </c>
      <c r="BW17" s="4">
        <f t="shared" ref="BW17:CF17" si="242">+BW15+BW16</f>
        <v>4.8239223721851801</v>
      </c>
      <c r="BX17" s="4">
        <f t="shared" ref="BX17:BZ17" si="243">+BX15+BX16</f>
        <v>3.0623533989988649</v>
      </c>
      <c r="BY17" s="4">
        <f t="shared" si="243"/>
        <v>2.2211903084639815</v>
      </c>
      <c r="BZ17" s="4">
        <f t="shared" si="243"/>
        <v>2.0108995358302608</v>
      </c>
      <c r="CA17" s="4">
        <f t="shared" si="242"/>
        <v>3.7048193783518517</v>
      </c>
      <c r="CB17" s="4">
        <f t="shared" ref="CB17:CC17" si="244">+CB15+CB16</f>
        <v>3.0333575820518544</v>
      </c>
      <c r="CC17" s="4">
        <f t="shared" si="244"/>
        <v>2.865492132976855</v>
      </c>
      <c r="CD17" s="4">
        <f>+CD15+CD16</f>
        <v>1.4471767116555543</v>
      </c>
      <c r="CE17" s="4">
        <f t="shared" ref="CE17" si="245">+CE15+CE16</f>
        <v>4.4642918832236713</v>
      </c>
      <c r="CF17" s="4">
        <f t="shared" si="242"/>
        <v>4.2019074137105603</v>
      </c>
      <c r="CG17" s="4">
        <f t="shared" ref="CG17" si="246">+CG15+CG16</f>
        <v>4.7145873019699156</v>
      </c>
    </row>
    <row r="18" spans="1:85" x14ac:dyDescent="0.25">
      <c r="A18" s="2" t="s">
        <v>48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 x14ac:dyDescent="0.25">
      <c r="A19" s="16" t="s">
        <v>49</v>
      </c>
      <c r="C19" s="4">
        <f t="shared" ref="C19:J19" si="247">+C119</f>
        <v>2.5101683928997764</v>
      </c>
      <c r="D19" s="4">
        <f t="shared" si="247"/>
        <v>1.1865989798948624</v>
      </c>
      <c r="E19" s="4">
        <f t="shared" si="247"/>
        <v>1.1865989798948624</v>
      </c>
      <c r="F19" s="4">
        <f t="shared" si="247"/>
        <v>1.1865989798948624</v>
      </c>
      <c r="G19" s="4">
        <f t="shared" si="247"/>
        <v>2.5101683928997764</v>
      </c>
      <c r="H19" s="4">
        <f t="shared" si="247"/>
        <v>2.5101683928997764</v>
      </c>
      <c r="I19" s="4">
        <f t="shared" si="247"/>
        <v>2.5101683928997764</v>
      </c>
      <c r="J19" s="4">
        <f t="shared" si="247"/>
        <v>2.5101683928997764</v>
      </c>
      <c r="K19" s="4">
        <f t="shared" ref="K19:L19" si="248">+K119</f>
        <v>1.1865989798948624</v>
      </c>
      <c r="L19" s="4">
        <f t="shared" si="248"/>
        <v>2.154032340895399</v>
      </c>
      <c r="M19" s="4">
        <f t="shared" ref="M19:AB19" si="249">+M119</f>
        <v>1.5159058852256637</v>
      </c>
      <c r="N19" s="4">
        <f t="shared" ref="N19:P19" si="250">+N119</f>
        <v>0.85941932700928225</v>
      </c>
      <c r="O19" s="4">
        <f t="shared" si="250"/>
        <v>0.85941932700928225</v>
      </c>
      <c r="P19" s="4">
        <f t="shared" si="250"/>
        <v>0.85941932700928225</v>
      </c>
      <c r="Q19" s="4">
        <f t="shared" si="249"/>
        <v>1.5159058852256637</v>
      </c>
      <c r="R19" s="4">
        <f t="shared" ref="R19:S19" si="251">+R119</f>
        <v>1.5159058852256637</v>
      </c>
      <c r="S19" s="4">
        <f t="shared" si="251"/>
        <v>1.5159058852256637</v>
      </c>
      <c r="T19" s="4">
        <f>+T119</f>
        <v>1.5159058852256637</v>
      </c>
      <c r="U19" s="4">
        <f t="shared" ref="U19:V19" si="252">+U119</f>
        <v>0.85941932700928225</v>
      </c>
      <c r="V19" s="4">
        <f t="shared" si="252"/>
        <v>1.2687408238187068</v>
      </c>
      <c r="W19" s="4">
        <f t="shared" si="249"/>
        <v>1.9607198931309406</v>
      </c>
      <c r="X19" s="4">
        <f t="shared" ref="X19" si="253">+X119</f>
        <v>0.37651105007164959</v>
      </c>
      <c r="Y19" s="4">
        <f t="shared" ref="Y19:AA19" si="254">+Y119</f>
        <v>1.0490161029396632</v>
      </c>
      <c r="Z19" s="4">
        <f t="shared" si="254"/>
        <v>1.0490161029396632</v>
      </c>
      <c r="AA19" s="4">
        <f t="shared" si="254"/>
        <v>1.0490161029396632</v>
      </c>
      <c r="AB19" s="4">
        <f t="shared" si="249"/>
        <v>1.9607198931309406</v>
      </c>
      <c r="AC19" s="4">
        <f t="shared" ref="AC19:AD19" si="255">+AC119</f>
        <v>1.9607198931309406</v>
      </c>
      <c r="AD19" s="4">
        <f t="shared" si="255"/>
        <v>1.9607198931309406</v>
      </c>
      <c r="AE19" s="4">
        <f>+AE119</f>
        <v>1.9607198931309406</v>
      </c>
      <c r="AF19" s="4">
        <f t="shared" ref="AF19:AG19" si="256">+AF119</f>
        <v>1.0490161029396632</v>
      </c>
      <c r="AG19" s="4">
        <f t="shared" si="256"/>
        <v>1.6502854452682427</v>
      </c>
      <c r="AH19" s="4">
        <f t="shared" ref="AH19:AR19" si="257">+AH119</f>
        <v>1.5955220669525882</v>
      </c>
      <c r="AI19" s="4">
        <f t="shared" ref="AI19" si="258">+AI119</f>
        <v>0.35129463629233076</v>
      </c>
      <c r="AJ19" s="4">
        <f t="shared" si="257"/>
        <v>0.93766991907013009</v>
      </c>
      <c r="AK19" s="4">
        <f t="shared" si="257"/>
        <v>0.93766991907013009</v>
      </c>
      <c r="AL19" s="4">
        <f t="shared" si="257"/>
        <v>0.93766991907013009</v>
      </c>
      <c r="AM19" s="4">
        <f t="shared" si="257"/>
        <v>1.5955220669525882</v>
      </c>
      <c r="AN19" s="4">
        <f t="shared" si="257"/>
        <v>1.5955220669525882</v>
      </c>
      <c r="AO19" s="4">
        <f t="shared" si="257"/>
        <v>1.5955220669525882</v>
      </c>
      <c r="AP19" s="4">
        <f t="shared" si="257"/>
        <v>1.5955220669525882</v>
      </c>
      <c r="AQ19" s="4">
        <f t="shared" si="257"/>
        <v>0.93766991907013009</v>
      </c>
      <c r="AR19" s="4">
        <f t="shared" si="257"/>
        <v>1.332587651406727</v>
      </c>
      <c r="AS19" s="4">
        <f t="shared" ref="AS19:BB19" si="259">+AS119</f>
        <v>1.1951393798678511</v>
      </c>
      <c r="AT19" s="4">
        <f t="shared" ref="AT19" si="260">+AT119</f>
        <v>0.32595991594363222</v>
      </c>
      <c r="AU19" s="4">
        <f t="shared" ref="AU19:AW19" si="261">+AU119</f>
        <v>0.82368712468321892</v>
      </c>
      <c r="AV19" s="4">
        <f t="shared" si="261"/>
        <v>0.82368712468321892</v>
      </c>
      <c r="AW19" s="4">
        <f t="shared" si="261"/>
        <v>0.82368712468321892</v>
      </c>
      <c r="AX19" s="4">
        <f t="shared" si="259"/>
        <v>1.1951393798678511</v>
      </c>
      <c r="AY19" s="4">
        <f t="shared" ref="AY19:AZ19" si="262">+AY119</f>
        <v>1.1951393798678511</v>
      </c>
      <c r="AZ19" s="4">
        <f t="shared" si="262"/>
        <v>1.1951393798678511</v>
      </c>
      <c r="BA19" s="4">
        <f>+BA119</f>
        <v>1.1951393798678511</v>
      </c>
      <c r="BB19" s="4">
        <f t="shared" si="259"/>
        <v>0.82368712468321892</v>
      </c>
      <c r="BC19" s="4">
        <f t="shared" ref="BC19" si="263">+BC119</f>
        <v>0.99027814422871241</v>
      </c>
      <c r="BD19" s="4">
        <f t="shared" ref="BD19:BQ19" si="264">+BD119</f>
        <v>2.5692782876815303</v>
      </c>
      <c r="BE19" s="4">
        <f t="shared" ref="BE19:BG19" si="265">+BE119</f>
        <v>1.5491355069015997</v>
      </c>
      <c r="BF19" s="4">
        <f t="shared" si="265"/>
        <v>1.5491355069015997</v>
      </c>
      <c r="BG19" s="4">
        <f t="shared" si="265"/>
        <v>1.5491355069015997</v>
      </c>
      <c r="BH19" s="4">
        <f t="shared" si="264"/>
        <v>2.5692782876815303</v>
      </c>
      <c r="BI19" s="4">
        <f t="shared" ref="BI19:BJ19" si="266">+BI119</f>
        <v>2.5692782876815303</v>
      </c>
      <c r="BJ19" s="4">
        <f t="shared" si="266"/>
        <v>2.5692782876815303</v>
      </c>
      <c r="BK19" s="4">
        <f>+BK119</f>
        <v>2.5692782876815303</v>
      </c>
      <c r="BL19" s="4">
        <f t="shared" ref="BL19" si="267">+BL119</f>
        <v>2.2096665395446848</v>
      </c>
      <c r="BM19" s="4">
        <f t="shared" si="264"/>
        <v>2.2255747943731485</v>
      </c>
      <c r="BN19" s="4">
        <f t="shared" ref="BN19:BP19" si="268">+BN119</f>
        <v>1.0695733234560165</v>
      </c>
      <c r="BO19" s="4">
        <f t="shared" si="268"/>
        <v>1.0695733234560165</v>
      </c>
      <c r="BP19" s="4">
        <f t="shared" si="268"/>
        <v>1.0695733234560165</v>
      </c>
      <c r="BQ19" s="4">
        <f t="shared" si="264"/>
        <v>2.2255747943731485</v>
      </c>
      <c r="BR19" s="4">
        <f t="shared" ref="BR19:BS19" si="269">+BR119</f>
        <v>2.2255747943731485</v>
      </c>
      <c r="BS19" s="4">
        <f t="shared" si="269"/>
        <v>2.2255747943731485</v>
      </c>
      <c r="BT19" s="4">
        <f>+BT119</f>
        <v>2.2255747943731485</v>
      </c>
      <c r="BU19" s="4">
        <f t="shared" ref="BU19" si="270">+BU119</f>
        <v>1.0695733234560165</v>
      </c>
      <c r="BV19" s="4">
        <f t="shared" ref="BV19" si="271">+BV119</f>
        <v>1.895804878053382</v>
      </c>
      <c r="BW19" s="4">
        <f t="shared" ref="BW19:CF19" si="272">+BW119</f>
        <v>2.1883656026101295</v>
      </c>
      <c r="BX19" s="4">
        <f t="shared" ref="BX19:BZ19" si="273">+BX119</f>
        <v>1.1626400397502159</v>
      </c>
      <c r="BY19" s="4">
        <f t="shared" si="273"/>
        <v>1.1626400397502159</v>
      </c>
      <c r="BZ19" s="4">
        <f t="shared" si="273"/>
        <v>1.1626400397502159</v>
      </c>
      <c r="CA19" s="4">
        <f t="shared" si="272"/>
        <v>2.1883656026101295</v>
      </c>
      <c r="CB19" s="4">
        <f t="shared" ref="CB19:CC19" si="274">+CB119</f>
        <v>2.1883656026101295</v>
      </c>
      <c r="CC19" s="4">
        <f t="shared" si="274"/>
        <v>2.1883656026101295</v>
      </c>
      <c r="CD19" s="4">
        <f>+CD119</f>
        <v>2.1883656026101295</v>
      </c>
      <c r="CE19" s="4">
        <f t="shared" ref="CE19" si="275">+CE119</f>
        <v>1.1626400397502159</v>
      </c>
      <c r="CF19" s="4">
        <f t="shared" si="272"/>
        <v>0.41427618869241234</v>
      </c>
      <c r="CG19" s="4">
        <f t="shared" ref="CG19" si="276">+CG119</f>
        <v>1.8440680042775441</v>
      </c>
    </row>
    <row r="20" spans="1:85" x14ac:dyDescent="0.25">
      <c r="A20" s="16" t="s">
        <v>50</v>
      </c>
      <c r="C20" s="4">
        <f t="shared" ref="C20:J20" si="277">+C152</f>
        <v>7.0810004235900906E-2</v>
      </c>
      <c r="D20" s="4">
        <f t="shared" si="277"/>
        <v>9.0272921145023471E-2</v>
      </c>
      <c r="E20" s="4">
        <f t="shared" si="277"/>
        <v>9.0272921145023471E-2</v>
      </c>
      <c r="F20" s="4">
        <f t="shared" si="277"/>
        <v>9.0272921145023471E-2</v>
      </c>
      <c r="G20" s="4">
        <f t="shared" si="277"/>
        <v>7.0810004235900906E-2</v>
      </c>
      <c r="H20" s="4">
        <f t="shared" si="277"/>
        <v>7.0810004235900906E-2</v>
      </c>
      <c r="I20" s="4">
        <f t="shared" si="277"/>
        <v>7.0810004235900906E-2</v>
      </c>
      <c r="J20" s="4">
        <f t="shared" si="277"/>
        <v>7.0810004235900906E-2</v>
      </c>
      <c r="K20" s="4">
        <f t="shared" ref="K20:L20" si="278">+K152</f>
        <v>9.0272921145023471E-2</v>
      </c>
      <c r="L20" s="4">
        <f t="shared" si="278"/>
        <v>7.5718091079679473E-2</v>
      </c>
      <c r="M20" s="4">
        <f t="shared" ref="M20:U20" si="279">+M152</f>
        <v>8.4408920609109081E-2</v>
      </c>
      <c r="N20" s="4">
        <f t="shared" ref="N20:P20" si="280">+N152</f>
        <v>9.4062470478861016E-2</v>
      </c>
      <c r="O20" s="4">
        <f t="shared" si="280"/>
        <v>9.4062470478861016E-2</v>
      </c>
      <c r="P20" s="4">
        <f t="shared" si="280"/>
        <v>9.4062470478861016E-2</v>
      </c>
      <c r="Q20" s="4">
        <f t="shared" si="279"/>
        <v>8.4408920609109081E-2</v>
      </c>
      <c r="R20" s="4">
        <f t="shared" ref="R20:S20" si="281">+R152</f>
        <v>8.4408920609109081E-2</v>
      </c>
      <c r="S20" s="4">
        <f t="shared" si="281"/>
        <v>8.4408920609109081E-2</v>
      </c>
      <c r="T20" s="4">
        <f>+T152</f>
        <v>8.4408920609109081E-2</v>
      </c>
      <c r="U20" s="4">
        <f t="shared" si="279"/>
        <v>9.4062470478861016E-2</v>
      </c>
      <c r="V20" s="4">
        <f t="shared" ref="V20" si="282">+V152</f>
        <v>8.7623971554012497E-2</v>
      </c>
      <c r="W20" s="4">
        <f t="shared" ref="W20:AF20" si="283">+W152</f>
        <v>9.0591361297118214E-2</v>
      </c>
      <c r="X20" s="4">
        <f t="shared" ref="X20" si="284">+X152</f>
        <v>0.11388694729072235</v>
      </c>
      <c r="Y20" s="4">
        <f t="shared" ref="Y20:AA20" si="285">+Y152</f>
        <v>0.10399784753038618</v>
      </c>
      <c r="Z20" s="4">
        <f t="shared" si="285"/>
        <v>0.10399784753038618</v>
      </c>
      <c r="AA20" s="4">
        <f t="shared" si="285"/>
        <v>0.10399784753038618</v>
      </c>
      <c r="AB20" s="4">
        <f t="shared" si="283"/>
        <v>9.0591361297118214E-2</v>
      </c>
      <c r="AC20" s="4">
        <f t="shared" ref="AC20:AD20" si="286">+AC152</f>
        <v>9.0591361297118214E-2</v>
      </c>
      <c r="AD20" s="4">
        <f t="shared" si="286"/>
        <v>9.0591361297118214E-2</v>
      </c>
      <c r="AE20" s="4">
        <f>+AE152</f>
        <v>9.0591361297118214E-2</v>
      </c>
      <c r="AF20" s="4">
        <f t="shared" si="283"/>
        <v>0.10399784753038618</v>
      </c>
      <c r="AG20" s="4">
        <f t="shared" ref="AG20" si="287">+AG152</f>
        <v>9.4711719235297892E-2</v>
      </c>
      <c r="AH20" s="4">
        <f t="shared" ref="AH20:AQ20" si="288">+AH152</f>
        <v>9.5961548063647151E-2</v>
      </c>
      <c r="AI20" s="4">
        <f t="shared" ref="AI20" si="289">+AI152</f>
        <v>0.11425775139159584</v>
      </c>
      <c r="AJ20" s="4">
        <f t="shared" ref="AJ20:AL20" si="290">+AJ152</f>
        <v>0.105635178752691</v>
      </c>
      <c r="AK20" s="4">
        <f t="shared" si="290"/>
        <v>0.105635178752691</v>
      </c>
      <c r="AL20" s="4">
        <f t="shared" si="290"/>
        <v>0.105635178752691</v>
      </c>
      <c r="AM20" s="4">
        <f t="shared" si="288"/>
        <v>9.5961548063647151E-2</v>
      </c>
      <c r="AN20" s="4">
        <f t="shared" ref="AN20:AO20" si="291">+AN152</f>
        <v>9.5961548063647151E-2</v>
      </c>
      <c r="AO20" s="4">
        <f t="shared" si="291"/>
        <v>9.5961548063647151E-2</v>
      </c>
      <c r="AP20" s="4">
        <f>+AP152</f>
        <v>9.5961548063647151E-2</v>
      </c>
      <c r="AQ20" s="4">
        <f t="shared" si="288"/>
        <v>0.105635178752691</v>
      </c>
      <c r="AR20" s="4">
        <f t="shared" ref="AR20" si="292">+AR152</f>
        <v>9.9348986095205191E-2</v>
      </c>
      <c r="AS20" s="4">
        <f t="shared" ref="AS20:BB20" si="293">+AS152</f>
        <v>0.10184912365584052</v>
      </c>
      <c r="AT20" s="4">
        <f t="shared" ref="AT20" si="294">+AT152</f>
        <v>0.11463029517525969</v>
      </c>
      <c r="AU20" s="4">
        <f t="shared" ref="AU20:AW20" si="295">+AU152</f>
        <v>0.10731128099139831</v>
      </c>
      <c r="AV20" s="4">
        <f t="shared" si="295"/>
        <v>0.10731128099139831</v>
      </c>
      <c r="AW20" s="4">
        <f t="shared" si="295"/>
        <v>0.10731128099139831</v>
      </c>
      <c r="AX20" s="4">
        <f t="shared" si="293"/>
        <v>0.10184912365584052</v>
      </c>
      <c r="AY20" s="4">
        <f t="shared" ref="AY20:AZ20" si="296">+AY152</f>
        <v>0.10184912365584052</v>
      </c>
      <c r="AZ20" s="4">
        <f t="shared" si="296"/>
        <v>0.10184912365584052</v>
      </c>
      <c r="BA20" s="4">
        <f>+BA152</f>
        <v>0.10184912365584052</v>
      </c>
      <c r="BB20" s="4">
        <f t="shared" si="293"/>
        <v>0.10731128099139831</v>
      </c>
      <c r="BC20" s="4">
        <f t="shared" ref="BC20" si="297">+BC152</f>
        <v>0.10434549713223099</v>
      </c>
      <c r="BD20" s="4">
        <f t="shared" ref="BD20:BQ20" si="298">+BD152</f>
        <v>6.9159677806362396E-2</v>
      </c>
      <c r="BE20" s="4">
        <f t="shared" ref="BE20:BG20" si="299">+BE152</f>
        <v>8.4160745361016823E-2</v>
      </c>
      <c r="BF20" s="4">
        <f t="shared" si="299"/>
        <v>8.4160745361016823E-2</v>
      </c>
      <c r="BG20" s="4">
        <f t="shared" si="299"/>
        <v>8.4160745361016823E-2</v>
      </c>
      <c r="BH20" s="4">
        <f t="shared" si="298"/>
        <v>6.9159677806362396E-2</v>
      </c>
      <c r="BI20" s="4">
        <f t="shared" ref="BI20:BJ20" si="300">+BI152</f>
        <v>6.9159677806362396E-2</v>
      </c>
      <c r="BJ20" s="4">
        <f t="shared" si="300"/>
        <v>6.9159677806362396E-2</v>
      </c>
      <c r="BK20" s="4">
        <f>+BK152</f>
        <v>6.9159677806362396E-2</v>
      </c>
      <c r="BL20" s="4">
        <f t="shared" ref="BL20" si="301">+BL152</f>
        <v>7.4128982712411362E-2</v>
      </c>
      <c r="BM20" s="4">
        <f t="shared" si="298"/>
        <v>7.4213793190042232E-2</v>
      </c>
      <c r="BN20" s="4">
        <f t="shared" ref="BN20:BP20" si="302">+BN152</f>
        <v>9.1212645199022613E-2</v>
      </c>
      <c r="BO20" s="4">
        <f t="shared" si="302"/>
        <v>9.1212645199022613E-2</v>
      </c>
      <c r="BP20" s="4">
        <f t="shared" si="302"/>
        <v>9.1212645199022613E-2</v>
      </c>
      <c r="BQ20" s="4">
        <f t="shared" si="298"/>
        <v>7.4213793190042232E-2</v>
      </c>
      <c r="BR20" s="4">
        <f t="shared" ref="BR20:BS20" si="303">+BR152</f>
        <v>7.4213793190042232E-2</v>
      </c>
      <c r="BS20" s="4">
        <f t="shared" si="303"/>
        <v>7.4213793190042232E-2</v>
      </c>
      <c r="BT20" s="4">
        <f>+BT152</f>
        <v>7.4213793190042232E-2</v>
      </c>
      <c r="BU20" s="4">
        <f t="shared" ref="BU20" si="304">+BU152</f>
        <v>9.1212645199022613E-2</v>
      </c>
      <c r="BV20" s="4">
        <f t="shared" ref="BV20" si="305">+BV152</f>
        <v>7.871025557470733E-2</v>
      </c>
      <c r="BW20" s="4">
        <f t="shared" ref="BW20:CF20" si="306">+BW152</f>
        <v>9.7535446022102637E-2</v>
      </c>
      <c r="BX20" s="4">
        <f t="shared" ref="BX20:BZ20" si="307">+BX152</f>
        <v>0.11261860766466571</v>
      </c>
      <c r="BY20" s="4">
        <f t="shared" si="307"/>
        <v>0.11261860766466571</v>
      </c>
      <c r="BZ20" s="4">
        <f t="shared" si="307"/>
        <v>0.11261860766466571</v>
      </c>
      <c r="CA20" s="4">
        <f t="shared" si="306"/>
        <v>9.7535446022102637E-2</v>
      </c>
      <c r="CB20" s="4">
        <f t="shared" ref="CB20:CC20" si="308">+CB152</f>
        <v>9.7535446022102637E-2</v>
      </c>
      <c r="CC20" s="4">
        <f t="shared" si="308"/>
        <v>9.7535446022102637E-2</v>
      </c>
      <c r="CD20" s="4">
        <f>+CD152</f>
        <v>9.7535446022102637E-2</v>
      </c>
      <c r="CE20" s="4">
        <f t="shared" ref="CE20" si="309">+CE152</f>
        <v>0.11261860766466571</v>
      </c>
      <c r="CF20" s="4">
        <f t="shared" si="306"/>
        <v>0.12362320123400568</v>
      </c>
      <c r="CG20" s="4">
        <f t="shared" ref="CG20" si="310">+CG152</f>
        <v>0.10212103758865727</v>
      </c>
    </row>
    <row r="21" spans="1:85" x14ac:dyDescent="0.25">
      <c r="A21" s="16" t="s">
        <v>51</v>
      </c>
      <c r="C21" s="4">
        <f t="shared" ref="C21:J21" si="311">+C19+C20</f>
        <v>2.5809783971356772</v>
      </c>
      <c r="D21" s="4">
        <f t="shared" si="311"/>
        <v>1.2768719010398859</v>
      </c>
      <c r="E21" s="4">
        <f t="shared" si="311"/>
        <v>1.2768719010398859</v>
      </c>
      <c r="F21" s="4">
        <f t="shared" si="311"/>
        <v>1.2768719010398859</v>
      </c>
      <c r="G21" s="4">
        <f t="shared" si="311"/>
        <v>2.5809783971356772</v>
      </c>
      <c r="H21" s="4">
        <f t="shared" si="311"/>
        <v>2.5809783971356772</v>
      </c>
      <c r="I21" s="4">
        <f t="shared" si="311"/>
        <v>2.5809783971356772</v>
      </c>
      <c r="J21" s="4">
        <f t="shared" si="311"/>
        <v>2.5809783971356772</v>
      </c>
      <c r="K21" s="4">
        <f t="shared" ref="K21:L21" si="312">+K19+K20</f>
        <v>1.2768719010398859</v>
      </c>
      <c r="L21" s="4">
        <f t="shared" si="312"/>
        <v>2.2297504319750785</v>
      </c>
      <c r="M21" s="4">
        <f t="shared" ref="M21:AB21" si="313">+M19+M20</f>
        <v>1.6003148058347727</v>
      </c>
      <c r="N21" s="4">
        <f t="shared" ref="N21:P21" si="314">+N19+N20</f>
        <v>0.95348179748814332</v>
      </c>
      <c r="O21" s="4">
        <f t="shared" si="314"/>
        <v>0.95348179748814332</v>
      </c>
      <c r="P21" s="4">
        <f t="shared" si="314"/>
        <v>0.95348179748814332</v>
      </c>
      <c r="Q21" s="4">
        <f t="shared" si="313"/>
        <v>1.6003148058347727</v>
      </c>
      <c r="R21" s="4">
        <f t="shared" ref="R21:S21" si="315">+R19+R20</f>
        <v>1.6003148058347727</v>
      </c>
      <c r="S21" s="4">
        <f t="shared" si="315"/>
        <v>1.6003148058347727</v>
      </c>
      <c r="T21" s="4">
        <f>+T19+T20</f>
        <v>1.6003148058347727</v>
      </c>
      <c r="U21" s="4">
        <f t="shared" ref="U21:V21" si="316">+U19+U20</f>
        <v>0.95348179748814332</v>
      </c>
      <c r="V21" s="4">
        <f t="shared" si="316"/>
        <v>1.3563647953727194</v>
      </c>
      <c r="W21" s="4">
        <f t="shared" si="313"/>
        <v>2.0513112544280587</v>
      </c>
      <c r="X21" s="4">
        <f t="shared" ref="X21" si="317">+X19+X20</f>
        <v>0.49039799736237194</v>
      </c>
      <c r="Y21" s="4">
        <f t="shared" ref="Y21:AA21" si="318">+Y19+Y20</f>
        <v>1.1530139504700494</v>
      </c>
      <c r="Z21" s="4">
        <f t="shared" si="318"/>
        <v>1.1530139504700494</v>
      </c>
      <c r="AA21" s="4">
        <f t="shared" si="318"/>
        <v>1.1530139504700494</v>
      </c>
      <c r="AB21" s="4">
        <f t="shared" si="313"/>
        <v>2.0513112544280587</v>
      </c>
      <c r="AC21" s="4">
        <f t="shared" ref="AC21:AD21" si="319">+AC19+AC20</f>
        <v>2.0513112544280587</v>
      </c>
      <c r="AD21" s="4">
        <f t="shared" si="319"/>
        <v>2.0513112544280587</v>
      </c>
      <c r="AE21" s="4">
        <f>+AE19+AE20</f>
        <v>2.0513112544280587</v>
      </c>
      <c r="AF21" s="4">
        <f t="shared" ref="AF21:AG21" si="320">+AF19+AF20</f>
        <v>1.1530139504700494</v>
      </c>
      <c r="AG21" s="4">
        <f t="shared" si="320"/>
        <v>1.7449971645035407</v>
      </c>
      <c r="AH21" s="4">
        <f t="shared" ref="AH21:AQ21" si="321">+AH19+AH20</f>
        <v>1.6914836150162353</v>
      </c>
      <c r="AI21" s="4">
        <f t="shared" ref="AI21" si="322">+AI19+AI20</f>
        <v>0.46555238768392659</v>
      </c>
      <c r="AJ21" s="4">
        <f t="shared" ref="AJ21:AL21" si="323">+AJ19+AJ20</f>
        <v>1.0433050978228211</v>
      </c>
      <c r="AK21" s="4">
        <f t="shared" si="323"/>
        <v>1.0433050978228211</v>
      </c>
      <c r="AL21" s="4">
        <f t="shared" si="323"/>
        <v>1.0433050978228211</v>
      </c>
      <c r="AM21" s="4">
        <f t="shared" si="321"/>
        <v>1.6914836150162353</v>
      </c>
      <c r="AN21" s="4">
        <f t="shared" ref="AN21:AO21" si="324">+AN19+AN20</f>
        <v>1.6914836150162353</v>
      </c>
      <c r="AO21" s="4">
        <f t="shared" si="324"/>
        <v>1.6914836150162353</v>
      </c>
      <c r="AP21" s="4">
        <f>+AP19+AP20</f>
        <v>1.6914836150162353</v>
      </c>
      <c r="AQ21" s="4">
        <f t="shared" si="321"/>
        <v>1.0433050978228211</v>
      </c>
      <c r="AR21" s="4">
        <f t="shared" ref="AR21" si="325">+AR19+AR20</f>
        <v>1.4319366375019322</v>
      </c>
      <c r="AS21" s="4">
        <f t="shared" ref="AS21:BB21" si="326">+AS19+AS20</f>
        <v>1.2969885035236917</v>
      </c>
      <c r="AT21" s="4">
        <f t="shared" ref="AT21" si="327">+AT19+AT20</f>
        <v>0.44059021111889191</v>
      </c>
      <c r="AU21" s="4">
        <f t="shared" ref="AU21:AW21" si="328">+AU19+AU20</f>
        <v>0.93099840567461722</v>
      </c>
      <c r="AV21" s="4">
        <f t="shared" si="328"/>
        <v>0.93099840567461722</v>
      </c>
      <c r="AW21" s="4">
        <f t="shared" si="328"/>
        <v>0.93099840567461722</v>
      </c>
      <c r="AX21" s="4">
        <f t="shared" si="326"/>
        <v>1.2969885035236917</v>
      </c>
      <c r="AY21" s="4">
        <f t="shared" ref="AY21:AZ21" si="329">+AY19+AY20</f>
        <v>1.2969885035236917</v>
      </c>
      <c r="AZ21" s="4">
        <f t="shared" si="329"/>
        <v>1.2969885035236917</v>
      </c>
      <c r="BA21" s="4">
        <f>+BA19+BA20</f>
        <v>1.2969885035236917</v>
      </c>
      <c r="BB21" s="4">
        <f t="shared" si="326"/>
        <v>0.93099840567461722</v>
      </c>
      <c r="BC21" s="4">
        <f t="shared" ref="BC21" si="330">+BC19+BC20</f>
        <v>1.0946236413609434</v>
      </c>
      <c r="BD21" s="4">
        <f t="shared" ref="BD21:BQ21" si="331">+BD19+BD20</f>
        <v>2.6384379654878929</v>
      </c>
      <c r="BE21" s="4">
        <f t="shared" ref="BE21:BG21" si="332">+BE19+BE20</f>
        <v>1.6332962522626167</v>
      </c>
      <c r="BF21" s="4">
        <f t="shared" si="332"/>
        <v>1.6332962522626167</v>
      </c>
      <c r="BG21" s="4">
        <f t="shared" si="332"/>
        <v>1.6332962522626167</v>
      </c>
      <c r="BH21" s="4">
        <f t="shared" si="331"/>
        <v>2.6384379654878929</v>
      </c>
      <c r="BI21" s="4">
        <f t="shared" ref="BI21:BJ21" si="333">+BI19+BI20</f>
        <v>2.6384379654878929</v>
      </c>
      <c r="BJ21" s="4">
        <f t="shared" si="333"/>
        <v>2.6384379654878929</v>
      </c>
      <c r="BK21" s="4">
        <f>+BK19+BK20</f>
        <v>2.6384379654878929</v>
      </c>
      <c r="BL21" s="4">
        <f t="shared" ref="BL21" si="334">+BL19+BL20</f>
        <v>2.2837955222570963</v>
      </c>
      <c r="BM21" s="4">
        <f t="shared" si="331"/>
        <v>2.2997885875631909</v>
      </c>
      <c r="BN21" s="4">
        <f t="shared" ref="BN21:BP21" si="335">+BN19+BN20</f>
        <v>1.160785968655039</v>
      </c>
      <c r="BO21" s="4">
        <f t="shared" si="335"/>
        <v>1.160785968655039</v>
      </c>
      <c r="BP21" s="4">
        <f t="shared" si="335"/>
        <v>1.160785968655039</v>
      </c>
      <c r="BQ21" s="4">
        <f t="shared" si="331"/>
        <v>2.2997885875631909</v>
      </c>
      <c r="BR21" s="4">
        <f t="shared" ref="BR21:BS21" si="336">+BR19+BR20</f>
        <v>2.2997885875631909</v>
      </c>
      <c r="BS21" s="4">
        <f t="shared" si="336"/>
        <v>2.2997885875631909</v>
      </c>
      <c r="BT21" s="4">
        <f>+BT19+BT20</f>
        <v>2.2997885875631909</v>
      </c>
      <c r="BU21" s="4">
        <f t="shared" ref="BU21" si="337">+BU19+BU20</f>
        <v>1.160785968655039</v>
      </c>
      <c r="BV21" s="4">
        <f t="shared" ref="BV21" si="338">+BV19+BV20</f>
        <v>1.9745151336280893</v>
      </c>
      <c r="BW21" s="4">
        <f t="shared" ref="BW21:CF21" si="339">+BW19+BW20</f>
        <v>2.285901048632232</v>
      </c>
      <c r="BX21" s="4">
        <f t="shared" ref="BX21:BZ21" si="340">+BX19+BX20</f>
        <v>1.2752586474148817</v>
      </c>
      <c r="BY21" s="4">
        <f t="shared" si="340"/>
        <v>1.2752586474148817</v>
      </c>
      <c r="BZ21" s="4">
        <f t="shared" si="340"/>
        <v>1.2752586474148817</v>
      </c>
      <c r="CA21" s="4">
        <f t="shared" si="339"/>
        <v>2.285901048632232</v>
      </c>
      <c r="CB21" s="4">
        <f t="shared" ref="CB21:CC21" si="341">+CB19+CB20</f>
        <v>2.285901048632232</v>
      </c>
      <c r="CC21" s="4">
        <f t="shared" si="341"/>
        <v>2.285901048632232</v>
      </c>
      <c r="CD21" s="4">
        <f>+CD19+CD20</f>
        <v>2.285901048632232</v>
      </c>
      <c r="CE21" s="4">
        <f t="shared" ref="CE21" si="342">+CE19+CE20</f>
        <v>1.2752586474148817</v>
      </c>
      <c r="CF21" s="4">
        <f t="shared" si="339"/>
        <v>0.53789938992641806</v>
      </c>
      <c r="CG21" s="4">
        <f t="shared" ref="CG21" si="343">+CG19+CG20</f>
        <v>1.9461890418662013</v>
      </c>
    </row>
    <row r="22" spans="1:85" x14ac:dyDescent="0.25">
      <c r="A22" s="23" t="s">
        <v>52</v>
      </c>
      <c r="C22" s="4">
        <f t="shared" ref="C22:J22" si="344">+C126</f>
        <v>33.385746710328327</v>
      </c>
      <c r="D22" s="4">
        <f t="shared" si="344"/>
        <v>42.56219036661453</v>
      </c>
      <c r="E22" s="4">
        <f t="shared" si="344"/>
        <v>42.56219036661453</v>
      </c>
      <c r="F22" s="4">
        <f t="shared" si="344"/>
        <v>42.56219036661453</v>
      </c>
      <c r="G22" s="4">
        <f t="shared" si="344"/>
        <v>33.385746710328327</v>
      </c>
      <c r="H22" s="4">
        <f t="shared" si="344"/>
        <v>33.385746710328327</v>
      </c>
      <c r="I22" s="4">
        <f t="shared" si="344"/>
        <v>33.385746710328327</v>
      </c>
      <c r="J22" s="4">
        <f t="shared" si="344"/>
        <v>33.385746710328327</v>
      </c>
      <c r="K22" s="4">
        <f t="shared" ref="K22:CA22" si="345">+K126</f>
        <v>42.56219036661453</v>
      </c>
      <c r="L22" s="4">
        <f t="shared" ref="L22" si="346">+L126</f>
        <v>35.699828540528365</v>
      </c>
      <c r="M22" s="4">
        <f t="shared" si="345"/>
        <v>39.79741102909248</v>
      </c>
      <c r="N22" s="4">
        <f t="shared" ref="N22:P22" si="347">+N126</f>
        <v>44.348900247104119</v>
      </c>
      <c r="O22" s="4">
        <f t="shared" si="347"/>
        <v>44.348900247104119</v>
      </c>
      <c r="P22" s="4">
        <f t="shared" si="347"/>
        <v>44.348900247104119</v>
      </c>
      <c r="Q22" s="4">
        <f t="shared" si="345"/>
        <v>39.79741102909248</v>
      </c>
      <c r="R22" s="4">
        <f t="shared" ref="R22:S22" si="348">+R126</f>
        <v>39.79741102909248</v>
      </c>
      <c r="S22" s="4">
        <f t="shared" si="348"/>
        <v>39.79741102909248</v>
      </c>
      <c r="T22" s="4">
        <f>+T126</f>
        <v>39.79741102909248</v>
      </c>
      <c r="U22" s="4">
        <f t="shared" ref="U22:V22" si="349">+U126</f>
        <v>44.348900247104119</v>
      </c>
      <c r="V22" s="4">
        <f t="shared" si="349"/>
        <v>41.313254414015304</v>
      </c>
      <c r="W22" s="4">
        <f t="shared" si="345"/>
        <v>42.712329635422023</v>
      </c>
      <c r="X22" s="4">
        <f t="shared" ref="X22" si="350">+X126</f>
        <v>53.69581342198029</v>
      </c>
      <c r="Y22" s="4">
        <f t="shared" ref="Y22:AA22" si="351">+Y126</f>
        <v>49.033266323524359</v>
      </c>
      <c r="Z22" s="4">
        <f t="shared" si="351"/>
        <v>49.033266323524359</v>
      </c>
      <c r="AA22" s="4">
        <f t="shared" si="351"/>
        <v>49.033266323524359</v>
      </c>
      <c r="AB22" s="4">
        <f t="shared" si="345"/>
        <v>42.712329635422023</v>
      </c>
      <c r="AC22" s="4">
        <f t="shared" ref="AC22:AD22" si="352">+AC126</f>
        <v>42.712329635422023</v>
      </c>
      <c r="AD22" s="4">
        <f t="shared" si="352"/>
        <v>42.712329635422023</v>
      </c>
      <c r="AE22" s="4">
        <f>+AE126</f>
        <v>42.712329635422023</v>
      </c>
      <c r="AF22" s="4">
        <f t="shared" ref="AF22:AG22" si="353">+AF126</f>
        <v>49.033266323524359</v>
      </c>
      <c r="AG22" s="4">
        <f t="shared" si="353"/>
        <v>44.655010305538596</v>
      </c>
      <c r="AH22" s="4">
        <f t="shared" si="345"/>
        <v>45.244283942008444</v>
      </c>
      <c r="AI22" s="4">
        <f t="shared" ref="AI22" si="354">+AI126</f>
        <v>53.870641427210614</v>
      </c>
      <c r="AJ22" s="4">
        <f t="shared" ref="AJ22:AL22" si="355">+AJ126</f>
        <v>49.805240934437691</v>
      </c>
      <c r="AK22" s="4">
        <f t="shared" si="355"/>
        <v>49.805240934437691</v>
      </c>
      <c r="AL22" s="4">
        <f t="shared" si="355"/>
        <v>49.805240934437691</v>
      </c>
      <c r="AM22" s="4">
        <f t="shared" si="345"/>
        <v>45.244283942008444</v>
      </c>
      <c r="AN22" s="4">
        <f t="shared" ref="AN22:AO22" si="356">+AN126</f>
        <v>45.244283942008444</v>
      </c>
      <c r="AO22" s="4">
        <f t="shared" si="356"/>
        <v>45.244283942008444</v>
      </c>
      <c r="AP22" s="4">
        <f>+AP126</f>
        <v>45.244283942008444</v>
      </c>
      <c r="AQ22" s="4">
        <f t="shared" ref="AQ22:AR22" si="357">+AQ126</f>
        <v>49.805240934437691</v>
      </c>
      <c r="AR22" s="4">
        <f t="shared" si="357"/>
        <v>46.841404989223292</v>
      </c>
      <c r="AS22" s="4">
        <f t="shared" si="345"/>
        <v>48.020178528937763</v>
      </c>
      <c r="AT22" s="4">
        <f t="shared" ref="AT22" si="358">+AT126</f>
        <v>54.046289664124615</v>
      </c>
      <c r="AU22" s="4">
        <f t="shared" ref="AU22:AW22" si="359">+AU126</f>
        <v>50.595495438810758</v>
      </c>
      <c r="AV22" s="4">
        <f t="shared" si="359"/>
        <v>50.595495438810758</v>
      </c>
      <c r="AW22" s="4">
        <f t="shared" si="359"/>
        <v>50.595495438810758</v>
      </c>
      <c r="AX22" s="4">
        <f t="shared" si="345"/>
        <v>48.020178528937763</v>
      </c>
      <c r="AY22" s="4">
        <f t="shared" ref="AY22:AZ22" si="360">+AY126</f>
        <v>48.020178528937763</v>
      </c>
      <c r="AZ22" s="4">
        <f t="shared" si="360"/>
        <v>48.020178528937763</v>
      </c>
      <c r="BA22" s="4">
        <f>+BA126</f>
        <v>48.020178528937763</v>
      </c>
      <c r="BB22" s="4">
        <f t="shared" ref="BB22:BC22" si="361">+BB126</f>
        <v>50.595495438810758</v>
      </c>
      <c r="BC22" s="4">
        <f t="shared" si="361"/>
        <v>49.19717736514032</v>
      </c>
      <c r="BD22" s="4">
        <f t="shared" si="345"/>
        <v>32.607645073977935</v>
      </c>
      <c r="BE22" s="4">
        <f t="shared" ref="BE22:BG22" si="362">+BE126</f>
        <v>39.680400501244215</v>
      </c>
      <c r="BF22" s="4">
        <f t="shared" si="362"/>
        <v>39.680400501244215</v>
      </c>
      <c r="BG22" s="4">
        <f t="shared" si="362"/>
        <v>39.680400501244215</v>
      </c>
      <c r="BH22" s="4">
        <f t="shared" si="345"/>
        <v>32.607645073977935</v>
      </c>
      <c r="BI22" s="4">
        <f t="shared" ref="BI22:BJ22" si="363">+BI126</f>
        <v>32.607645073977935</v>
      </c>
      <c r="BJ22" s="4">
        <f t="shared" si="363"/>
        <v>32.607645073977935</v>
      </c>
      <c r="BK22" s="4">
        <f>+BK126</f>
        <v>32.607645073977935</v>
      </c>
      <c r="BL22" s="4">
        <f t="shared" ref="BL22" si="364">+BL126</f>
        <v>34.950590208778934</v>
      </c>
      <c r="BM22" s="4">
        <f t="shared" si="345"/>
        <v>34.99057694730719</v>
      </c>
      <c r="BN22" s="4">
        <f t="shared" ref="BN22:BP22" si="365">+BN126</f>
        <v>43.005254727123521</v>
      </c>
      <c r="BO22" s="4">
        <f t="shared" si="365"/>
        <v>43.005254727123521</v>
      </c>
      <c r="BP22" s="4">
        <f t="shared" si="365"/>
        <v>43.005254727123521</v>
      </c>
      <c r="BQ22" s="4">
        <f t="shared" si="345"/>
        <v>34.99057694730719</v>
      </c>
      <c r="BR22" s="4">
        <f t="shared" ref="BR22:BS22" si="366">+BR126</f>
        <v>34.99057694730719</v>
      </c>
      <c r="BS22" s="4">
        <f t="shared" si="366"/>
        <v>34.99057694730719</v>
      </c>
      <c r="BT22" s="4">
        <f>+BT126</f>
        <v>34.99057694730719</v>
      </c>
      <c r="BU22" s="4">
        <f t="shared" ref="BU22" si="367">+BU126</f>
        <v>43.005254727123521</v>
      </c>
      <c r="BV22" s="4">
        <f t="shared" ref="BV22" si="368">+BV126</f>
        <v>37.110584648010565</v>
      </c>
      <c r="BW22" s="4">
        <f t="shared" si="345"/>
        <v>45.98635081738729</v>
      </c>
      <c r="BX22" s="4">
        <f t="shared" ref="BX22:BZ22" si="369">+BX126</f>
        <v>53.097812250321972</v>
      </c>
      <c r="BY22" s="4">
        <f t="shared" si="369"/>
        <v>53.097812250321972</v>
      </c>
      <c r="BZ22" s="4">
        <f t="shared" si="369"/>
        <v>53.097812250321972</v>
      </c>
      <c r="CA22" s="4">
        <f t="shared" si="345"/>
        <v>45.98635081738729</v>
      </c>
      <c r="CB22" s="4">
        <f t="shared" ref="CB22:CC22" si="370">+CB126</f>
        <v>45.98635081738729</v>
      </c>
      <c r="CC22" s="4">
        <f t="shared" si="370"/>
        <v>45.98635081738729</v>
      </c>
      <c r="CD22" s="4">
        <f>+CD126</f>
        <v>45.98635081738729</v>
      </c>
      <c r="CE22" s="4">
        <f t="shared" ref="CE22" si="371">+CE126</f>
        <v>53.097812250321972</v>
      </c>
      <c r="CF22" s="4">
        <f t="shared" ref="CF22:CG22" si="372">+CF126</f>
        <v>58.28629624380013</v>
      </c>
      <c r="CG22" s="4">
        <f t="shared" si="372"/>
        <v>48.148381454301052</v>
      </c>
    </row>
    <row r="23" spans="1:85" x14ac:dyDescent="0.25">
      <c r="A23" s="23" t="s">
        <v>53</v>
      </c>
      <c r="C23" s="4">
        <f t="shared" ref="C23:J24" si="373">+C147</f>
        <v>8.0190894310873126</v>
      </c>
      <c r="D23" s="4">
        <f t="shared" si="373"/>
        <v>10.223225315108976</v>
      </c>
      <c r="E23" s="4">
        <f t="shared" si="373"/>
        <v>10.223225315108976</v>
      </c>
      <c r="F23" s="4">
        <f t="shared" si="373"/>
        <v>10.223225315108976</v>
      </c>
      <c r="G23" s="4">
        <f t="shared" si="373"/>
        <v>8.0190894310873126</v>
      </c>
      <c r="H23" s="4">
        <f t="shared" si="373"/>
        <v>8.0190894310873126</v>
      </c>
      <c r="I23" s="4">
        <f t="shared" si="373"/>
        <v>8.0190894310873126</v>
      </c>
      <c r="J23" s="4">
        <f t="shared" si="373"/>
        <v>8.0190894310873126</v>
      </c>
      <c r="K23" s="4">
        <f t="shared" ref="K23:CA23" si="374">+K147</f>
        <v>10.223225315108976</v>
      </c>
      <c r="L23" s="4">
        <f t="shared" ref="L23" si="375">+L147</f>
        <v>8.5749203162922107</v>
      </c>
      <c r="M23" s="4">
        <f t="shared" si="374"/>
        <v>9.5591391421328673</v>
      </c>
      <c r="N23" s="4">
        <f t="shared" ref="N23:P23" si="376">+N147</f>
        <v>10.652384094853174</v>
      </c>
      <c r="O23" s="4">
        <f t="shared" si="376"/>
        <v>10.652384094853174</v>
      </c>
      <c r="P23" s="4">
        <f t="shared" si="376"/>
        <v>10.652384094853174</v>
      </c>
      <c r="Q23" s="4">
        <f t="shared" si="374"/>
        <v>9.5591391421328673</v>
      </c>
      <c r="R23" s="4">
        <f t="shared" ref="R23:S23" si="377">+R147</f>
        <v>9.5591391421328673</v>
      </c>
      <c r="S23" s="4">
        <f t="shared" si="377"/>
        <v>9.5591391421328673</v>
      </c>
      <c r="T23" s="4">
        <f>+T147</f>
        <v>9.5591391421328673</v>
      </c>
      <c r="U23" s="4">
        <f t="shared" ref="U23:V23" si="378">+U147</f>
        <v>10.652384094853174</v>
      </c>
      <c r="V23" s="4">
        <f t="shared" si="378"/>
        <v>9.923237143974406</v>
      </c>
      <c r="W23" s="4">
        <f t="shared" si="374"/>
        <v>10.259288016780193</v>
      </c>
      <c r="X23" s="4">
        <f t="shared" ref="X23" si="379">+X147</f>
        <v>12.897465904892556</v>
      </c>
      <c r="Y23" s="4">
        <f t="shared" ref="Y23:AA23" si="380">+Y147</f>
        <v>11.777545404578932</v>
      </c>
      <c r="Z23" s="4">
        <f t="shared" si="380"/>
        <v>11.777545404578932</v>
      </c>
      <c r="AA23" s="4">
        <f t="shared" si="380"/>
        <v>11.777545404578932</v>
      </c>
      <c r="AB23" s="4">
        <f t="shared" si="374"/>
        <v>10.259288016780193</v>
      </c>
      <c r="AC23" s="4">
        <f t="shared" ref="AC23:AD23" si="381">+AC147</f>
        <v>10.259288016780193</v>
      </c>
      <c r="AD23" s="4">
        <f t="shared" si="381"/>
        <v>10.259288016780193</v>
      </c>
      <c r="AE23" s="4">
        <f>+AE147</f>
        <v>10.259288016780193</v>
      </c>
      <c r="AF23" s="4">
        <f t="shared" ref="AF23:AG23" si="382">+AF147</f>
        <v>11.777545404578932</v>
      </c>
      <c r="AG23" s="4">
        <f t="shared" si="382"/>
        <v>10.725910200338843</v>
      </c>
      <c r="AH23" s="4">
        <f t="shared" si="374"/>
        <v>10.867450781450717</v>
      </c>
      <c r="AI23" s="4">
        <f t="shared" ref="AI23" si="383">+AI147</f>
        <v>12.939458717608852</v>
      </c>
      <c r="AJ23" s="4">
        <f t="shared" ref="AJ23:AL23" si="384">+AJ147</f>
        <v>11.96296984624726</v>
      </c>
      <c r="AK23" s="4">
        <f t="shared" si="384"/>
        <v>11.96296984624726</v>
      </c>
      <c r="AL23" s="4">
        <f t="shared" si="384"/>
        <v>11.96296984624726</v>
      </c>
      <c r="AM23" s="4">
        <f t="shared" si="374"/>
        <v>10.867450781450717</v>
      </c>
      <c r="AN23" s="4">
        <f t="shared" ref="AN23:AO23" si="385">+AN147</f>
        <v>10.867450781450717</v>
      </c>
      <c r="AO23" s="4">
        <f t="shared" si="385"/>
        <v>10.867450781450717</v>
      </c>
      <c r="AP23" s="4">
        <f>+AP147</f>
        <v>10.867450781450717</v>
      </c>
      <c r="AQ23" s="4">
        <f t="shared" ref="AQ23:AR23" si="386">+AQ147</f>
        <v>11.96296984624726</v>
      </c>
      <c r="AR23" s="4">
        <f t="shared" si="386"/>
        <v>11.251071271386488</v>
      </c>
      <c r="AS23" s="4">
        <f t="shared" si="374"/>
        <v>11.534206781758206</v>
      </c>
      <c r="AT23" s="4">
        <f t="shared" ref="AT23" si="387">+AT147</f>
        <v>12.981648545874412</v>
      </c>
      <c r="AU23" s="4">
        <f t="shared" ref="AU23:AW23" si="388">+AU147</f>
        <v>12.15278502692515</v>
      </c>
      <c r="AV23" s="4">
        <f t="shared" si="388"/>
        <v>12.15278502692515</v>
      </c>
      <c r="AW23" s="4">
        <f t="shared" si="388"/>
        <v>12.15278502692515</v>
      </c>
      <c r="AX23" s="4">
        <f t="shared" si="374"/>
        <v>11.534206781758206</v>
      </c>
      <c r="AY23" s="4">
        <f t="shared" ref="AY23:AZ23" si="389">+AY147</f>
        <v>11.534206781758206</v>
      </c>
      <c r="AZ23" s="4">
        <f t="shared" si="389"/>
        <v>11.534206781758206</v>
      </c>
      <c r="BA23" s="4">
        <f>+BA147</f>
        <v>11.534206781758206</v>
      </c>
      <c r="BB23" s="4">
        <f t="shared" ref="BB23:BC23" si="390">+BB147</f>
        <v>12.15278502692515</v>
      </c>
      <c r="BC23" s="4">
        <f t="shared" si="390"/>
        <v>11.816916017219878</v>
      </c>
      <c r="BD23" s="4">
        <f t="shared" si="374"/>
        <v>7.83219330854413</v>
      </c>
      <c r="BE23" s="4">
        <f t="shared" ref="BE23:BG23" si="391">+BE147</f>
        <v>9.5310337983963542</v>
      </c>
      <c r="BF23" s="4">
        <f t="shared" si="391"/>
        <v>9.5310337983963542</v>
      </c>
      <c r="BG23" s="4">
        <f t="shared" si="391"/>
        <v>9.5310337983963542</v>
      </c>
      <c r="BH23" s="4">
        <f t="shared" si="374"/>
        <v>7.83219330854413</v>
      </c>
      <c r="BI23" s="4">
        <f t="shared" ref="BI23:BJ23" si="392">+BI147</f>
        <v>7.83219330854413</v>
      </c>
      <c r="BJ23" s="4">
        <f t="shared" si="392"/>
        <v>7.83219330854413</v>
      </c>
      <c r="BK23" s="4">
        <f>+BK147</f>
        <v>7.83219330854413</v>
      </c>
      <c r="BL23" s="4">
        <f t="shared" ref="BL23" si="393">+BL147</f>
        <v>8.3949570151976562</v>
      </c>
      <c r="BM23" s="4">
        <f t="shared" si="374"/>
        <v>8.4045616298584509</v>
      </c>
      <c r="BN23" s="4">
        <f t="shared" ref="BN23:BP23" si="394">+BN147</f>
        <v>10.329647159181434</v>
      </c>
      <c r="BO23" s="4">
        <f t="shared" si="394"/>
        <v>10.329647159181434</v>
      </c>
      <c r="BP23" s="4">
        <f t="shared" si="394"/>
        <v>10.329647159181434</v>
      </c>
      <c r="BQ23" s="4">
        <f t="shared" si="374"/>
        <v>8.4045616298584509</v>
      </c>
      <c r="BR23" s="4">
        <f t="shared" ref="BR23:BS23" si="395">+BR147</f>
        <v>8.4045616298584509</v>
      </c>
      <c r="BS23" s="4">
        <f t="shared" si="395"/>
        <v>8.4045616298584509</v>
      </c>
      <c r="BT23" s="4">
        <f>+BT147</f>
        <v>8.4045616298584509</v>
      </c>
      <c r="BU23" s="4">
        <f t="shared" ref="BU23" si="396">+BU147</f>
        <v>10.329647159181434</v>
      </c>
      <c r="BV23" s="4">
        <f t="shared" ref="BV23" si="397">+BV147</f>
        <v>8.9137768795288981</v>
      </c>
      <c r="BW23" s="4">
        <f t="shared" si="374"/>
        <v>11.045691534582339</v>
      </c>
      <c r="BX23" s="4">
        <f t="shared" ref="BX23:BZ23" si="398">+BX147</f>
        <v>12.753829013466087</v>
      </c>
      <c r="BY23" s="4">
        <f t="shared" si="398"/>
        <v>12.753829013466087</v>
      </c>
      <c r="BZ23" s="4">
        <f t="shared" si="398"/>
        <v>12.753829013466087</v>
      </c>
      <c r="CA23" s="4">
        <f t="shared" si="374"/>
        <v>11.045691534582339</v>
      </c>
      <c r="CB23" s="4">
        <f t="shared" ref="CB23:CC23" si="399">+CB147</f>
        <v>11.045691534582339</v>
      </c>
      <c r="CC23" s="4">
        <f t="shared" si="399"/>
        <v>11.045691534582339</v>
      </c>
      <c r="CD23" s="4">
        <f>+CD147</f>
        <v>11.045691534582339</v>
      </c>
      <c r="CE23" s="4">
        <f t="shared" ref="CE23" si="400">+CE147</f>
        <v>12.753829013466087</v>
      </c>
      <c r="CF23" s="4">
        <f t="shared" ref="CF23:CG23" si="401">+CF147</f>
        <v>14.000076926279572</v>
      </c>
      <c r="CG23" s="4">
        <f t="shared" si="401"/>
        <v>11.56500048341584</v>
      </c>
    </row>
    <row r="24" spans="1:85" x14ac:dyDescent="0.25">
      <c r="A24" s="23" t="s">
        <v>54</v>
      </c>
      <c r="C24" s="4">
        <f t="shared" si="373"/>
        <v>8.0190894310873126</v>
      </c>
      <c r="D24" s="4">
        <f t="shared" si="373"/>
        <v>10.223225315108976</v>
      </c>
      <c r="E24" s="4">
        <f t="shared" si="373"/>
        <v>10.223225315108976</v>
      </c>
      <c r="F24" s="4">
        <f t="shared" si="373"/>
        <v>10.223225315108976</v>
      </c>
      <c r="G24" s="4">
        <f t="shared" si="373"/>
        <v>8.0190894310873126</v>
      </c>
      <c r="H24" s="4">
        <f t="shared" si="373"/>
        <v>8.0190894310873126</v>
      </c>
      <c r="I24" s="4">
        <f t="shared" si="373"/>
        <v>8.0190894310873126</v>
      </c>
      <c r="J24" s="4">
        <f t="shared" si="373"/>
        <v>8.0190894310873126</v>
      </c>
      <c r="K24" s="4">
        <f t="shared" ref="K24:CA24" si="402">+K148</f>
        <v>10.223225315108976</v>
      </c>
      <c r="L24" s="4">
        <f t="shared" ref="L24" si="403">+L148</f>
        <v>8.5749203162922107</v>
      </c>
      <c r="M24" s="4">
        <f t="shared" si="402"/>
        <v>11.495357011340351</v>
      </c>
      <c r="N24" s="4">
        <f t="shared" ref="N24:P24" si="404">+N148</f>
        <v>12.588601964060658</v>
      </c>
      <c r="O24" s="4">
        <f t="shared" si="404"/>
        <v>12.588601964060658</v>
      </c>
      <c r="P24" s="4">
        <f t="shared" si="404"/>
        <v>12.588601964060658</v>
      </c>
      <c r="Q24" s="4">
        <f t="shared" si="402"/>
        <v>11.495357011340351</v>
      </c>
      <c r="R24" s="4">
        <f t="shared" ref="R24:S24" si="405">+R148</f>
        <v>11.495357011340351</v>
      </c>
      <c r="S24" s="4">
        <f t="shared" si="405"/>
        <v>11.495357011340351</v>
      </c>
      <c r="T24" s="4">
        <f>+T148</f>
        <v>11.495357011340351</v>
      </c>
      <c r="U24" s="4">
        <f t="shared" ref="U24:V24" si="406">+U148</f>
        <v>12.588601964060658</v>
      </c>
      <c r="V24" s="4">
        <f t="shared" si="406"/>
        <v>11.85945501318189</v>
      </c>
      <c r="W24" s="4">
        <f t="shared" si="402"/>
        <v>11.331207240461909</v>
      </c>
      <c r="X24" s="4">
        <f t="shared" ref="X24" si="407">+X148</f>
        <v>13.969385128574272</v>
      </c>
      <c r="Y24" s="4">
        <f t="shared" ref="Y24:AA24" si="408">+Y148</f>
        <v>12.849464628260648</v>
      </c>
      <c r="Z24" s="4">
        <f t="shared" si="408"/>
        <v>12.849464628260648</v>
      </c>
      <c r="AA24" s="4">
        <f t="shared" si="408"/>
        <v>12.849464628260648</v>
      </c>
      <c r="AB24" s="4">
        <f t="shared" si="402"/>
        <v>11.331207240461909</v>
      </c>
      <c r="AC24" s="4">
        <f t="shared" ref="AC24:AD24" si="409">+AC148</f>
        <v>11.331207240461909</v>
      </c>
      <c r="AD24" s="4">
        <f t="shared" si="409"/>
        <v>11.331207240461909</v>
      </c>
      <c r="AE24" s="4">
        <f>+AE148</f>
        <v>11.331207240461909</v>
      </c>
      <c r="AF24" s="4">
        <f t="shared" ref="AF24:AG24" si="410">+AF148</f>
        <v>12.849464628260648</v>
      </c>
      <c r="AG24" s="4">
        <f t="shared" si="410"/>
        <v>11.797829424020559</v>
      </c>
      <c r="AH24" s="4">
        <f t="shared" si="402"/>
        <v>11.939370005132435</v>
      </c>
      <c r="AI24" s="4">
        <f t="shared" ref="AI24" si="411">+AI148</f>
        <v>14.011377941290569</v>
      </c>
      <c r="AJ24" s="4">
        <f t="shared" ref="AJ24:AL24" si="412">+AJ148</f>
        <v>13.034889069928976</v>
      </c>
      <c r="AK24" s="4">
        <f t="shared" si="412"/>
        <v>13.034889069928976</v>
      </c>
      <c r="AL24" s="4">
        <f t="shared" si="412"/>
        <v>13.034889069928976</v>
      </c>
      <c r="AM24" s="4">
        <f t="shared" si="402"/>
        <v>11.939370005132435</v>
      </c>
      <c r="AN24" s="4">
        <f t="shared" ref="AN24:AO24" si="413">+AN148</f>
        <v>11.939370005132435</v>
      </c>
      <c r="AO24" s="4">
        <f t="shared" si="413"/>
        <v>11.939370005132435</v>
      </c>
      <c r="AP24" s="4">
        <f>+AP148</f>
        <v>11.939370005132435</v>
      </c>
      <c r="AQ24" s="4">
        <f t="shared" ref="AQ24:AR24" si="414">+AQ148</f>
        <v>13.034889069928976</v>
      </c>
      <c r="AR24" s="4">
        <f t="shared" si="414"/>
        <v>12.322990495068204</v>
      </c>
      <c r="AS24" s="4">
        <f t="shared" si="402"/>
        <v>12.606126005439922</v>
      </c>
      <c r="AT24" s="4">
        <f t="shared" ref="AT24" si="415">+AT148</f>
        <v>14.053567769556127</v>
      </c>
      <c r="AU24" s="4">
        <f t="shared" ref="AU24:AW24" si="416">+AU148</f>
        <v>13.224704250606866</v>
      </c>
      <c r="AV24" s="4">
        <f t="shared" si="416"/>
        <v>13.224704250606866</v>
      </c>
      <c r="AW24" s="4">
        <f t="shared" si="416"/>
        <v>13.224704250606866</v>
      </c>
      <c r="AX24" s="4">
        <f t="shared" si="402"/>
        <v>12.606126005439922</v>
      </c>
      <c r="AY24" s="4">
        <f t="shared" ref="AY24:AZ24" si="417">+AY148</f>
        <v>12.606126005439922</v>
      </c>
      <c r="AZ24" s="4">
        <f t="shared" si="417"/>
        <v>12.606126005439922</v>
      </c>
      <c r="BA24" s="4">
        <f>+BA148</f>
        <v>12.606126005439922</v>
      </c>
      <c r="BB24" s="4">
        <f t="shared" ref="BB24:BC24" si="418">+BB148</f>
        <v>13.224704250606866</v>
      </c>
      <c r="BC24" s="4">
        <f t="shared" si="418"/>
        <v>12.888835240901594</v>
      </c>
      <c r="BD24" s="4">
        <f t="shared" si="402"/>
        <v>7.83219330854413</v>
      </c>
      <c r="BE24" s="4">
        <f t="shared" ref="BE24:BG24" si="419">+BE148</f>
        <v>9.5310337983963542</v>
      </c>
      <c r="BF24" s="4">
        <f t="shared" si="419"/>
        <v>9.5310337983963542</v>
      </c>
      <c r="BG24" s="4">
        <f t="shared" si="419"/>
        <v>9.5310337983963542</v>
      </c>
      <c r="BH24" s="4">
        <f t="shared" si="402"/>
        <v>7.83219330854413</v>
      </c>
      <c r="BI24" s="4">
        <f t="shared" ref="BI24:BJ24" si="420">+BI148</f>
        <v>7.83219330854413</v>
      </c>
      <c r="BJ24" s="4">
        <f t="shared" si="420"/>
        <v>7.83219330854413</v>
      </c>
      <c r="BK24" s="4">
        <f>+BK148</f>
        <v>7.83219330854413</v>
      </c>
      <c r="BL24" s="4">
        <f t="shared" ref="BL24" si="421">+BL148</f>
        <v>8.3949570151976562</v>
      </c>
      <c r="BM24" s="4">
        <f t="shared" si="402"/>
        <v>8.4045616298584509</v>
      </c>
      <c r="BN24" s="4">
        <f t="shared" ref="BN24:BP24" si="422">+BN148</f>
        <v>10.329647159181434</v>
      </c>
      <c r="BO24" s="4">
        <f t="shared" si="422"/>
        <v>10.329647159181434</v>
      </c>
      <c r="BP24" s="4">
        <f t="shared" si="422"/>
        <v>10.329647159181434</v>
      </c>
      <c r="BQ24" s="4">
        <f t="shared" si="402"/>
        <v>8.4045616298584509</v>
      </c>
      <c r="BR24" s="4">
        <f t="shared" ref="BR24:BS24" si="423">+BR148</f>
        <v>8.4045616298584509</v>
      </c>
      <c r="BS24" s="4">
        <f t="shared" si="423"/>
        <v>8.4045616298584509</v>
      </c>
      <c r="BT24" s="4">
        <f>+BT148</f>
        <v>8.4045616298584509</v>
      </c>
      <c r="BU24" s="4">
        <f t="shared" ref="BU24" si="424">+BU148</f>
        <v>10.329647159181434</v>
      </c>
      <c r="BV24" s="4">
        <f t="shared" ref="BV24" si="425">+BV148</f>
        <v>8.9137768795288981</v>
      </c>
      <c r="BW24" s="4">
        <f t="shared" si="402"/>
        <v>14.89808529054271</v>
      </c>
      <c r="BX24" s="4">
        <f t="shared" ref="BX24:BZ24" si="426">+BX148</f>
        <v>16.606222769426456</v>
      </c>
      <c r="BY24" s="4">
        <f t="shared" si="426"/>
        <v>16.606222769426456</v>
      </c>
      <c r="BZ24" s="4">
        <f t="shared" si="426"/>
        <v>16.606222769426456</v>
      </c>
      <c r="CA24" s="4">
        <f t="shared" si="402"/>
        <v>14.89808529054271</v>
      </c>
      <c r="CB24" s="4">
        <f t="shared" ref="CB24:CC24" si="427">+CB148</f>
        <v>14.89808529054271</v>
      </c>
      <c r="CC24" s="4">
        <f t="shared" si="427"/>
        <v>14.89808529054271</v>
      </c>
      <c r="CD24" s="4">
        <f>+CD148</f>
        <v>14.89808529054271</v>
      </c>
      <c r="CE24" s="4">
        <f t="shared" ref="CE24" si="428">+CE148</f>
        <v>16.606222769426456</v>
      </c>
      <c r="CF24" s="4">
        <f t="shared" ref="CF24:CG24" si="429">+CF148</f>
        <v>17.852470682239943</v>
      </c>
      <c r="CG24" s="4">
        <f t="shared" si="429"/>
        <v>15.417394239376213</v>
      </c>
    </row>
    <row r="25" spans="1:85" x14ac:dyDescent="0.25">
      <c r="A25" s="24" t="s">
        <v>55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 x14ac:dyDescent="0.25">
      <c r="A26" s="16" t="s">
        <v>56</v>
      </c>
      <c r="C26" s="4">
        <f t="shared" ref="C26:CG26" si="430">+C15*C$94/C$89</f>
        <v>2.8061676681086136</v>
      </c>
      <c r="D26" s="4">
        <f t="shared" ref="D26:F26" si="431">+D15*D$94/D$89</f>
        <v>1.1988682235271686</v>
      </c>
      <c r="E26" s="4">
        <f t="shared" si="431"/>
        <v>1.1988682235271686</v>
      </c>
      <c r="F26" s="4">
        <f t="shared" si="431"/>
        <v>1.1988682235271686</v>
      </c>
      <c r="G26" s="4">
        <f t="shared" si="430"/>
        <v>2.8061676681086136</v>
      </c>
      <c r="H26" s="4">
        <f t="shared" ref="H26:I26" si="432">+H15*H$94/H$89</f>
        <v>2.8061676681086136</v>
      </c>
      <c r="I26" s="4">
        <f t="shared" si="432"/>
        <v>2.8061676681086136</v>
      </c>
      <c r="J26" s="4">
        <f t="shared" si="430"/>
        <v>0.84185030043258424</v>
      </c>
      <c r="K26" s="4">
        <f t="shared" si="430"/>
        <v>1.1988682235271686</v>
      </c>
      <c r="L26" s="4">
        <f t="shared" si="430"/>
        <v>2.4008448023327644</v>
      </c>
      <c r="M26" s="4">
        <f t="shared" si="430"/>
        <v>1.6163928834776253</v>
      </c>
      <c r="N26" s="4">
        <f t="shared" ref="N26:P26" si="433">+N15*N$94/N$89</f>
        <v>0.81154422990746988</v>
      </c>
      <c r="O26" s="4">
        <f t="shared" si="433"/>
        <v>0.81154422990746988</v>
      </c>
      <c r="P26" s="4">
        <f t="shared" si="433"/>
        <v>0.81154422990746988</v>
      </c>
      <c r="Q26" s="4">
        <f t="shared" si="430"/>
        <v>1.6163928834776253</v>
      </c>
      <c r="R26" s="4">
        <f t="shared" ref="R26:S26" si="434">+R15*R$94/R$89</f>
        <v>1.6163928834776253</v>
      </c>
      <c r="S26" s="4">
        <f t="shared" si="434"/>
        <v>1.6163928834776253</v>
      </c>
      <c r="T26" s="4">
        <f t="shared" si="430"/>
        <v>0.48491786504328765</v>
      </c>
      <c r="U26" s="4">
        <f t="shared" si="430"/>
        <v>0.81154422990746988</v>
      </c>
      <c r="V26" s="4">
        <f t="shared" si="430"/>
        <v>1.3483433618945899</v>
      </c>
      <c r="W26" s="4">
        <f t="shared" si="430"/>
        <v>2.0952429428774066</v>
      </c>
      <c r="X26" s="4">
        <f t="shared" ref="X26" si="435">+X15*X$94/X$89</f>
        <v>0.18727017787622321</v>
      </c>
      <c r="Y26" s="4">
        <f t="shared" ref="Y26:AA26" si="436">+Y15*Y$94/Y$89</f>
        <v>0.99721473210557243</v>
      </c>
      <c r="Z26" s="4">
        <f t="shared" si="436"/>
        <v>0.99721473210557243</v>
      </c>
      <c r="AA26" s="4">
        <f t="shared" si="436"/>
        <v>0.99721473210557243</v>
      </c>
      <c r="AB26" s="4">
        <f t="shared" si="430"/>
        <v>2.0952429428774066</v>
      </c>
      <c r="AC26" s="4">
        <f t="shared" ref="AC26:AD26" si="437">+AC15*AC$94/AC$89</f>
        <v>2.0952429428774066</v>
      </c>
      <c r="AD26" s="4">
        <f t="shared" si="437"/>
        <v>2.0952429428774066</v>
      </c>
      <c r="AE26" s="4">
        <f t="shared" si="430"/>
        <v>0.6285728828632221</v>
      </c>
      <c r="AF26" s="4">
        <f t="shared" si="430"/>
        <v>0.99721473210557243</v>
      </c>
      <c r="AG26" s="4">
        <f t="shared" si="430"/>
        <v>1.757774259743115</v>
      </c>
      <c r="AH26" s="4">
        <f t="shared" si="430"/>
        <v>1.6554098304448599</v>
      </c>
      <c r="AI26" s="4">
        <f t="shared" ref="AI26" si="438">+AI15*AI$94/AI$89</f>
        <v>0.15690029897248534</v>
      </c>
      <c r="AJ26" s="4">
        <f t="shared" ref="AJ26:AL26" si="439">+AJ15*AJ$94/AJ$89</f>
        <v>0.86311278762985177</v>
      </c>
      <c r="AK26" s="4">
        <f t="shared" si="439"/>
        <v>0.86311278762985177</v>
      </c>
      <c r="AL26" s="4">
        <f t="shared" si="439"/>
        <v>0.86311278762985177</v>
      </c>
      <c r="AM26" s="4">
        <f t="shared" si="430"/>
        <v>1.6554098304448599</v>
      </c>
      <c r="AN26" s="4">
        <f t="shared" ref="AN26:AO26" si="440">+AN15*AN$94/AN$89</f>
        <v>1.6554098304448599</v>
      </c>
      <c r="AO26" s="4">
        <f t="shared" si="440"/>
        <v>1.6554098304448599</v>
      </c>
      <c r="AP26" s="4">
        <f t="shared" si="430"/>
        <v>0.49662294913345806</v>
      </c>
      <c r="AQ26" s="4">
        <f t="shared" si="430"/>
        <v>0.86311278762985177</v>
      </c>
      <c r="AR26" s="4">
        <f t="shared" si="430"/>
        <v>1.3779693097764187</v>
      </c>
      <c r="AS26" s="4">
        <f t="shared" si="430"/>
        <v>1.1732011457234355</v>
      </c>
      <c r="AT26" s="4">
        <f t="shared" ref="AT26" si="441">+AT15*AT$94/AT$89</f>
        <v>0.12638793524846276</v>
      </c>
      <c r="AU26" s="4">
        <f t="shared" ref="AU26:AW26" si="442">+AU15*AU$94/AU$89</f>
        <v>0.72583538994219299</v>
      </c>
      <c r="AV26" s="4">
        <f t="shared" si="442"/>
        <v>0.72583538994219299</v>
      </c>
      <c r="AW26" s="4">
        <f t="shared" si="442"/>
        <v>0.72583538994219299</v>
      </c>
      <c r="AX26" s="4">
        <f t="shared" si="430"/>
        <v>1.1732011457234355</v>
      </c>
      <c r="AY26" s="4">
        <f t="shared" ref="AY26:AZ26" si="443">+AY15*AY$94/AY$89</f>
        <v>1.1732011457234355</v>
      </c>
      <c r="AZ26" s="4">
        <f t="shared" si="443"/>
        <v>1.1732011457234355</v>
      </c>
      <c r="BA26" s="4">
        <f t="shared" si="430"/>
        <v>0.35196034371703072</v>
      </c>
      <c r="BB26" s="4">
        <f t="shared" si="430"/>
        <v>0.72583538994219299</v>
      </c>
      <c r="BC26" s="4">
        <f t="shared" si="430"/>
        <v>0.96874127055515247</v>
      </c>
      <c r="BD26" s="4">
        <f t="shared" si="430"/>
        <v>3.0488612837526889</v>
      </c>
      <c r="BE26" s="4">
        <f t="shared" ref="BE26:BG26" si="444">+BE15*BE$94/BE$89</f>
        <v>1.7372631211793244</v>
      </c>
      <c r="BF26" s="4">
        <f t="shared" si="444"/>
        <v>1.7372631211793244</v>
      </c>
      <c r="BG26" s="4">
        <f t="shared" si="444"/>
        <v>1.7372631211793244</v>
      </c>
      <c r="BH26" s="4">
        <f t="shared" si="430"/>
        <v>3.0488612837526889</v>
      </c>
      <c r="BI26" s="4">
        <f t="shared" ref="BI26:BJ26" si="445">+BI15*BI$94/BI$89</f>
        <v>3.0488612837526889</v>
      </c>
      <c r="BJ26" s="4">
        <f t="shared" si="445"/>
        <v>3.0488612837526889</v>
      </c>
      <c r="BK26" s="4">
        <f t="shared" si="430"/>
        <v>0.91465838512580688</v>
      </c>
      <c r="BL26" s="4">
        <f t="shared" si="430"/>
        <v>2.6143767938792766</v>
      </c>
      <c r="BM26" s="4">
        <f t="shared" si="430"/>
        <v>2.6069615038525953</v>
      </c>
      <c r="BN26" s="4">
        <f t="shared" ref="BN26:BP26" si="446">+BN15*BN$94/BN$89</f>
        <v>1.1206897448858468</v>
      </c>
      <c r="BO26" s="4">
        <f t="shared" si="446"/>
        <v>1.1206897448858468</v>
      </c>
      <c r="BP26" s="4">
        <f t="shared" si="446"/>
        <v>1.1206897448858468</v>
      </c>
      <c r="BQ26" s="4">
        <f t="shared" si="430"/>
        <v>2.6069615038525953</v>
      </c>
      <c r="BR26" s="4">
        <f t="shared" ref="BR26:BS26" si="447">+BR15*BR$94/BR$89</f>
        <v>2.6069615038525953</v>
      </c>
      <c r="BS26" s="4">
        <f t="shared" si="447"/>
        <v>2.6069615038525953</v>
      </c>
      <c r="BT26" s="4">
        <f t="shared" si="430"/>
        <v>0.78208845115577874</v>
      </c>
      <c r="BU26" s="4">
        <f t="shared" si="430"/>
        <v>1.1206897448858468</v>
      </c>
      <c r="BV26" s="4">
        <f t="shared" si="430"/>
        <v>2.2138193637802268</v>
      </c>
      <c r="BW26" s="4">
        <f t="shared" si="430"/>
        <v>2.0651317598459347</v>
      </c>
      <c r="BX26" s="4">
        <f t="shared" ref="BX26:BZ26" si="448">+BX15*BX$94/BX$89</f>
        <v>0.97789757516006937</v>
      </c>
      <c r="BY26" s="4">
        <f t="shared" si="448"/>
        <v>0.97789757516006937</v>
      </c>
      <c r="BZ26" s="4">
        <f t="shared" si="448"/>
        <v>0.97789757516006937</v>
      </c>
      <c r="CA26" s="4">
        <f t="shared" si="430"/>
        <v>2.0651317598459347</v>
      </c>
      <c r="CB26" s="4">
        <f t="shared" ref="CB26:CC26" si="449">+CB15*CB$94/CB$89</f>
        <v>2.0651317598459347</v>
      </c>
      <c r="CC26" s="4">
        <f t="shared" si="449"/>
        <v>2.0651317598459347</v>
      </c>
      <c r="CD26" s="4">
        <f t="shared" si="430"/>
        <v>0.61953952795378053</v>
      </c>
      <c r="CE26" s="4">
        <f t="shared" si="430"/>
        <v>0.97789757516006937</v>
      </c>
      <c r="CF26" s="4">
        <f t="shared" si="430"/>
        <v>0.18465736460647222</v>
      </c>
      <c r="CG26" s="4">
        <f t="shared" si="430"/>
        <v>1.7345901912866908</v>
      </c>
    </row>
    <row r="27" spans="1:85" x14ac:dyDescent="0.25">
      <c r="A27" s="16" t="s">
        <v>57</v>
      </c>
      <c r="B27" s="2" t="s">
        <v>46</v>
      </c>
      <c r="C27" s="4">
        <f t="shared" ref="C27:CG27" si="450">+C16*C$94/C$89</f>
        <v>2.1553154594861685</v>
      </c>
      <c r="D27" s="4">
        <f t="shared" ref="D27:F27" si="451">+D16*D$94/D$89</f>
        <v>1.9324408991467452</v>
      </c>
      <c r="E27" s="4">
        <f t="shared" si="451"/>
        <v>1.1594645394880472</v>
      </c>
      <c r="F27" s="4">
        <f t="shared" si="451"/>
        <v>0.96622044957337283</v>
      </c>
      <c r="G27" s="4">
        <f t="shared" si="450"/>
        <v>1.2931892756917009</v>
      </c>
      <c r="H27" s="4">
        <f t="shared" ref="H27:I27" si="452">+H16*H$94/H$89</f>
        <v>0.77591356541502077</v>
      </c>
      <c r="I27" s="4">
        <f t="shared" si="452"/>
        <v>0.64659463784585069</v>
      </c>
      <c r="J27" s="4">
        <f t="shared" si="450"/>
        <v>0.64659463784585069</v>
      </c>
      <c r="K27" s="4">
        <f t="shared" si="450"/>
        <v>3.2207348319112423</v>
      </c>
      <c r="L27" s="4">
        <f t="shared" si="450"/>
        <v>2.423989000524374</v>
      </c>
      <c r="M27" s="4">
        <f t="shared" si="450"/>
        <v>2.9439731726721643</v>
      </c>
      <c r="N27" s="4">
        <f t="shared" ref="N27:P27" si="453">+N16*N$94/N$89</f>
        <v>2.0864865516598403</v>
      </c>
      <c r="O27" s="4">
        <f t="shared" si="453"/>
        <v>1.251891930995904</v>
      </c>
      <c r="P27" s="4">
        <f t="shared" si="453"/>
        <v>1.0432432758299204</v>
      </c>
      <c r="Q27" s="4">
        <f t="shared" si="450"/>
        <v>1.7663839036032989</v>
      </c>
      <c r="R27" s="4">
        <f t="shared" ref="R27:S27" si="454">+R16*R$94/R$89</f>
        <v>1.0598303421619792</v>
      </c>
      <c r="S27" s="4">
        <f t="shared" si="454"/>
        <v>0.88319195180164944</v>
      </c>
      <c r="T27" s="4">
        <f t="shared" si="450"/>
        <v>0.88319195180164944</v>
      </c>
      <c r="U27" s="4">
        <f t="shared" si="450"/>
        <v>3.4774775860997336</v>
      </c>
      <c r="V27" s="4">
        <f t="shared" si="450"/>
        <v>3.1216532894833837</v>
      </c>
      <c r="W27" s="4">
        <f t="shared" si="450"/>
        <v>3.0261054770596325</v>
      </c>
      <c r="X27" s="4">
        <f t="shared" ref="X27" si="455">+X16*X$94/X$89</f>
        <v>4.2908300762901446</v>
      </c>
      <c r="Y27" s="4">
        <f t="shared" ref="Y27:AA27" si="456">+Y16*Y$94/Y$89</f>
        <v>2.2523686672409453</v>
      </c>
      <c r="Z27" s="4">
        <f t="shared" si="456"/>
        <v>1.3514212003445676</v>
      </c>
      <c r="AA27" s="4">
        <f t="shared" si="456"/>
        <v>1.1261843336204731</v>
      </c>
      <c r="AB27" s="4">
        <f t="shared" si="450"/>
        <v>1.8156632862357795</v>
      </c>
      <c r="AC27" s="4">
        <f t="shared" ref="AC27:AD27" si="457">+AC16*AC$94/AC$89</f>
        <v>1.0893979717414677</v>
      </c>
      <c r="AD27" s="4">
        <f t="shared" si="457"/>
        <v>0.90783164311788989</v>
      </c>
      <c r="AE27" s="4">
        <f t="shared" si="450"/>
        <v>0.90783164311788989</v>
      </c>
      <c r="AF27" s="4">
        <f t="shared" si="450"/>
        <v>3.7539477787349096</v>
      </c>
      <c r="AG27" s="4">
        <f t="shared" si="450"/>
        <v>3.2498009893116646</v>
      </c>
      <c r="AH27" s="4">
        <f t="shared" si="450"/>
        <v>3.3176545846011214</v>
      </c>
      <c r="AI27" s="4">
        <f t="shared" ref="AI27" si="458">+AI16*AI$94/AI$89</f>
        <v>4.3109611460987782</v>
      </c>
      <c r="AJ27" s="4">
        <f t="shared" ref="AJ27:AL27" si="459">+AJ16*AJ$94/AJ$89</f>
        <v>2.3057033996105614</v>
      </c>
      <c r="AK27" s="4">
        <f t="shared" si="459"/>
        <v>1.3834220397663368</v>
      </c>
      <c r="AL27" s="4">
        <f t="shared" si="459"/>
        <v>1.1528516998052807</v>
      </c>
      <c r="AM27" s="4">
        <f t="shared" si="450"/>
        <v>1.9905927507606729</v>
      </c>
      <c r="AN27" s="4">
        <f t="shared" ref="AN27:AO27" si="460">+AN16*AN$94/AN$89</f>
        <v>1.1943556504564039</v>
      </c>
      <c r="AO27" s="4">
        <f t="shared" si="460"/>
        <v>0.99529637538033655</v>
      </c>
      <c r="AP27" s="4">
        <f t="shared" si="450"/>
        <v>0.99529637538033655</v>
      </c>
      <c r="AQ27" s="4">
        <f t="shared" si="450"/>
        <v>3.8428389993509358</v>
      </c>
      <c r="AR27" s="4">
        <f t="shared" si="450"/>
        <v>3.5015596474768387</v>
      </c>
      <c r="AS27" s="4">
        <f t="shared" si="450"/>
        <v>3.6372928921895418</v>
      </c>
      <c r="AT27" s="4">
        <f t="shared" ref="AT27" si="461">+AT16*AT$94/AT$89</f>
        <v>4.331186663826446</v>
      </c>
      <c r="AU27" s="4">
        <f t="shared" ref="AU27:AW27" si="462">+AU16*AU$94/AU$89</f>
        <v>2.360301066293867</v>
      </c>
      <c r="AV27" s="4">
        <f t="shared" si="462"/>
        <v>1.4161806397763201</v>
      </c>
      <c r="AW27" s="4">
        <f t="shared" si="462"/>
        <v>1.1801505331469337</v>
      </c>
      <c r="AX27" s="4">
        <f t="shared" si="450"/>
        <v>2.182375735313725</v>
      </c>
      <c r="AY27" s="4">
        <f t="shared" ref="AY27:AZ27" si="463">+AY16*AY$94/AY$89</f>
        <v>1.3094254411882351</v>
      </c>
      <c r="AZ27" s="4">
        <f t="shared" si="463"/>
        <v>1.0911878676568627</v>
      </c>
      <c r="BA27" s="4">
        <f t="shared" si="450"/>
        <v>1.0911878676568627</v>
      </c>
      <c r="BB27" s="4">
        <f t="shared" si="450"/>
        <v>3.9338351104897784</v>
      </c>
      <c r="BC27" s="4">
        <f t="shared" si="450"/>
        <v>3.7728217835994604</v>
      </c>
      <c r="BD27" s="4">
        <f t="shared" si="450"/>
        <v>2.1994855713407135</v>
      </c>
      <c r="BE27" s="4">
        <f t="shared" ref="BE27:BG27" si="464">+BE16*BE$94/BE$89</f>
        <v>1.841337298430334</v>
      </c>
      <c r="BF27" s="4">
        <f t="shared" si="464"/>
        <v>1.1048023790582004</v>
      </c>
      <c r="BG27" s="4">
        <f t="shared" si="464"/>
        <v>0.92066864921516722</v>
      </c>
      <c r="BH27" s="4">
        <f t="shared" si="450"/>
        <v>1.3196913428044281</v>
      </c>
      <c r="BI27" s="4">
        <f t="shared" ref="BI27:BJ27" si="465">+BI16*BI$94/BI$89</f>
        <v>0.79181480568265683</v>
      </c>
      <c r="BJ27" s="4">
        <f t="shared" si="465"/>
        <v>0.65984567140221417</v>
      </c>
      <c r="BK27" s="4">
        <f t="shared" si="450"/>
        <v>0.65984567140221417</v>
      </c>
      <c r="BL27" s="4">
        <f t="shared" si="450"/>
        <v>2.4874892747513768</v>
      </c>
      <c r="BM27" s="4">
        <f t="shared" si="450"/>
        <v>2.4924045963320629</v>
      </c>
      <c r="BN27" s="4">
        <f t="shared" ref="BN27:BP27" si="466">+BN16*BN$94/BN$89</f>
        <v>2.0865595145541023</v>
      </c>
      <c r="BO27" s="4">
        <f t="shared" si="466"/>
        <v>1.2519357087324614</v>
      </c>
      <c r="BP27" s="4">
        <f t="shared" si="466"/>
        <v>1.0432797572770511</v>
      </c>
      <c r="BQ27" s="4">
        <f t="shared" si="450"/>
        <v>1.4954427577992377</v>
      </c>
      <c r="BR27" s="4">
        <f t="shared" ref="BR27:BS27" si="467">+BR16*BR$94/BR$89</f>
        <v>0.89726565467954256</v>
      </c>
      <c r="BS27" s="4">
        <f t="shared" si="467"/>
        <v>0.74772137889961898</v>
      </c>
      <c r="BT27" s="4">
        <f t="shared" si="450"/>
        <v>0.74772137889961898</v>
      </c>
      <c r="BU27" s="4">
        <f t="shared" si="450"/>
        <v>3.4775991909235033</v>
      </c>
      <c r="BV27" s="4">
        <f t="shared" si="450"/>
        <v>2.7530039846799079</v>
      </c>
      <c r="BW27" s="4">
        <f t="shared" si="450"/>
        <v>2.8515634996508807</v>
      </c>
      <c r="BX27" s="4">
        <f t="shared" ref="BX27:BZ27" si="468">+BX16*BX$94/BX$89</f>
        <v>2.1433505043236787</v>
      </c>
      <c r="BY27" s="4">
        <f t="shared" si="468"/>
        <v>1.2860103025942071</v>
      </c>
      <c r="BZ27" s="4">
        <f t="shared" si="468"/>
        <v>1.0716752521618396</v>
      </c>
      <c r="CA27" s="4">
        <f t="shared" si="450"/>
        <v>1.7109380997905286</v>
      </c>
      <c r="CB27" s="4">
        <f t="shared" ref="CB27:CC27" si="469">+CB16*CB$94/CB$89</f>
        <v>1.0265628598743168</v>
      </c>
      <c r="CC27" s="4">
        <f t="shared" si="469"/>
        <v>0.85546904989526429</v>
      </c>
      <c r="CD27" s="4">
        <f t="shared" si="450"/>
        <v>0.85546904989526429</v>
      </c>
      <c r="CE27" s="4">
        <f t="shared" si="450"/>
        <v>3.5722508405394646</v>
      </c>
      <c r="CF27" s="4">
        <f t="shared" si="450"/>
        <v>4.0980604463098604</v>
      </c>
      <c r="CG27" s="4">
        <f t="shared" si="450"/>
        <v>3.070667283778981</v>
      </c>
    </row>
    <row r="28" spans="1:85" x14ac:dyDescent="0.25">
      <c r="A28" s="16" t="s">
        <v>58</v>
      </c>
      <c r="C28" s="4">
        <f t="shared" ref="C28:CG28" si="470">+C17*C$94/C$89</f>
        <v>4.9614831275947822</v>
      </c>
      <c r="D28" s="4">
        <f t="shared" ref="D28:F28" si="471">+D17*D$94/D$89</f>
        <v>3.131309122673914</v>
      </c>
      <c r="E28" s="4">
        <f t="shared" si="471"/>
        <v>2.3583327630152158</v>
      </c>
      <c r="F28" s="4">
        <f t="shared" si="471"/>
        <v>2.1650886731005414</v>
      </c>
      <c r="G28" s="4">
        <f t="shared" si="470"/>
        <v>4.0993569438003155</v>
      </c>
      <c r="H28" s="4">
        <f t="shared" ref="H28:I28" si="472">+H17*H$94/H$89</f>
        <v>3.5820812335236343</v>
      </c>
      <c r="I28" s="4">
        <f t="shared" si="472"/>
        <v>3.4527623059544639</v>
      </c>
      <c r="J28" s="4">
        <f t="shared" si="470"/>
        <v>1.4884449382784348</v>
      </c>
      <c r="K28" s="4">
        <f t="shared" si="470"/>
        <v>4.4196030554384107</v>
      </c>
      <c r="L28" s="4">
        <f t="shared" si="470"/>
        <v>4.8248338028571389</v>
      </c>
      <c r="M28" s="4">
        <f t="shared" si="470"/>
        <v>4.5603660561497898</v>
      </c>
      <c r="N28" s="4">
        <f t="shared" ref="N28:P28" si="473">+N17*N$94/N$89</f>
        <v>2.8980307815673094</v>
      </c>
      <c r="O28" s="4">
        <f t="shared" si="473"/>
        <v>2.0634361609033736</v>
      </c>
      <c r="P28" s="4">
        <f t="shared" si="473"/>
        <v>1.8547875057373902</v>
      </c>
      <c r="Q28" s="4">
        <f t="shared" si="470"/>
        <v>3.3827767870809242</v>
      </c>
      <c r="R28" s="4">
        <f t="shared" ref="R28:S28" si="474">+R17*R$94/R$89</f>
        <v>2.676223225639605</v>
      </c>
      <c r="S28" s="4">
        <f t="shared" si="474"/>
        <v>2.4995848352792747</v>
      </c>
      <c r="T28" s="4">
        <f t="shared" si="470"/>
        <v>1.3681098168449373</v>
      </c>
      <c r="U28" s="4">
        <f t="shared" si="470"/>
        <v>4.2890218160072031</v>
      </c>
      <c r="V28" s="4">
        <f t="shared" si="470"/>
        <v>4.469996651377973</v>
      </c>
      <c r="W28" s="4">
        <f t="shared" si="470"/>
        <v>5.1213484199370392</v>
      </c>
      <c r="X28" s="4">
        <f t="shared" ref="X28" si="475">+X17*X$94/X$89</f>
        <v>4.4781002541663675</v>
      </c>
      <c r="Y28" s="4">
        <f t="shared" ref="Y28:AA28" si="476">+Y17*Y$94/Y$89</f>
        <v>3.249583399346518</v>
      </c>
      <c r="Z28" s="4">
        <f t="shared" si="476"/>
        <v>2.34863593245014</v>
      </c>
      <c r="AA28" s="4">
        <f t="shared" si="476"/>
        <v>2.123399065726046</v>
      </c>
      <c r="AB28" s="4">
        <f t="shared" si="470"/>
        <v>3.9109062291131864</v>
      </c>
      <c r="AC28" s="4">
        <f t="shared" ref="AC28:AD28" si="477">+AC17*AC$94/AC$89</f>
        <v>3.1846409146188743</v>
      </c>
      <c r="AD28" s="4">
        <f t="shared" si="477"/>
        <v>3.0030745859952965</v>
      </c>
      <c r="AE28" s="4">
        <f t="shared" si="470"/>
        <v>1.5364045259811119</v>
      </c>
      <c r="AF28" s="4">
        <f t="shared" si="470"/>
        <v>4.7511625108404818</v>
      </c>
      <c r="AG28" s="4">
        <f t="shared" si="470"/>
        <v>5.0075752490547796</v>
      </c>
      <c r="AH28" s="4">
        <f t="shared" si="470"/>
        <v>4.9730644150459815</v>
      </c>
      <c r="AI28" s="4">
        <f t="shared" ref="AI28" si="478">+AI17*AI$94/AI$89</f>
        <v>4.4678614450712635</v>
      </c>
      <c r="AJ28" s="4">
        <f t="shared" ref="AJ28:AL28" si="479">+AJ17*AJ$94/AJ$89</f>
        <v>3.1688161872404135</v>
      </c>
      <c r="AK28" s="4">
        <f t="shared" si="479"/>
        <v>2.2465348273961885</v>
      </c>
      <c r="AL28" s="4">
        <f t="shared" si="479"/>
        <v>2.0159644874351326</v>
      </c>
      <c r="AM28" s="4">
        <f t="shared" si="470"/>
        <v>3.6460025812055328</v>
      </c>
      <c r="AN28" s="4">
        <f t="shared" ref="AN28:AO28" si="480">+AN17*AN$94/AN$89</f>
        <v>2.8497654809012638</v>
      </c>
      <c r="AO28" s="4">
        <f t="shared" si="480"/>
        <v>2.6507062058251969</v>
      </c>
      <c r="AP28" s="4">
        <f t="shared" si="470"/>
        <v>1.4919193245137947</v>
      </c>
      <c r="AQ28" s="4">
        <f t="shared" si="470"/>
        <v>4.705951786980787</v>
      </c>
      <c r="AR28" s="4">
        <f t="shared" si="470"/>
        <v>4.8795289572532576</v>
      </c>
      <c r="AS28" s="4">
        <f t="shared" si="470"/>
        <v>4.810494037912977</v>
      </c>
      <c r="AT28" s="4">
        <f t="shared" ref="AT28" si="481">+AT17*AT$94/AT$89</f>
        <v>4.4575745990749089</v>
      </c>
      <c r="AU28" s="4">
        <f t="shared" ref="AU28:AW28" si="482">+AU17*AU$94/AU$89</f>
        <v>3.0861364562360598</v>
      </c>
      <c r="AV28" s="4">
        <f t="shared" si="482"/>
        <v>2.1420160297185129</v>
      </c>
      <c r="AW28" s="4">
        <f t="shared" si="482"/>
        <v>1.905985923089127</v>
      </c>
      <c r="AX28" s="4">
        <f t="shared" si="470"/>
        <v>3.3555768810371598</v>
      </c>
      <c r="AY28" s="4">
        <f t="shared" ref="AY28:AZ28" si="483">+AY17*AY$94/AY$89</f>
        <v>2.4826265869116702</v>
      </c>
      <c r="AZ28" s="4">
        <f t="shared" si="483"/>
        <v>2.2643890133802982</v>
      </c>
      <c r="BA28" s="4">
        <f t="shared" si="470"/>
        <v>1.4431482113738934</v>
      </c>
      <c r="BB28" s="4">
        <f t="shared" si="470"/>
        <v>4.6596705004319716</v>
      </c>
      <c r="BC28" s="4">
        <f t="shared" si="470"/>
        <v>4.7415630541546134</v>
      </c>
      <c r="BD28" s="4">
        <f t="shared" si="470"/>
        <v>5.2483468550934029</v>
      </c>
      <c r="BE28" s="4">
        <f t="shared" ref="BE28:BG28" si="484">+BE17*BE$94/BE$89</f>
        <v>3.5786004196096588</v>
      </c>
      <c r="BF28" s="4">
        <f t="shared" si="484"/>
        <v>2.8420655002375246</v>
      </c>
      <c r="BG28" s="4">
        <f t="shared" si="484"/>
        <v>2.6579317703944918</v>
      </c>
      <c r="BH28" s="4">
        <f t="shared" si="470"/>
        <v>4.3685526265571175</v>
      </c>
      <c r="BI28" s="4">
        <f t="shared" ref="BI28:BJ28" si="485">+BI17*BI$94/BI$89</f>
        <v>3.8406760894353456</v>
      </c>
      <c r="BJ28" s="4">
        <f t="shared" si="485"/>
        <v>3.708706955154903</v>
      </c>
      <c r="BK28" s="4">
        <f t="shared" si="470"/>
        <v>1.5745040565280211</v>
      </c>
      <c r="BL28" s="4">
        <f t="shared" si="470"/>
        <v>5.1018660686306534</v>
      </c>
      <c r="BM28" s="4">
        <f t="shared" si="470"/>
        <v>5.0993661001846586</v>
      </c>
      <c r="BN28" s="4">
        <f t="shared" ref="BN28:BP28" si="486">+BN17*BN$94/BN$89</f>
        <v>3.2072492594399487</v>
      </c>
      <c r="BO28" s="4">
        <f t="shared" si="486"/>
        <v>2.3726254536183085</v>
      </c>
      <c r="BP28" s="4">
        <f t="shared" si="486"/>
        <v>2.1639695021628977</v>
      </c>
      <c r="BQ28" s="4">
        <f t="shared" si="470"/>
        <v>4.1024042616518335</v>
      </c>
      <c r="BR28" s="4">
        <f t="shared" ref="BR28:BS28" si="487">+BR17*BR$94/BR$89</f>
        <v>3.5042271585321378</v>
      </c>
      <c r="BS28" s="4">
        <f t="shared" si="487"/>
        <v>3.3546828827522144</v>
      </c>
      <c r="BT28" s="4">
        <f t="shared" si="470"/>
        <v>1.5298098300553977</v>
      </c>
      <c r="BU28" s="4">
        <f t="shared" si="470"/>
        <v>4.5982889358093511</v>
      </c>
      <c r="BV28" s="4">
        <f t="shared" si="470"/>
        <v>4.9668233484601343</v>
      </c>
      <c r="BW28" s="4">
        <f t="shared" si="470"/>
        <v>4.916695259496815</v>
      </c>
      <c r="BX28" s="4">
        <f t="shared" ref="BX28:BZ28" si="488">+BX17*BX$94/BX$89</f>
        <v>3.1212480794837481</v>
      </c>
      <c r="BY28" s="4">
        <f t="shared" si="488"/>
        <v>2.2639078777542765</v>
      </c>
      <c r="BZ28" s="4">
        <f t="shared" si="488"/>
        <v>2.0495728273219092</v>
      </c>
      <c r="CA28" s="4">
        <f t="shared" si="470"/>
        <v>3.7760698596364635</v>
      </c>
      <c r="CB28" s="4">
        <f t="shared" ref="CB28:CC28" si="489">+CB17*CB$94/CB$89</f>
        <v>3.0916946197202515</v>
      </c>
      <c r="CC28" s="4">
        <f t="shared" si="489"/>
        <v>2.9206008097411988</v>
      </c>
      <c r="CD28" s="4">
        <f t="shared" si="470"/>
        <v>1.4750085778490447</v>
      </c>
      <c r="CE28" s="4">
        <f t="shared" si="470"/>
        <v>4.5501484156995344</v>
      </c>
      <c r="CF28" s="4">
        <f t="shared" si="470"/>
        <v>4.2827178109163322</v>
      </c>
      <c r="CG28" s="4">
        <f t="shared" si="470"/>
        <v>4.8052574750656714</v>
      </c>
    </row>
    <row r="29" spans="1:85" x14ac:dyDescent="0.25">
      <c r="A29" s="2" t="s">
        <v>48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x14ac:dyDescent="0.25">
      <c r="A30" s="16" t="s">
        <v>59</v>
      </c>
      <c r="C30" s="4">
        <f t="shared" ref="C30:CG30" si="490">+C19*C$94/C$89</f>
        <v>2.9311226402687915</v>
      </c>
      <c r="D30" s="4">
        <f t="shared" ref="D30:F30" si="491">+D19*D$94/D$89</f>
        <v>1.3855911598312249</v>
      </c>
      <c r="E30" s="4">
        <f t="shared" si="491"/>
        <v>1.3855911598312249</v>
      </c>
      <c r="F30" s="4">
        <f t="shared" si="491"/>
        <v>1.3855911598312249</v>
      </c>
      <c r="G30" s="4">
        <f t="shared" si="490"/>
        <v>2.9311226402687915</v>
      </c>
      <c r="H30" s="4">
        <f t="shared" ref="H30:I30" si="492">+H19*H$94/H$89</f>
        <v>2.9311226402687915</v>
      </c>
      <c r="I30" s="4">
        <f t="shared" si="492"/>
        <v>2.9311226402687915</v>
      </c>
      <c r="J30" s="4">
        <f t="shared" si="490"/>
        <v>2.9311226402687915</v>
      </c>
      <c r="K30" s="4">
        <f t="shared" si="490"/>
        <v>1.3855911598312249</v>
      </c>
      <c r="L30" s="4">
        <f t="shared" si="490"/>
        <v>2.5152627131026803</v>
      </c>
      <c r="M30" s="4">
        <f t="shared" si="490"/>
        <v>1.7870704908842274</v>
      </c>
      <c r="N30" s="4">
        <f t="shared" ref="N30:P30" si="493">+N19*N$94/N$89</f>
        <v>1.0131518939021986</v>
      </c>
      <c r="O30" s="4">
        <f t="shared" si="493"/>
        <v>1.0131518939021986</v>
      </c>
      <c r="P30" s="4">
        <f t="shared" si="493"/>
        <v>1.0131518939021986</v>
      </c>
      <c r="Q30" s="4">
        <f t="shared" si="490"/>
        <v>1.7870704908842274</v>
      </c>
      <c r="R30" s="4">
        <f t="shared" ref="R30:S30" si="494">+R19*R$94/R$89</f>
        <v>1.7870704908842274</v>
      </c>
      <c r="S30" s="4">
        <f t="shared" si="494"/>
        <v>1.7870704908842274</v>
      </c>
      <c r="T30" s="4">
        <f t="shared" si="490"/>
        <v>1.7870704908842274</v>
      </c>
      <c r="U30" s="4">
        <f t="shared" si="490"/>
        <v>1.0131518939021986</v>
      </c>
      <c r="V30" s="4">
        <f t="shared" si="490"/>
        <v>1.4956926474950862</v>
      </c>
      <c r="W30" s="4">
        <f t="shared" si="490"/>
        <v>2.2706821919096085</v>
      </c>
      <c r="X30" s="4">
        <f t="shared" ref="X30" si="495">+X19*X$94/X$89</f>
        <v>0.43603216321210009</v>
      </c>
      <c r="Y30" s="4">
        <f t="shared" ref="Y30:AA30" si="496">+Y19*Y$94/Y$89</f>
        <v>1.2148508271458829</v>
      </c>
      <c r="Z30" s="4">
        <f t="shared" si="496"/>
        <v>1.2148508271458829</v>
      </c>
      <c r="AA30" s="4">
        <f t="shared" si="496"/>
        <v>1.2148508271458829</v>
      </c>
      <c r="AB30" s="4">
        <f t="shared" si="490"/>
        <v>2.2706821919096085</v>
      </c>
      <c r="AC30" s="4">
        <f t="shared" ref="AC30:AD30" si="497">+AC19*AC$94/AC$89</f>
        <v>2.2706821919096085</v>
      </c>
      <c r="AD30" s="4">
        <f t="shared" si="497"/>
        <v>2.2706821919096085</v>
      </c>
      <c r="AE30" s="4">
        <f t="shared" si="490"/>
        <v>2.2706821919096085</v>
      </c>
      <c r="AF30" s="4">
        <f t="shared" si="490"/>
        <v>1.2148508271458829</v>
      </c>
      <c r="AG30" s="4">
        <f t="shared" si="490"/>
        <v>1.9111724144107349</v>
      </c>
      <c r="AH30" s="4">
        <f t="shared" si="490"/>
        <v>1.8477517145209617</v>
      </c>
      <c r="AI30" s="4">
        <f t="shared" ref="AI30" si="498">+AI19*AI$94/AI$89</f>
        <v>0.40682938829605064</v>
      </c>
      <c r="AJ30" s="4">
        <f t="shared" ref="AJ30:AL30" si="499">+AJ19*AJ$94/AJ$89</f>
        <v>1.0859023742152034</v>
      </c>
      <c r="AK30" s="4">
        <f t="shared" si="499"/>
        <v>1.0859023742152034</v>
      </c>
      <c r="AL30" s="4">
        <f t="shared" si="499"/>
        <v>1.0859023742152034</v>
      </c>
      <c r="AM30" s="4">
        <f t="shared" si="490"/>
        <v>1.8477517145209617</v>
      </c>
      <c r="AN30" s="4">
        <f t="shared" ref="AN30:AO30" si="500">+AN19*AN$94/AN$89</f>
        <v>1.8477517145209617</v>
      </c>
      <c r="AO30" s="4">
        <f t="shared" si="500"/>
        <v>1.8477517145209617</v>
      </c>
      <c r="AP30" s="4">
        <f t="shared" si="490"/>
        <v>1.8477517145209617</v>
      </c>
      <c r="AQ30" s="4">
        <f t="shared" si="490"/>
        <v>1.0859023742152034</v>
      </c>
      <c r="AR30" s="4">
        <f t="shared" si="490"/>
        <v>1.5432510578428809</v>
      </c>
      <c r="AS30" s="4">
        <f t="shared" si="490"/>
        <v>1.384074143493474</v>
      </c>
      <c r="AT30" s="4">
        <f t="shared" ref="AT30" si="501">+AT19*AT$94/AT$89</f>
        <v>0.37748960420229177</v>
      </c>
      <c r="AU30" s="4">
        <f t="shared" ref="AU30:AW30" si="502">+AU19*AU$94/AU$89</f>
        <v>0.95390049964597901</v>
      </c>
      <c r="AV30" s="4">
        <f t="shared" si="502"/>
        <v>0.95390049964597901</v>
      </c>
      <c r="AW30" s="4">
        <f t="shared" si="502"/>
        <v>0.95390049964597901</v>
      </c>
      <c r="AX30" s="4">
        <f t="shared" si="490"/>
        <v>1.384074143493474</v>
      </c>
      <c r="AY30" s="4">
        <f t="shared" ref="AY30:AZ30" si="503">+AY19*AY$94/AY$89</f>
        <v>1.384074143493474</v>
      </c>
      <c r="AZ30" s="4">
        <f t="shared" si="503"/>
        <v>1.384074143493474</v>
      </c>
      <c r="BA30" s="4">
        <f t="shared" si="490"/>
        <v>1.384074143493474</v>
      </c>
      <c r="BB30" s="4">
        <f t="shared" si="490"/>
        <v>0.95390049964597901</v>
      </c>
      <c r="BC30" s="4">
        <f t="shared" si="490"/>
        <v>1.1468272214787316</v>
      </c>
      <c r="BD30" s="4">
        <f t="shared" si="490"/>
        <v>3.1763770295911717</v>
      </c>
      <c r="BE30" s="4">
        <f t="shared" ref="BE30:BG30" si="504">+BE19*BE$94/BE$89</f>
        <v>1.9151831327258095</v>
      </c>
      <c r="BF30" s="4">
        <f t="shared" si="504"/>
        <v>1.9151831327258095</v>
      </c>
      <c r="BG30" s="4">
        <f t="shared" si="504"/>
        <v>1.9151831327258095</v>
      </c>
      <c r="BH30" s="4">
        <f t="shared" si="490"/>
        <v>3.1763770295911717</v>
      </c>
      <c r="BI30" s="4">
        <f t="shared" ref="BI30:BJ30" si="505">+BI19*BI$94/BI$89</f>
        <v>3.1763770295911717</v>
      </c>
      <c r="BJ30" s="4">
        <f t="shared" si="505"/>
        <v>3.1763770295911717</v>
      </c>
      <c r="BK30" s="4">
        <f t="shared" si="490"/>
        <v>3.1763770295911717</v>
      </c>
      <c r="BL30" s="4">
        <f t="shared" si="490"/>
        <v>2.7317920650781375</v>
      </c>
      <c r="BM30" s="4">
        <f t="shared" si="490"/>
        <v>2.7514593060540506</v>
      </c>
      <c r="BN30" s="4">
        <f t="shared" ref="BN30:BP30" si="506">+BN19*BN$94/BN$89</f>
        <v>1.3223044589517401</v>
      </c>
      <c r="BO30" s="4">
        <f t="shared" si="506"/>
        <v>1.3223044589517401</v>
      </c>
      <c r="BP30" s="4">
        <f t="shared" si="506"/>
        <v>1.3223044589517401</v>
      </c>
      <c r="BQ30" s="4">
        <f t="shared" si="490"/>
        <v>2.7514593060540506</v>
      </c>
      <c r="BR30" s="4">
        <f t="shared" ref="BR30:BS30" si="507">+BR19*BR$94/BR$89</f>
        <v>2.7514593060540506</v>
      </c>
      <c r="BS30" s="4">
        <f t="shared" si="507"/>
        <v>2.7514593060540506</v>
      </c>
      <c r="BT30" s="4">
        <f t="shared" si="490"/>
        <v>2.7514593060540506</v>
      </c>
      <c r="BU30" s="4">
        <f t="shared" si="490"/>
        <v>1.3223044589517401</v>
      </c>
      <c r="BV30" s="4">
        <f t="shared" si="490"/>
        <v>2.3437675459708993</v>
      </c>
      <c r="BW30" s="4">
        <f t="shared" si="490"/>
        <v>2.2304518925177432</v>
      </c>
      <c r="BX30" s="4">
        <f t="shared" ref="BX30:BZ30" si="508">+BX19*BX$94/BX$89</f>
        <v>1.1849997431346802</v>
      </c>
      <c r="BY30" s="4">
        <f t="shared" si="508"/>
        <v>1.1849997431346802</v>
      </c>
      <c r="BZ30" s="4">
        <f t="shared" si="508"/>
        <v>1.1849997431346802</v>
      </c>
      <c r="CA30" s="4">
        <f t="shared" si="490"/>
        <v>2.2304518925177432</v>
      </c>
      <c r="CB30" s="4">
        <f t="shared" ref="CB30:CC30" si="509">+CB19*CB$94/CB$89</f>
        <v>2.2304518925177432</v>
      </c>
      <c r="CC30" s="4">
        <f t="shared" si="509"/>
        <v>2.2304518925177432</v>
      </c>
      <c r="CD30" s="4">
        <f t="shared" si="490"/>
        <v>2.2304518925177432</v>
      </c>
      <c r="CE30" s="4">
        <f t="shared" si="490"/>
        <v>1.1849997431346802</v>
      </c>
      <c r="CF30" s="4">
        <f t="shared" si="490"/>
        <v>0.42224348070172485</v>
      </c>
      <c r="CG30" s="4">
        <f t="shared" si="490"/>
        <v>1.8795328189980876</v>
      </c>
    </row>
    <row r="31" spans="1:85" x14ac:dyDescent="0.25">
      <c r="A31" s="16" t="s">
        <v>60</v>
      </c>
      <c r="C31" s="4">
        <f t="shared" ref="C31:CG31" si="510">+C20*C$94/C$89</f>
        <v>8.2684813959278125E-2</v>
      </c>
      <c r="D31" s="4">
        <f t="shared" ref="D31:F31" si="511">+D20*D$94/D$89</f>
        <v>0.10541165434152701</v>
      </c>
      <c r="E31" s="4">
        <f t="shared" si="511"/>
        <v>0.10541165434152701</v>
      </c>
      <c r="F31" s="4">
        <f t="shared" si="511"/>
        <v>0.10541165434152701</v>
      </c>
      <c r="G31" s="4">
        <f t="shared" si="510"/>
        <v>8.2684813959278125E-2</v>
      </c>
      <c r="H31" s="4">
        <f t="shared" ref="H31:I31" si="512">+H20*H$94/H$89</f>
        <v>8.2684813959278125E-2</v>
      </c>
      <c r="I31" s="4">
        <f t="shared" si="512"/>
        <v>8.2684813959278125E-2</v>
      </c>
      <c r="J31" s="4">
        <f t="shared" si="510"/>
        <v>8.2684813959278125E-2</v>
      </c>
      <c r="K31" s="4">
        <f t="shared" si="510"/>
        <v>0.10541165434152701</v>
      </c>
      <c r="L31" s="4">
        <f t="shared" si="510"/>
        <v>8.8415985026883526E-2</v>
      </c>
      <c r="M31" s="4">
        <f t="shared" si="510"/>
        <v>9.9507952741718517E-2</v>
      </c>
      <c r="N31" s="4">
        <f t="shared" ref="N31:P31" si="513">+N20*N$94/N$89</f>
        <v>0.11088832554233261</v>
      </c>
      <c r="O31" s="4">
        <f t="shared" si="513"/>
        <v>0.11088832554233261</v>
      </c>
      <c r="P31" s="4">
        <f t="shared" si="513"/>
        <v>0.11088832554233261</v>
      </c>
      <c r="Q31" s="4">
        <f t="shared" si="510"/>
        <v>9.9507952741718517E-2</v>
      </c>
      <c r="R31" s="4">
        <f t="shared" ref="R31:S31" si="514">+R20*R$94/R$89</f>
        <v>9.9507952741718517E-2</v>
      </c>
      <c r="S31" s="4">
        <f t="shared" si="514"/>
        <v>9.9507952741718517E-2</v>
      </c>
      <c r="T31" s="4">
        <f t="shared" si="510"/>
        <v>9.9507952741718517E-2</v>
      </c>
      <c r="U31" s="4">
        <f t="shared" si="510"/>
        <v>0.11088832554233261</v>
      </c>
      <c r="V31" s="4">
        <f t="shared" si="510"/>
        <v>0.10329811064421328</v>
      </c>
      <c r="W31" s="4">
        <f t="shared" si="510"/>
        <v>0.10491258417832472</v>
      </c>
      <c r="X31" s="4">
        <f t="shared" ref="X31" si="515">+X20*X$94/X$89</f>
        <v>0.13189087539222596</v>
      </c>
      <c r="Y31" s="4">
        <f t="shared" ref="Y31:AA31" si="516">+Y20*Y$94/Y$89</f>
        <v>0.12043844774130023</v>
      </c>
      <c r="Z31" s="4">
        <f t="shared" si="516"/>
        <v>0.12043844774130023</v>
      </c>
      <c r="AA31" s="4">
        <f t="shared" si="516"/>
        <v>0.12043844774130023</v>
      </c>
      <c r="AB31" s="4">
        <f t="shared" si="510"/>
        <v>0.10491258417832472</v>
      </c>
      <c r="AC31" s="4">
        <f t="shared" ref="AC31:AD31" si="517">+AC20*AC$94/AC$89</f>
        <v>0.10491258417832472</v>
      </c>
      <c r="AD31" s="4">
        <f t="shared" si="517"/>
        <v>0.10491258417832472</v>
      </c>
      <c r="AE31" s="4">
        <f t="shared" si="510"/>
        <v>0.10491258417832472</v>
      </c>
      <c r="AF31" s="4">
        <f t="shared" si="510"/>
        <v>0.12043844774130023</v>
      </c>
      <c r="AG31" s="4">
        <f t="shared" si="510"/>
        <v>0.10968431288230497</v>
      </c>
      <c r="AH31" s="4">
        <f t="shared" si="510"/>
        <v>0.1111317221085847</v>
      </c>
      <c r="AI31" s="4">
        <f t="shared" ref="AI31" si="518">+AI20*AI$94/AI$89</f>
        <v>0.13232029841766177</v>
      </c>
      <c r="AJ31" s="4">
        <f t="shared" ref="AJ31:AL31" si="519">+AJ20*AJ$94/AJ$89</f>
        <v>0.12233461805189383</v>
      </c>
      <c r="AK31" s="4">
        <f t="shared" si="519"/>
        <v>0.12233461805189383</v>
      </c>
      <c r="AL31" s="4">
        <f t="shared" si="519"/>
        <v>0.12233461805189383</v>
      </c>
      <c r="AM31" s="4">
        <f t="shared" si="510"/>
        <v>0.1111317221085847</v>
      </c>
      <c r="AN31" s="4">
        <f t="shared" ref="AN31:AO31" si="520">+AN20*AN$94/AN$89</f>
        <v>0.1111317221085847</v>
      </c>
      <c r="AO31" s="4">
        <f t="shared" si="520"/>
        <v>0.1111317221085847</v>
      </c>
      <c r="AP31" s="4">
        <f t="shared" si="510"/>
        <v>0.1111317221085847</v>
      </c>
      <c r="AQ31" s="4">
        <f t="shared" si="510"/>
        <v>0.12233461805189383</v>
      </c>
      <c r="AR31" s="4">
        <f t="shared" si="510"/>
        <v>0.11505466655434826</v>
      </c>
      <c r="AS31" s="4">
        <f t="shared" si="510"/>
        <v>0.11795004077692207</v>
      </c>
      <c r="AT31" s="4">
        <f t="shared" ref="AT31" si="521">+AT20*AT$94/AT$89</f>
        <v>0.13275173614532279</v>
      </c>
      <c r="AU31" s="4">
        <f t="shared" ref="AU31:AW31" si="522">+AU20*AU$94/AU$89</f>
        <v>0.12427568853247897</v>
      </c>
      <c r="AV31" s="4">
        <f t="shared" si="522"/>
        <v>0.12427568853247897</v>
      </c>
      <c r="AW31" s="4">
        <f t="shared" si="522"/>
        <v>0.12427568853247897</v>
      </c>
      <c r="AX31" s="4">
        <f t="shared" si="510"/>
        <v>0.11795004077692207</v>
      </c>
      <c r="AY31" s="4">
        <f t="shared" ref="AY31:AZ31" si="523">+AY20*AY$94/AY$89</f>
        <v>0.11795004077692207</v>
      </c>
      <c r="AZ31" s="4">
        <f t="shared" si="523"/>
        <v>0.11795004077692207</v>
      </c>
      <c r="BA31" s="4">
        <f t="shared" si="510"/>
        <v>0.11795004077692207</v>
      </c>
      <c r="BB31" s="4">
        <f t="shared" si="510"/>
        <v>0.12427568853247897</v>
      </c>
      <c r="BC31" s="4">
        <f t="shared" si="510"/>
        <v>0.12084105586635624</v>
      </c>
      <c r="BD31" s="4">
        <f t="shared" si="510"/>
        <v>8.5501525082473079E-2</v>
      </c>
      <c r="BE31" s="4">
        <f t="shared" ref="BE31:BG31" si="524">+BE20*BE$94/BE$89</f>
        <v>0.10404721810000422</v>
      </c>
      <c r="BF31" s="4">
        <f t="shared" si="524"/>
        <v>0.10404721810000422</v>
      </c>
      <c r="BG31" s="4">
        <f t="shared" si="524"/>
        <v>0.10404721810000422</v>
      </c>
      <c r="BH31" s="4">
        <f t="shared" si="510"/>
        <v>8.5501525082473079E-2</v>
      </c>
      <c r="BI31" s="4">
        <f t="shared" ref="BI31:BJ31" si="525">+BI20*BI$94/BI$89</f>
        <v>8.5501525082473079E-2</v>
      </c>
      <c r="BJ31" s="4">
        <f t="shared" si="525"/>
        <v>8.5501525082473079E-2</v>
      </c>
      <c r="BK31" s="4">
        <f t="shared" si="510"/>
        <v>8.5501525082473079E-2</v>
      </c>
      <c r="BL31" s="4">
        <f t="shared" si="510"/>
        <v>9.164503473352463E-2</v>
      </c>
      <c r="BM31" s="4">
        <f t="shared" si="510"/>
        <v>9.1749885210137813E-2</v>
      </c>
      <c r="BN31" s="4">
        <f t="shared" ref="BN31:BP31" si="526">+BN20*BN$94/BN$89</f>
        <v>0.11276542226177767</v>
      </c>
      <c r="BO31" s="4">
        <f t="shared" si="526"/>
        <v>0.11276542226177767</v>
      </c>
      <c r="BP31" s="4">
        <f t="shared" si="526"/>
        <v>0.11276542226177767</v>
      </c>
      <c r="BQ31" s="4">
        <f t="shared" si="510"/>
        <v>9.1749885210137813E-2</v>
      </c>
      <c r="BR31" s="4">
        <f t="shared" ref="BR31:BS31" si="527">+BR20*BR$94/BR$89</f>
        <v>9.1749885210137813E-2</v>
      </c>
      <c r="BS31" s="4">
        <f t="shared" si="527"/>
        <v>9.1749885210137813E-2</v>
      </c>
      <c r="BT31" s="4">
        <f t="shared" si="510"/>
        <v>9.1749885210137813E-2</v>
      </c>
      <c r="BU31" s="4">
        <f t="shared" si="510"/>
        <v>0.11276542226177767</v>
      </c>
      <c r="BV31" s="4">
        <f t="shared" si="510"/>
        <v>9.7308823648822568E-2</v>
      </c>
      <c r="BW31" s="4">
        <f t="shared" si="510"/>
        <v>9.9411231792386437E-2</v>
      </c>
      <c r="BX31" s="4">
        <f t="shared" ref="BX31:BZ31" si="528">+BX20*BX$94/BX$89</f>
        <v>0.1147844703365674</v>
      </c>
      <c r="BY31" s="4">
        <f t="shared" si="528"/>
        <v>0.1147844703365674</v>
      </c>
      <c r="BZ31" s="4">
        <f t="shared" si="528"/>
        <v>0.1147844703365674</v>
      </c>
      <c r="CA31" s="4">
        <f t="shared" si="510"/>
        <v>9.9411231792386437E-2</v>
      </c>
      <c r="CB31" s="4">
        <f t="shared" ref="CB31:CC31" si="529">+CB20*CB$94/CB$89</f>
        <v>9.9411231792386437E-2</v>
      </c>
      <c r="CC31" s="4">
        <f t="shared" si="529"/>
        <v>9.9411231792386437E-2</v>
      </c>
      <c r="CD31" s="4">
        <f t="shared" si="510"/>
        <v>9.9411231792386437E-2</v>
      </c>
      <c r="CE31" s="4">
        <f t="shared" si="510"/>
        <v>0.1147844703365674</v>
      </c>
      <c r="CF31" s="4">
        <f t="shared" si="510"/>
        <v>0.12600070245237432</v>
      </c>
      <c r="CG31" s="4">
        <f t="shared" si="510"/>
        <v>0.10408501270711841</v>
      </c>
    </row>
    <row r="32" spans="1:85" x14ac:dyDescent="0.25">
      <c r="A32" s="16" t="s">
        <v>61</v>
      </c>
      <c r="C32" s="4">
        <f t="shared" ref="C32:CG32" si="530">+C21*C$94/C$89</f>
        <v>3.0138074542280697</v>
      </c>
      <c r="D32" s="4">
        <f t="shared" ref="D32:F32" si="531">+D21*D$94/D$89</f>
        <v>1.491002814172752</v>
      </c>
      <c r="E32" s="4">
        <f t="shared" si="531"/>
        <v>1.491002814172752</v>
      </c>
      <c r="F32" s="4">
        <f t="shared" si="531"/>
        <v>1.491002814172752</v>
      </c>
      <c r="G32" s="4">
        <f t="shared" si="530"/>
        <v>3.0138074542280697</v>
      </c>
      <c r="H32" s="4">
        <f t="shared" ref="H32:I32" si="532">+H21*H$94/H$89</f>
        <v>3.0138074542280697</v>
      </c>
      <c r="I32" s="4">
        <f t="shared" si="532"/>
        <v>3.0138074542280697</v>
      </c>
      <c r="J32" s="4">
        <f t="shared" si="530"/>
        <v>3.0138074542280697</v>
      </c>
      <c r="K32" s="4">
        <f t="shared" si="530"/>
        <v>1.491002814172752</v>
      </c>
      <c r="L32" s="4">
        <f t="shared" si="530"/>
        <v>2.6036786981295643</v>
      </c>
      <c r="M32" s="4">
        <f t="shared" si="530"/>
        <v>1.8865784436259458</v>
      </c>
      <c r="N32" s="4">
        <f t="shared" ref="N32:P32" si="533">+N21*N$94/N$89</f>
        <v>1.1240402194445314</v>
      </c>
      <c r="O32" s="4">
        <f t="shared" si="533"/>
        <v>1.1240402194445314</v>
      </c>
      <c r="P32" s="4">
        <f t="shared" si="533"/>
        <v>1.1240402194445314</v>
      </c>
      <c r="Q32" s="4">
        <f t="shared" si="530"/>
        <v>1.8865784436259458</v>
      </c>
      <c r="R32" s="4">
        <f t="shared" ref="R32:S32" si="534">+R21*R$94/R$89</f>
        <v>1.8865784436259458</v>
      </c>
      <c r="S32" s="4">
        <f t="shared" si="534"/>
        <v>1.8865784436259458</v>
      </c>
      <c r="T32" s="4">
        <f t="shared" si="530"/>
        <v>1.8865784436259458</v>
      </c>
      <c r="U32" s="4">
        <f t="shared" si="530"/>
        <v>1.1240402194445314</v>
      </c>
      <c r="V32" s="4">
        <f t="shared" si="530"/>
        <v>1.5989907581392997</v>
      </c>
      <c r="W32" s="4">
        <f t="shared" si="530"/>
        <v>2.3755947760879335</v>
      </c>
      <c r="X32" s="4">
        <f t="shared" ref="X32" si="535">+X21*X$94/X$89</f>
        <v>0.56792303860432602</v>
      </c>
      <c r="Y32" s="4">
        <f t="shared" ref="Y32:AA32" si="536">+Y21*Y$94/Y$89</f>
        <v>1.335289274887183</v>
      </c>
      <c r="Z32" s="4">
        <f t="shared" si="536"/>
        <v>1.335289274887183</v>
      </c>
      <c r="AA32" s="4">
        <f t="shared" si="536"/>
        <v>1.335289274887183</v>
      </c>
      <c r="AB32" s="4">
        <f t="shared" si="530"/>
        <v>2.3755947760879335</v>
      </c>
      <c r="AC32" s="4">
        <f t="shared" ref="AC32:AD32" si="537">+AC21*AC$94/AC$89</f>
        <v>2.3755947760879335</v>
      </c>
      <c r="AD32" s="4">
        <f t="shared" si="537"/>
        <v>2.3755947760879335</v>
      </c>
      <c r="AE32" s="4">
        <f t="shared" si="530"/>
        <v>2.3755947760879335</v>
      </c>
      <c r="AF32" s="4">
        <f t="shared" si="530"/>
        <v>1.335289274887183</v>
      </c>
      <c r="AG32" s="4">
        <f t="shared" si="530"/>
        <v>2.0208567272930398</v>
      </c>
      <c r="AH32" s="4">
        <f t="shared" si="530"/>
        <v>1.9588834366295464</v>
      </c>
      <c r="AI32" s="4">
        <f t="shared" ref="AI32" si="538">+AI21*AI$94/AI$89</f>
        <v>0.53914968671371233</v>
      </c>
      <c r="AJ32" s="4">
        <f t="shared" ref="AJ32:AL32" si="539">+AJ21*AJ$94/AJ$89</f>
        <v>1.2082369922670972</v>
      </c>
      <c r="AK32" s="4">
        <f t="shared" si="539"/>
        <v>1.2082369922670972</v>
      </c>
      <c r="AL32" s="4">
        <f t="shared" si="539"/>
        <v>1.2082369922670972</v>
      </c>
      <c r="AM32" s="4">
        <f t="shared" si="530"/>
        <v>1.9588834366295464</v>
      </c>
      <c r="AN32" s="4">
        <f t="shared" ref="AN32:AO32" si="540">+AN21*AN$94/AN$89</f>
        <v>1.9588834366295464</v>
      </c>
      <c r="AO32" s="4">
        <f t="shared" si="540"/>
        <v>1.9588834366295464</v>
      </c>
      <c r="AP32" s="4">
        <f t="shared" si="530"/>
        <v>1.9588834366295464</v>
      </c>
      <c r="AQ32" s="4">
        <f t="shared" si="530"/>
        <v>1.2082369922670972</v>
      </c>
      <c r="AR32" s="4">
        <f t="shared" si="530"/>
        <v>1.6583057243972292</v>
      </c>
      <c r="AS32" s="4">
        <f t="shared" si="530"/>
        <v>1.5020241842703961</v>
      </c>
      <c r="AT32" s="4">
        <f t="shared" ref="AT32" si="541">+AT21*AT$94/AT$89</f>
        <v>0.51024134034761448</v>
      </c>
      <c r="AU32" s="4">
        <f t="shared" ref="AU32:AW32" si="542">+AU21*AU$94/AU$89</f>
        <v>1.0781761881784577</v>
      </c>
      <c r="AV32" s="4">
        <f t="shared" si="542"/>
        <v>1.0781761881784577</v>
      </c>
      <c r="AW32" s="4">
        <f t="shared" si="542"/>
        <v>1.0781761881784577</v>
      </c>
      <c r="AX32" s="4">
        <f t="shared" si="530"/>
        <v>1.5020241842703961</v>
      </c>
      <c r="AY32" s="4">
        <f t="shared" ref="AY32:AZ32" si="543">+AY21*AY$94/AY$89</f>
        <v>1.5020241842703961</v>
      </c>
      <c r="AZ32" s="4">
        <f t="shared" si="543"/>
        <v>1.5020241842703961</v>
      </c>
      <c r="BA32" s="4">
        <f t="shared" si="530"/>
        <v>1.5020241842703961</v>
      </c>
      <c r="BB32" s="4">
        <f t="shared" si="530"/>
        <v>1.0781761881784577</v>
      </c>
      <c r="BC32" s="4">
        <f t="shared" si="530"/>
        <v>1.2676682773450878</v>
      </c>
      <c r="BD32" s="4">
        <f t="shared" si="530"/>
        <v>3.2618785546736446</v>
      </c>
      <c r="BE32" s="4">
        <f t="shared" ref="BE32:BG32" si="544">+BE21*BE$94/BE$89</f>
        <v>2.019230350825814</v>
      </c>
      <c r="BF32" s="4">
        <f t="shared" si="544"/>
        <v>2.019230350825814</v>
      </c>
      <c r="BG32" s="4">
        <f t="shared" si="544"/>
        <v>2.019230350825814</v>
      </c>
      <c r="BH32" s="4">
        <f t="shared" si="530"/>
        <v>3.2618785546736446</v>
      </c>
      <c r="BI32" s="4">
        <f t="shared" ref="BI32:BJ32" si="545">+BI21*BI$94/BI$89</f>
        <v>3.2618785546736446</v>
      </c>
      <c r="BJ32" s="4">
        <f t="shared" si="545"/>
        <v>3.2618785546736446</v>
      </c>
      <c r="BK32" s="4">
        <f t="shared" si="530"/>
        <v>3.2618785546736446</v>
      </c>
      <c r="BL32" s="4">
        <f t="shared" si="530"/>
        <v>2.8234370998116622</v>
      </c>
      <c r="BM32" s="4">
        <f t="shared" si="530"/>
        <v>2.8432091912641893</v>
      </c>
      <c r="BN32" s="4">
        <f t="shared" ref="BN32:BP32" si="546">+BN21*BN$94/BN$89</f>
        <v>1.4350698812135174</v>
      </c>
      <c r="BO32" s="4">
        <f t="shared" si="546"/>
        <v>1.4350698812135174</v>
      </c>
      <c r="BP32" s="4">
        <f t="shared" si="546"/>
        <v>1.4350698812135174</v>
      </c>
      <c r="BQ32" s="4">
        <f t="shared" si="530"/>
        <v>2.8432091912641893</v>
      </c>
      <c r="BR32" s="4">
        <f t="shared" ref="BR32:BS32" si="547">+BR21*BR$94/BR$89</f>
        <v>2.8432091912641893</v>
      </c>
      <c r="BS32" s="4">
        <f t="shared" si="547"/>
        <v>2.8432091912641893</v>
      </c>
      <c r="BT32" s="4">
        <f t="shared" si="530"/>
        <v>2.8432091912641893</v>
      </c>
      <c r="BU32" s="4">
        <f t="shared" si="530"/>
        <v>1.4350698812135174</v>
      </c>
      <c r="BV32" s="4">
        <f t="shared" si="530"/>
        <v>2.4410763696197217</v>
      </c>
      <c r="BW32" s="4">
        <f t="shared" si="530"/>
        <v>2.3298631243101293</v>
      </c>
      <c r="BX32" s="4">
        <f t="shared" ref="BX32:BZ32" si="548">+BX21*BX$94/BX$89</f>
        <v>1.2997842134712476</v>
      </c>
      <c r="BY32" s="4">
        <f t="shared" si="548"/>
        <v>1.2997842134712476</v>
      </c>
      <c r="BZ32" s="4">
        <f t="shared" si="548"/>
        <v>1.2997842134712476</v>
      </c>
      <c r="CA32" s="4">
        <f t="shared" si="530"/>
        <v>2.3298631243101293</v>
      </c>
      <c r="CB32" s="4">
        <f t="shared" ref="CB32:CC32" si="549">+CB21*CB$94/CB$89</f>
        <v>2.3298631243101293</v>
      </c>
      <c r="CC32" s="4">
        <f t="shared" si="549"/>
        <v>2.3298631243101293</v>
      </c>
      <c r="CD32" s="4">
        <f t="shared" si="530"/>
        <v>2.3298631243101293</v>
      </c>
      <c r="CE32" s="4">
        <f t="shared" si="530"/>
        <v>1.2997842134712476</v>
      </c>
      <c r="CF32" s="4">
        <f t="shared" si="530"/>
        <v>0.54824418315409928</v>
      </c>
      <c r="CG32" s="4">
        <f t="shared" si="530"/>
        <v>1.983617831705206</v>
      </c>
    </row>
    <row r="33" spans="1:85" x14ac:dyDescent="0.25">
      <c r="A33" s="23" t="s">
        <v>62</v>
      </c>
      <c r="C33" s="4">
        <f t="shared" ref="C33:CG33" si="550">+C22*C$94/C$89</f>
        <v>38.984523238250276</v>
      </c>
      <c r="D33" s="4">
        <f t="shared" ref="D33:F33" si="551">+D22*D$94/D$89</f>
        <v>49.699852868793251</v>
      </c>
      <c r="E33" s="4">
        <f t="shared" si="551"/>
        <v>49.699852868793251</v>
      </c>
      <c r="F33" s="4">
        <f t="shared" si="551"/>
        <v>49.699852868793251</v>
      </c>
      <c r="G33" s="4">
        <f t="shared" si="550"/>
        <v>38.984523238250276</v>
      </c>
      <c r="H33" s="4">
        <f t="shared" ref="H33:I33" si="552">+H22*H$94/H$89</f>
        <v>38.984523238250276</v>
      </c>
      <c r="I33" s="4">
        <f t="shared" si="552"/>
        <v>38.984523238250276</v>
      </c>
      <c r="J33" s="4">
        <f t="shared" si="550"/>
        <v>38.984523238250276</v>
      </c>
      <c r="K33" s="4">
        <f t="shared" si="550"/>
        <v>49.699852868793251</v>
      </c>
      <c r="L33" s="4">
        <f t="shared" si="550"/>
        <v>41.686675676755939</v>
      </c>
      <c r="M33" s="4">
        <f t="shared" si="550"/>
        <v>46.916355135790198</v>
      </c>
      <c r="N33" s="4">
        <f t="shared" ref="N33:P33" si="553">+N22*N$94/N$89</f>
        <v>52.282012826257898</v>
      </c>
      <c r="O33" s="4">
        <f t="shared" si="553"/>
        <v>52.282012826257898</v>
      </c>
      <c r="P33" s="4">
        <f t="shared" si="553"/>
        <v>52.282012826257898</v>
      </c>
      <c r="Q33" s="4">
        <f t="shared" si="550"/>
        <v>46.916355135790198</v>
      </c>
      <c r="R33" s="4">
        <f t="shared" ref="R33:S33" si="554">+R22*R$94/R$89</f>
        <v>46.916355135790198</v>
      </c>
      <c r="S33" s="4">
        <f t="shared" si="554"/>
        <v>46.916355135790198</v>
      </c>
      <c r="T33" s="4">
        <f t="shared" si="550"/>
        <v>46.916355135790198</v>
      </c>
      <c r="U33" s="4">
        <f t="shared" si="550"/>
        <v>52.282012826257898</v>
      </c>
      <c r="V33" s="4">
        <f t="shared" si="550"/>
        <v>48.703351946343773</v>
      </c>
      <c r="W33" s="4">
        <f t="shared" si="550"/>
        <v>49.464549535046153</v>
      </c>
      <c r="X33" s="4">
        <f t="shared" ref="X33" si="555">+X22*X$94/X$89</f>
        <v>62.184367968387377</v>
      </c>
      <c r="Y33" s="4">
        <f t="shared" ref="Y33:AA33" si="556">+Y22*Y$94/Y$89</f>
        <v>56.784737606858386</v>
      </c>
      <c r="Z33" s="4">
        <f t="shared" si="556"/>
        <v>56.784737606858386</v>
      </c>
      <c r="AA33" s="4">
        <f t="shared" si="556"/>
        <v>56.784737606858386</v>
      </c>
      <c r="AB33" s="4">
        <f t="shared" si="550"/>
        <v>49.464549535046153</v>
      </c>
      <c r="AC33" s="4">
        <f t="shared" ref="AC33:AD33" si="557">+AC22*AC$94/AC$89</f>
        <v>49.464549535046153</v>
      </c>
      <c r="AD33" s="4">
        <f t="shared" si="557"/>
        <v>49.464549535046153</v>
      </c>
      <c r="AE33" s="4">
        <f t="shared" si="550"/>
        <v>49.464549535046153</v>
      </c>
      <c r="AF33" s="4">
        <f t="shared" si="550"/>
        <v>56.784737606858386</v>
      </c>
      <c r="AG33" s="4">
        <f t="shared" si="550"/>
        <v>51.714340755941436</v>
      </c>
      <c r="AH33" s="4">
        <f t="shared" si="550"/>
        <v>52.396770284596478</v>
      </c>
      <c r="AI33" s="4">
        <f t="shared" ref="AI33" si="558">+AI22*AI$94/AI$89</f>
        <v>62.386833827745633</v>
      </c>
      <c r="AJ33" s="4">
        <f t="shared" ref="AJ33:AL33" si="559">+AJ22*AJ$94/AJ$89</f>
        <v>57.678750570029862</v>
      </c>
      <c r="AK33" s="4">
        <f t="shared" si="559"/>
        <v>57.678750570029862</v>
      </c>
      <c r="AL33" s="4">
        <f t="shared" si="559"/>
        <v>57.678750570029862</v>
      </c>
      <c r="AM33" s="4">
        <f t="shared" si="550"/>
        <v>52.396770284596478</v>
      </c>
      <c r="AN33" s="4">
        <f t="shared" ref="AN33:AO33" si="560">+AN22*AN$94/AN$89</f>
        <v>52.396770284596478</v>
      </c>
      <c r="AO33" s="4">
        <f t="shared" si="560"/>
        <v>52.396770284596478</v>
      </c>
      <c r="AP33" s="4">
        <f t="shared" si="550"/>
        <v>52.396770284596478</v>
      </c>
      <c r="AQ33" s="4">
        <f t="shared" si="550"/>
        <v>57.678750570029862</v>
      </c>
      <c r="AR33" s="4">
        <f t="shared" si="550"/>
        <v>54.246373755719411</v>
      </c>
      <c r="AS33" s="4">
        <f t="shared" si="550"/>
        <v>55.611494849405965</v>
      </c>
      <c r="AT33" s="4">
        <f t="shared" ref="AT33" si="561">+AT22*AT$94/AT$89</f>
        <v>62.590249585905788</v>
      </c>
      <c r="AU33" s="4">
        <f t="shared" ref="AU33:AW33" si="562">+AU22*AU$94/AU$89</f>
        <v>58.593933221280935</v>
      </c>
      <c r="AV33" s="4">
        <f t="shared" si="562"/>
        <v>58.593933221280935</v>
      </c>
      <c r="AW33" s="4">
        <f t="shared" si="562"/>
        <v>58.593933221280935</v>
      </c>
      <c r="AX33" s="4">
        <f t="shared" si="550"/>
        <v>55.611494849405965</v>
      </c>
      <c r="AY33" s="4">
        <f t="shared" ref="AY33:AZ33" si="563">+AY22*AY$94/AY$89</f>
        <v>55.611494849405965</v>
      </c>
      <c r="AZ33" s="4">
        <f t="shared" si="563"/>
        <v>55.611494849405965</v>
      </c>
      <c r="BA33" s="4">
        <f t="shared" si="550"/>
        <v>55.611494849405965</v>
      </c>
      <c r="BB33" s="4">
        <f t="shared" si="550"/>
        <v>58.593933221280935</v>
      </c>
      <c r="BC33" s="4">
        <f t="shared" si="550"/>
        <v>56.974560683861185</v>
      </c>
      <c r="BD33" s="4">
        <f t="shared" si="550"/>
        <v>40.312555980655823</v>
      </c>
      <c r="BE33" s="4">
        <f t="shared" ref="BE33:BG33" si="564">+BE22*BE$94/BE$89</f>
        <v>49.05654373114492</v>
      </c>
      <c r="BF33" s="4">
        <f t="shared" si="564"/>
        <v>49.05654373114492</v>
      </c>
      <c r="BG33" s="4">
        <f t="shared" si="564"/>
        <v>49.05654373114492</v>
      </c>
      <c r="BH33" s="4">
        <f t="shared" si="550"/>
        <v>40.312555980655823</v>
      </c>
      <c r="BI33" s="4">
        <f t="shared" ref="BI33:BJ33" si="565">+BI22*BI$94/BI$89</f>
        <v>40.312555980655823</v>
      </c>
      <c r="BJ33" s="4">
        <f t="shared" si="565"/>
        <v>40.312555980655823</v>
      </c>
      <c r="BK33" s="4">
        <f t="shared" si="550"/>
        <v>40.312555980655823</v>
      </c>
      <c r="BL33" s="4">
        <f t="shared" si="550"/>
        <v>43.209119246478565</v>
      </c>
      <c r="BM33" s="4">
        <f t="shared" si="550"/>
        <v>43.258554513323105</v>
      </c>
      <c r="BN33" s="4">
        <f t="shared" ref="BN33:BP33" si="566">+BN22*BN$94/BN$89</f>
        <v>53.16703290643477</v>
      </c>
      <c r="BO33" s="4">
        <f t="shared" si="566"/>
        <v>53.16703290643477</v>
      </c>
      <c r="BP33" s="4">
        <f t="shared" si="566"/>
        <v>53.16703290643477</v>
      </c>
      <c r="BQ33" s="4">
        <f t="shared" si="550"/>
        <v>43.258554513323105</v>
      </c>
      <c r="BR33" s="4">
        <f t="shared" ref="BR33:BS33" si="567">+BR22*BR$94/BR$89</f>
        <v>43.258554513323105</v>
      </c>
      <c r="BS33" s="4">
        <f t="shared" si="567"/>
        <v>43.258554513323105</v>
      </c>
      <c r="BT33" s="4">
        <f t="shared" si="550"/>
        <v>43.258554513323105</v>
      </c>
      <c r="BU33" s="4">
        <f t="shared" si="550"/>
        <v>53.16703290643477</v>
      </c>
      <c r="BV33" s="4">
        <f t="shared" si="550"/>
        <v>45.879502113805572</v>
      </c>
      <c r="BW33" s="4">
        <f t="shared" si="550"/>
        <v>46.870752806700857</v>
      </c>
      <c r="BX33" s="4">
        <f t="shared" ref="BX33:BZ33" si="568">+BX22*BX$94/BX$89</f>
        <v>54.118980704606621</v>
      </c>
      <c r="BY33" s="4">
        <f t="shared" si="568"/>
        <v>54.118980704606621</v>
      </c>
      <c r="BZ33" s="4">
        <f t="shared" si="568"/>
        <v>54.118980704606621</v>
      </c>
      <c r="CA33" s="4">
        <f t="shared" si="550"/>
        <v>46.870752806700857</v>
      </c>
      <c r="CB33" s="4">
        <f t="shared" ref="CB33:CC33" si="569">+CB22*CB$94/CB$89</f>
        <v>46.870752806700857</v>
      </c>
      <c r="CC33" s="4">
        <f t="shared" si="569"/>
        <v>46.870752806700857</v>
      </c>
      <c r="CD33" s="4">
        <f t="shared" si="550"/>
        <v>46.870752806700857</v>
      </c>
      <c r="CE33" s="4">
        <f t="shared" si="550"/>
        <v>54.118980704606621</v>
      </c>
      <c r="CF33" s="4">
        <f t="shared" si="550"/>
        <v>59.407248774963925</v>
      </c>
      <c r="CG33" s="4">
        <f t="shared" si="550"/>
        <v>49.074363263762478</v>
      </c>
    </row>
    <row r="34" spans="1:85" x14ac:dyDescent="0.25">
      <c r="A34" s="23" t="s">
        <v>63</v>
      </c>
      <c r="C34" s="4">
        <f t="shared" ref="C34:CG34" si="570">+C23*C$94/C$89</f>
        <v>9.3638875592115252</v>
      </c>
      <c r="D34" s="4">
        <f t="shared" ref="D34:F34" si="571">+D23*D$94/D$89</f>
        <v>11.937656159819795</v>
      </c>
      <c r="E34" s="4">
        <f t="shared" si="571"/>
        <v>11.937656159819795</v>
      </c>
      <c r="F34" s="4">
        <f t="shared" si="571"/>
        <v>11.937656159819795</v>
      </c>
      <c r="G34" s="4">
        <f t="shared" si="570"/>
        <v>9.3638875592115252</v>
      </c>
      <c r="H34" s="4">
        <f t="shared" ref="H34:I34" si="572">+H23*H$94/H$89</f>
        <v>9.3638875592115252</v>
      </c>
      <c r="I34" s="4">
        <f t="shared" si="572"/>
        <v>9.3638875592115252</v>
      </c>
      <c r="J34" s="4">
        <f t="shared" si="570"/>
        <v>9.3638875592115252</v>
      </c>
      <c r="K34" s="4">
        <f t="shared" si="570"/>
        <v>11.937656159819795</v>
      </c>
      <c r="L34" s="4">
        <f t="shared" si="570"/>
        <v>10.012931064178392</v>
      </c>
      <c r="M34" s="4">
        <f t="shared" si="570"/>
        <v>11.269073921841127</v>
      </c>
      <c r="N34" s="4">
        <f t="shared" ref="N34:P34" si="573">+N23*N$94/N$89</f>
        <v>12.557878070803016</v>
      </c>
      <c r="O34" s="4">
        <f t="shared" si="573"/>
        <v>12.557878070803016</v>
      </c>
      <c r="P34" s="4">
        <f t="shared" si="573"/>
        <v>12.557878070803016</v>
      </c>
      <c r="Q34" s="4">
        <f t="shared" si="570"/>
        <v>11.269073921841127</v>
      </c>
      <c r="R34" s="4">
        <f t="shared" ref="R34:S34" si="574">+R23*R$94/R$89</f>
        <v>11.269073921841127</v>
      </c>
      <c r="S34" s="4">
        <f t="shared" si="574"/>
        <v>11.269073921841127</v>
      </c>
      <c r="T34" s="4">
        <f t="shared" si="570"/>
        <v>11.269073921841127</v>
      </c>
      <c r="U34" s="4">
        <f t="shared" si="570"/>
        <v>12.557878070803016</v>
      </c>
      <c r="V34" s="4">
        <f t="shared" si="570"/>
        <v>11.698301620752042</v>
      </c>
      <c r="W34" s="4">
        <f t="shared" si="570"/>
        <v>11.88113747557041</v>
      </c>
      <c r="X34" s="4">
        <f t="shared" ref="X34" si="575">+X23*X$94/X$89</f>
        <v>14.936374264166806</v>
      </c>
      <c r="Y34" s="4">
        <f t="shared" ref="Y34:AA34" si="576">+Y23*Y$94/Y$89</f>
        <v>13.63941004947935</v>
      </c>
      <c r="Z34" s="4">
        <f t="shared" si="576"/>
        <v>13.63941004947935</v>
      </c>
      <c r="AA34" s="4">
        <f t="shared" si="576"/>
        <v>13.63941004947935</v>
      </c>
      <c r="AB34" s="4">
        <f t="shared" si="570"/>
        <v>11.88113747557041</v>
      </c>
      <c r="AC34" s="4">
        <f t="shared" ref="AC34:AD34" si="577">+AC23*AC$94/AC$89</f>
        <v>11.88113747557041</v>
      </c>
      <c r="AD34" s="4">
        <f t="shared" si="577"/>
        <v>11.88113747557041</v>
      </c>
      <c r="AE34" s="4">
        <f t="shared" si="570"/>
        <v>11.88113747557041</v>
      </c>
      <c r="AF34" s="4">
        <f t="shared" si="570"/>
        <v>13.63941004947935</v>
      </c>
      <c r="AG34" s="4">
        <f t="shared" si="570"/>
        <v>12.421526077873352</v>
      </c>
      <c r="AH34" s="4">
        <f t="shared" si="570"/>
        <v>12.585442238508648</v>
      </c>
      <c r="AI34" s="4">
        <f t="shared" ref="AI34" si="578">+AI23*AI$94/AI$89</f>
        <v>14.985005551255361</v>
      </c>
      <c r="AJ34" s="4">
        <f t="shared" ref="AJ34:AL34" si="579">+AJ23*AJ$94/AJ$89</f>
        <v>13.854147493168322</v>
      </c>
      <c r="AK34" s="4">
        <f t="shared" si="579"/>
        <v>13.854147493168322</v>
      </c>
      <c r="AL34" s="4">
        <f t="shared" si="579"/>
        <v>13.854147493168322</v>
      </c>
      <c r="AM34" s="4">
        <f t="shared" si="570"/>
        <v>12.585442238508648</v>
      </c>
      <c r="AN34" s="4">
        <f t="shared" ref="AN34:AO34" si="580">+AN23*AN$94/AN$89</f>
        <v>12.585442238508648</v>
      </c>
      <c r="AO34" s="4">
        <f t="shared" si="580"/>
        <v>12.585442238508648</v>
      </c>
      <c r="AP34" s="4">
        <f t="shared" si="570"/>
        <v>12.585442238508648</v>
      </c>
      <c r="AQ34" s="4">
        <f t="shared" si="570"/>
        <v>13.854147493168322</v>
      </c>
      <c r="AR34" s="4">
        <f t="shared" si="570"/>
        <v>13.029707744255022</v>
      </c>
      <c r="AS34" s="4">
        <f t="shared" si="570"/>
        <v>13.357603005353067</v>
      </c>
      <c r="AT34" s="4">
        <f t="shared" ref="AT34" si="581">+AT23*AT$94/AT$89</f>
        <v>15.033864999286642</v>
      </c>
      <c r="AU34" s="4">
        <f t="shared" ref="AU34:AW34" si="582">+AU23*AU$94/AU$89</f>
        <v>14.073969790085574</v>
      </c>
      <c r="AV34" s="4">
        <f t="shared" si="582"/>
        <v>14.073969790085574</v>
      </c>
      <c r="AW34" s="4">
        <f t="shared" si="582"/>
        <v>14.073969790085574</v>
      </c>
      <c r="AX34" s="4">
        <f t="shared" si="570"/>
        <v>13.357603005353067</v>
      </c>
      <c r="AY34" s="4">
        <f t="shared" ref="AY34:AZ34" si="583">+AY23*AY$94/AY$89</f>
        <v>13.357603005353067</v>
      </c>
      <c r="AZ34" s="4">
        <f t="shared" si="583"/>
        <v>13.357603005353067</v>
      </c>
      <c r="BA34" s="4">
        <f t="shared" si="570"/>
        <v>13.357603005353067</v>
      </c>
      <c r="BB34" s="4">
        <f t="shared" si="570"/>
        <v>14.073969790085574</v>
      </c>
      <c r="BC34" s="4">
        <f t="shared" si="570"/>
        <v>13.685004603460039</v>
      </c>
      <c r="BD34" s="4">
        <f t="shared" si="570"/>
        <v>9.6828743837736262</v>
      </c>
      <c r="BE34" s="4">
        <f t="shared" ref="BE34:BG34" si="584">+BE23*BE$94/BE$89</f>
        <v>11.783136521502355</v>
      </c>
      <c r="BF34" s="4">
        <f t="shared" si="584"/>
        <v>11.783136521502355</v>
      </c>
      <c r="BG34" s="4">
        <f t="shared" si="584"/>
        <v>11.783136521502355</v>
      </c>
      <c r="BH34" s="4">
        <f t="shared" si="570"/>
        <v>9.6828743837736262</v>
      </c>
      <c r="BI34" s="4">
        <f t="shared" ref="BI34:BJ34" si="585">+BI23*BI$94/BI$89</f>
        <v>9.6828743837736262</v>
      </c>
      <c r="BJ34" s="4">
        <f t="shared" si="585"/>
        <v>9.6828743837736262</v>
      </c>
      <c r="BK34" s="4">
        <f t="shared" si="570"/>
        <v>9.6828743837736262</v>
      </c>
      <c r="BL34" s="4">
        <f t="shared" si="570"/>
        <v>10.378614397407919</v>
      </c>
      <c r="BM34" s="4">
        <f t="shared" si="570"/>
        <v>10.390488501327644</v>
      </c>
      <c r="BN34" s="4">
        <f t="shared" ref="BN34:BP34" si="586">+BN23*BN$94/BN$89</f>
        <v>12.770455468961098</v>
      </c>
      <c r="BO34" s="4">
        <f t="shared" si="586"/>
        <v>12.770455468961098</v>
      </c>
      <c r="BP34" s="4">
        <f t="shared" si="586"/>
        <v>12.770455468961098</v>
      </c>
      <c r="BQ34" s="4">
        <f t="shared" si="570"/>
        <v>10.390488501327644</v>
      </c>
      <c r="BR34" s="4">
        <f t="shared" ref="BR34:BS34" si="587">+BR23*BR$94/BR$89</f>
        <v>10.390488501327644</v>
      </c>
      <c r="BS34" s="4">
        <f t="shared" si="587"/>
        <v>10.390488501327644</v>
      </c>
      <c r="BT34" s="4">
        <f t="shared" si="570"/>
        <v>10.390488501327644</v>
      </c>
      <c r="BU34" s="4">
        <f t="shared" si="570"/>
        <v>12.770455468961098</v>
      </c>
      <c r="BV34" s="4">
        <f t="shared" si="570"/>
        <v>11.02002701022553</v>
      </c>
      <c r="BW34" s="4">
        <f t="shared" si="570"/>
        <v>11.258120470405512</v>
      </c>
      <c r="BX34" s="4">
        <f t="shared" ref="BX34:BZ34" si="588">+BX23*BX$94/BX$89</f>
        <v>12.999108570342989</v>
      </c>
      <c r="BY34" s="4">
        <f t="shared" si="588"/>
        <v>12.999108570342989</v>
      </c>
      <c r="BZ34" s="4">
        <f t="shared" si="588"/>
        <v>12.999108570342989</v>
      </c>
      <c r="CA34" s="4">
        <f t="shared" si="570"/>
        <v>11.258120470405512</v>
      </c>
      <c r="CB34" s="4">
        <f t="shared" ref="CB34:CC34" si="589">+CB23*CB$94/CB$89</f>
        <v>11.258120470405512</v>
      </c>
      <c r="CC34" s="4">
        <f t="shared" si="589"/>
        <v>11.258120470405512</v>
      </c>
      <c r="CD34" s="4">
        <f t="shared" si="570"/>
        <v>11.258120470405512</v>
      </c>
      <c r="CE34" s="4">
        <f t="shared" si="570"/>
        <v>12.999108570342989</v>
      </c>
      <c r="CF34" s="4">
        <f t="shared" si="570"/>
        <v>14.26932411950246</v>
      </c>
      <c r="CG34" s="4">
        <f t="shared" si="570"/>
        <v>11.787416684139428</v>
      </c>
    </row>
    <row r="35" spans="1:85" x14ac:dyDescent="0.25">
      <c r="A35" s="2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</row>
    <row r="36" spans="1:85" x14ac:dyDescent="0.25">
      <c r="A36" s="23" t="s">
        <v>64</v>
      </c>
      <c r="C36" s="4">
        <v>1</v>
      </c>
      <c r="D36" s="4">
        <f>1-0.4</f>
        <v>0.6</v>
      </c>
      <c r="E36" s="4">
        <f>1-0.64</f>
        <v>0.36</v>
      </c>
      <c r="F36" s="4">
        <f>1-0.7</f>
        <v>0.30000000000000004</v>
      </c>
      <c r="G36" s="4">
        <f>1-0.4</f>
        <v>0.6</v>
      </c>
      <c r="H36" s="4">
        <f>1-0.64</f>
        <v>0.36</v>
      </c>
      <c r="I36" s="4">
        <f>1-0.7</f>
        <v>0.30000000000000004</v>
      </c>
      <c r="J36" s="4">
        <f>1-0.7</f>
        <v>0.30000000000000004</v>
      </c>
      <c r="K36" s="4">
        <v>1</v>
      </c>
      <c r="L36" s="4">
        <v>1</v>
      </c>
      <c r="M36" s="4">
        <v>1</v>
      </c>
      <c r="N36" s="4">
        <f>1-0.4</f>
        <v>0.6</v>
      </c>
      <c r="O36" s="4">
        <f>1-0.64</f>
        <v>0.36</v>
      </c>
      <c r="P36" s="4">
        <f>1-0.7</f>
        <v>0.30000000000000004</v>
      </c>
      <c r="Q36" s="4">
        <f>1-0.4</f>
        <v>0.6</v>
      </c>
      <c r="R36" s="4">
        <f>1-0.64</f>
        <v>0.36</v>
      </c>
      <c r="S36" s="4">
        <f>1-0.7</f>
        <v>0.30000000000000004</v>
      </c>
      <c r="T36" s="4">
        <f>1-0.7</f>
        <v>0.30000000000000004</v>
      </c>
      <c r="U36" s="4">
        <v>1</v>
      </c>
      <c r="V36" s="4">
        <v>1</v>
      </c>
      <c r="W36" s="4">
        <v>1</v>
      </c>
      <c r="X36" s="4">
        <v>1</v>
      </c>
      <c r="Y36" s="4">
        <f>1-0.4</f>
        <v>0.6</v>
      </c>
      <c r="Z36" s="4">
        <f>1-0.64</f>
        <v>0.36</v>
      </c>
      <c r="AA36" s="4">
        <f>1-0.7</f>
        <v>0.30000000000000004</v>
      </c>
      <c r="AB36" s="4">
        <f>1-0.4</f>
        <v>0.6</v>
      </c>
      <c r="AC36" s="4">
        <f>1-0.64</f>
        <v>0.36</v>
      </c>
      <c r="AD36" s="4">
        <f>1-0.7</f>
        <v>0.30000000000000004</v>
      </c>
      <c r="AE36" s="4">
        <f>1-0.7</f>
        <v>0.30000000000000004</v>
      </c>
      <c r="AF36" s="4">
        <v>1</v>
      </c>
      <c r="AG36" s="4">
        <v>1</v>
      </c>
      <c r="AH36" s="4">
        <v>1</v>
      </c>
      <c r="AI36" s="4">
        <v>1</v>
      </c>
      <c r="AJ36" s="4">
        <f>1-0.4</f>
        <v>0.6</v>
      </c>
      <c r="AK36" s="4">
        <f>1-0.64</f>
        <v>0.36</v>
      </c>
      <c r="AL36" s="4">
        <f>1-0.7</f>
        <v>0.30000000000000004</v>
      </c>
      <c r="AM36" s="4">
        <f>1-0.4</f>
        <v>0.6</v>
      </c>
      <c r="AN36" s="4">
        <f>1-0.64</f>
        <v>0.36</v>
      </c>
      <c r="AO36" s="4">
        <f>1-0.7</f>
        <v>0.30000000000000004</v>
      </c>
      <c r="AP36" s="4">
        <f>1-0.7</f>
        <v>0.30000000000000004</v>
      </c>
      <c r="AQ36" s="4">
        <v>1</v>
      </c>
      <c r="AR36" s="4">
        <v>1</v>
      </c>
      <c r="AS36" s="4">
        <v>1</v>
      </c>
      <c r="AT36" s="4">
        <v>1</v>
      </c>
      <c r="AU36" s="4">
        <f>1-0.4</f>
        <v>0.6</v>
      </c>
      <c r="AV36" s="4">
        <f>1-0.64</f>
        <v>0.36</v>
      </c>
      <c r="AW36" s="4">
        <f>1-0.7</f>
        <v>0.30000000000000004</v>
      </c>
      <c r="AX36" s="4">
        <f>1-0.4</f>
        <v>0.6</v>
      </c>
      <c r="AY36" s="4">
        <f>1-0.64</f>
        <v>0.36</v>
      </c>
      <c r="AZ36" s="4">
        <f>1-0.7</f>
        <v>0.30000000000000004</v>
      </c>
      <c r="BA36" s="4">
        <f>1-0.7</f>
        <v>0.30000000000000004</v>
      </c>
      <c r="BB36" s="4">
        <v>1</v>
      </c>
      <c r="BC36" s="4">
        <v>1</v>
      </c>
      <c r="BD36" s="4">
        <v>1</v>
      </c>
      <c r="BE36" s="4">
        <f>1-0.4</f>
        <v>0.6</v>
      </c>
      <c r="BF36" s="4">
        <f>1-0.64</f>
        <v>0.36</v>
      </c>
      <c r="BG36" s="4">
        <f>1-0.7</f>
        <v>0.30000000000000004</v>
      </c>
      <c r="BH36" s="4">
        <f>1-0.4</f>
        <v>0.6</v>
      </c>
      <c r="BI36" s="4">
        <f>1-0.64</f>
        <v>0.36</v>
      </c>
      <c r="BJ36" s="4">
        <f>1-0.7</f>
        <v>0.30000000000000004</v>
      </c>
      <c r="BK36" s="4">
        <f>1-0.7</f>
        <v>0.30000000000000004</v>
      </c>
      <c r="BL36" s="4">
        <v>1</v>
      </c>
      <c r="BM36" s="4">
        <v>1</v>
      </c>
      <c r="BN36" s="4">
        <f>1-0.4</f>
        <v>0.6</v>
      </c>
      <c r="BO36" s="4">
        <f>1-0.64</f>
        <v>0.36</v>
      </c>
      <c r="BP36" s="4">
        <f>1-0.7</f>
        <v>0.30000000000000004</v>
      </c>
      <c r="BQ36" s="4">
        <f>1-0.4</f>
        <v>0.6</v>
      </c>
      <c r="BR36" s="4">
        <f>1-0.64</f>
        <v>0.36</v>
      </c>
      <c r="BS36" s="4">
        <f>1-0.7</f>
        <v>0.30000000000000004</v>
      </c>
      <c r="BT36" s="4">
        <f>1-0.7</f>
        <v>0.30000000000000004</v>
      </c>
      <c r="BU36" s="4">
        <v>1</v>
      </c>
      <c r="BV36" s="4">
        <v>1</v>
      </c>
      <c r="BW36" s="4">
        <v>1</v>
      </c>
      <c r="BX36" s="4">
        <f>1-0.4</f>
        <v>0.6</v>
      </c>
      <c r="BY36" s="4">
        <f>1-0.64</f>
        <v>0.36</v>
      </c>
      <c r="BZ36" s="4">
        <f>1-0.7</f>
        <v>0.30000000000000004</v>
      </c>
      <c r="CA36" s="4">
        <f>1-0.4</f>
        <v>0.6</v>
      </c>
      <c r="CB36" s="4">
        <f>1-0.64</f>
        <v>0.36</v>
      </c>
      <c r="CC36" s="4">
        <f>1-0.7</f>
        <v>0.30000000000000004</v>
      </c>
      <c r="CD36" s="4">
        <f>1-0.7</f>
        <v>0.30000000000000004</v>
      </c>
      <c r="CE36" s="4">
        <v>1</v>
      </c>
      <c r="CF36" s="4">
        <v>1</v>
      </c>
      <c r="CG36" s="4">
        <v>1</v>
      </c>
    </row>
    <row r="37" spans="1:85" x14ac:dyDescent="0.25">
      <c r="A37" s="2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</row>
    <row r="38" spans="1:85" x14ac:dyDescent="0.25">
      <c r="A38" s="29" t="s">
        <v>65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</row>
    <row r="39" spans="1:85" x14ac:dyDescent="0.25">
      <c r="A39" s="16" t="s">
        <v>224</v>
      </c>
      <c r="C39" s="4">
        <v>0.39</v>
      </c>
      <c r="D39" s="4">
        <v>0.39</v>
      </c>
      <c r="E39" s="4">
        <v>0.39</v>
      </c>
      <c r="F39" s="4">
        <v>0.39</v>
      </c>
      <c r="G39" s="4">
        <v>0.39</v>
      </c>
      <c r="H39" s="4">
        <v>0.39</v>
      </c>
      <c r="I39" s="4">
        <v>0.39</v>
      </c>
      <c r="J39" s="4">
        <v>0.39</v>
      </c>
      <c r="K39" s="4">
        <v>0.39</v>
      </c>
      <c r="L39" s="4">
        <v>0.39</v>
      </c>
      <c r="M39" s="4">
        <v>0.39</v>
      </c>
      <c r="N39" s="4">
        <v>0.39</v>
      </c>
      <c r="O39" s="4">
        <v>0.39</v>
      </c>
      <c r="P39" s="4">
        <v>0.39</v>
      </c>
      <c r="Q39" s="4">
        <v>0.39</v>
      </c>
      <c r="R39" s="4">
        <v>0.39</v>
      </c>
      <c r="S39" s="4">
        <v>0.39</v>
      </c>
      <c r="T39" s="4">
        <v>0.39</v>
      </c>
      <c r="U39" s="4">
        <v>0.39</v>
      </c>
      <c r="V39" s="4">
        <v>0.39</v>
      </c>
      <c r="W39" s="4">
        <v>2.63</v>
      </c>
      <c r="X39" s="4">
        <v>2.63</v>
      </c>
      <c r="Y39" s="4">
        <v>2.63</v>
      </c>
      <c r="Z39" s="4">
        <v>2.63</v>
      </c>
      <c r="AA39" s="4">
        <v>2.63</v>
      </c>
      <c r="AB39" s="4">
        <v>2.63</v>
      </c>
      <c r="AC39" s="4">
        <v>2.63</v>
      </c>
      <c r="AD39" s="4">
        <v>2.63</v>
      </c>
      <c r="AE39" s="4">
        <v>2.63</v>
      </c>
      <c r="AF39" s="4">
        <v>2.63</v>
      </c>
      <c r="AG39" s="4">
        <v>2.63</v>
      </c>
      <c r="AH39" s="4">
        <v>2.63</v>
      </c>
      <c r="AI39" s="4">
        <v>2.63</v>
      </c>
      <c r="AJ39" s="4">
        <v>2.63</v>
      </c>
      <c r="AK39" s="4">
        <v>2.63</v>
      </c>
      <c r="AL39" s="4">
        <v>2.63</v>
      </c>
      <c r="AM39" s="4">
        <v>2.63</v>
      </c>
      <c r="AN39" s="4">
        <v>2.63</v>
      </c>
      <c r="AO39" s="4">
        <v>2.63</v>
      </c>
      <c r="AP39" s="4">
        <v>2.63</v>
      </c>
      <c r="AQ39" s="4">
        <v>2.63</v>
      </c>
      <c r="AR39" s="4">
        <v>2.63</v>
      </c>
      <c r="AS39" s="4">
        <v>2.63</v>
      </c>
      <c r="AT39" s="4">
        <v>2.63</v>
      </c>
      <c r="AU39" s="4">
        <v>2.63</v>
      </c>
      <c r="AV39" s="4">
        <v>2.63</v>
      </c>
      <c r="AW39" s="4">
        <v>2.63</v>
      </c>
      <c r="AX39" s="4">
        <v>2.63</v>
      </c>
      <c r="AY39" s="4">
        <v>2.63</v>
      </c>
      <c r="AZ39" s="4">
        <v>2.63</v>
      </c>
      <c r="BA39" s="4">
        <v>2.63</v>
      </c>
      <c r="BB39" s="4">
        <v>2.63</v>
      </c>
      <c r="BC39" s="4">
        <v>2.63</v>
      </c>
      <c r="BD39" s="4">
        <f>23.2*538/1511</f>
        <v>8.260489741892787</v>
      </c>
      <c r="BE39" s="4">
        <f t="shared" ref="BE39:BV39" si="590">23.2*538/1511</f>
        <v>8.260489741892787</v>
      </c>
      <c r="BF39" s="4">
        <f t="shared" si="590"/>
        <v>8.260489741892787</v>
      </c>
      <c r="BG39" s="4">
        <f t="shared" si="590"/>
        <v>8.260489741892787</v>
      </c>
      <c r="BH39" s="4">
        <f t="shared" si="590"/>
        <v>8.260489741892787</v>
      </c>
      <c r="BI39" s="4">
        <f t="shared" si="590"/>
        <v>8.260489741892787</v>
      </c>
      <c r="BJ39" s="4">
        <f t="shared" si="590"/>
        <v>8.260489741892787</v>
      </c>
      <c r="BK39" s="4">
        <f t="shared" si="590"/>
        <v>8.260489741892787</v>
      </c>
      <c r="BL39" s="4">
        <f t="shared" si="590"/>
        <v>8.260489741892787</v>
      </c>
      <c r="BM39" s="4">
        <f t="shared" si="590"/>
        <v>8.260489741892787</v>
      </c>
      <c r="BN39" s="4">
        <f t="shared" si="590"/>
        <v>8.260489741892787</v>
      </c>
      <c r="BO39" s="4">
        <f t="shared" si="590"/>
        <v>8.260489741892787</v>
      </c>
      <c r="BP39" s="4">
        <f t="shared" si="590"/>
        <v>8.260489741892787</v>
      </c>
      <c r="BQ39" s="4">
        <f t="shared" si="590"/>
        <v>8.260489741892787</v>
      </c>
      <c r="BR39" s="4">
        <f t="shared" si="590"/>
        <v>8.260489741892787</v>
      </c>
      <c r="BS39" s="4">
        <f t="shared" si="590"/>
        <v>8.260489741892787</v>
      </c>
      <c r="BT39" s="4">
        <f t="shared" si="590"/>
        <v>8.260489741892787</v>
      </c>
      <c r="BU39" s="4">
        <f t="shared" si="590"/>
        <v>8.260489741892787</v>
      </c>
      <c r="BV39" s="4">
        <f t="shared" si="590"/>
        <v>8.260489741892787</v>
      </c>
      <c r="BW39" s="4">
        <f>23.2-8.26</f>
        <v>14.94</v>
      </c>
      <c r="BX39" s="4">
        <f t="shared" ref="BX39:CG39" si="591">23.2-8.26</f>
        <v>14.94</v>
      </c>
      <c r="BY39" s="4">
        <f t="shared" si="591"/>
        <v>14.94</v>
      </c>
      <c r="BZ39" s="4">
        <f t="shared" si="591"/>
        <v>14.94</v>
      </c>
      <c r="CA39" s="4">
        <f t="shared" si="591"/>
        <v>14.94</v>
      </c>
      <c r="CB39" s="4">
        <f t="shared" si="591"/>
        <v>14.94</v>
      </c>
      <c r="CC39" s="4">
        <f t="shared" si="591"/>
        <v>14.94</v>
      </c>
      <c r="CD39" s="4">
        <f t="shared" si="591"/>
        <v>14.94</v>
      </c>
      <c r="CE39" s="4">
        <f t="shared" si="591"/>
        <v>14.94</v>
      </c>
      <c r="CF39" s="4">
        <f t="shared" si="591"/>
        <v>14.94</v>
      </c>
      <c r="CG39" s="4">
        <f t="shared" si="591"/>
        <v>14.94</v>
      </c>
    </row>
    <row r="40" spans="1:85" x14ac:dyDescent="0.25">
      <c r="A40" s="16" t="s">
        <v>227</v>
      </c>
      <c r="C40" s="4">
        <f>C39/(C89/1000)</f>
        <v>4.3601897237463074</v>
      </c>
      <c r="D40" s="4">
        <f t="shared" ref="D40:BR40" si="592">D39/(D89/1000)</f>
        <v>4.3601897237463074</v>
      </c>
      <c r="E40" s="4">
        <f t="shared" si="592"/>
        <v>4.3601897237463074</v>
      </c>
      <c r="F40" s="4">
        <f t="shared" si="592"/>
        <v>4.3601897237463074</v>
      </c>
      <c r="G40" s="4">
        <f t="shared" si="592"/>
        <v>4.3601897237463074</v>
      </c>
      <c r="H40" s="4">
        <f t="shared" si="592"/>
        <v>4.3601897237463074</v>
      </c>
      <c r="I40" s="4">
        <f t="shared" si="592"/>
        <v>4.3601897237463074</v>
      </c>
      <c r="J40" s="4">
        <f t="shared" si="592"/>
        <v>4.3601897237463074</v>
      </c>
      <c r="K40" s="4">
        <f t="shared" si="592"/>
        <v>4.3601897237463074</v>
      </c>
      <c r="L40" s="4">
        <f t="shared" si="592"/>
        <v>4.3601897237463074</v>
      </c>
      <c r="M40" s="4">
        <f t="shared" si="592"/>
        <v>4.3601897237463074</v>
      </c>
      <c r="N40" s="4">
        <f t="shared" si="592"/>
        <v>4.3601897237463074</v>
      </c>
      <c r="O40" s="4">
        <f t="shared" si="592"/>
        <v>4.3601897237463074</v>
      </c>
      <c r="P40" s="4">
        <f t="shared" si="592"/>
        <v>4.3601897237463074</v>
      </c>
      <c r="Q40" s="4">
        <f t="shared" si="592"/>
        <v>4.3601897237463074</v>
      </c>
      <c r="R40" s="4">
        <f t="shared" si="592"/>
        <v>4.3601897237463074</v>
      </c>
      <c r="S40" s="4">
        <f t="shared" si="592"/>
        <v>4.3601897237463074</v>
      </c>
      <c r="T40" s="4">
        <f t="shared" si="592"/>
        <v>4.3601897237463074</v>
      </c>
      <c r="U40" s="4">
        <f t="shared" si="592"/>
        <v>4.3601897237463074</v>
      </c>
      <c r="V40" s="4">
        <f t="shared" si="592"/>
        <v>4.3601897237463074</v>
      </c>
      <c r="W40" s="4">
        <f t="shared" si="592"/>
        <v>5.3303345017975339</v>
      </c>
      <c r="X40" s="4">
        <f t="shared" ref="X40" si="593">X39/(X89/1000)</f>
        <v>5.3303345017975339</v>
      </c>
      <c r="Y40" s="4">
        <f t="shared" si="592"/>
        <v>5.3303345017975339</v>
      </c>
      <c r="Z40" s="4">
        <f t="shared" si="592"/>
        <v>5.3303345017975339</v>
      </c>
      <c r="AA40" s="4">
        <f t="shared" si="592"/>
        <v>5.3303345017975339</v>
      </c>
      <c r="AB40" s="4">
        <f t="shared" si="592"/>
        <v>5.3303345017975339</v>
      </c>
      <c r="AC40" s="4">
        <f t="shared" si="592"/>
        <v>5.3303345017975339</v>
      </c>
      <c r="AD40" s="4">
        <f t="shared" si="592"/>
        <v>5.3303345017975339</v>
      </c>
      <c r="AE40" s="4">
        <f t="shared" si="592"/>
        <v>5.3303345017975339</v>
      </c>
      <c r="AF40" s="4">
        <f t="shared" si="592"/>
        <v>5.3303345017975339</v>
      </c>
      <c r="AG40" s="4">
        <f t="shared" si="592"/>
        <v>5.3303345017975339</v>
      </c>
      <c r="AH40" s="4">
        <f t="shared" si="592"/>
        <v>5.3303345017975339</v>
      </c>
      <c r="AI40" s="4">
        <f t="shared" ref="AI40" si="594">AI39/(AI89/1000)</f>
        <v>5.3303345017975339</v>
      </c>
      <c r="AJ40" s="4">
        <f t="shared" si="592"/>
        <v>5.3303345017975339</v>
      </c>
      <c r="AK40" s="4">
        <f t="shared" si="592"/>
        <v>5.3303345017975339</v>
      </c>
      <c r="AL40" s="4">
        <f t="shared" si="592"/>
        <v>5.3303345017975339</v>
      </c>
      <c r="AM40" s="4">
        <f t="shared" si="592"/>
        <v>5.3303345017975339</v>
      </c>
      <c r="AN40" s="4">
        <f t="shared" si="592"/>
        <v>5.3303345017975339</v>
      </c>
      <c r="AO40" s="4">
        <f t="shared" si="592"/>
        <v>5.3303345017975339</v>
      </c>
      <c r="AP40" s="4">
        <f t="shared" si="592"/>
        <v>5.3303345017975339</v>
      </c>
      <c r="AQ40" s="4">
        <f t="shared" si="592"/>
        <v>5.3303345017975339</v>
      </c>
      <c r="AR40" s="4">
        <f t="shared" si="592"/>
        <v>5.3303345017975339</v>
      </c>
      <c r="AS40" s="4">
        <f t="shared" si="592"/>
        <v>5.3303345017975339</v>
      </c>
      <c r="AT40" s="4">
        <f t="shared" ref="AT40" si="595">AT39/(AT89/1000)</f>
        <v>5.3303345017975339</v>
      </c>
      <c r="AU40" s="4">
        <f t="shared" si="592"/>
        <v>5.3303345017975339</v>
      </c>
      <c r="AV40" s="4">
        <f t="shared" si="592"/>
        <v>5.3303345017975339</v>
      </c>
      <c r="AW40" s="4">
        <f t="shared" si="592"/>
        <v>5.3303345017975339</v>
      </c>
      <c r="AX40" s="4">
        <f t="shared" si="592"/>
        <v>5.3303345017975339</v>
      </c>
      <c r="AY40" s="4">
        <f t="shared" si="592"/>
        <v>5.3303345017975339</v>
      </c>
      <c r="AZ40" s="4">
        <f t="shared" si="592"/>
        <v>5.3303345017975339</v>
      </c>
      <c r="BA40" s="4">
        <f t="shared" si="592"/>
        <v>5.3303345017975339</v>
      </c>
      <c r="BB40" s="4">
        <f t="shared" si="592"/>
        <v>5.3303345017975339</v>
      </c>
      <c r="BC40" s="4">
        <f t="shared" si="592"/>
        <v>5.3303345017975339</v>
      </c>
      <c r="BD40" s="4">
        <f>BD39/(BD89/1000)</f>
        <v>5.7408350063138114</v>
      </c>
      <c r="BE40" s="4">
        <f t="shared" si="592"/>
        <v>5.7408350063138114</v>
      </c>
      <c r="BF40" s="4">
        <f t="shared" si="592"/>
        <v>5.7408350063138114</v>
      </c>
      <c r="BG40" s="4">
        <f t="shared" si="592"/>
        <v>5.7408350063138114</v>
      </c>
      <c r="BH40" s="4">
        <f t="shared" si="592"/>
        <v>5.7408350063138114</v>
      </c>
      <c r="BI40" s="4">
        <f t="shared" si="592"/>
        <v>5.7408350063138114</v>
      </c>
      <c r="BJ40" s="4">
        <f t="shared" si="592"/>
        <v>5.7408350063138114</v>
      </c>
      <c r="BK40" s="4">
        <f t="shared" si="592"/>
        <v>5.7408350063138114</v>
      </c>
      <c r="BL40" s="4">
        <f t="shared" si="592"/>
        <v>5.7408350063138114</v>
      </c>
      <c r="BM40" s="4">
        <f t="shared" si="592"/>
        <v>5.7408350063138114</v>
      </c>
      <c r="BN40" s="4">
        <f t="shared" si="592"/>
        <v>5.7408350063138114</v>
      </c>
      <c r="BO40" s="4">
        <f t="shared" si="592"/>
        <v>5.7408350063138114</v>
      </c>
      <c r="BP40" s="4">
        <f t="shared" si="592"/>
        <v>5.7408350063138114</v>
      </c>
      <c r="BQ40" s="4">
        <f t="shared" si="592"/>
        <v>5.7408350063138114</v>
      </c>
      <c r="BR40" s="4">
        <f t="shared" si="592"/>
        <v>5.7408350063138114</v>
      </c>
      <c r="BS40" s="4">
        <f t="shared" ref="BS40:CG40" si="596">BS39/(BS89/1000)</f>
        <v>5.7408350063138114</v>
      </c>
      <c r="BT40" s="4">
        <f t="shared" si="596"/>
        <v>5.7408350063138114</v>
      </c>
      <c r="BU40" s="4">
        <f t="shared" si="596"/>
        <v>5.7408350063138114</v>
      </c>
      <c r="BV40" s="4">
        <f t="shared" si="596"/>
        <v>5.7408350063138114</v>
      </c>
      <c r="BW40" s="4">
        <f t="shared" si="596"/>
        <v>5.7464728057303951</v>
      </c>
      <c r="BX40" s="4">
        <f t="shared" si="596"/>
        <v>5.7464728057303951</v>
      </c>
      <c r="BY40" s="4">
        <f t="shared" si="596"/>
        <v>5.7464728057303951</v>
      </c>
      <c r="BZ40" s="4">
        <f t="shared" si="596"/>
        <v>5.7464728057303951</v>
      </c>
      <c r="CA40" s="4">
        <f t="shared" si="596"/>
        <v>5.7464728057303951</v>
      </c>
      <c r="CB40" s="4">
        <f t="shared" si="596"/>
        <v>5.7464728057303951</v>
      </c>
      <c r="CC40" s="4">
        <f t="shared" si="596"/>
        <v>5.7464728057303951</v>
      </c>
      <c r="CD40" s="4">
        <f t="shared" si="596"/>
        <v>5.7464728057303951</v>
      </c>
      <c r="CE40" s="4">
        <f t="shared" si="596"/>
        <v>5.7464728057303951</v>
      </c>
      <c r="CF40" s="4">
        <f t="shared" si="596"/>
        <v>5.7464728057303951</v>
      </c>
      <c r="CG40" s="4">
        <f t="shared" si="596"/>
        <v>5.7464728057303951</v>
      </c>
    </row>
    <row r="41" spans="1:85" x14ac:dyDescent="0.25">
      <c r="A41" s="16" t="s">
        <v>66</v>
      </c>
      <c r="B41" s="2" t="s">
        <v>67</v>
      </c>
      <c r="C41" s="4">
        <v>0.04</v>
      </c>
      <c r="D41" s="4">
        <v>0.04</v>
      </c>
      <c r="E41" s="4">
        <v>0.04</v>
      </c>
      <c r="F41" s="4">
        <v>0.04</v>
      </c>
      <c r="G41" s="4">
        <v>0.04</v>
      </c>
      <c r="H41" s="4">
        <v>0.04</v>
      </c>
      <c r="I41" s="4">
        <v>0.04</v>
      </c>
      <c r="J41" s="4">
        <f>0.04*J51</f>
        <v>1.4800000000000001E-2</v>
      </c>
      <c r="K41" s="4">
        <v>0.04</v>
      </c>
      <c r="L41" s="4">
        <v>0.04</v>
      </c>
      <c r="M41" s="4">
        <v>0.02</v>
      </c>
      <c r="N41" s="4">
        <v>0.02</v>
      </c>
      <c r="O41" s="4">
        <v>0.02</v>
      </c>
      <c r="P41" s="4">
        <v>0.02</v>
      </c>
      <c r="Q41" s="4">
        <v>0.02</v>
      </c>
      <c r="R41" s="4">
        <v>0.02</v>
      </c>
      <c r="S41" s="4">
        <v>0.02</v>
      </c>
      <c r="T41" s="4">
        <f>0.02*T51</f>
        <v>7.4000000000000003E-3</v>
      </c>
      <c r="U41" s="4">
        <v>0.02</v>
      </c>
      <c r="V41" s="4">
        <v>0.02</v>
      </c>
      <c r="W41" s="4">
        <v>0.35</v>
      </c>
      <c r="X41" s="4">
        <v>0.35</v>
      </c>
      <c r="Y41" s="4">
        <v>0.35</v>
      </c>
      <c r="Z41" s="4">
        <v>0.35</v>
      </c>
      <c r="AA41" s="4">
        <v>0.35</v>
      </c>
      <c r="AB41" s="4">
        <v>0.35</v>
      </c>
      <c r="AC41" s="4">
        <v>0.35</v>
      </c>
      <c r="AD41" s="4">
        <v>0.35</v>
      </c>
      <c r="AE41" s="4">
        <f>0.35*AE51</f>
        <v>0.1295</v>
      </c>
      <c r="AF41" s="4">
        <v>0.35</v>
      </c>
      <c r="AG41" s="4">
        <v>0.35</v>
      </c>
      <c r="AH41" s="4">
        <v>0.28000000000000003</v>
      </c>
      <c r="AI41" s="4">
        <v>0.28000000000000003</v>
      </c>
      <c r="AJ41" s="4">
        <v>0.28000000000000003</v>
      </c>
      <c r="AK41" s="4">
        <v>0.28000000000000003</v>
      </c>
      <c r="AL41" s="4">
        <v>0.28000000000000003</v>
      </c>
      <c r="AM41" s="4">
        <v>0.28000000000000003</v>
      </c>
      <c r="AN41" s="4">
        <v>0.28000000000000003</v>
      </c>
      <c r="AO41" s="4">
        <v>0.28000000000000003</v>
      </c>
      <c r="AP41" s="4">
        <f>0.28*AP51</f>
        <v>0.10360000000000001</v>
      </c>
      <c r="AQ41" s="4">
        <v>0.28000000000000003</v>
      </c>
      <c r="AR41" s="4">
        <v>0.28000000000000003</v>
      </c>
      <c r="AS41" s="4">
        <v>0.22</v>
      </c>
      <c r="AT41" s="4">
        <v>0.22</v>
      </c>
      <c r="AU41" s="4">
        <v>0.22</v>
      </c>
      <c r="AV41" s="4">
        <v>0.22</v>
      </c>
      <c r="AW41" s="4">
        <v>0.22</v>
      </c>
      <c r="AX41" s="4">
        <v>0.22</v>
      </c>
      <c r="AY41" s="4">
        <v>0.22</v>
      </c>
      <c r="AZ41" s="4">
        <v>0.22</v>
      </c>
      <c r="BA41" s="4">
        <f>0.22*BA51</f>
        <v>8.14E-2</v>
      </c>
      <c r="BB41" s="4">
        <v>0.22</v>
      </c>
      <c r="BC41" s="4">
        <v>0.22</v>
      </c>
      <c r="BD41" s="4">
        <v>1.33</v>
      </c>
      <c r="BE41" s="4">
        <v>1.33</v>
      </c>
      <c r="BF41" s="4">
        <v>1.33</v>
      </c>
      <c r="BG41" s="4">
        <v>1.33</v>
      </c>
      <c r="BH41" s="4">
        <v>1.33</v>
      </c>
      <c r="BI41" s="4">
        <v>1.33</v>
      </c>
      <c r="BJ41" s="4">
        <v>1.33</v>
      </c>
      <c r="BK41" s="4">
        <f>1.33*BK51</f>
        <v>0.49210000000000004</v>
      </c>
      <c r="BL41" s="4">
        <v>1.33</v>
      </c>
      <c r="BM41" s="4">
        <v>0.66</v>
      </c>
      <c r="BN41" s="4">
        <v>0.66</v>
      </c>
      <c r="BO41" s="4">
        <v>0.66</v>
      </c>
      <c r="BP41" s="4">
        <v>0.66</v>
      </c>
      <c r="BQ41" s="4">
        <v>0.66</v>
      </c>
      <c r="BR41" s="4">
        <v>0.66</v>
      </c>
      <c r="BS41" s="4">
        <v>0.66</v>
      </c>
      <c r="BT41" s="4">
        <f>0.66*BT51</f>
        <v>0.2442</v>
      </c>
      <c r="BU41" s="4">
        <v>0.66</v>
      </c>
      <c r="BV41" s="4">
        <v>0.66</v>
      </c>
      <c r="BW41" s="4">
        <v>1.9</v>
      </c>
      <c r="BX41" s="4">
        <v>1.9</v>
      </c>
      <c r="BY41" s="4">
        <v>1.9</v>
      </c>
      <c r="BZ41" s="4">
        <v>1.9</v>
      </c>
      <c r="CA41" s="4">
        <v>1.9</v>
      </c>
      <c r="CB41" s="4">
        <v>1.9</v>
      </c>
      <c r="CC41" s="4">
        <v>1.9</v>
      </c>
      <c r="CD41" s="4">
        <f>1.9*CD51</f>
        <v>0.70299999999999996</v>
      </c>
      <c r="CE41" s="4">
        <v>1.9</v>
      </c>
      <c r="CF41" s="4">
        <v>1.9</v>
      </c>
      <c r="CG41" s="4">
        <v>1.9</v>
      </c>
    </row>
    <row r="42" spans="1:85" x14ac:dyDescent="0.25">
      <c r="A42" s="16" t="s">
        <v>68</v>
      </c>
      <c r="B42" s="2" t="s">
        <v>67</v>
      </c>
      <c r="C42" s="4">
        <v>0</v>
      </c>
      <c r="D42" s="4">
        <v>0</v>
      </c>
      <c r="E42" s="4">
        <v>0</v>
      </c>
      <c r="F42" s="4">
        <f>0*F51</f>
        <v>0</v>
      </c>
      <c r="G42" s="4">
        <v>0</v>
      </c>
      <c r="H42" s="4">
        <v>0</v>
      </c>
      <c r="I42" s="4">
        <f>0*I51</f>
        <v>0</v>
      </c>
      <c r="J42" s="4">
        <f>0*J51</f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f>0*P51</f>
        <v>0</v>
      </c>
      <c r="Q42" s="4">
        <v>0</v>
      </c>
      <c r="R42" s="4">
        <v>0</v>
      </c>
      <c r="S42" s="4">
        <f>0*S51</f>
        <v>0</v>
      </c>
      <c r="T42" s="4">
        <f>0*T51</f>
        <v>0</v>
      </c>
      <c r="U42" s="4">
        <v>0</v>
      </c>
      <c r="V42" s="4">
        <v>0</v>
      </c>
      <c r="W42" s="4">
        <v>0.03</v>
      </c>
      <c r="X42" s="4">
        <v>0.03</v>
      </c>
      <c r="Y42" s="4">
        <v>0.03</v>
      </c>
      <c r="Z42" s="4">
        <v>0.03</v>
      </c>
      <c r="AA42" s="4">
        <f>0.03*AA51</f>
        <v>1.4999999999999999E-2</v>
      </c>
      <c r="AB42" s="4">
        <v>0.03</v>
      </c>
      <c r="AC42" s="4">
        <v>0.03</v>
      </c>
      <c r="AD42" s="4">
        <f>0.03*AD51</f>
        <v>1.4999999999999999E-2</v>
      </c>
      <c r="AE42" s="4">
        <f>0.03*AE51</f>
        <v>1.1099999999999999E-2</v>
      </c>
      <c r="AF42" s="4">
        <v>0.03</v>
      </c>
      <c r="AG42" s="4">
        <v>0.03</v>
      </c>
      <c r="AH42" s="4">
        <v>0.03</v>
      </c>
      <c r="AI42" s="4">
        <v>0.03</v>
      </c>
      <c r="AJ42" s="4">
        <v>0.03</v>
      </c>
      <c r="AK42" s="4">
        <v>0.03</v>
      </c>
      <c r="AL42" s="4">
        <f>0.03*AL51</f>
        <v>1.4999999999999999E-2</v>
      </c>
      <c r="AM42" s="4">
        <v>0.03</v>
      </c>
      <c r="AN42" s="4">
        <v>0.03</v>
      </c>
      <c r="AO42" s="4">
        <f>0.03*AO51</f>
        <v>1.4999999999999999E-2</v>
      </c>
      <c r="AP42" s="4">
        <f>0.03*AP51</f>
        <v>1.1099999999999999E-2</v>
      </c>
      <c r="AQ42" s="4">
        <v>0.03</v>
      </c>
      <c r="AR42" s="4">
        <v>0.03</v>
      </c>
      <c r="AS42" s="4">
        <v>0.04</v>
      </c>
      <c r="AT42" s="4">
        <v>0.04</v>
      </c>
      <c r="AU42" s="4">
        <v>0.04</v>
      </c>
      <c r="AV42" s="4">
        <v>0.04</v>
      </c>
      <c r="AW42" s="4">
        <f>0.04*AW51</f>
        <v>0.02</v>
      </c>
      <c r="AX42" s="4">
        <v>0.04</v>
      </c>
      <c r="AY42" s="4">
        <v>0.04</v>
      </c>
      <c r="AZ42" s="4">
        <f>0.04*AZ51</f>
        <v>0.02</v>
      </c>
      <c r="BA42" s="4">
        <f>0.04*BA51</f>
        <v>1.4800000000000001E-2</v>
      </c>
      <c r="BB42" s="4">
        <v>0.04</v>
      </c>
      <c r="BC42" s="4">
        <v>0.04</v>
      </c>
      <c r="BD42" s="4">
        <v>0.09</v>
      </c>
      <c r="BE42" s="4">
        <v>0.09</v>
      </c>
      <c r="BF42" s="4">
        <v>0.09</v>
      </c>
      <c r="BG42" s="4">
        <f>0.09*BG51</f>
        <v>4.4999999999999998E-2</v>
      </c>
      <c r="BH42" s="4">
        <v>0.09</v>
      </c>
      <c r="BI42" s="4">
        <v>0.09</v>
      </c>
      <c r="BJ42" s="4">
        <f>0.09*BJ51</f>
        <v>4.4999999999999998E-2</v>
      </c>
      <c r="BK42" s="4">
        <f>0.09*BK51</f>
        <v>3.3299999999999996E-2</v>
      </c>
      <c r="BL42" s="4">
        <v>0.09</v>
      </c>
      <c r="BM42" s="4">
        <v>0.11</v>
      </c>
      <c r="BN42" s="4">
        <v>0.11</v>
      </c>
      <c r="BO42" s="4">
        <v>0.11</v>
      </c>
      <c r="BP42" s="4">
        <f>0.11*BP51</f>
        <v>5.5E-2</v>
      </c>
      <c r="BQ42" s="4">
        <v>0.11</v>
      </c>
      <c r="BR42" s="4">
        <v>0.11</v>
      </c>
      <c r="BS42" s="4">
        <f>0.11*BS51</f>
        <v>5.5E-2</v>
      </c>
      <c r="BT42" s="4">
        <f>0.11*BT51</f>
        <v>4.07E-2</v>
      </c>
      <c r="BU42" s="4">
        <v>0.11</v>
      </c>
      <c r="BV42" s="4">
        <v>0.11</v>
      </c>
      <c r="BW42" s="4">
        <v>0.25</v>
      </c>
      <c r="BX42" s="4">
        <v>0.25</v>
      </c>
      <c r="BY42" s="4">
        <v>0.25</v>
      </c>
      <c r="BZ42" s="4">
        <f>0.25*BZ51</f>
        <v>0.125</v>
      </c>
      <c r="CA42" s="4">
        <v>0.25</v>
      </c>
      <c r="CB42" s="4">
        <v>0.25</v>
      </c>
      <c r="CC42" s="4">
        <f>0.25*CC51</f>
        <v>0.125</v>
      </c>
      <c r="CD42" s="4">
        <f>0.25*CD51</f>
        <v>9.2499999999999999E-2</v>
      </c>
      <c r="CE42" s="4">
        <v>0.25</v>
      </c>
      <c r="CF42" s="4">
        <v>0.25</v>
      </c>
      <c r="CG42" s="4">
        <v>0.25</v>
      </c>
    </row>
    <row r="43" spans="1:85" x14ac:dyDescent="0.25">
      <c r="A43" s="16" t="s">
        <v>69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f>1-(0.85*L55-0.004*L55^2)/100</f>
        <v>0.86848959999999997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f>1-(0.85*V55-0.004*V55^2)/100</f>
        <v>0.86848959999999997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f>1-(0.85*AG55-0.004*AG55^2)/100</f>
        <v>0.86848959999999997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f>1-(0.85*AR55-0.004*AR55^2)/100</f>
        <v>0.86848959999999997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f>1-(0.85*BC55-0.004*BC55^2)/100</f>
        <v>0.86848959999999997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f>1-(0.85*BL55-0.004*BL55^2)/100</f>
        <v>0.86848959999999997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f>1-(0.85*BV55-0.004*BV55^2)/100</f>
        <v>0.86848959999999997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f>1-(0.85*CG55-0.004*CG55^2)/100</f>
        <v>0.86848959999999997</v>
      </c>
    </row>
    <row r="44" spans="1:85" x14ac:dyDescent="0.25">
      <c r="A44" s="16" t="s">
        <v>70</v>
      </c>
      <c r="B44" s="2" t="s">
        <v>67</v>
      </c>
      <c r="C44" s="4">
        <f t="shared" ref="C44:CG44" si="597">C41*C43</f>
        <v>0.04</v>
      </c>
      <c r="D44" s="4">
        <f t="shared" ref="D44:F44" si="598">D41*D43</f>
        <v>0.04</v>
      </c>
      <c r="E44" s="4">
        <f t="shared" si="598"/>
        <v>0.04</v>
      </c>
      <c r="F44" s="4">
        <f t="shared" si="598"/>
        <v>0.04</v>
      </c>
      <c r="G44" s="4">
        <f t="shared" si="597"/>
        <v>0.04</v>
      </c>
      <c r="H44" s="4">
        <f t="shared" ref="H44:I44" si="599">H41*H43</f>
        <v>0.04</v>
      </c>
      <c r="I44" s="4">
        <f t="shared" si="599"/>
        <v>0.04</v>
      </c>
      <c r="J44" s="4">
        <f t="shared" si="597"/>
        <v>1.4800000000000001E-2</v>
      </c>
      <c r="K44" s="4">
        <f t="shared" si="597"/>
        <v>0.04</v>
      </c>
      <c r="L44" s="4">
        <f t="shared" si="597"/>
        <v>3.4739583999999997E-2</v>
      </c>
      <c r="M44" s="4">
        <f t="shared" si="597"/>
        <v>0.02</v>
      </c>
      <c r="N44" s="4">
        <f t="shared" ref="N44:P44" si="600">N41*N43</f>
        <v>0.02</v>
      </c>
      <c r="O44" s="4">
        <f t="shared" si="600"/>
        <v>0.02</v>
      </c>
      <c r="P44" s="4">
        <f t="shared" si="600"/>
        <v>0.02</v>
      </c>
      <c r="Q44" s="4">
        <f t="shared" si="597"/>
        <v>0.02</v>
      </c>
      <c r="R44" s="4">
        <f t="shared" ref="R44:S44" si="601">R41*R43</f>
        <v>0.02</v>
      </c>
      <c r="S44" s="4">
        <f t="shared" si="601"/>
        <v>0.02</v>
      </c>
      <c r="T44" s="4">
        <f t="shared" si="597"/>
        <v>7.4000000000000003E-3</v>
      </c>
      <c r="U44" s="4">
        <f t="shared" si="597"/>
        <v>0.02</v>
      </c>
      <c r="V44" s="4">
        <f t="shared" si="597"/>
        <v>1.7369791999999998E-2</v>
      </c>
      <c r="W44" s="4">
        <f t="shared" si="597"/>
        <v>0.35</v>
      </c>
      <c r="X44" s="4">
        <f t="shared" ref="X44" si="602">X41*X43</f>
        <v>0.35</v>
      </c>
      <c r="Y44" s="4">
        <f t="shared" ref="Y44:AA44" si="603">Y41*Y43</f>
        <v>0.35</v>
      </c>
      <c r="Z44" s="4">
        <f t="shared" si="603"/>
        <v>0.35</v>
      </c>
      <c r="AA44" s="4">
        <f t="shared" si="603"/>
        <v>0.35</v>
      </c>
      <c r="AB44" s="4">
        <f t="shared" si="597"/>
        <v>0.35</v>
      </c>
      <c r="AC44" s="4">
        <f t="shared" ref="AC44:AD44" si="604">AC41*AC43</f>
        <v>0.35</v>
      </c>
      <c r="AD44" s="4">
        <f t="shared" si="604"/>
        <v>0.35</v>
      </c>
      <c r="AE44" s="4">
        <f t="shared" si="597"/>
        <v>0.1295</v>
      </c>
      <c r="AF44" s="4">
        <f t="shared" si="597"/>
        <v>0.35</v>
      </c>
      <c r="AG44" s="4">
        <f t="shared" si="597"/>
        <v>0.30397135999999997</v>
      </c>
      <c r="AH44" s="4">
        <f t="shared" si="597"/>
        <v>0.28000000000000003</v>
      </c>
      <c r="AI44" s="4">
        <f t="shared" ref="AI44" si="605">AI41*AI43</f>
        <v>0.28000000000000003</v>
      </c>
      <c r="AJ44" s="4">
        <f t="shared" ref="AJ44:AL44" si="606">AJ41*AJ43</f>
        <v>0.28000000000000003</v>
      </c>
      <c r="AK44" s="4">
        <f t="shared" si="606"/>
        <v>0.28000000000000003</v>
      </c>
      <c r="AL44" s="4">
        <f t="shared" si="606"/>
        <v>0.28000000000000003</v>
      </c>
      <c r="AM44" s="4">
        <f t="shared" si="597"/>
        <v>0.28000000000000003</v>
      </c>
      <c r="AN44" s="4">
        <f t="shared" ref="AN44:AO44" si="607">AN41*AN43</f>
        <v>0.28000000000000003</v>
      </c>
      <c r="AO44" s="4">
        <f t="shared" si="607"/>
        <v>0.28000000000000003</v>
      </c>
      <c r="AP44" s="4">
        <f t="shared" si="597"/>
        <v>0.10360000000000001</v>
      </c>
      <c r="AQ44" s="4">
        <f t="shared" si="597"/>
        <v>0.28000000000000003</v>
      </c>
      <c r="AR44" s="4">
        <f t="shared" si="597"/>
        <v>0.24317708800000001</v>
      </c>
      <c r="AS44" s="4">
        <f t="shared" si="597"/>
        <v>0.22</v>
      </c>
      <c r="AT44" s="4">
        <f t="shared" ref="AT44" si="608">AT41*AT43</f>
        <v>0.22</v>
      </c>
      <c r="AU44" s="4">
        <f t="shared" ref="AU44:AW44" si="609">AU41*AU43</f>
        <v>0.22</v>
      </c>
      <c r="AV44" s="4">
        <f t="shared" si="609"/>
        <v>0.22</v>
      </c>
      <c r="AW44" s="4">
        <f t="shared" si="609"/>
        <v>0.22</v>
      </c>
      <c r="AX44" s="4">
        <f t="shared" si="597"/>
        <v>0.22</v>
      </c>
      <c r="AY44" s="4">
        <f t="shared" ref="AY44:AZ44" si="610">AY41*AY43</f>
        <v>0.22</v>
      </c>
      <c r="AZ44" s="4">
        <f t="shared" si="610"/>
        <v>0.22</v>
      </c>
      <c r="BA44" s="4">
        <f t="shared" si="597"/>
        <v>8.14E-2</v>
      </c>
      <c r="BB44" s="4">
        <f t="shared" si="597"/>
        <v>0.22</v>
      </c>
      <c r="BC44" s="4">
        <f t="shared" si="597"/>
        <v>0.191067712</v>
      </c>
      <c r="BD44" s="4">
        <f t="shared" si="597"/>
        <v>1.33</v>
      </c>
      <c r="BE44" s="4">
        <f t="shared" ref="BE44:BG44" si="611">BE41*BE43</f>
        <v>1.33</v>
      </c>
      <c r="BF44" s="4">
        <f t="shared" si="611"/>
        <v>1.33</v>
      </c>
      <c r="BG44" s="4">
        <f t="shared" si="611"/>
        <v>1.33</v>
      </c>
      <c r="BH44" s="4">
        <f t="shared" si="597"/>
        <v>1.33</v>
      </c>
      <c r="BI44" s="4">
        <f t="shared" ref="BI44:BJ44" si="612">BI41*BI43</f>
        <v>1.33</v>
      </c>
      <c r="BJ44" s="4">
        <f t="shared" si="612"/>
        <v>1.33</v>
      </c>
      <c r="BK44" s="4">
        <f t="shared" si="597"/>
        <v>0.49210000000000004</v>
      </c>
      <c r="BL44" s="4">
        <f t="shared" si="597"/>
        <v>1.155091168</v>
      </c>
      <c r="BM44" s="4">
        <f t="shared" si="597"/>
        <v>0.66</v>
      </c>
      <c r="BN44" s="4">
        <f t="shared" ref="BN44:BP44" si="613">BN41*BN43</f>
        <v>0.66</v>
      </c>
      <c r="BO44" s="4">
        <f t="shared" si="613"/>
        <v>0.66</v>
      </c>
      <c r="BP44" s="4">
        <f t="shared" si="613"/>
        <v>0.66</v>
      </c>
      <c r="BQ44" s="4">
        <f t="shared" si="597"/>
        <v>0.66</v>
      </c>
      <c r="BR44" s="4">
        <f t="shared" ref="BR44:BS44" si="614">BR41*BR43</f>
        <v>0.66</v>
      </c>
      <c r="BS44" s="4">
        <f t="shared" si="614"/>
        <v>0.66</v>
      </c>
      <c r="BT44" s="4">
        <f t="shared" si="597"/>
        <v>0.2442</v>
      </c>
      <c r="BU44" s="4">
        <f t="shared" si="597"/>
        <v>0.66</v>
      </c>
      <c r="BV44" s="4">
        <f t="shared" si="597"/>
        <v>0.57320313600000006</v>
      </c>
      <c r="BW44" s="4">
        <f t="shared" si="597"/>
        <v>1.9</v>
      </c>
      <c r="BX44" s="4">
        <f t="shared" ref="BX44:BZ44" si="615">BX41*BX43</f>
        <v>1.9</v>
      </c>
      <c r="BY44" s="4">
        <f t="shared" si="615"/>
        <v>1.9</v>
      </c>
      <c r="BZ44" s="4">
        <f t="shared" si="615"/>
        <v>1.9</v>
      </c>
      <c r="CA44" s="4">
        <f t="shared" si="597"/>
        <v>1.9</v>
      </c>
      <c r="CB44" s="4">
        <f t="shared" ref="CB44:CC44" si="616">CB41*CB43</f>
        <v>1.9</v>
      </c>
      <c r="CC44" s="4">
        <f t="shared" si="616"/>
        <v>1.9</v>
      </c>
      <c r="CD44" s="4">
        <f t="shared" si="597"/>
        <v>0.70299999999999996</v>
      </c>
      <c r="CE44" s="4">
        <f t="shared" si="597"/>
        <v>1.9</v>
      </c>
      <c r="CF44" s="4">
        <f t="shared" si="597"/>
        <v>1.9</v>
      </c>
      <c r="CG44" s="4">
        <f t="shared" si="597"/>
        <v>1.65013024</v>
      </c>
    </row>
    <row r="45" spans="1:85" x14ac:dyDescent="0.25">
      <c r="A45" s="16" t="s">
        <v>71</v>
      </c>
      <c r="B45" s="2" t="s">
        <v>67</v>
      </c>
      <c r="C45" s="4">
        <f t="shared" ref="C45:CG45" si="617">C42</f>
        <v>0</v>
      </c>
      <c r="D45" s="4">
        <f t="shared" ref="D45:F45" si="618">D42</f>
        <v>0</v>
      </c>
      <c r="E45" s="4">
        <f t="shared" si="618"/>
        <v>0</v>
      </c>
      <c r="F45" s="4">
        <f t="shared" si="618"/>
        <v>0</v>
      </c>
      <c r="G45" s="4">
        <f t="shared" si="617"/>
        <v>0</v>
      </c>
      <c r="H45" s="4">
        <f t="shared" ref="H45:I45" si="619">H42</f>
        <v>0</v>
      </c>
      <c r="I45" s="4">
        <f t="shared" si="619"/>
        <v>0</v>
      </c>
      <c r="J45" s="4">
        <f t="shared" si="617"/>
        <v>0</v>
      </c>
      <c r="K45" s="4">
        <f t="shared" si="617"/>
        <v>0</v>
      </c>
      <c r="L45" s="4">
        <f t="shared" si="617"/>
        <v>0</v>
      </c>
      <c r="M45" s="4">
        <f t="shared" si="617"/>
        <v>0</v>
      </c>
      <c r="N45" s="4">
        <f t="shared" ref="N45:P45" si="620">N42</f>
        <v>0</v>
      </c>
      <c r="O45" s="4">
        <f t="shared" si="620"/>
        <v>0</v>
      </c>
      <c r="P45" s="4">
        <f t="shared" si="620"/>
        <v>0</v>
      </c>
      <c r="Q45" s="4">
        <f t="shared" si="617"/>
        <v>0</v>
      </c>
      <c r="R45" s="4">
        <f t="shared" ref="R45:S45" si="621">R42</f>
        <v>0</v>
      </c>
      <c r="S45" s="4">
        <f t="shared" si="621"/>
        <v>0</v>
      </c>
      <c r="T45" s="4">
        <f t="shared" si="617"/>
        <v>0</v>
      </c>
      <c r="U45" s="4">
        <f t="shared" si="617"/>
        <v>0</v>
      </c>
      <c r="V45" s="4">
        <f t="shared" si="617"/>
        <v>0</v>
      </c>
      <c r="W45" s="4">
        <f t="shared" si="617"/>
        <v>0.03</v>
      </c>
      <c r="X45" s="4">
        <f t="shared" ref="X45" si="622">X42</f>
        <v>0.03</v>
      </c>
      <c r="Y45" s="4">
        <f t="shared" ref="Y45:AA45" si="623">Y42</f>
        <v>0.03</v>
      </c>
      <c r="Z45" s="4">
        <f t="shared" si="623"/>
        <v>0.03</v>
      </c>
      <c r="AA45" s="4">
        <f t="shared" si="623"/>
        <v>1.4999999999999999E-2</v>
      </c>
      <c r="AB45" s="4">
        <f t="shared" si="617"/>
        <v>0.03</v>
      </c>
      <c r="AC45" s="4">
        <f t="shared" ref="AC45:AD45" si="624">AC42</f>
        <v>0.03</v>
      </c>
      <c r="AD45" s="4">
        <f t="shared" si="624"/>
        <v>1.4999999999999999E-2</v>
      </c>
      <c r="AE45" s="4">
        <f t="shared" si="617"/>
        <v>1.1099999999999999E-2</v>
      </c>
      <c r="AF45" s="4">
        <f t="shared" si="617"/>
        <v>0.03</v>
      </c>
      <c r="AG45" s="4">
        <f t="shared" si="617"/>
        <v>0.03</v>
      </c>
      <c r="AH45" s="4">
        <f t="shared" si="617"/>
        <v>0.03</v>
      </c>
      <c r="AI45" s="4">
        <f t="shared" ref="AI45" si="625">AI42</f>
        <v>0.03</v>
      </c>
      <c r="AJ45" s="4">
        <f t="shared" ref="AJ45:AL45" si="626">AJ42</f>
        <v>0.03</v>
      </c>
      <c r="AK45" s="4">
        <f t="shared" si="626"/>
        <v>0.03</v>
      </c>
      <c r="AL45" s="4">
        <f t="shared" si="626"/>
        <v>1.4999999999999999E-2</v>
      </c>
      <c r="AM45" s="4">
        <f t="shared" si="617"/>
        <v>0.03</v>
      </c>
      <c r="AN45" s="4">
        <f t="shared" ref="AN45:AO45" si="627">AN42</f>
        <v>0.03</v>
      </c>
      <c r="AO45" s="4">
        <f t="shared" si="627"/>
        <v>1.4999999999999999E-2</v>
      </c>
      <c r="AP45" s="4">
        <f t="shared" si="617"/>
        <v>1.1099999999999999E-2</v>
      </c>
      <c r="AQ45" s="4">
        <f t="shared" si="617"/>
        <v>0.03</v>
      </c>
      <c r="AR45" s="4">
        <f t="shared" si="617"/>
        <v>0.03</v>
      </c>
      <c r="AS45" s="4">
        <f t="shared" si="617"/>
        <v>0.04</v>
      </c>
      <c r="AT45" s="4">
        <f t="shared" ref="AT45" si="628">AT42</f>
        <v>0.04</v>
      </c>
      <c r="AU45" s="4">
        <f t="shared" ref="AU45:AW45" si="629">AU42</f>
        <v>0.04</v>
      </c>
      <c r="AV45" s="4">
        <f t="shared" si="629"/>
        <v>0.04</v>
      </c>
      <c r="AW45" s="4">
        <f t="shared" si="629"/>
        <v>0.02</v>
      </c>
      <c r="AX45" s="4">
        <f t="shared" si="617"/>
        <v>0.04</v>
      </c>
      <c r="AY45" s="4">
        <f t="shared" ref="AY45:AZ45" si="630">AY42</f>
        <v>0.04</v>
      </c>
      <c r="AZ45" s="4">
        <f t="shared" si="630"/>
        <v>0.02</v>
      </c>
      <c r="BA45" s="4">
        <f t="shared" si="617"/>
        <v>1.4800000000000001E-2</v>
      </c>
      <c r="BB45" s="4">
        <f t="shared" si="617"/>
        <v>0.04</v>
      </c>
      <c r="BC45" s="4">
        <f t="shared" si="617"/>
        <v>0.04</v>
      </c>
      <c r="BD45" s="4">
        <f t="shared" si="617"/>
        <v>0.09</v>
      </c>
      <c r="BE45" s="4">
        <f t="shared" ref="BE45:BG45" si="631">BE42</f>
        <v>0.09</v>
      </c>
      <c r="BF45" s="4">
        <f t="shared" si="631"/>
        <v>0.09</v>
      </c>
      <c r="BG45" s="4">
        <f t="shared" si="631"/>
        <v>4.4999999999999998E-2</v>
      </c>
      <c r="BH45" s="4">
        <f t="shared" si="617"/>
        <v>0.09</v>
      </c>
      <c r="BI45" s="4">
        <f t="shared" ref="BI45:BJ45" si="632">BI42</f>
        <v>0.09</v>
      </c>
      <c r="BJ45" s="4">
        <f t="shared" si="632"/>
        <v>4.4999999999999998E-2</v>
      </c>
      <c r="BK45" s="4">
        <f t="shared" si="617"/>
        <v>3.3299999999999996E-2</v>
      </c>
      <c r="BL45" s="4">
        <f t="shared" si="617"/>
        <v>0.09</v>
      </c>
      <c r="BM45" s="4">
        <f t="shared" si="617"/>
        <v>0.11</v>
      </c>
      <c r="BN45" s="4">
        <f t="shared" ref="BN45:BP45" si="633">BN42</f>
        <v>0.11</v>
      </c>
      <c r="BO45" s="4">
        <f t="shared" si="633"/>
        <v>0.11</v>
      </c>
      <c r="BP45" s="4">
        <f t="shared" si="633"/>
        <v>5.5E-2</v>
      </c>
      <c r="BQ45" s="4">
        <f t="shared" si="617"/>
        <v>0.11</v>
      </c>
      <c r="BR45" s="4">
        <f t="shared" ref="BR45:BS45" si="634">BR42</f>
        <v>0.11</v>
      </c>
      <c r="BS45" s="4">
        <f t="shared" si="634"/>
        <v>5.5E-2</v>
      </c>
      <c r="BT45" s="4">
        <f t="shared" si="617"/>
        <v>4.07E-2</v>
      </c>
      <c r="BU45" s="4">
        <f t="shared" si="617"/>
        <v>0.11</v>
      </c>
      <c r="BV45" s="4">
        <f t="shared" si="617"/>
        <v>0.11</v>
      </c>
      <c r="BW45" s="4">
        <f t="shared" si="617"/>
        <v>0.25</v>
      </c>
      <c r="BX45" s="4">
        <f t="shared" ref="BX45:BZ45" si="635">BX42</f>
        <v>0.25</v>
      </c>
      <c r="BY45" s="4">
        <f t="shared" si="635"/>
        <v>0.25</v>
      </c>
      <c r="BZ45" s="4">
        <f t="shared" si="635"/>
        <v>0.125</v>
      </c>
      <c r="CA45" s="4">
        <f t="shared" si="617"/>
        <v>0.25</v>
      </c>
      <c r="CB45" s="4">
        <f t="shared" ref="CB45:CC45" si="636">CB42</f>
        <v>0.25</v>
      </c>
      <c r="CC45" s="4">
        <f t="shared" si="636"/>
        <v>0.125</v>
      </c>
      <c r="CD45" s="4">
        <f t="shared" si="617"/>
        <v>9.2499999999999999E-2</v>
      </c>
      <c r="CE45" s="4">
        <f t="shared" si="617"/>
        <v>0.25</v>
      </c>
      <c r="CF45" s="4">
        <f t="shared" si="617"/>
        <v>0.25</v>
      </c>
      <c r="CG45" s="4">
        <f t="shared" si="617"/>
        <v>0.25</v>
      </c>
    </row>
    <row r="46" spans="1:85" x14ac:dyDescent="0.25">
      <c r="A46" s="16" t="s">
        <v>72</v>
      </c>
      <c r="C46" s="4">
        <f t="shared" ref="C46:J46" si="637">C44/((C88+C89)/1000)</f>
        <v>0.25276462166645258</v>
      </c>
      <c r="D46" s="4">
        <f t="shared" si="637"/>
        <v>0.25276462166645258</v>
      </c>
      <c r="E46" s="4">
        <f t="shared" si="637"/>
        <v>0.25276462166645258</v>
      </c>
      <c r="F46" s="4">
        <f t="shared" si="637"/>
        <v>0.25276462166645258</v>
      </c>
      <c r="G46" s="4">
        <f t="shared" si="637"/>
        <v>0.25276462166645258</v>
      </c>
      <c r="H46" s="4">
        <f t="shared" si="637"/>
        <v>0.25276462166645258</v>
      </c>
      <c r="I46" s="4">
        <f t="shared" si="637"/>
        <v>0.25276462166645258</v>
      </c>
      <c r="J46" s="4">
        <f t="shared" si="637"/>
        <v>9.3522910016587454E-2</v>
      </c>
      <c r="K46" s="4">
        <f t="shared" ref="K46:CF46" si="638">K44/((K88+K89)/1000)</f>
        <v>0.25276462166645258</v>
      </c>
      <c r="L46" s="4">
        <f t="shared" ref="L46" si="639">L44/((L88+L89)/1000)</f>
        <v>0.21952344516524869</v>
      </c>
      <c r="M46" s="4">
        <f t="shared" si="638"/>
        <v>0.12638231083322629</v>
      </c>
      <c r="N46" s="4">
        <f t="shared" ref="N46:P46" si="640">N44/((N88+N89)/1000)</f>
        <v>0.12638231083322629</v>
      </c>
      <c r="O46" s="4">
        <f t="shared" si="640"/>
        <v>0.12638231083322629</v>
      </c>
      <c r="P46" s="4">
        <f t="shared" si="640"/>
        <v>0.12638231083322629</v>
      </c>
      <c r="Q46" s="4">
        <f t="shared" si="638"/>
        <v>0.12638231083322629</v>
      </c>
      <c r="R46" s="4">
        <f t="shared" ref="R46:S46" si="641">R44/((R88+R89)/1000)</f>
        <v>0.12638231083322629</v>
      </c>
      <c r="S46" s="4">
        <f t="shared" si="641"/>
        <v>0.12638231083322629</v>
      </c>
      <c r="T46" s="4">
        <f t="shared" ref="T46" si="642">T44/((T88+T89)/1000)</f>
        <v>4.6761455008293727E-2</v>
      </c>
      <c r="U46" s="4">
        <f t="shared" si="638"/>
        <v>0.12638231083322629</v>
      </c>
      <c r="V46" s="4">
        <f t="shared" ref="V46" si="643">V44/((V88+V89)/1000)</f>
        <v>0.10976172258262434</v>
      </c>
      <c r="W46" s="4">
        <f t="shared" si="638"/>
        <v>0.40621476086949454</v>
      </c>
      <c r="X46" s="4">
        <f t="shared" ref="X46" si="644">X44/((X88+X89)/1000)</f>
        <v>0.40621476086949454</v>
      </c>
      <c r="Y46" s="4">
        <f t="shared" ref="Y46:AA46" si="645">Y44/((Y88+Y89)/1000)</f>
        <v>0.40621476086949454</v>
      </c>
      <c r="Z46" s="4">
        <f t="shared" si="645"/>
        <v>0.40621476086949454</v>
      </c>
      <c r="AA46" s="4">
        <f t="shared" si="645"/>
        <v>0.40621476086949454</v>
      </c>
      <c r="AB46" s="4">
        <f t="shared" si="638"/>
        <v>0.40621476086949454</v>
      </c>
      <c r="AC46" s="4">
        <f t="shared" ref="AC46:AD46" si="646">AC44/((AC88+AC89)/1000)</f>
        <v>0.40621476086949454</v>
      </c>
      <c r="AD46" s="4">
        <f t="shared" si="646"/>
        <v>0.40621476086949454</v>
      </c>
      <c r="AE46" s="4">
        <f t="shared" ref="AE46" si="647">AE44/((AE88+AE89)/1000)</f>
        <v>0.150299461521713</v>
      </c>
      <c r="AF46" s="4">
        <f t="shared" si="638"/>
        <v>0.40621476086949454</v>
      </c>
      <c r="AG46" s="4">
        <f t="shared" ref="AG46" si="648">AG44/((AG88+AG89)/1000)</f>
        <v>0.35279329518164299</v>
      </c>
      <c r="AH46" s="4">
        <f t="shared" si="638"/>
        <v>0.32497180869559572</v>
      </c>
      <c r="AI46" s="4">
        <f t="shared" ref="AI46" si="649">AI44/((AI88+AI89)/1000)</f>
        <v>0.32497180869559572</v>
      </c>
      <c r="AJ46" s="4">
        <f t="shared" ref="AJ46:AL46" si="650">AJ44/((AJ88+AJ89)/1000)</f>
        <v>0.32497180869559572</v>
      </c>
      <c r="AK46" s="4">
        <f t="shared" si="650"/>
        <v>0.32497180869559572</v>
      </c>
      <c r="AL46" s="4">
        <f t="shared" si="650"/>
        <v>0.32497180869559572</v>
      </c>
      <c r="AM46" s="4">
        <f t="shared" si="638"/>
        <v>0.32497180869559572</v>
      </c>
      <c r="AN46" s="4">
        <f t="shared" ref="AN46:AO46" si="651">AN44/((AN88+AN89)/1000)</f>
        <v>0.32497180869559572</v>
      </c>
      <c r="AO46" s="4">
        <f t="shared" si="651"/>
        <v>0.32497180869559572</v>
      </c>
      <c r="AP46" s="4">
        <f t="shared" ref="AP46" si="652">AP44/((AP88+AP89)/1000)</f>
        <v>0.12023956921737042</v>
      </c>
      <c r="AQ46" s="4">
        <f t="shared" si="638"/>
        <v>0.32497180869559572</v>
      </c>
      <c r="AR46" s="4">
        <f t="shared" ref="AR46" si="653">AR44/((AR88+AR89)/1000)</f>
        <v>0.28223463614531441</v>
      </c>
      <c r="AS46" s="4">
        <f t="shared" si="638"/>
        <v>0.25533499254653946</v>
      </c>
      <c r="AT46" s="4">
        <f t="shared" ref="AT46" si="654">AT44/((AT88+AT89)/1000)</f>
        <v>0.25533499254653946</v>
      </c>
      <c r="AU46" s="4">
        <f t="shared" ref="AU46:AW46" si="655">AU44/((AU88+AU89)/1000)</f>
        <v>0.25533499254653946</v>
      </c>
      <c r="AV46" s="4">
        <f t="shared" si="655"/>
        <v>0.25533499254653946</v>
      </c>
      <c r="AW46" s="4">
        <f t="shared" si="655"/>
        <v>0.25533499254653946</v>
      </c>
      <c r="AX46" s="4">
        <f t="shared" si="638"/>
        <v>0.25533499254653946</v>
      </c>
      <c r="AY46" s="4">
        <f t="shared" ref="AY46:AZ46" si="656">AY44/((AY88+AY89)/1000)</f>
        <v>0.25533499254653946</v>
      </c>
      <c r="AZ46" s="4">
        <f t="shared" si="656"/>
        <v>0.25533499254653946</v>
      </c>
      <c r="BA46" s="4">
        <f t="shared" ref="BA46" si="657">BA44/((BA88+BA89)/1000)</f>
        <v>9.4473947242219594E-2</v>
      </c>
      <c r="BB46" s="4">
        <f t="shared" si="638"/>
        <v>0.25533499254653946</v>
      </c>
      <c r="BC46" s="4">
        <f t="shared" ref="BC46" si="658">BC44/((BC88+BC89)/1000)</f>
        <v>0.22175578554274702</v>
      </c>
      <c r="BD46" s="4">
        <f t="shared" si="638"/>
        <v>0.51411711167900076</v>
      </c>
      <c r="BE46" s="4">
        <f t="shared" ref="BE46:BG46" si="659">BE44/((BE88+BE89)/1000)</f>
        <v>0.51411711167900076</v>
      </c>
      <c r="BF46" s="4">
        <f t="shared" si="659"/>
        <v>0.51411711167900076</v>
      </c>
      <c r="BG46" s="4">
        <f t="shared" si="659"/>
        <v>0.51411711167900076</v>
      </c>
      <c r="BH46" s="4">
        <f t="shared" si="638"/>
        <v>0.51411711167900076</v>
      </c>
      <c r="BI46" s="4">
        <f t="shared" ref="BI46:BJ46" si="660">BI44/((BI88+BI89)/1000)</f>
        <v>0.51411711167900076</v>
      </c>
      <c r="BJ46" s="4">
        <f t="shared" si="660"/>
        <v>0.51411711167900076</v>
      </c>
      <c r="BK46" s="4">
        <f t="shared" ref="BK46" si="661">BK44/((BK88+BK89)/1000)</f>
        <v>0.19022333132123029</v>
      </c>
      <c r="BL46" s="4">
        <f t="shared" ref="BL46" si="662">BL44/((BL88+BL89)/1000)</f>
        <v>0.44650536467525065</v>
      </c>
      <c r="BM46" s="4">
        <f t="shared" si="638"/>
        <v>0.25512578474296277</v>
      </c>
      <c r="BN46" s="4">
        <f t="shared" ref="BN46:BP46" si="663">BN44/((BN88+BN89)/1000)</f>
        <v>0.25512578474296277</v>
      </c>
      <c r="BO46" s="4">
        <f t="shared" si="663"/>
        <v>0.25512578474296277</v>
      </c>
      <c r="BP46" s="4">
        <f t="shared" si="663"/>
        <v>0.25512578474296277</v>
      </c>
      <c r="BQ46" s="4">
        <f t="shared" si="638"/>
        <v>0.25512578474296277</v>
      </c>
      <c r="BR46" s="4">
        <f t="shared" ref="BR46:BS46" si="664">BR44/((BR88+BR89)/1000)</f>
        <v>0.25512578474296277</v>
      </c>
      <c r="BS46" s="4">
        <f t="shared" si="664"/>
        <v>0.25512578474296277</v>
      </c>
      <c r="BT46" s="4">
        <f t="shared" ref="BT46" si="665">BT44/((BT88+BT89)/1000)</f>
        <v>9.4396540354896225E-2</v>
      </c>
      <c r="BU46" s="4">
        <f t="shared" si="638"/>
        <v>0.25512578474296277</v>
      </c>
      <c r="BV46" s="4">
        <f t="shared" ref="BV46" si="666">BV44/((BV88+BV89)/1000)</f>
        <v>0.22157409074110185</v>
      </c>
      <c r="BW46" s="4">
        <f t="shared" si="638"/>
        <v>0.40648592124056321</v>
      </c>
      <c r="BX46" s="4">
        <f t="shared" ref="BX46:BZ46" si="667">BX44/((BX88+BX89)/1000)</f>
        <v>0.40648592124056321</v>
      </c>
      <c r="BY46" s="4">
        <f t="shared" si="667"/>
        <v>0.40648592124056321</v>
      </c>
      <c r="BZ46" s="4">
        <f t="shared" si="667"/>
        <v>0.40648592124056321</v>
      </c>
      <c r="CA46" s="4">
        <f t="shared" si="638"/>
        <v>0.40648592124056321</v>
      </c>
      <c r="CB46" s="4">
        <f t="shared" ref="CB46:CC46" si="668">CB44/((CB88+CB89)/1000)</f>
        <v>0.40648592124056321</v>
      </c>
      <c r="CC46" s="4">
        <f t="shared" si="668"/>
        <v>0.40648592124056321</v>
      </c>
      <c r="CD46" s="4">
        <f t="shared" ref="CD46" si="669">CD44/((CD88+CD89)/1000)</f>
        <v>0.1503997908590084</v>
      </c>
      <c r="CE46" s="4">
        <f t="shared" si="638"/>
        <v>0.40648592124056321</v>
      </c>
      <c r="CF46" s="4">
        <f t="shared" si="638"/>
        <v>0.40648592124056321</v>
      </c>
      <c r="CG46" s="4">
        <f t="shared" ref="CG46" si="670">CG44/((CG88+CG89)/1000)</f>
        <v>0.35302879514384827</v>
      </c>
    </row>
    <row r="47" spans="1:85" x14ac:dyDescent="0.25">
      <c r="A47" s="16" t="s">
        <v>73</v>
      </c>
      <c r="C47" s="4">
        <f t="shared" ref="C47:J47" si="671">C45/((C88+C89)/1000)</f>
        <v>0</v>
      </c>
      <c r="D47" s="4">
        <f t="shared" si="671"/>
        <v>0</v>
      </c>
      <c r="E47" s="4">
        <f t="shared" si="671"/>
        <v>0</v>
      </c>
      <c r="F47" s="4">
        <f t="shared" si="671"/>
        <v>0</v>
      </c>
      <c r="G47" s="4">
        <f t="shared" si="671"/>
        <v>0</v>
      </c>
      <c r="H47" s="4">
        <f t="shared" si="671"/>
        <v>0</v>
      </c>
      <c r="I47" s="4">
        <f t="shared" si="671"/>
        <v>0</v>
      </c>
      <c r="J47" s="4">
        <f t="shared" si="671"/>
        <v>0</v>
      </c>
      <c r="K47" s="4">
        <f t="shared" ref="K47:CF47" si="672">K45/((K88+K89)/1000)</f>
        <v>0</v>
      </c>
      <c r="L47" s="4">
        <f t="shared" ref="L47" si="673">L45/((L88+L89)/1000)</f>
        <v>0</v>
      </c>
      <c r="M47" s="4">
        <f t="shared" si="672"/>
        <v>0</v>
      </c>
      <c r="N47" s="4">
        <f t="shared" ref="N47:P47" si="674">N45/((N88+N89)/1000)</f>
        <v>0</v>
      </c>
      <c r="O47" s="4">
        <f t="shared" si="674"/>
        <v>0</v>
      </c>
      <c r="P47" s="4">
        <f t="shared" si="674"/>
        <v>0</v>
      </c>
      <c r="Q47" s="4">
        <f t="shared" si="672"/>
        <v>0</v>
      </c>
      <c r="R47" s="4">
        <f t="shared" ref="R47:S47" si="675">R45/((R88+R89)/1000)</f>
        <v>0</v>
      </c>
      <c r="S47" s="4">
        <f t="shared" si="675"/>
        <v>0</v>
      </c>
      <c r="T47" s="4">
        <f t="shared" ref="T47" si="676">T45/((T88+T89)/1000)</f>
        <v>0</v>
      </c>
      <c r="U47" s="4">
        <f t="shared" si="672"/>
        <v>0</v>
      </c>
      <c r="V47" s="4">
        <f t="shared" ref="V47" si="677">V45/((V88+V89)/1000)</f>
        <v>0</v>
      </c>
      <c r="W47" s="4">
        <f t="shared" si="672"/>
        <v>3.4818408074528108E-2</v>
      </c>
      <c r="X47" s="4">
        <f t="shared" ref="X47" si="678">X45/((X88+X89)/1000)</f>
        <v>3.4818408074528108E-2</v>
      </c>
      <c r="Y47" s="4">
        <f t="shared" ref="Y47:AA47" si="679">Y45/((Y88+Y89)/1000)</f>
        <v>3.4818408074528108E-2</v>
      </c>
      <c r="Z47" s="4">
        <f t="shared" si="679"/>
        <v>3.4818408074528108E-2</v>
      </c>
      <c r="AA47" s="4">
        <f t="shared" si="679"/>
        <v>1.7409204037264054E-2</v>
      </c>
      <c r="AB47" s="4">
        <f t="shared" si="672"/>
        <v>3.4818408074528108E-2</v>
      </c>
      <c r="AC47" s="4">
        <f t="shared" ref="AC47:AD47" si="680">AC45/((AC88+AC89)/1000)</f>
        <v>3.4818408074528108E-2</v>
      </c>
      <c r="AD47" s="4">
        <f t="shared" si="680"/>
        <v>1.7409204037264054E-2</v>
      </c>
      <c r="AE47" s="4">
        <f t="shared" ref="AE47" si="681">AE45/((AE88+AE89)/1000)</f>
        <v>1.2882810987575398E-2</v>
      </c>
      <c r="AF47" s="4">
        <f t="shared" si="672"/>
        <v>3.4818408074528108E-2</v>
      </c>
      <c r="AG47" s="4">
        <f t="shared" ref="AG47" si="682">AG45/((AG88+AG89)/1000)</f>
        <v>3.4818408074528108E-2</v>
      </c>
      <c r="AH47" s="4">
        <f t="shared" si="672"/>
        <v>3.4818408074528108E-2</v>
      </c>
      <c r="AI47" s="4">
        <f t="shared" ref="AI47" si="683">AI45/((AI88+AI89)/1000)</f>
        <v>3.4818408074528108E-2</v>
      </c>
      <c r="AJ47" s="4">
        <f t="shared" ref="AJ47:AL47" si="684">AJ45/((AJ88+AJ89)/1000)</f>
        <v>3.4818408074528108E-2</v>
      </c>
      <c r="AK47" s="4">
        <f t="shared" si="684"/>
        <v>3.4818408074528108E-2</v>
      </c>
      <c r="AL47" s="4">
        <f t="shared" si="684"/>
        <v>1.7409204037264054E-2</v>
      </c>
      <c r="AM47" s="4">
        <f t="shared" si="672"/>
        <v>3.4818408074528108E-2</v>
      </c>
      <c r="AN47" s="4">
        <f t="shared" ref="AN47:AO47" si="685">AN45/((AN88+AN89)/1000)</f>
        <v>3.4818408074528108E-2</v>
      </c>
      <c r="AO47" s="4">
        <f t="shared" si="685"/>
        <v>1.7409204037264054E-2</v>
      </c>
      <c r="AP47" s="4">
        <f t="shared" ref="AP47" si="686">AP45/((AP88+AP89)/1000)</f>
        <v>1.2882810987575398E-2</v>
      </c>
      <c r="AQ47" s="4">
        <f t="shared" si="672"/>
        <v>3.4818408074528108E-2</v>
      </c>
      <c r="AR47" s="4">
        <f t="shared" ref="AR47" si="687">AR45/((AR88+AR89)/1000)</f>
        <v>3.4818408074528108E-2</v>
      </c>
      <c r="AS47" s="4">
        <f t="shared" si="672"/>
        <v>4.6424544099370808E-2</v>
      </c>
      <c r="AT47" s="4">
        <f t="shared" ref="AT47" si="688">AT45/((AT88+AT89)/1000)</f>
        <v>4.6424544099370808E-2</v>
      </c>
      <c r="AU47" s="4">
        <f t="shared" ref="AU47:AW47" si="689">AU45/((AU88+AU89)/1000)</f>
        <v>4.6424544099370808E-2</v>
      </c>
      <c r="AV47" s="4">
        <f t="shared" si="689"/>
        <v>4.6424544099370808E-2</v>
      </c>
      <c r="AW47" s="4">
        <f t="shared" si="689"/>
        <v>2.3212272049685404E-2</v>
      </c>
      <c r="AX47" s="4">
        <f t="shared" si="672"/>
        <v>4.6424544099370808E-2</v>
      </c>
      <c r="AY47" s="4">
        <f t="shared" ref="AY47:AZ47" si="690">AY45/((AY88+AY89)/1000)</f>
        <v>4.6424544099370808E-2</v>
      </c>
      <c r="AZ47" s="4">
        <f t="shared" si="690"/>
        <v>2.3212272049685404E-2</v>
      </c>
      <c r="BA47" s="4">
        <f t="shared" ref="BA47" si="691">BA45/((BA88+BA89)/1000)</f>
        <v>1.71770813167672E-2</v>
      </c>
      <c r="BB47" s="4">
        <f t="shared" si="672"/>
        <v>4.6424544099370808E-2</v>
      </c>
      <c r="BC47" s="4">
        <f t="shared" ref="BC47" si="692">BC45/((BC88+BC89)/1000)</f>
        <v>4.6424544099370808E-2</v>
      </c>
      <c r="BD47" s="4">
        <f t="shared" si="672"/>
        <v>3.4789879737676742E-2</v>
      </c>
      <c r="BE47" s="4">
        <f t="shared" ref="BE47:BG47" si="693">BE45/((BE88+BE89)/1000)</f>
        <v>3.4789879737676742E-2</v>
      </c>
      <c r="BF47" s="4">
        <f t="shared" si="693"/>
        <v>3.4789879737676742E-2</v>
      </c>
      <c r="BG47" s="4">
        <f t="shared" si="693"/>
        <v>1.7394939868838371E-2</v>
      </c>
      <c r="BH47" s="4">
        <f t="shared" si="672"/>
        <v>3.4789879737676742E-2</v>
      </c>
      <c r="BI47" s="4">
        <f t="shared" ref="BI47:BJ47" si="694">BI45/((BI88+BI89)/1000)</f>
        <v>3.4789879737676742E-2</v>
      </c>
      <c r="BJ47" s="4">
        <f t="shared" si="694"/>
        <v>1.7394939868838371E-2</v>
      </c>
      <c r="BK47" s="4">
        <f t="shared" ref="BK47" si="695">BK45/((BK88+BK89)/1000)</f>
        <v>1.2872255502940393E-2</v>
      </c>
      <c r="BL47" s="4">
        <f t="shared" ref="BL47" si="696">BL45/((BL88+BL89)/1000)</f>
        <v>3.4789879737676742E-2</v>
      </c>
      <c r="BM47" s="4">
        <f t="shared" si="672"/>
        <v>4.252096412382713E-2</v>
      </c>
      <c r="BN47" s="4">
        <f t="shared" ref="BN47:BP47" si="697">BN45/((BN88+BN89)/1000)</f>
        <v>4.252096412382713E-2</v>
      </c>
      <c r="BO47" s="4">
        <f t="shared" si="697"/>
        <v>4.252096412382713E-2</v>
      </c>
      <c r="BP47" s="4">
        <f t="shared" si="697"/>
        <v>2.1260482061913565E-2</v>
      </c>
      <c r="BQ47" s="4">
        <f t="shared" si="672"/>
        <v>4.252096412382713E-2</v>
      </c>
      <c r="BR47" s="4">
        <f t="shared" ref="BR47:BS47" si="698">BR45/((BR88+BR89)/1000)</f>
        <v>4.252096412382713E-2</v>
      </c>
      <c r="BS47" s="4">
        <f t="shared" si="698"/>
        <v>2.1260482061913565E-2</v>
      </c>
      <c r="BT47" s="4">
        <f t="shared" ref="BT47" si="699">BT45/((BT88+BT89)/1000)</f>
        <v>1.5732756725816036E-2</v>
      </c>
      <c r="BU47" s="4">
        <f t="shared" si="672"/>
        <v>4.252096412382713E-2</v>
      </c>
      <c r="BV47" s="4">
        <f t="shared" ref="BV47" si="700">BV45/((BV88+BV89)/1000)</f>
        <v>4.252096412382713E-2</v>
      </c>
      <c r="BW47" s="4">
        <f t="shared" si="672"/>
        <v>5.3484989636916218E-2</v>
      </c>
      <c r="BX47" s="4">
        <f t="shared" ref="BX47:BZ47" si="701">BX45/((BX88+BX89)/1000)</f>
        <v>5.3484989636916218E-2</v>
      </c>
      <c r="BY47" s="4">
        <f t="shared" si="701"/>
        <v>5.3484989636916218E-2</v>
      </c>
      <c r="BZ47" s="4">
        <f t="shared" si="701"/>
        <v>2.6742494818458109E-2</v>
      </c>
      <c r="CA47" s="4">
        <f t="shared" si="672"/>
        <v>5.3484989636916218E-2</v>
      </c>
      <c r="CB47" s="4">
        <f t="shared" ref="CB47:CC47" si="702">CB45/((CB88+CB89)/1000)</f>
        <v>5.3484989636916218E-2</v>
      </c>
      <c r="CC47" s="4">
        <f t="shared" si="702"/>
        <v>2.6742494818458109E-2</v>
      </c>
      <c r="CD47" s="4">
        <f t="shared" ref="CD47" si="703">CD45/((CD88+CD89)/1000)</f>
        <v>1.9789446165658999E-2</v>
      </c>
      <c r="CE47" s="4">
        <f t="shared" si="672"/>
        <v>5.3484989636916218E-2</v>
      </c>
      <c r="CF47" s="4">
        <f t="shared" si="672"/>
        <v>5.3484989636916218E-2</v>
      </c>
      <c r="CG47" s="4">
        <f t="shared" ref="CG47" si="704">CG45/((CG88+CG89)/1000)</f>
        <v>5.3484989636916218E-2</v>
      </c>
    </row>
    <row r="48" spans="1:85" x14ac:dyDescent="0.25">
      <c r="A48" s="16" t="s">
        <v>225</v>
      </c>
      <c r="C48" s="30">
        <v>4.7499999999999999E-3</v>
      </c>
      <c r="D48" s="30">
        <v>4.7499999999999999E-3</v>
      </c>
      <c r="E48" s="30">
        <v>4.7499999999999999E-3</v>
      </c>
      <c r="F48" s="30">
        <v>4.7499999999999999E-3</v>
      </c>
      <c r="G48" s="30">
        <v>4.7499999999999999E-3</v>
      </c>
      <c r="H48" s="30">
        <v>4.7499999999999999E-3</v>
      </c>
      <c r="I48" s="30">
        <v>4.7499999999999999E-3</v>
      </c>
      <c r="J48" s="30">
        <v>4.7499999999999999E-3</v>
      </c>
      <c r="K48" s="30">
        <v>4.7499999999999999E-3</v>
      </c>
      <c r="L48" s="30">
        <v>4.7499999999999999E-3</v>
      </c>
      <c r="M48" s="30">
        <v>4.7499999999999999E-3</v>
      </c>
      <c r="N48" s="30">
        <v>4.7499999999999999E-3</v>
      </c>
      <c r="O48" s="30">
        <v>4.7499999999999999E-3</v>
      </c>
      <c r="P48" s="30">
        <v>4.7499999999999999E-3</v>
      </c>
      <c r="Q48" s="30">
        <v>4.7499999999999999E-3</v>
      </c>
      <c r="R48" s="30">
        <v>4.7499999999999999E-3</v>
      </c>
      <c r="S48" s="30">
        <v>4.7499999999999999E-3</v>
      </c>
      <c r="T48" s="30">
        <v>4.7499999999999999E-3</v>
      </c>
      <c r="U48" s="30">
        <v>4.7499999999999999E-3</v>
      </c>
      <c r="V48" s="30">
        <v>4.7499999999999999E-3</v>
      </c>
      <c r="W48" s="30">
        <v>4.7499999999999999E-3</v>
      </c>
      <c r="X48" s="30">
        <v>4.7499999999999999E-3</v>
      </c>
      <c r="Y48" s="30">
        <v>4.7499999999999999E-3</v>
      </c>
      <c r="Z48" s="30">
        <v>4.7499999999999999E-3</v>
      </c>
      <c r="AA48" s="30">
        <v>4.7499999999999999E-3</v>
      </c>
      <c r="AB48" s="30">
        <v>4.7499999999999999E-3</v>
      </c>
      <c r="AC48" s="30">
        <v>4.7499999999999999E-3</v>
      </c>
      <c r="AD48" s="30">
        <v>4.7499999999999999E-3</v>
      </c>
      <c r="AE48" s="30">
        <v>4.7499999999999999E-3</v>
      </c>
      <c r="AF48" s="30">
        <v>4.7499999999999999E-3</v>
      </c>
      <c r="AG48" s="30">
        <v>4.7499999999999999E-3</v>
      </c>
      <c r="AH48" s="30">
        <v>4.7499999999999999E-3</v>
      </c>
      <c r="AI48" s="30">
        <v>4.7499999999999999E-3</v>
      </c>
      <c r="AJ48" s="30">
        <v>4.7499999999999999E-3</v>
      </c>
      <c r="AK48" s="30">
        <v>4.7499999999999999E-3</v>
      </c>
      <c r="AL48" s="30">
        <v>4.7499999999999999E-3</v>
      </c>
      <c r="AM48" s="30">
        <v>4.7499999999999999E-3</v>
      </c>
      <c r="AN48" s="30">
        <v>4.7499999999999999E-3</v>
      </c>
      <c r="AO48" s="30">
        <v>4.7499999999999999E-3</v>
      </c>
      <c r="AP48" s="30">
        <v>4.7499999999999999E-3</v>
      </c>
      <c r="AQ48" s="30">
        <v>4.7499999999999999E-3</v>
      </c>
      <c r="AR48" s="30">
        <v>4.7499999999999999E-3</v>
      </c>
      <c r="AS48" s="30">
        <v>4.7499999999999999E-3</v>
      </c>
      <c r="AT48" s="30">
        <v>4.7499999999999999E-3</v>
      </c>
      <c r="AU48" s="30">
        <v>4.7499999999999999E-3</v>
      </c>
      <c r="AV48" s="30">
        <v>4.7499999999999999E-3</v>
      </c>
      <c r="AW48" s="30">
        <v>4.7499999999999999E-3</v>
      </c>
      <c r="AX48" s="30">
        <v>4.7499999999999999E-3</v>
      </c>
      <c r="AY48" s="30">
        <v>4.7499999999999999E-3</v>
      </c>
      <c r="AZ48" s="30">
        <v>4.7499999999999999E-3</v>
      </c>
      <c r="BA48" s="30">
        <v>4.7499999999999999E-3</v>
      </c>
      <c r="BB48" s="30">
        <v>4.7499999999999999E-3</v>
      </c>
      <c r="BC48" s="30">
        <v>4.7499999999999999E-3</v>
      </c>
      <c r="BD48" s="30">
        <v>4.7499999999999999E-3</v>
      </c>
      <c r="BE48" s="30">
        <v>4.7499999999999999E-3</v>
      </c>
      <c r="BF48" s="30">
        <v>4.7499999999999999E-3</v>
      </c>
      <c r="BG48" s="30">
        <v>4.7499999999999999E-3</v>
      </c>
      <c r="BH48" s="30">
        <v>4.7499999999999999E-3</v>
      </c>
      <c r="BI48" s="30">
        <v>4.7499999999999999E-3</v>
      </c>
      <c r="BJ48" s="30">
        <v>4.7499999999999999E-3</v>
      </c>
      <c r="BK48" s="30">
        <v>4.7499999999999999E-3</v>
      </c>
      <c r="BL48" s="30">
        <v>4.7499999999999999E-3</v>
      </c>
      <c r="BM48" s="30">
        <v>4.7499999999999999E-3</v>
      </c>
      <c r="BN48" s="30">
        <v>4.7499999999999999E-3</v>
      </c>
      <c r="BO48" s="30">
        <v>4.7499999999999999E-3</v>
      </c>
      <c r="BP48" s="30">
        <v>4.7499999999999999E-3</v>
      </c>
      <c r="BQ48" s="30">
        <v>4.7499999999999999E-3</v>
      </c>
      <c r="BR48" s="30">
        <v>4.7499999999999999E-3</v>
      </c>
      <c r="BS48" s="30">
        <v>4.7499999999999999E-3</v>
      </c>
      <c r="BT48" s="30">
        <v>4.7499999999999999E-3</v>
      </c>
      <c r="BU48" s="30">
        <v>4.7499999999999999E-3</v>
      </c>
      <c r="BV48" s="30">
        <v>4.7499999999999999E-3</v>
      </c>
      <c r="BW48" s="30">
        <v>4.7499999999999999E-3</v>
      </c>
      <c r="BX48" s="30">
        <v>4.7499999999999999E-3</v>
      </c>
      <c r="BY48" s="30">
        <v>4.7499999999999999E-3</v>
      </c>
      <c r="BZ48" s="30">
        <v>4.7499999999999999E-3</v>
      </c>
      <c r="CA48" s="30">
        <v>4.7499999999999999E-3</v>
      </c>
      <c r="CB48" s="30">
        <v>4.7499999999999999E-3</v>
      </c>
      <c r="CC48" s="30">
        <v>4.7499999999999999E-3</v>
      </c>
      <c r="CD48" s="30">
        <v>4.7499999999999999E-3</v>
      </c>
      <c r="CE48" s="30">
        <v>4.7499999999999999E-3</v>
      </c>
      <c r="CF48" s="30">
        <v>4.7499999999999999E-3</v>
      </c>
      <c r="CG48" s="30">
        <v>4.7499999999999999E-3</v>
      </c>
    </row>
    <row r="49" spans="1:85" x14ac:dyDescent="0.25">
      <c r="A49" s="16" t="s">
        <v>226</v>
      </c>
      <c r="C49" s="30">
        <f>C48* C40*44/28</f>
        <v>3.2545701866534937E-2</v>
      </c>
      <c r="D49" s="30">
        <f t="shared" ref="D49:BR49" si="705">D48* D40*44/28</f>
        <v>3.2545701866534937E-2</v>
      </c>
      <c r="E49" s="30">
        <f t="shared" si="705"/>
        <v>3.2545701866534937E-2</v>
      </c>
      <c r="F49" s="30">
        <f t="shared" si="705"/>
        <v>3.2545701866534937E-2</v>
      </c>
      <c r="G49" s="30">
        <f t="shared" si="705"/>
        <v>3.2545701866534937E-2</v>
      </c>
      <c r="H49" s="30">
        <f t="shared" si="705"/>
        <v>3.2545701866534937E-2</v>
      </c>
      <c r="I49" s="30">
        <f t="shared" si="705"/>
        <v>3.2545701866534937E-2</v>
      </c>
      <c r="J49" s="30">
        <f t="shared" si="705"/>
        <v>3.2545701866534937E-2</v>
      </c>
      <c r="K49" s="30">
        <f t="shared" si="705"/>
        <v>3.2545701866534937E-2</v>
      </c>
      <c r="L49" s="30">
        <f t="shared" si="705"/>
        <v>3.2545701866534937E-2</v>
      </c>
      <c r="M49" s="30">
        <f t="shared" si="705"/>
        <v>3.2545701866534937E-2</v>
      </c>
      <c r="N49" s="30">
        <f t="shared" si="705"/>
        <v>3.2545701866534937E-2</v>
      </c>
      <c r="O49" s="30">
        <f t="shared" si="705"/>
        <v>3.2545701866534937E-2</v>
      </c>
      <c r="P49" s="30">
        <f t="shared" si="705"/>
        <v>3.2545701866534937E-2</v>
      </c>
      <c r="Q49" s="30">
        <f t="shared" si="705"/>
        <v>3.2545701866534937E-2</v>
      </c>
      <c r="R49" s="30">
        <f t="shared" si="705"/>
        <v>3.2545701866534937E-2</v>
      </c>
      <c r="S49" s="30">
        <f t="shared" si="705"/>
        <v>3.2545701866534937E-2</v>
      </c>
      <c r="T49" s="30">
        <f t="shared" si="705"/>
        <v>3.2545701866534937E-2</v>
      </c>
      <c r="U49" s="30">
        <f t="shared" si="705"/>
        <v>3.2545701866534937E-2</v>
      </c>
      <c r="V49" s="30">
        <f t="shared" si="705"/>
        <v>3.2545701866534937E-2</v>
      </c>
      <c r="W49" s="30">
        <f t="shared" si="705"/>
        <v>3.978713967413159E-2</v>
      </c>
      <c r="X49" s="30">
        <f t="shared" ref="X49" si="706">X48* X40*44/28</f>
        <v>3.978713967413159E-2</v>
      </c>
      <c r="Y49" s="30">
        <f t="shared" si="705"/>
        <v>3.978713967413159E-2</v>
      </c>
      <c r="Z49" s="30">
        <f t="shared" si="705"/>
        <v>3.978713967413159E-2</v>
      </c>
      <c r="AA49" s="30">
        <f t="shared" si="705"/>
        <v>3.978713967413159E-2</v>
      </c>
      <c r="AB49" s="30">
        <f t="shared" si="705"/>
        <v>3.978713967413159E-2</v>
      </c>
      <c r="AC49" s="30">
        <f t="shared" si="705"/>
        <v>3.978713967413159E-2</v>
      </c>
      <c r="AD49" s="30">
        <f t="shared" si="705"/>
        <v>3.978713967413159E-2</v>
      </c>
      <c r="AE49" s="30">
        <f t="shared" si="705"/>
        <v>3.978713967413159E-2</v>
      </c>
      <c r="AF49" s="30">
        <f t="shared" si="705"/>
        <v>3.978713967413159E-2</v>
      </c>
      <c r="AG49" s="30">
        <f t="shared" si="705"/>
        <v>3.978713967413159E-2</v>
      </c>
      <c r="AH49" s="30">
        <f t="shared" si="705"/>
        <v>3.978713967413159E-2</v>
      </c>
      <c r="AI49" s="30">
        <f t="shared" ref="AI49" si="707">AI48* AI40*44/28</f>
        <v>3.978713967413159E-2</v>
      </c>
      <c r="AJ49" s="30">
        <f t="shared" si="705"/>
        <v>3.978713967413159E-2</v>
      </c>
      <c r="AK49" s="30">
        <f t="shared" si="705"/>
        <v>3.978713967413159E-2</v>
      </c>
      <c r="AL49" s="30">
        <f t="shared" si="705"/>
        <v>3.978713967413159E-2</v>
      </c>
      <c r="AM49" s="30">
        <f t="shared" si="705"/>
        <v>3.978713967413159E-2</v>
      </c>
      <c r="AN49" s="30">
        <f t="shared" si="705"/>
        <v>3.978713967413159E-2</v>
      </c>
      <c r="AO49" s="30">
        <f t="shared" si="705"/>
        <v>3.978713967413159E-2</v>
      </c>
      <c r="AP49" s="30">
        <f t="shared" si="705"/>
        <v>3.978713967413159E-2</v>
      </c>
      <c r="AQ49" s="30">
        <f t="shared" si="705"/>
        <v>3.978713967413159E-2</v>
      </c>
      <c r="AR49" s="30">
        <f t="shared" si="705"/>
        <v>3.978713967413159E-2</v>
      </c>
      <c r="AS49" s="30">
        <f t="shared" si="705"/>
        <v>3.978713967413159E-2</v>
      </c>
      <c r="AT49" s="30">
        <f t="shared" ref="AT49" si="708">AT48* AT40*44/28</f>
        <v>3.978713967413159E-2</v>
      </c>
      <c r="AU49" s="30">
        <f t="shared" si="705"/>
        <v>3.978713967413159E-2</v>
      </c>
      <c r="AV49" s="30">
        <f t="shared" si="705"/>
        <v>3.978713967413159E-2</v>
      </c>
      <c r="AW49" s="30">
        <f t="shared" si="705"/>
        <v>3.978713967413159E-2</v>
      </c>
      <c r="AX49" s="30">
        <f t="shared" si="705"/>
        <v>3.978713967413159E-2</v>
      </c>
      <c r="AY49" s="30">
        <f t="shared" si="705"/>
        <v>3.978713967413159E-2</v>
      </c>
      <c r="AZ49" s="30">
        <f t="shared" si="705"/>
        <v>3.978713967413159E-2</v>
      </c>
      <c r="BA49" s="30">
        <f t="shared" si="705"/>
        <v>3.978713967413159E-2</v>
      </c>
      <c r="BB49" s="30">
        <f t="shared" si="705"/>
        <v>3.978713967413159E-2</v>
      </c>
      <c r="BC49" s="30">
        <f t="shared" si="705"/>
        <v>3.978713967413159E-2</v>
      </c>
      <c r="BD49" s="30">
        <f t="shared" si="705"/>
        <v>4.2851232725699517E-2</v>
      </c>
      <c r="BE49" s="30">
        <f t="shared" si="705"/>
        <v>4.2851232725699517E-2</v>
      </c>
      <c r="BF49" s="30">
        <f t="shared" si="705"/>
        <v>4.2851232725699517E-2</v>
      </c>
      <c r="BG49" s="30">
        <f t="shared" si="705"/>
        <v>4.2851232725699517E-2</v>
      </c>
      <c r="BH49" s="30">
        <f t="shared" si="705"/>
        <v>4.2851232725699517E-2</v>
      </c>
      <c r="BI49" s="30">
        <f t="shared" si="705"/>
        <v>4.2851232725699517E-2</v>
      </c>
      <c r="BJ49" s="30">
        <f t="shared" si="705"/>
        <v>4.2851232725699517E-2</v>
      </c>
      <c r="BK49" s="30">
        <f t="shared" si="705"/>
        <v>4.2851232725699517E-2</v>
      </c>
      <c r="BL49" s="30">
        <f t="shared" si="705"/>
        <v>4.2851232725699517E-2</v>
      </c>
      <c r="BM49" s="30">
        <f t="shared" si="705"/>
        <v>4.2851232725699517E-2</v>
      </c>
      <c r="BN49" s="30">
        <f t="shared" si="705"/>
        <v>4.2851232725699517E-2</v>
      </c>
      <c r="BO49" s="30">
        <f t="shared" si="705"/>
        <v>4.2851232725699517E-2</v>
      </c>
      <c r="BP49" s="30">
        <f t="shared" si="705"/>
        <v>4.2851232725699517E-2</v>
      </c>
      <c r="BQ49" s="30">
        <f t="shared" si="705"/>
        <v>4.2851232725699517E-2</v>
      </c>
      <c r="BR49" s="30">
        <f t="shared" si="705"/>
        <v>4.2851232725699517E-2</v>
      </c>
      <c r="BS49" s="30">
        <f t="shared" ref="BS49:CG49" si="709">BS48* BS40*44/28</f>
        <v>4.2851232725699517E-2</v>
      </c>
      <c r="BT49" s="30">
        <f t="shared" si="709"/>
        <v>4.2851232725699517E-2</v>
      </c>
      <c r="BU49" s="30">
        <f t="shared" si="709"/>
        <v>4.2851232725699517E-2</v>
      </c>
      <c r="BV49" s="30">
        <f t="shared" si="709"/>
        <v>4.2851232725699517E-2</v>
      </c>
      <c r="BW49" s="30">
        <f t="shared" si="709"/>
        <v>4.2893314871344734E-2</v>
      </c>
      <c r="BX49" s="30">
        <f t="shared" si="709"/>
        <v>4.2893314871344734E-2</v>
      </c>
      <c r="BY49" s="30">
        <f t="shared" si="709"/>
        <v>4.2893314871344734E-2</v>
      </c>
      <c r="BZ49" s="30">
        <f t="shared" si="709"/>
        <v>4.2893314871344734E-2</v>
      </c>
      <c r="CA49" s="30">
        <f t="shared" si="709"/>
        <v>4.2893314871344734E-2</v>
      </c>
      <c r="CB49" s="30">
        <f t="shared" si="709"/>
        <v>4.2893314871344734E-2</v>
      </c>
      <c r="CC49" s="30">
        <f t="shared" si="709"/>
        <v>4.2893314871344734E-2</v>
      </c>
      <c r="CD49" s="30">
        <f t="shared" si="709"/>
        <v>4.2893314871344734E-2</v>
      </c>
      <c r="CE49" s="30">
        <f t="shared" si="709"/>
        <v>4.2893314871344734E-2</v>
      </c>
      <c r="CF49" s="30">
        <f t="shared" si="709"/>
        <v>4.2893314871344734E-2</v>
      </c>
      <c r="CG49" s="30">
        <f t="shared" si="709"/>
        <v>4.2893314871344734E-2</v>
      </c>
    </row>
    <row r="50" spans="1:85" x14ac:dyDescent="0.25">
      <c r="A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</row>
    <row r="51" spans="1:85" x14ac:dyDescent="0.25">
      <c r="A51" s="23" t="s">
        <v>74</v>
      </c>
      <c r="C51" s="4">
        <v>1</v>
      </c>
      <c r="D51" s="4">
        <v>1</v>
      </c>
      <c r="E51" s="4">
        <v>1</v>
      </c>
      <c r="F51" s="4">
        <f>1-0.5</f>
        <v>0.5</v>
      </c>
      <c r="G51" s="4">
        <v>1</v>
      </c>
      <c r="H51" s="4">
        <v>1</v>
      </c>
      <c r="I51" s="4">
        <f>1-0.5</f>
        <v>0.5</v>
      </c>
      <c r="J51" s="4">
        <f>1-0.63</f>
        <v>0.37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f>1-0.5</f>
        <v>0.5</v>
      </c>
      <c r="Q51" s="4">
        <v>1</v>
      </c>
      <c r="R51" s="4">
        <v>1</v>
      </c>
      <c r="S51" s="4">
        <f>1-0.5</f>
        <v>0.5</v>
      </c>
      <c r="T51" s="4">
        <f>1-0.63</f>
        <v>0.37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f>1-0.5</f>
        <v>0.5</v>
      </c>
      <c r="AB51" s="4">
        <v>1</v>
      </c>
      <c r="AC51" s="4">
        <v>1</v>
      </c>
      <c r="AD51" s="4">
        <f>1-0.5</f>
        <v>0.5</v>
      </c>
      <c r="AE51" s="4">
        <f>1-0.63</f>
        <v>0.37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f>1-0.5</f>
        <v>0.5</v>
      </c>
      <c r="AM51" s="4">
        <v>1</v>
      </c>
      <c r="AN51" s="4">
        <v>1</v>
      </c>
      <c r="AO51" s="4">
        <f>1-0.5</f>
        <v>0.5</v>
      </c>
      <c r="AP51" s="4">
        <f>1-0.63</f>
        <v>0.37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f>1-0.5</f>
        <v>0.5</v>
      </c>
      <c r="AX51" s="4">
        <v>1</v>
      </c>
      <c r="AY51" s="4">
        <v>1</v>
      </c>
      <c r="AZ51" s="4">
        <f>1-0.5</f>
        <v>0.5</v>
      </c>
      <c r="BA51" s="4">
        <f>1-0.63</f>
        <v>0.37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f>1-0.5</f>
        <v>0.5</v>
      </c>
      <c r="BH51" s="4">
        <v>1</v>
      </c>
      <c r="BI51" s="4">
        <v>1</v>
      </c>
      <c r="BJ51" s="4">
        <f>1-0.5</f>
        <v>0.5</v>
      </c>
      <c r="BK51" s="4">
        <f>1-0.63</f>
        <v>0.37</v>
      </c>
      <c r="BL51" s="4">
        <v>1</v>
      </c>
      <c r="BM51" s="4">
        <v>1</v>
      </c>
      <c r="BN51" s="4">
        <v>1</v>
      </c>
      <c r="BO51" s="4">
        <v>1</v>
      </c>
      <c r="BP51" s="4">
        <f>1-0.5</f>
        <v>0.5</v>
      </c>
      <c r="BQ51" s="4">
        <v>1</v>
      </c>
      <c r="BR51" s="4">
        <v>1</v>
      </c>
      <c r="BS51" s="4">
        <f>1-0.5</f>
        <v>0.5</v>
      </c>
      <c r="BT51" s="4">
        <f>1-0.63</f>
        <v>0.37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f>1-0.5</f>
        <v>0.5</v>
      </c>
      <c r="CA51" s="4">
        <v>1</v>
      </c>
      <c r="CB51" s="4">
        <v>1</v>
      </c>
      <c r="CC51" s="4">
        <f>1-0.5</f>
        <v>0.5</v>
      </c>
      <c r="CD51" s="4">
        <f>1-0.63</f>
        <v>0.37</v>
      </c>
      <c r="CE51" s="4">
        <v>1</v>
      </c>
      <c r="CF51" s="4">
        <v>1</v>
      </c>
      <c r="CG51" s="4">
        <v>1</v>
      </c>
    </row>
    <row r="52" spans="1:85" x14ac:dyDescent="0.25">
      <c r="A52" s="2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</row>
    <row r="53" spans="1:85" x14ac:dyDescent="0.25">
      <c r="A53" s="2" t="s">
        <v>75</v>
      </c>
      <c r="B53" t="s">
        <v>76</v>
      </c>
      <c r="C53" s="1">
        <v>19.2</v>
      </c>
      <c r="D53" s="1">
        <v>19.2</v>
      </c>
      <c r="E53" s="1">
        <v>19.2</v>
      </c>
      <c r="F53" s="1">
        <v>19.2</v>
      </c>
      <c r="G53" s="1">
        <v>19.2</v>
      </c>
      <c r="H53" s="1">
        <v>19.2</v>
      </c>
      <c r="I53" s="1">
        <v>19.2</v>
      </c>
      <c r="J53" s="1">
        <v>19.2</v>
      </c>
      <c r="K53" s="1">
        <v>19.2</v>
      </c>
      <c r="L53" s="1">
        <v>19.2</v>
      </c>
      <c r="M53" s="1">
        <v>78.599999999999994</v>
      </c>
      <c r="N53" s="1">
        <v>78.599999999999994</v>
      </c>
      <c r="O53" s="1">
        <v>78.599999999999994</v>
      </c>
      <c r="P53" s="1">
        <v>78.599999999999994</v>
      </c>
      <c r="Q53" s="1">
        <v>78.599999999999994</v>
      </c>
      <c r="R53" s="1">
        <v>78.599999999999994</v>
      </c>
      <c r="S53" s="1">
        <v>78.599999999999994</v>
      </c>
      <c r="T53" s="1">
        <v>78.599999999999994</v>
      </c>
      <c r="U53" s="1">
        <v>78.599999999999994</v>
      </c>
      <c r="V53" s="1">
        <v>78.599999999999994</v>
      </c>
      <c r="W53" s="1">
        <v>49.2</v>
      </c>
      <c r="X53" s="1">
        <v>49.2</v>
      </c>
      <c r="Y53" s="1">
        <v>49.2</v>
      </c>
      <c r="Z53" s="1">
        <v>49.2</v>
      </c>
      <c r="AA53" s="1">
        <v>49.2</v>
      </c>
      <c r="AB53" s="1">
        <v>49.2</v>
      </c>
      <c r="AC53" s="1">
        <v>49.2</v>
      </c>
      <c r="AD53" s="1">
        <v>49.2</v>
      </c>
      <c r="AE53" s="1">
        <v>49.2</v>
      </c>
      <c r="AF53" s="1">
        <v>49.2</v>
      </c>
      <c r="AG53" s="1">
        <v>49.2</v>
      </c>
      <c r="AH53" s="1">
        <f t="shared" ref="AH53:AR53" si="710">17.6+20.7</f>
        <v>38.299999999999997</v>
      </c>
      <c r="AI53" s="1">
        <f t="shared" si="710"/>
        <v>38.299999999999997</v>
      </c>
      <c r="AJ53" s="1">
        <f t="shared" si="710"/>
        <v>38.299999999999997</v>
      </c>
      <c r="AK53" s="1">
        <f t="shared" si="710"/>
        <v>38.299999999999997</v>
      </c>
      <c r="AL53" s="1">
        <f t="shared" si="710"/>
        <v>38.299999999999997</v>
      </c>
      <c r="AM53" s="1">
        <f t="shared" si="710"/>
        <v>38.299999999999997</v>
      </c>
      <c r="AN53" s="1">
        <f t="shared" si="710"/>
        <v>38.299999999999997</v>
      </c>
      <c r="AO53" s="1">
        <f t="shared" si="710"/>
        <v>38.299999999999997</v>
      </c>
      <c r="AP53" s="1">
        <f t="shared" si="710"/>
        <v>38.299999999999997</v>
      </c>
      <c r="AQ53" s="1">
        <f t="shared" si="710"/>
        <v>38.299999999999997</v>
      </c>
      <c r="AR53" s="1">
        <f t="shared" si="710"/>
        <v>38.299999999999997</v>
      </c>
      <c r="AS53" s="1">
        <v>10.6</v>
      </c>
      <c r="AT53" s="1">
        <v>10.6</v>
      </c>
      <c r="AU53" s="1">
        <v>10.6</v>
      </c>
      <c r="AV53" s="1">
        <v>10.6</v>
      </c>
      <c r="AW53" s="1">
        <v>10.6</v>
      </c>
      <c r="AX53" s="1">
        <v>10.6</v>
      </c>
      <c r="AY53" s="1">
        <v>10.6</v>
      </c>
      <c r="AZ53" s="1">
        <v>10.6</v>
      </c>
      <c r="BA53" s="1">
        <v>10.6</v>
      </c>
      <c r="BB53" s="1">
        <v>10.6</v>
      </c>
      <c r="BC53" s="1">
        <v>10.6</v>
      </c>
      <c r="BD53" s="1">
        <v>16.8</v>
      </c>
      <c r="BE53" s="1">
        <v>16.8</v>
      </c>
      <c r="BF53" s="1">
        <v>16.8</v>
      </c>
      <c r="BG53" s="1">
        <v>16.8</v>
      </c>
      <c r="BH53" s="1">
        <v>16.8</v>
      </c>
      <c r="BI53" s="1">
        <v>16.8</v>
      </c>
      <c r="BJ53" s="1">
        <v>16.8</v>
      </c>
      <c r="BK53" s="1">
        <v>16.8</v>
      </c>
      <c r="BL53" s="1">
        <v>16.8</v>
      </c>
      <c r="BM53" s="1">
        <v>83.3</v>
      </c>
      <c r="BN53" s="1">
        <v>83.3</v>
      </c>
      <c r="BO53" s="1">
        <v>83.3</v>
      </c>
      <c r="BP53" s="1">
        <v>83.3</v>
      </c>
      <c r="BQ53" s="1">
        <v>83.3</v>
      </c>
      <c r="BR53" s="1">
        <v>83.3</v>
      </c>
      <c r="BS53" s="1">
        <v>83.3</v>
      </c>
      <c r="BT53" s="1">
        <v>83.3</v>
      </c>
      <c r="BU53" s="1">
        <v>83.3</v>
      </c>
      <c r="BV53" s="1">
        <v>83.3</v>
      </c>
      <c r="BW53" s="1">
        <f t="shared" ref="BW53:CG53" si="711">57.9+31.8</f>
        <v>89.7</v>
      </c>
      <c r="BX53" s="1">
        <f t="shared" si="711"/>
        <v>89.7</v>
      </c>
      <c r="BY53" s="1">
        <f t="shared" si="711"/>
        <v>89.7</v>
      </c>
      <c r="BZ53" s="1">
        <f t="shared" si="711"/>
        <v>89.7</v>
      </c>
      <c r="CA53" s="1">
        <f t="shared" si="711"/>
        <v>89.7</v>
      </c>
      <c r="CB53" s="1">
        <f t="shared" si="711"/>
        <v>89.7</v>
      </c>
      <c r="CC53" s="1">
        <f t="shared" si="711"/>
        <v>89.7</v>
      </c>
      <c r="CD53" s="1">
        <f t="shared" si="711"/>
        <v>89.7</v>
      </c>
      <c r="CE53" s="1">
        <f t="shared" si="711"/>
        <v>89.7</v>
      </c>
      <c r="CF53" s="1">
        <f t="shared" si="711"/>
        <v>89.7</v>
      </c>
      <c r="CG53" s="1">
        <f t="shared" si="711"/>
        <v>89.7</v>
      </c>
    </row>
    <row r="54" spans="1:8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</row>
    <row r="55" spans="1:85" x14ac:dyDescent="0.25">
      <c r="A55" s="2" t="s">
        <v>77</v>
      </c>
      <c r="B55" s="2" t="s">
        <v>78</v>
      </c>
      <c r="C55" s="3">
        <v>18.600000000000001</v>
      </c>
      <c r="D55" s="3">
        <v>18.600000000000001</v>
      </c>
      <c r="E55" s="3">
        <v>18.600000000000001</v>
      </c>
      <c r="F55" s="3">
        <v>18.600000000000001</v>
      </c>
      <c r="G55" s="3">
        <v>18.600000000000001</v>
      </c>
      <c r="H55" s="3">
        <v>18.600000000000001</v>
      </c>
      <c r="I55" s="3">
        <v>18.600000000000001</v>
      </c>
      <c r="J55" s="3">
        <v>18.600000000000001</v>
      </c>
      <c r="K55" s="3">
        <v>18.600000000000001</v>
      </c>
      <c r="L55" s="3">
        <f>18.6-1.8</f>
        <v>16.8</v>
      </c>
      <c r="M55" s="3">
        <v>18.600000000000001</v>
      </c>
      <c r="N55" s="3">
        <v>18.600000000000001</v>
      </c>
      <c r="O55" s="3">
        <v>18.600000000000001</v>
      </c>
      <c r="P55" s="3">
        <v>18.600000000000001</v>
      </c>
      <c r="Q55" s="3">
        <v>18.600000000000001</v>
      </c>
      <c r="R55" s="3">
        <v>18.600000000000001</v>
      </c>
      <c r="S55" s="3">
        <v>18.600000000000001</v>
      </c>
      <c r="T55" s="3">
        <v>18.600000000000001</v>
      </c>
      <c r="U55" s="3">
        <v>18.600000000000001</v>
      </c>
      <c r="V55" s="3">
        <f>18.6-1.8</f>
        <v>16.8</v>
      </c>
      <c r="W55" s="3">
        <v>18.600000000000001</v>
      </c>
      <c r="X55" s="3">
        <v>18.600000000000001</v>
      </c>
      <c r="Y55" s="3">
        <v>18.600000000000001</v>
      </c>
      <c r="Z55" s="3">
        <v>18.600000000000001</v>
      </c>
      <c r="AA55" s="3">
        <v>18.600000000000001</v>
      </c>
      <c r="AB55" s="3">
        <v>18.600000000000001</v>
      </c>
      <c r="AC55" s="3">
        <v>18.600000000000001</v>
      </c>
      <c r="AD55" s="3">
        <v>18.600000000000001</v>
      </c>
      <c r="AE55" s="3">
        <v>18.600000000000001</v>
      </c>
      <c r="AF55" s="3">
        <v>18.600000000000001</v>
      </c>
      <c r="AG55" s="3">
        <f>18.6-1.8</f>
        <v>16.8</v>
      </c>
      <c r="AH55" s="3">
        <v>18.600000000000001</v>
      </c>
      <c r="AI55" s="3">
        <v>18.600000000000001</v>
      </c>
      <c r="AJ55" s="3">
        <v>18.600000000000001</v>
      </c>
      <c r="AK55" s="3">
        <v>18.600000000000001</v>
      </c>
      <c r="AL55" s="3">
        <v>18.600000000000001</v>
      </c>
      <c r="AM55" s="3">
        <v>18.600000000000001</v>
      </c>
      <c r="AN55" s="3">
        <v>18.600000000000001</v>
      </c>
      <c r="AO55" s="3">
        <v>18.600000000000001</v>
      </c>
      <c r="AP55" s="3">
        <v>18.600000000000001</v>
      </c>
      <c r="AQ55" s="3">
        <v>18.600000000000001</v>
      </c>
      <c r="AR55" s="3">
        <v>16.8</v>
      </c>
      <c r="AS55" s="3">
        <v>18.600000000000001</v>
      </c>
      <c r="AT55" s="3">
        <v>18.600000000000001</v>
      </c>
      <c r="AU55" s="3">
        <v>18.600000000000001</v>
      </c>
      <c r="AV55" s="3">
        <v>18.600000000000001</v>
      </c>
      <c r="AW55" s="3">
        <v>18.600000000000001</v>
      </c>
      <c r="AX55" s="3">
        <v>18.600000000000001</v>
      </c>
      <c r="AY55" s="3">
        <v>18.600000000000001</v>
      </c>
      <c r="AZ55" s="3">
        <v>18.600000000000001</v>
      </c>
      <c r="BA55" s="3">
        <v>18.600000000000001</v>
      </c>
      <c r="BB55" s="3">
        <v>18.600000000000001</v>
      </c>
      <c r="BC55" s="3">
        <v>16.8</v>
      </c>
      <c r="BD55" s="3">
        <v>18.600000000000001</v>
      </c>
      <c r="BE55" s="3">
        <v>18.600000000000001</v>
      </c>
      <c r="BF55" s="3">
        <v>18.600000000000001</v>
      </c>
      <c r="BG55" s="3">
        <v>18.600000000000001</v>
      </c>
      <c r="BH55" s="3">
        <v>18.600000000000001</v>
      </c>
      <c r="BI55" s="3">
        <v>18.600000000000001</v>
      </c>
      <c r="BJ55" s="3">
        <v>18.600000000000001</v>
      </c>
      <c r="BK55" s="3">
        <v>18.600000000000001</v>
      </c>
      <c r="BL55" s="3">
        <v>16.8</v>
      </c>
      <c r="BM55" s="3">
        <v>18.600000000000001</v>
      </c>
      <c r="BN55" s="3">
        <v>18.600000000000001</v>
      </c>
      <c r="BO55" s="3">
        <v>18.600000000000001</v>
      </c>
      <c r="BP55" s="3">
        <v>18.600000000000001</v>
      </c>
      <c r="BQ55" s="3">
        <v>18.600000000000001</v>
      </c>
      <c r="BR55" s="3">
        <v>18.600000000000001</v>
      </c>
      <c r="BS55" s="3">
        <v>18.600000000000001</v>
      </c>
      <c r="BT55" s="3">
        <v>18.600000000000001</v>
      </c>
      <c r="BU55" s="3">
        <v>18.600000000000001</v>
      </c>
      <c r="BV55" s="3">
        <v>16.8</v>
      </c>
      <c r="BW55" s="3">
        <v>18.600000000000001</v>
      </c>
      <c r="BX55" s="3">
        <v>18.600000000000001</v>
      </c>
      <c r="BY55" s="3">
        <v>18.600000000000001</v>
      </c>
      <c r="BZ55" s="3">
        <v>18.600000000000001</v>
      </c>
      <c r="CA55" s="3">
        <v>18.600000000000001</v>
      </c>
      <c r="CB55" s="3">
        <v>18.600000000000001</v>
      </c>
      <c r="CC55" s="3">
        <v>18.600000000000001</v>
      </c>
      <c r="CD55" s="3">
        <v>18.600000000000001</v>
      </c>
      <c r="CE55" s="3">
        <v>18.600000000000001</v>
      </c>
      <c r="CF55" s="3">
        <v>18.600000000000001</v>
      </c>
      <c r="CG55" s="3">
        <v>16.8</v>
      </c>
    </row>
    <row r="56" spans="1:85" x14ac:dyDescent="0.25">
      <c r="A56" s="2" t="s">
        <v>79</v>
      </c>
      <c r="C56" s="4">
        <f t="shared" ref="C56:J56" si="712">+C55+273.15</f>
        <v>291.75</v>
      </c>
      <c r="D56" s="4">
        <f t="shared" si="712"/>
        <v>291.75</v>
      </c>
      <c r="E56" s="4">
        <f t="shared" si="712"/>
        <v>291.75</v>
      </c>
      <c r="F56" s="4">
        <f t="shared" si="712"/>
        <v>291.75</v>
      </c>
      <c r="G56" s="4">
        <f t="shared" si="712"/>
        <v>291.75</v>
      </c>
      <c r="H56" s="4">
        <f t="shared" si="712"/>
        <v>291.75</v>
      </c>
      <c r="I56" s="4">
        <f t="shared" si="712"/>
        <v>291.75</v>
      </c>
      <c r="J56" s="4">
        <f t="shared" si="712"/>
        <v>291.75</v>
      </c>
      <c r="K56" s="4">
        <f t="shared" ref="K56:CA56" si="713">+K55+273.15</f>
        <v>291.75</v>
      </c>
      <c r="L56" s="4">
        <f t="shared" ref="L56" si="714">+L55+273.15</f>
        <v>289.95</v>
      </c>
      <c r="M56" s="4">
        <f t="shared" si="713"/>
        <v>291.75</v>
      </c>
      <c r="N56" s="4">
        <f t="shared" ref="N56:P56" si="715">+N55+273.15</f>
        <v>291.75</v>
      </c>
      <c r="O56" s="4">
        <f t="shared" si="715"/>
        <v>291.75</v>
      </c>
      <c r="P56" s="4">
        <f t="shared" si="715"/>
        <v>291.75</v>
      </c>
      <c r="Q56" s="4">
        <f t="shared" si="713"/>
        <v>291.75</v>
      </c>
      <c r="R56" s="4">
        <f t="shared" ref="R56:S56" si="716">+R55+273.15</f>
        <v>291.75</v>
      </c>
      <c r="S56" s="4">
        <f t="shared" si="716"/>
        <v>291.75</v>
      </c>
      <c r="T56" s="4">
        <f t="shared" ref="T56" si="717">+T55+273.15</f>
        <v>291.75</v>
      </c>
      <c r="U56" s="4">
        <f t="shared" ref="U56:V56" si="718">+U55+273.15</f>
        <v>291.75</v>
      </c>
      <c r="V56" s="4">
        <f t="shared" si="718"/>
        <v>289.95</v>
      </c>
      <c r="W56" s="4">
        <f t="shared" si="713"/>
        <v>291.75</v>
      </c>
      <c r="X56" s="4">
        <f t="shared" ref="X56" si="719">+X55+273.15</f>
        <v>291.75</v>
      </c>
      <c r="Y56" s="4">
        <f t="shared" ref="Y56:AA56" si="720">+Y55+273.15</f>
        <v>291.75</v>
      </c>
      <c r="Z56" s="4">
        <f t="shared" si="720"/>
        <v>291.75</v>
      </c>
      <c r="AA56" s="4">
        <f t="shared" si="720"/>
        <v>291.75</v>
      </c>
      <c r="AB56" s="4">
        <f t="shared" si="713"/>
        <v>291.75</v>
      </c>
      <c r="AC56" s="4">
        <f t="shared" ref="AC56:AD56" si="721">+AC55+273.15</f>
        <v>291.75</v>
      </c>
      <c r="AD56" s="4">
        <f t="shared" si="721"/>
        <v>291.75</v>
      </c>
      <c r="AE56" s="4">
        <f t="shared" ref="AE56" si="722">+AE55+273.15</f>
        <v>291.75</v>
      </c>
      <c r="AF56" s="4">
        <f t="shared" ref="AF56:AG56" si="723">+AF55+273.15</f>
        <v>291.75</v>
      </c>
      <c r="AG56" s="4">
        <f t="shared" si="723"/>
        <v>289.95</v>
      </c>
      <c r="AH56" s="4">
        <f t="shared" si="713"/>
        <v>291.75</v>
      </c>
      <c r="AI56" s="4">
        <f t="shared" ref="AI56" si="724">+AI55+273.15</f>
        <v>291.75</v>
      </c>
      <c r="AJ56" s="4">
        <f t="shared" ref="AJ56:AL56" si="725">+AJ55+273.15</f>
        <v>291.75</v>
      </c>
      <c r="AK56" s="4">
        <f t="shared" si="725"/>
        <v>291.75</v>
      </c>
      <c r="AL56" s="4">
        <f t="shared" si="725"/>
        <v>291.75</v>
      </c>
      <c r="AM56" s="4">
        <f t="shared" si="713"/>
        <v>291.75</v>
      </c>
      <c r="AN56" s="4">
        <f t="shared" ref="AN56:AO56" si="726">+AN55+273.15</f>
        <v>291.75</v>
      </c>
      <c r="AO56" s="4">
        <f t="shared" si="726"/>
        <v>291.75</v>
      </c>
      <c r="AP56" s="4">
        <f t="shared" ref="AP56" si="727">+AP55+273.15</f>
        <v>291.75</v>
      </c>
      <c r="AQ56" s="4">
        <f t="shared" ref="AQ56:AR56" si="728">+AQ55+273.15</f>
        <v>291.75</v>
      </c>
      <c r="AR56" s="4">
        <f t="shared" si="728"/>
        <v>289.95</v>
      </c>
      <c r="AS56" s="4">
        <f t="shared" si="713"/>
        <v>291.75</v>
      </c>
      <c r="AT56" s="4">
        <f t="shared" ref="AT56" si="729">+AT55+273.15</f>
        <v>291.75</v>
      </c>
      <c r="AU56" s="4">
        <f t="shared" ref="AU56:AW56" si="730">+AU55+273.15</f>
        <v>291.75</v>
      </c>
      <c r="AV56" s="4">
        <f t="shared" si="730"/>
        <v>291.75</v>
      </c>
      <c r="AW56" s="4">
        <f t="shared" si="730"/>
        <v>291.75</v>
      </c>
      <c r="AX56" s="4">
        <f t="shared" si="713"/>
        <v>291.75</v>
      </c>
      <c r="AY56" s="4">
        <f t="shared" ref="AY56:AZ56" si="731">+AY55+273.15</f>
        <v>291.75</v>
      </c>
      <c r="AZ56" s="4">
        <f t="shared" si="731"/>
        <v>291.75</v>
      </c>
      <c r="BA56" s="4">
        <f t="shared" ref="BA56" si="732">+BA55+273.15</f>
        <v>291.75</v>
      </c>
      <c r="BB56" s="4">
        <f t="shared" ref="BB56:BC56" si="733">+BB55+273.15</f>
        <v>291.75</v>
      </c>
      <c r="BC56" s="4">
        <f t="shared" si="733"/>
        <v>289.95</v>
      </c>
      <c r="BD56" s="4">
        <f t="shared" si="713"/>
        <v>291.75</v>
      </c>
      <c r="BE56" s="4">
        <f t="shared" ref="BE56:BG56" si="734">+BE55+273.15</f>
        <v>291.75</v>
      </c>
      <c r="BF56" s="4">
        <f t="shared" si="734"/>
        <v>291.75</v>
      </c>
      <c r="BG56" s="4">
        <f t="shared" si="734"/>
        <v>291.75</v>
      </c>
      <c r="BH56" s="4">
        <f t="shared" si="713"/>
        <v>291.75</v>
      </c>
      <c r="BI56" s="4">
        <f t="shared" ref="BI56:BJ56" si="735">+BI55+273.15</f>
        <v>291.75</v>
      </c>
      <c r="BJ56" s="4">
        <f t="shared" si="735"/>
        <v>291.75</v>
      </c>
      <c r="BK56" s="4">
        <f t="shared" ref="BK56" si="736">+BK55+273.15</f>
        <v>291.75</v>
      </c>
      <c r="BL56" s="4">
        <f t="shared" ref="BL56" si="737">+BL55+273.15</f>
        <v>289.95</v>
      </c>
      <c r="BM56" s="4">
        <f t="shared" si="713"/>
        <v>291.75</v>
      </c>
      <c r="BN56" s="4">
        <f t="shared" ref="BN56:BP56" si="738">+BN55+273.15</f>
        <v>291.75</v>
      </c>
      <c r="BO56" s="4">
        <f t="shared" si="738"/>
        <v>291.75</v>
      </c>
      <c r="BP56" s="4">
        <f t="shared" si="738"/>
        <v>291.75</v>
      </c>
      <c r="BQ56" s="4">
        <f t="shared" si="713"/>
        <v>291.75</v>
      </c>
      <c r="BR56" s="4">
        <f t="shared" ref="BR56:BS56" si="739">+BR55+273.15</f>
        <v>291.75</v>
      </c>
      <c r="BS56" s="4">
        <f t="shared" si="739"/>
        <v>291.75</v>
      </c>
      <c r="BT56" s="4">
        <f t="shared" ref="BT56" si="740">+BT55+273.15</f>
        <v>291.75</v>
      </c>
      <c r="BU56" s="4">
        <f t="shared" ref="BU56" si="741">+BU55+273.15</f>
        <v>291.75</v>
      </c>
      <c r="BV56" s="4">
        <f t="shared" ref="BV56" si="742">+BV55+273.15</f>
        <v>289.95</v>
      </c>
      <c r="BW56" s="4">
        <f t="shared" si="713"/>
        <v>291.75</v>
      </c>
      <c r="BX56" s="4">
        <f t="shared" ref="BX56:BZ56" si="743">+BX55+273.15</f>
        <v>291.75</v>
      </c>
      <c r="BY56" s="4">
        <f t="shared" si="743"/>
        <v>291.75</v>
      </c>
      <c r="BZ56" s="4">
        <f t="shared" si="743"/>
        <v>291.75</v>
      </c>
      <c r="CA56" s="4">
        <f t="shared" si="713"/>
        <v>291.75</v>
      </c>
      <c r="CB56" s="4">
        <f t="shared" ref="CB56:CC56" si="744">+CB55+273.15</f>
        <v>291.75</v>
      </c>
      <c r="CC56" s="4">
        <f t="shared" si="744"/>
        <v>291.75</v>
      </c>
      <c r="CD56" s="4">
        <f t="shared" ref="CD56" si="745">+CD55+273.15</f>
        <v>291.75</v>
      </c>
      <c r="CE56" s="4">
        <f t="shared" ref="CE56" si="746">+CE55+273.15</f>
        <v>291.75</v>
      </c>
      <c r="CF56" s="4">
        <f t="shared" ref="CF56:CG56" si="747">+CF55+273.15</f>
        <v>291.75</v>
      </c>
      <c r="CG56" s="4">
        <f t="shared" si="747"/>
        <v>289.95</v>
      </c>
    </row>
    <row r="57" spans="1:85" x14ac:dyDescent="0.25">
      <c r="A57" s="2" t="s">
        <v>80</v>
      </c>
      <c r="B57" s="2" t="s">
        <v>81</v>
      </c>
      <c r="C57" s="3">
        <v>31.3</v>
      </c>
      <c r="D57" s="3">
        <v>31.3</v>
      </c>
      <c r="E57" s="3">
        <v>31.3</v>
      </c>
      <c r="F57" s="3">
        <v>31.3</v>
      </c>
      <c r="G57" s="3">
        <v>31.3</v>
      </c>
      <c r="H57" s="3">
        <v>31.3</v>
      </c>
      <c r="I57" s="3">
        <v>31.3</v>
      </c>
      <c r="J57" s="3">
        <v>31.3</v>
      </c>
      <c r="K57" s="3">
        <v>31.3</v>
      </c>
      <c r="L57" s="3">
        <v>31.3</v>
      </c>
      <c r="M57" s="3">
        <v>31.3</v>
      </c>
      <c r="N57" s="3">
        <v>31.3</v>
      </c>
      <c r="O57" s="3">
        <v>31.3</v>
      </c>
      <c r="P57" s="3">
        <v>31.3</v>
      </c>
      <c r="Q57" s="3">
        <v>31.3</v>
      </c>
      <c r="R57" s="3">
        <v>31.3</v>
      </c>
      <c r="S57" s="3">
        <v>31.3</v>
      </c>
      <c r="T57" s="3">
        <v>31.3</v>
      </c>
      <c r="U57" s="3">
        <v>31.3</v>
      </c>
      <c r="V57" s="3">
        <v>31.3</v>
      </c>
      <c r="W57" s="3">
        <v>31.3</v>
      </c>
      <c r="X57" s="3">
        <v>31.3</v>
      </c>
      <c r="Y57" s="3">
        <v>31.3</v>
      </c>
      <c r="Z57" s="3">
        <v>31.3</v>
      </c>
      <c r="AA57" s="3">
        <v>31.3</v>
      </c>
      <c r="AB57" s="3">
        <v>31.3</v>
      </c>
      <c r="AC57" s="3">
        <v>31.3</v>
      </c>
      <c r="AD57" s="3">
        <v>31.3</v>
      </c>
      <c r="AE57" s="3">
        <v>31.3</v>
      </c>
      <c r="AF57" s="3">
        <v>31.3</v>
      </c>
      <c r="AG57" s="3">
        <v>31.3</v>
      </c>
      <c r="AH57" s="3">
        <v>31.3</v>
      </c>
      <c r="AI57" s="3">
        <v>31.3</v>
      </c>
      <c r="AJ57" s="3">
        <v>31.3</v>
      </c>
      <c r="AK57" s="3">
        <v>31.3</v>
      </c>
      <c r="AL57" s="3">
        <v>31.3</v>
      </c>
      <c r="AM57" s="3">
        <v>31.3</v>
      </c>
      <c r="AN57" s="3">
        <v>31.3</v>
      </c>
      <c r="AO57" s="3">
        <v>31.3</v>
      </c>
      <c r="AP57" s="3">
        <v>31.3</v>
      </c>
      <c r="AQ57" s="3">
        <v>31.3</v>
      </c>
      <c r="AR57" s="3">
        <v>31.3</v>
      </c>
      <c r="AS57" s="3">
        <v>31.3</v>
      </c>
      <c r="AT57" s="3">
        <v>31.3</v>
      </c>
      <c r="AU57" s="3">
        <v>31.3</v>
      </c>
      <c r="AV57" s="3">
        <v>31.3</v>
      </c>
      <c r="AW57" s="3">
        <v>31.3</v>
      </c>
      <c r="AX57" s="3">
        <v>31.3</v>
      </c>
      <c r="AY57" s="3">
        <v>31.3</v>
      </c>
      <c r="AZ57" s="3">
        <v>31.3</v>
      </c>
      <c r="BA57" s="3">
        <v>31.3</v>
      </c>
      <c r="BB57" s="3">
        <v>31.3</v>
      </c>
      <c r="BC57" s="3">
        <v>31.3</v>
      </c>
      <c r="BD57" s="3">
        <v>31.3</v>
      </c>
      <c r="BE57" s="3">
        <v>31.3</v>
      </c>
      <c r="BF57" s="3">
        <v>31.3</v>
      </c>
      <c r="BG57" s="3">
        <v>31.3</v>
      </c>
      <c r="BH57" s="3">
        <v>31.3</v>
      </c>
      <c r="BI57" s="3">
        <v>31.3</v>
      </c>
      <c r="BJ57" s="3">
        <v>31.3</v>
      </c>
      <c r="BK57" s="3">
        <v>31.3</v>
      </c>
      <c r="BL57" s="3">
        <v>31.3</v>
      </c>
      <c r="BM57" s="3">
        <v>31.3</v>
      </c>
      <c r="BN57" s="3">
        <v>31.3</v>
      </c>
      <c r="BO57" s="3">
        <v>31.3</v>
      </c>
      <c r="BP57" s="3">
        <v>31.3</v>
      </c>
      <c r="BQ57" s="3">
        <v>31.3</v>
      </c>
      <c r="BR57" s="3">
        <v>31.3</v>
      </c>
      <c r="BS57" s="3">
        <v>31.3</v>
      </c>
      <c r="BT57" s="3">
        <v>31.3</v>
      </c>
      <c r="BU57" s="3">
        <v>31.3</v>
      </c>
      <c r="BV57" s="3">
        <v>31.3</v>
      </c>
      <c r="BW57" s="3">
        <v>31.3</v>
      </c>
      <c r="BX57" s="3">
        <v>31.3</v>
      </c>
      <c r="BY57" s="3">
        <v>31.3</v>
      </c>
      <c r="BZ57" s="3">
        <v>31.3</v>
      </c>
      <c r="CA57" s="3">
        <v>31.3</v>
      </c>
      <c r="CB57" s="3">
        <v>31.3</v>
      </c>
      <c r="CC57" s="3">
        <v>31.3</v>
      </c>
      <c r="CD57" s="3">
        <v>31.3</v>
      </c>
      <c r="CE57" s="3">
        <v>31.3</v>
      </c>
      <c r="CF57" s="3">
        <v>31.3</v>
      </c>
      <c r="CG57" s="3">
        <v>31.3</v>
      </c>
    </row>
    <row r="58" spans="1:85" x14ac:dyDescent="0.25">
      <c r="A58" s="2" t="s">
        <v>82</v>
      </c>
      <c r="B58" s="2" t="s">
        <v>83</v>
      </c>
      <c r="C58" s="4">
        <f t="shared" ref="C58:CG58" si="748">+Ln_A</f>
        <v>31.3</v>
      </c>
      <c r="D58" s="4">
        <f t="shared" si="748"/>
        <v>31.3</v>
      </c>
      <c r="E58" s="4">
        <f t="shared" si="748"/>
        <v>31.3</v>
      </c>
      <c r="F58" s="4">
        <f t="shared" si="748"/>
        <v>31.3</v>
      </c>
      <c r="G58" s="4">
        <f t="shared" si="748"/>
        <v>31.3</v>
      </c>
      <c r="H58" s="4">
        <f t="shared" si="748"/>
        <v>31.3</v>
      </c>
      <c r="I58" s="4">
        <f t="shared" si="748"/>
        <v>31.3</v>
      </c>
      <c r="J58" s="4">
        <f t="shared" si="748"/>
        <v>31.3</v>
      </c>
      <c r="K58" s="4">
        <f t="shared" si="748"/>
        <v>31.3</v>
      </c>
      <c r="L58" s="4">
        <f t="shared" si="748"/>
        <v>31.3</v>
      </c>
      <c r="M58" s="4">
        <f t="shared" si="748"/>
        <v>31.3</v>
      </c>
      <c r="N58" s="4">
        <f t="shared" si="748"/>
        <v>31.3</v>
      </c>
      <c r="O58" s="4">
        <f t="shared" si="748"/>
        <v>31.3</v>
      </c>
      <c r="P58" s="4">
        <f t="shared" si="748"/>
        <v>31.3</v>
      </c>
      <c r="Q58" s="4">
        <f t="shared" si="748"/>
        <v>31.3</v>
      </c>
      <c r="R58" s="4">
        <f t="shared" si="748"/>
        <v>31.3</v>
      </c>
      <c r="S58" s="4">
        <f t="shared" si="748"/>
        <v>31.3</v>
      </c>
      <c r="T58" s="4">
        <f t="shared" si="748"/>
        <v>31.3</v>
      </c>
      <c r="U58" s="4">
        <f t="shared" si="748"/>
        <v>31.3</v>
      </c>
      <c r="V58" s="4">
        <f t="shared" si="748"/>
        <v>31.3</v>
      </c>
      <c r="W58" s="4">
        <f t="shared" si="748"/>
        <v>31.3</v>
      </c>
      <c r="X58" s="4">
        <f t="shared" si="748"/>
        <v>31.3</v>
      </c>
      <c r="Y58" s="4">
        <f t="shared" si="748"/>
        <v>31.3</v>
      </c>
      <c r="Z58" s="4">
        <f t="shared" si="748"/>
        <v>31.3</v>
      </c>
      <c r="AA58" s="4">
        <f t="shared" si="748"/>
        <v>31.3</v>
      </c>
      <c r="AB58" s="4">
        <f t="shared" si="748"/>
        <v>31.3</v>
      </c>
      <c r="AC58" s="4">
        <f t="shared" si="748"/>
        <v>31.3</v>
      </c>
      <c r="AD58" s="4">
        <f t="shared" si="748"/>
        <v>31.3</v>
      </c>
      <c r="AE58" s="4">
        <f t="shared" si="748"/>
        <v>31.3</v>
      </c>
      <c r="AF58" s="4">
        <f t="shared" si="748"/>
        <v>31.3</v>
      </c>
      <c r="AG58" s="4">
        <f t="shared" si="748"/>
        <v>31.3</v>
      </c>
      <c r="AH58" s="4">
        <f t="shared" si="748"/>
        <v>31.3</v>
      </c>
      <c r="AI58" s="4">
        <f t="shared" si="748"/>
        <v>31.3</v>
      </c>
      <c r="AJ58" s="4">
        <f t="shared" si="748"/>
        <v>31.3</v>
      </c>
      <c r="AK58" s="4">
        <f t="shared" si="748"/>
        <v>31.3</v>
      </c>
      <c r="AL58" s="4">
        <f t="shared" si="748"/>
        <v>31.3</v>
      </c>
      <c r="AM58" s="4">
        <f t="shared" si="748"/>
        <v>31.3</v>
      </c>
      <c r="AN58" s="4">
        <f t="shared" si="748"/>
        <v>31.3</v>
      </c>
      <c r="AO58" s="4">
        <f t="shared" si="748"/>
        <v>31.3</v>
      </c>
      <c r="AP58" s="4">
        <f t="shared" si="748"/>
        <v>31.3</v>
      </c>
      <c r="AQ58" s="4">
        <f t="shared" si="748"/>
        <v>31.3</v>
      </c>
      <c r="AR58" s="4">
        <f t="shared" si="748"/>
        <v>31.3</v>
      </c>
      <c r="AS58" s="4">
        <f t="shared" si="748"/>
        <v>31.3</v>
      </c>
      <c r="AT58" s="4">
        <f t="shared" si="748"/>
        <v>31.3</v>
      </c>
      <c r="AU58" s="4">
        <f t="shared" si="748"/>
        <v>31.3</v>
      </c>
      <c r="AV58" s="4">
        <f t="shared" si="748"/>
        <v>31.3</v>
      </c>
      <c r="AW58" s="4">
        <f t="shared" si="748"/>
        <v>31.3</v>
      </c>
      <c r="AX58" s="4">
        <f t="shared" si="748"/>
        <v>31.3</v>
      </c>
      <c r="AY58" s="4">
        <f t="shared" si="748"/>
        <v>31.3</v>
      </c>
      <c r="AZ58" s="4">
        <f t="shared" si="748"/>
        <v>31.3</v>
      </c>
      <c r="BA58" s="4">
        <f t="shared" si="748"/>
        <v>31.3</v>
      </c>
      <c r="BB58" s="4">
        <f t="shared" si="748"/>
        <v>31.3</v>
      </c>
      <c r="BC58" s="4">
        <f t="shared" si="748"/>
        <v>31.3</v>
      </c>
      <c r="BD58" s="4">
        <f t="shared" si="748"/>
        <v>31.3</v>
      </c>
      <c r="BE58" s="4">
        <f t="shared" si="748"/>
        <v>31.3</v>
      </c>
      <c r="BF58" s="4">
        <f t="shared" si="748"/>
        <v>31.3</v>
      </c>
      <c r="BG58" s="4">
        <f t="shared" si="748"/>
        <v>31.3</v>
      </c>
      <c r="BH58" s="4">
        <f t="shared" si="748"/>
        <v>31.3</v>
      </c>
      <c r="BI58" s="4">
        <f t="shared" si="748"/>
        <v>31.3</v>
      </c>
      <c r="BJ58" s="4">
        <f t="shared" si="748"/>
        <v>31.3</v>
      </c>
      <c r="BK58" s="4">
        <f t="shared" si="748"/>
        <v>31.3</v>
      </c>
      <c r="BL58" s="4">
        <f t="shared" si="748"/>
        <v>31.3</v>
      </c>
      <c r="BM58" s="4">
        <f t="shared" si="748"/>
        <v>31.3</v>
      </c>
      <c r="BN58" s="4">
        <f t="shared" si="748"/>
        <v>31.3</v>
      </c>
      <c r="BO58" s="4">
        <f t="shared" si="748"/>
        <v>31.3</v>
      </c>
      <c r="BP58" s="4">
        <f t="shared" si="748"/>
        <v>31.3</v>
      </c>
      <c r="BQ58" s="4">
        <f t="shared" si="748"/>
        <v>31.3</v>
      </c>
      <c r="BR58" s="4">
        <f t="shared" si="748"/>
        <v>31.3</v>
      </c>
      <c r="BS58" s="4">
        <f t="shared" si="748"/>
        <v>31.3</v>
      </c>
      <c r="BT58" s="4">
        <f t="shared" si="748"/>
        <v>31.3</v>
      </c>
      <c r="BU58" s="4">
        <f t="shared" si="748"/>
        <v>31.3</v>
      </c>
      <c r="BV58" s="4">
        <f t="shared" si="748"/>
        <v>31.3</v>
      </c>
      <c r="BW58" s="4">
        <f t="shared" si="748"/>
        <v>31.3</v>
      </c>
      <c r="BX58" s="4">
        <f t="shared" si="748"/>
        <v>31.3</v>
      </c>
      <c r="BY58" s="4">
        <f t="shared" si="748"/>
        <v>31.3</v>
      </c>
      <c r="BZ58" s="4">
        <f t="shared" si="748"/>
        <v>31.3</v>
      </c>
      <c r="CA58" s="4">
        <f t="shared" si="748"/>
        <v>31.3</v>
      </c>
      <c r="CB58" s="4">
        <f t="shared" si="748"/>
        <v>31.3</v>
      </c>
      <c r="CC58" s="4">
        <f t="shared" si="748"/>
        <v>31.3</v>
      </c>
      <c r="CD58" s="4">
        <f t="shared" si="748"/>
        <v>31.3</v>
      </c>
      <c r="CE58" s="4">
        <f t="shared" si="748"/>
        <v>31.3</v>
      </c>
      <c r="CF58" s="4">
        <f t="shared" si="748"/>
        <v>31.3</v>
      </c>
      <c r="CG58" s="4">
        <f t="shared" si="748"/>
        <v>31.3</v>
      </c>
    </row>
    <row r="59" spans="1:85" x14ac:dyDescent="0.25">
      <c r="A59" s="2" t="s">
        <v>84</v>
      </c>
      <c r="B59" s="2" t="s">
        <v>85</v>
      </c>
      <c r="C59" s="3">
        <v>27.9</v>
      </c>
      <c r="D59" s="3">
        <v>27.9</v>
      </c>
      <c r="E59" s="3">
        <v>27.9</v>
      </c>
      <c r="F59" s="3">
        <v>27.9</v>
      </c>
      <c r="G59" s="3">
        <v>27.9</v>
      </c>
      <c r="H59" s="3">
        <v>27.9</v>
      </c>
      <c r="I59" s="3">
        <v>27.9</v>
      </c>
      <c r="J59" s="3">
        <v>27.9</v>
      </c>
      <c r="K59" s="3">
        <v>27.9</v>
      </c>
      <c r="L59" s="3">
        <v>27.9</v>
      </c>
      <c r="M59" s="3">
        <v>27.9</v>
      </c>
      <c r="N59" s="3">
        <v>27.9</v>
      </c>
      <c r="O59" s="3">
        <v>27.9</v>
      </c>
      <c r="P59" s="3">
        <v>27.9</v>
      </c>
      <c r="Q59" s="3">
        <v>27.9</v>
      </c>
      <c r="R59" s="3">
        <v>27.9</v>
      </c>
      <c r="S59" s="3">
        <v>27.9</v>
      </c>
      <c r="T59" s="3">
        <v>27.9</v>
      </c>
      <c r="U59" s="3">
        <v>27.9</v>
      </c>
      <c r="V59" s="3">
        <v>27.9</v>
      </c>
      <c r="W59" s="3">
        <v>27.9</v>
      </c>
      <c r="X59" s="3">
        <v>27.9</v>
      </c>
      <c r="Y59" s="3">
        <v>27.9</v>
      </c>
      <c r="Z59" s="3">
        <v>27.9</v>
      </c>
      <c r="AA59" s="3">
        <v>27.9</v>
      </c>
      <c r="AB59" s="3">
        <v>27.9</v>
      </c>
      <c r="AC59" s="3">
        <v>27.9</v>
      </c>
      <c r="AD59" s="3">
        <v>27.9</v>
      </c>
      <c r="AE59" s="3">
        <v>27.9</v>
      </c>
      <c r="AF59" s="3">
        <v>27.9</v>
      </c>
      <c r="AG59" s="3">
        <v>27.9</v>
      </c>
      <c r="AH59" s="3">
        <v>27.9</v>
      </c>
      <c r="AI59" s="3">
        <v>27.9</v>
      </c>
      <c r="AJ59" s="3">
        <v>27.9</v>
      </c>
      <c r="AK59" s="3">
        <v>27.9</v>
      </c>
      <c r="AL59" s="3">
        <v>27.9</v>
      </c>
      <c r="AM59" s="3">
        <v>27.9</v>
      </c>
      <c r="AN59" s="3">
        <v>27.9</v>
      </c>
      <c r="AO59" s="3">
        <v>27.9</v>
      </c>
      <c r="AP59" s="3">
        <v>27.9</v>
      </c>
      <c r="AQ59" s="3">
        <v>27.9</v>
      </c>
      <c r="AR59" s="3">
        <v>27.9</v>
      </c>
      <c r="AS59" s="3">
        <v>27.9</v>
      </c>
      <c r="AT59" s="3">
        <v>27.9</v>
      </c>
      <c r="AU59" s="3">
        <v>27.9</v>
      </c>
      <c r="AV59" s="3">
        <v>27.9</v>
      </c>
      <c r="AW59" s="3">
        <v>27.9</v>
      </c>
      <c r="AX59" s="3">
        <v>27.9</v>
      </c>
      <c r="AY59" s="3">
        <v>27.9</v>
      </c>
      <c r="AZ59" s="3">
        <v>27.9</v>
      </c>
      <c r="BA59" s="3">
        <v>27.9</v>
      </c>
      <c r="BB59" s="3">
        <v>27.9</v>
      </c>
      <c r="BC59" s="3">
        <v>27.9</v>
      </c>
      <c r="BD59" s="3">
        <v>27.9</v>
      </c>
      <c r="BE59" s="3">
        <v>27.9</v>
      </c>
      <c r="BF59" s="3">
        <v>27.9</v>
      </c>
      <c r="BG59" s="3">
        <v>27.9</v>
      </c>
      <c r="BH59" s="3">
        <v>27.9</v>
      </c>
      <c r="BI59" s="3">
        <v>27.9</v>
      </c>
      <c r="BJ59" s="3">
        <v>27.9</v>
      </c>
      <c r="BK59" s="3">
        <v>27.9</v>
      </c>
      <c r="BL59" s="3">
        <v>27.9</v>
      </c>
      <c r="BM59" s="3">
        <v>27.9</v>
      </c>
      <c r="BN59" s="3">
        <v>27.9</v>
      </c>
      <c r="BO59" s="3">
        <v>27.9</v>
      </c>
      <c r="BP59" s="3">
        <v>27.9</v>
      </c>
      <c r="BQ59" s="3">
        <v>27.9</v>
      </c>
      <c r="BR59" s="3">
        <v>27.9</v>
      </c>
      <c r="BS59" s="3">
        <v>27.9</v>
      </c>
      <c r="BT59" s="3">
        <v>27.9</v>
      </c>
      <c r="BU59" s="3">
        <v>27.9</v>
      </c>
      <c r="BV59" s="3">
        <v>27.9</v>
      </c>
      <c r="BW59" s="3">
        <v>27.9</v>
      </c>
      <c r="BX59" s="3">
        <v>27.9</v>
      </c>
      <c r="BY59" s="3">
        <v>27.9</v>
      </c>
      <c r="BZ59" s="3">
        <v>27.9</v>
      </c>
      <c r="CA59" s="3">
        <v>27.9</v>
      </c>
      <c r="CB59" s="3">
        <v>27.9</v>
      </c>
      <c r="CC59" s="3">
        <v>27.9</v>
      </c>
      <c r="CD59" s="3">
        <v>27.9</v>
      </c>
      <c r="CE59" s="3">
        <v>27.9</v>
      </c>
      <c r="CF59" s="3">
        <v>27.9</v>
      </c>
      <c r="CG59" s="3">
        <v>27.9</v>
      </c>
    </row>
    <row r="60" spans="1:85" x14ac:dyDescent="0.25">
      <c r="A60" s="2" t="s">
        <v>86</v>
      </c>
      <c r="B60" s="2" t="s">
        <v>87</v>
      </c>
      <c r="C60" s="10">
        <v>81000</v>
      </c>
      <c r="D60" s="10">
        <v>81000</v>
      </c>
      <c r="E60" s="10">
        <v>81000</v>
      </c>
      <c r="F60" s="10">
        <v>81000</v>
      </c>
      <c r="G60" s="10">
        <v>81000</v>
      </c>
      <c r="H60" s="10">
        <v>81000</v>
      </c>
      <c r="I60" s="10">
        <v>81000</v>
      </c>
      <c r="J60" s="10">
        <v>81000</v>
      </c>
      <c r="K60" s="10">
        <v>81000</v>
      </c>
      <c r="L60" s="10">
        <v>81000</v>
      </c>
      <c r="M60" s="10">
        <v>81000</v>
      </c>
      <c r="N60" s="10">
        <v>81000</v>
      </c>
      <c r="O60" s="10">
        <v>81000</v>
      </c>
      <c r="P60" s="10">
        <v>81000</v>
      </c>
      <c r="Q60" s="10">
        <v>81000</v>
      </c>
      <c r="R60" s="10">
        <v>81000</v>
      </c>
      <c r="S60" s="10">
        <v>81000</v>
      </c>
      <c r="T60" s="10">
        <v>81000</v>
      </c>
      <c r="U60" s="10">
        <v>81000</v>
      </c>
      <c r="V60" s="10">
        <v>81000</v>
      </c>
      <c r="W60" s="10">
        <v>81000</v>
      </c>
      <c r="X60" s="10">
        <v>81000</v>
      </c>
      <c r="Y60" s="10">
        <v>81000</v>
      </c>
      <c r="Z60" s="10">
        <v>81000</v>
      </c>
      <c r="AA60" s="10">
        <v>81000</v>
      </c>
      <c r="AB60" s="10">
        <v>81000</v>
      </c>
      <c r="AC60" s="10">
        <v>81000</v>
      </c>
      <c r="AD60" s="10">
        <v>81000</v>
      </c>
      <c r="AE60" s="10">
        <v>81000</v>
      </c>
      <c r="AF60" s="10">
        <v>81000</v>
      </c>
      <c r="AG60" s="10">
        <v>81000</v>
      </c>
      <c r="AH60" s="10">
        <v>81000</v>
      </c>
      <c r="AI60" s="10">
        <v>81000</v>
      </c>
      <c r="AJ60" s="10">
        <v>81000</v>
      </c>
      <c r="AK60" s="10">
        <v>81000</v>
      </c>
      <c r="AL60" s="10">
        <v>81000</v>
      </c>
      <c r="AM60" s="10">
        <v>81000</v>
      </c>
      <c r="AN60" s="10">
        <v>81000</v>
      </c>
      <c r="AO60" s="10">
        <v>81000</v>
      </c>
      <c r="AP60" s="10">
        <v>81000</v>
      </c>
      <c r="AQ60" s="10">
        <v>81000</v>
      </c>
      <c r="AR60" s="10">
        <v>81000</v>
      </c>
      <c r="AS60" s="10">
        <v>81000</v>
      </c>
      <c r="AT60" s="10">
        <v>81000</v>
      </c>
      <c r="AU60" s="10">
        <v>81000</v>
      </c>
      <c r="AV60" s="10">
        <v>81000</v>
      </c>
      <c r="AW60" s="10">
        <v>81000</v>
      </c>
      <c r="AX60" s="10">
        <v>81000</v>
      </c>
      <c r="AY60" s="10">
        <v>81000</v>
      </c>
      <c r="AZ60" s="10">
        <v>81000</v>
      </c>
      <c r="BA60" s="10">
        <v>81000</v>
      </c>
      <c r="BB60" s="10">
        <v>81000</v>
      </c>
      <c r="BC60" s="10">
        <v>81000</v>
      </c>
      <c r="BD60" s="10">
        <v>81000</v>
      </c>
      <c r="BE60" s="10">
        <v>81000</v>
      </c>
      <c r="BF60" s="10">
        <v>81000</v>
      </c>
      <c r="BG60" s="10">
        <v>81000</v>
      </c>
      <c r="BH60" s="10">
        <v>81000</v>
      </c>
      <c r="BI60" s="10">
        <v>81000</v>
      </c>
      <c r="BJ60" s="10">
        <v>81000</v>
      </c>
      <c r="BK60" s="10">
        <v>81000</v>
      </c>
      <c r="BL60" s="10">
        <v>81000</v>
      </c>
      <c r="BM60" s="10">
        <v>81000</v>
      </c>
      <c r="BN60" s="10">
        <v>81000</v>
      </c>
      <c r="BO60" s="10">
        <v>81000</v>
      </c>
      <c r="BP60" s="10">
        <v>81000</v>
      </c>
      <c r="BQ60" s="10">
        <v>81000</v>
      </c>
      <c r="BR60" s="10">
        <v>81000</v>
      </c>
      <c r="BS60" s="10">
        <v>81000</v>
      </c>
      <c r="BT60" s="10">
        <v>81000</v>
      </c>
      <c r="BU60" s="10">
        <v>81000</v>
      </c>
      <c r="BV60" s="10">
        <v>81000</v>
      </c>
      <c r="BW60" s="10">
        <v>81000</v>
      </c>
      <c r="BX60" s="10">
        <v>81000</v>
      </c>
      <c r="BY60" s="10">
        <v>81000</v>
      </c>
      <c r="BZ60" s="10">
        <v>81000</v>
      </c>
      <c r="CA60" s="10">
        <v>81000</v>
      </c>
      <c r="CB60" s="10">
        <v>81000</v>
      </c>
      <c r="CC60" s="10">
        <v>81000</v>
      </c>
      <c r="CD60" s="10">
        <v>81000</v>
      </c>
      <c r="CE60" s="10">
        <v>81000</v>
      </c>
      <c r="CF60" s="10">
        <v>81000</v>
      </c>
      <c r="CG60" s="10">
        <v>81000</v>
      </c>
    </row>
    <row r="61" spans="1:85" x14ac:dyDescent="0.25">
      <c r="A61" s="2" t="s">
        <v>88</v>
      </c>
      <c r="B61" s="2" t="s">
        <v>89</v>
      </c>
      <c r="C61" s="3">
        <v>8.31</v>
      </c>
      <c r="D61" s="3">
        <v>8.31</v>
      </c>
      <c r="E61" s="3">
        <v>8.31</v>
      </c>
      <c r="F61" s="3">
        <v>8.31</v>
      </c>
      <c r="G61" s="3">
        <v>8.31</v>
      </c>
      <c r="H61" s="3">
        <v>8.31</v>
      </c>
      <c r="I61" s="3">
        <v>8.31</v>
      </c>
      <c r="J61" s="3">
        <v>8.31</v>
      </c>
      <c r="K61" s="3">
        <v>8.31</v>
      </c>
      <c r="L61" s="3">
        <v>8.31</v>
      </c>
      <c r="M61" s="3">
        <v>8.31</v>
      </c>
      <c r="N61" s="3">
        <v>8.31</v>
      </c>
      <c r="O61" s="3">
        <v>8.31</v>
      </c>
      <c r="P61" s="3">
        <v>8.31</v>
      </c>
      <c r="Q61" s="3">
        <v>8.31</v>
      </c>
      <c r="R61" s="3">
        <v>8.31</v>
      </c>
      <c r="S61" s="3">
        <v>8.31</v>
      </c>
      <c r="T61" s="3">
        <v>8.31</v>
      </c>
      <c r="U61" s="3">
        <v>8.31</v>
      </c>
      <c r="V61" s="3">
        <v>8.31</v>
      </c>
      <c r="W61" s="3">
        <v>8.31</v>
      </c>
      <c r="X61" s="3">
        <v>8.31</v>
      </c>
      <c r="Y61" s="3">
        <v>8.31</v>
      </c>
      <c r="Z61" s="3">
        <v>8.31</v>
      </c>
      <c r="AA61" s="3">
        <v>8.31</v>
      </c>
      <c r="AB61" s="3">
        <v>8.31</v>
      </c>
      <c r="AC61" s="3">
        <v>8.31</v>
      </c>
      <c r="AD61" s="3">
        <v>8.31</v>
      </c>
      <c r="AE61" s="3">
        <v>8.31</v>
      </c>
      <c r="AF61" s="3">
        <v>8.31</v>
      </c>
      <c r="AG61" s="3">
        <v>8.31</v>
      </c>
      <c r="AH61" s="3">
        <v>8.31</v>
      </c>
      <c r="AI61" s="3">
        <v>8.31</v>
      </c>
      <c r="AJ61" s="3">
        <v>8.31</v>
      </c>
      <c r="AK61" s="3">
        <v>8.31</v>
      </c>
      <c r="AL61" s="3">
        <v>8.31</v>
      </c>
      <c r="AM61" s="3">
        <v>8.31</v>
      </c>
      <c r="AN61" s="3">
        <v>8.31</v>
      </c>
      <c r="AO61" s="3">
        <v>8.31</v>
      </c>
      <c r="AP61" s="3">
        <v>8.31</v>
      </c>
      <c r="AQ61" s="3">
        <v>8.31</v>
      </c>
      <c r="AR61" s="3">
        <v>8.31</v>
      </c>
      <c r="AS61" s="3">
        <v>8.31</v>
      </c>
      <c r="AT61" s="3">
        <v>8.31</v>
      </c>
      <c r="AU61" s="3">
        <v>8.31</v>
      </c>
      <c r="AV61" s="3">
        <v>8.31</v>
      </c>
      <c r="AW61" s="3">
        <v>8.31</v>
      </c>
      <c r="AX61" s="3">
        <v>8.31</v>
      </c>
      <c r="AY61" s="3">
        <v>8.31</v>
      </c>
      <c r="AZ61" s="3">
        <v>8.31</v>
      </c>
      <c r="BA61" s="3">
        <v>8.31</v>
      </c>
      <c r="BB61" s="3">
        <v>8.31</v>
      </c>
      <c r="BC61" s="3">
        <v>8.31</v>
      </c>
      <c r="BD61" s="3">
        <v>8.31</v>
      </c>
      <c r="BE61" s="3">
        <v>8.31</v>
      </c>
      <c r="BF61" s="3">
        <v>8.31</v>
      </c>
      <c r="BG61" s="3">
        <v>8.31</v>
      </c>
      <c r="BH61" s="3">
        <v>8.31</v>
      </c>
      <c r="BI61" s="3">
        <v>8.31</v>
      </c>
      <c r="BJ61" s="3">
        <v>8.31</v>
      </c>
      <c r="BK61" s="3">
        <v>8.31</v>
      </c>
      <c r="BL61" s="3">
        <v>8.31</v>
      </c>
      <c r="BM61" s="3">
        <v>8.31</v>
      </c>
      <c r="BN61" s="3">
        <v>8.31</v>
      </c>
      <c r="BO61" s="3">
        <v>8.31</v>
      </c>
      <c r="BP61" s="3">
        <v>8.31</v>
      </c>
      <c r="BQ61" s="3">
        <v>8.31</v>
      </c>
      <c r="BR61" s="3">
        <v>8.31</v>
      </c>
      <c r="BS61" s="3">
        <v>8.31</v>
      </c>
      <c r="BT61" s="3">
        <v>8.31</v>
      </c>
      <c r="BU61" s="3">
        <v>8.31</v>
      </c>
      <c r="BV61" s="3">
        <v>8.31</v>
      </c>
      <c r="BW61" s="3">
        <v>8.31</v>
      </c>
      <c r="BX61" s="3">
        <v>8.31</v>
      </c>
      <c r="BY61" s="3">
        <v>8.31</v>
      </c>
      <c r="BZ61" s="3">
        <v>8.31</v>
      </c>
      <c r="CA61" s="3">
        <v>8.31</v>
      </c>
      <c r="CB61" s="3">
        <v>8.31</v>
      </c>
      <c r="CC61" s="3">
        <v>8.31</v>
      </c>
      <c r="CD61" s="3">
        <v>8.31</v>
      </c>
      <c r="CE61" s="3">
        <v>8.31</v>
      </c>
      <c r="CF61" s="3">
        <v>8.31</v>
      </c>
      <c r="CG61" s="3">
        <v>8.31</v>
      </c>
    </row>
    <row r="62" spans="1:85" x14ac:dyDescent="0.25">
      <c r="A62" s="2" t="s">
        <v>90</v>
      </c>
      <c r="B62" s="2" t="s">
        <v>91</v>
      </c>
      <c r="C62" s="3">
        <v>4</v>
      </c>
      <c r="D62" s="3">
        <v>4</v>
      </c>
      <c r="E62" s="3">
        <v>4</v>
      </c>
      <c r="F62" s="3">
        <v>4</v>
      </c>
      <c r="G62" s="3">
        <v>4</v>
      </c>
      <c r="H62" s="3">
        <v>4</v>
      </c>
      <c r="I62" s="3">
        <v>4</v>
      </c>
      <c r="J62" s="3">
        <v>4</v>
      </c>
      <c r="K62" s="3">
        <v>4</v>
      </c>
      <c r="L62" s="3">
        <v>4</v>
      </c>
      <c r="M62" s="3">
        <v>4</v>
      </c>
      <c r="N62" s="3">
        <v>4</v>
      </c>
      <c r="O62" s="3">
        <v>4</v>
      </c>
      <c r="P62" s="3">
        <v>4</v>
      </c>
      <c r="Q62" s="3">
        <v>4</v>
      </c>
      <c r="R62" s="3">
        <v>4</v>
      </c>
      <c r="S62" s="3">
        <v>4</v>
      </c>
      <c r="T62" s="3">
        <v>4</v>
      </c>
      <c r="U62" s="3">
        <v>4</v>
      </c>
      <c r="V62" s="3">
        <v>4</v>
      </c>
      <c r="W62" s="3">
        <v>4</v>
      </c>
      <c r="X62" s="3">
        <v>4</v>
      </c>
      <c r="Y62" s="3">
        <v>4</v>
      </c>
      <c r="Z62" s="3">
        <v>4</v>
      </c>
      <c r="AA62" s="3">
        <v>4</v>
      </c>
      <c r="AB62" s="3">
        <v>4</v>
      </c>
      <c r="AC62" s="3">
        <v>4</v>
      </c>
      <c r="AD62" s="3">
        <v>4</v>
      </c>
      <c r="AE62" s="3">
        <v>4</v>
      </c>
      <c r="AF62" s="3">
        <v>4</v>
      </c>
      <c r="AG62" s="3">
        <v>4</v>
      </c>
      <c r="AH62" s="3">
        <v>4</v>
      </c>
      <c r="AI62" s="3">
        <v>4</v>
      </c>
      <c r="AJ62" s="3">
        <v>4</v>
      </c>
      <c r="AK62" s="3">
        <v>4</v>
      </c>
      <c r="AL62" s="3">
        <v>4</v>
      </c>
      <c r="AM62" s="3">
        <v>4</v>
      </c>
      <c r="AN62" s="3">
        <v>4</v>
      </c>
      <c r="AO62" s="3">
        <v>4</v>
      </c>
      <c r="AP62" s="3">
        <v>4</v>
      </c>
      <c r="AQ62" s="3">
        <v>4</v>
      </c>
      <c r="AR62" s="3">
        <v>4</v>
      </c>
      <c r="AS62" s="3">
        <v>4</v>
      </c>
      <c r="AT62" s="3">
        <v>4</v>
      </c>
      <c r="AU62" s="3">
        <v>4</v>
      </c>
      <c r="AV62" s="3">
        <v>4</v>
      </c>
      <c r="AW62" s="3">
        <v>4</v>
      </c>
      <c r="AX62" s="3">
        <v>4</v>
      </c>
      <c r="AY62" s="3">
        <v>4</v>
      </c>
      <c r="AZ62" s="3">
        <v>4</v>
      </c>
      <c r="BA62" s="3">
        <v>4</v>
      </c>
      <c r="BB62" s="3">
        <v>4</v>
      </c>
      <c r="BC62" s="3">
        <v>4</v>
      </c>
      <c r="BD62" s="3">
        <v>4</v>
      </c>
      <c r="BE62" s="3">
        <v>4</v>
      </c>
      <c r="BF62" s="3">
        <v>4</v>
      </c>
      <c r="BG62" s="3">
        <v>4</v>
      </c>
      <c r="BH62" s="3">
        <v>4</v>
      </c>
      <c r="BI62" s="3">
        <v>4</v>
      </c>
      <c r="BJ62" s="3">
        <v>4</v>
      </c>
      <c r="BK62" s="3">
        <v>4</v>
      </c>
      <c r="BL62" s="3">
        <v>4</v>
      </c>
      <c r="BM62" s="3">
        <v>4</v>
      </c>
      <c r="BN62" s="3">
        <v>4</v>
      </c>
      <c r="BO62" s="3">
        <v>4</v>
      </c>
      <c r="BP62" s="3">
        <v>4</v>
      </c>
      <c r="BQ62" s="3">
        <v>4</v>
      </c>
      <c r="BR62" s="3">
        <v>4</v>
      </c>
      <c r="BS62" s="3">
        <v>4</v>
      </c>
      <c r="BT62" s="3">
        <v>4</v>
      </c>
      <c r="BU62" s="3">
        <v>4</v>
      </c>
      <c r="BV62" s="3">
        <v>4</v>
      </c>
      <c r="BW62" s="3">
        <v>4</v>
      </c>
      <c r="BX62" s="3">
        <v>4</v>
      </c>
      <c r="BY62" s="3">
        <v>4</v>
      </c>
      <c r="BZ62" s="3">
        <v>4</v>
      </c>
      <c r="CA62" s="3">
        <v>4</v>
      </c>
      <c r="CB62" s="3">
        <v>4</v>
      </c>
      <c r="CC62" s="3">
        <v>4</v>
      </c>
      <c r="CD62" s="3">
        <v>4</v>
      </c>
      <c r="CE62" s="3">
        <v>4</v>
      </c>
      <c r="CF62" s="3">
        <v>4</v>
      </c>
      <c r="CG62" s="3">
        <v>4</v>
      </c>
    </row>
    <row r="63" spans="1:85" x14ac:dyDescent="0.25">
      <c r="A63" s="2" t="s">
        <v>92</v>
      </c>
      <c r="B63" s="2" t="s">
        <v>93</v>
      </c>
      <c r="C63" s="3">
        <v>0.45</v>
      </c>
      <c r="D63" s="3">
        <v>0.45</v>
      </c>
      <c r="E63" s="3">
        <v>0.45</v>
      </c>
      <c r="F63" s="3">
        <v>0.45</v>
      </c>
      <c r="G63" s="3">
        <v>0.45</v>
      </c>
      <c r="H63" s="3">
        <v>0.45</v>
      </c>
      <c r="I63" s="3">
        <v>0.45</v>
      </c>
      <c r="J63" s="3">
        <v>0.45</v>
      </c>
      <c r="K63" s="3">
        <v>0.45</v>
      </c>
      <c r="L63" s="3">
        <v>0.45</v>
      </c>
      <c r="M63" s="3">
        <v>0.45</v>
      </c>
      <c r="N63" s="3">
        <v>0.45</v>
      </c>
      <c r="O63" s="3">
        <v>0.45</v>
      </c>
      <c r="P63" s="3">
        <v>0.45</v>
      </c>
      <c r="Q63" s="3">
        <v>0.45</v>
      </c>
      <c r="R63" s="3">
        <v>0.45</v>
      </c>
      <c r="S63" s="3">
        <v>0.45</v>
      </c>
      <c r="T63" s="3">
        <v>0.45</v>
      </c>
      <c r="U63" s="3">
        <v>0.45</v>
      </c>
      <c r="V63" s="3">
        <v>0.45</v>
      </c>
      <c r="W63" s="3">
        <v>0.45</v>
      </c>
      <c r="X63" s="3">
        <v>0.45</v>
      </c>
      <c r="Y63" s="3">
        <v>0.45</v>
      </c>
      <c r="Z63" s="3">
        <v>0.45</v>
      </c>
      <c r="AA63" s="3">
        <v>0.45</v>
      </c>
      <c r="AB63" s="3">
        <v>0.45</v>
      </c>
      <c r="AC63" s="3">
        <v>0.45</v>
      </c>
      <c r="AD63" s="3">
        <v>0.45</v>
      </c>
      <c r="AE63" s="3">
        <v>0.45</v>
      </c>
      <c r="AF63" s="3">
        <v>0.45</v>
      </c>
      <c r="AG63" s="3">
        <v>0.45</v>
      </c>
      <c r="AH63" s="3">
        <v>0.45</v>
      </c>
      <c r="AI63" s="3">
        <v>0.45</v>
      </c>
      <c r="AJ63" s="3">
        <v>0.45</v>
      </c>
      <c r="AK63" s="3">
        <v>0.45</v>
      </c>
      <c r="AL63" s="3">
        <v>0.45</v>
      </c>
      <c r="AM63" s="3">
        <v>0.45</v>
      </c>
      <c r="AN63" s="3">
        <v>0.45</v>
      </c>
      <c r="AO63" s="3">
        <v>0.45</v>
      </c>
      <c r="AP63" s="3">
        <v>0.45</v>
      </c>
      <c r="AQ63" s="3">
        <v>0.45</v>
      </c>
      <c r="AR63" s="3">
        <v>0.45</v>
      </c>
      <c r="AS63" s="3">
        <v>0.45</v>
      </c>
      <c r="AT63" s="3">
        <v>0.45</v>
      </c>
      <c r="AU63" s="3">
        <v>0.45</v>
      </c>
      <c r="AV63" s="3">
        <v>0.45</v>
      </c>
      <c r="AW63" s="3">
        <v>0.45</v>
      </c>
      <c r="AX63" s="3">
        <v>0.45</v>
      </c>
      <c r="AY63" s="3">
        <v>0.45</v>
      </c>
      <c r="AZ63" s="3">
        <v>0.45</v>
      </c>
      <c r="BA63" s="3">
        <v>0.45</v>
      </c>
      <c r="BB63" s="3">
        <v>0.45</v>
      </c>
      <c r="BC63" s="3">
        <v>0.45</v>
      </c>
      <c r="BD63" s="3">
        <v>0.45</v>
      </c>
      <c r="BE63" s="3">
        <v>0.45</v>
      </c>
      <c r="BF63" s="3">
        <v>0.45</v>
      </c>
      <c r="BG63" s="3">
        <v>0.45</v>
      </c>
      <c r="BH63" s="3">
        <v>0.45</v>
      </c>
      <c r="BI63" s="3">
        <v>0.45</v>
      </c>
      <c r="BJ63" s="3">
        <v>0.45</v>
      </c>
      <c r="BK63" s="3">
        <v>0.45</v>
      </c>
      <c r="BL63" s="3">
        <v>0.45</v>
      </c>
      <c r="BM63" s="3">
        <v>0.45</v>
      </c>
      <c r="BN63" s="3">
        <v>0.45</v>
      </c>
      <c r="BO63" s="3">
        <v>0.45</v>
      </c>
      <c r="BP63" s="3">
        <v>0.45</v>
      </c>
      <c r="BQ63" s="3">
        <v>0.45</v>
      </c>
      <c r="BR63" s="3">
        <v>0.45</v>
      </c>
      <c r="BS63" s="3">
        <v>0.45</v>
      </c>
      <c r="BT63" s="3">
        <v>0.45</v>
      </c>
      <c r="BU63" s="3">
        <v>0.45</v>
      </c>
      <c r="BV63" s="3">
        <v>0.45</v>
      </c>
      <c r="BW63" s="3">
        <v>0.45</v>
      </c>
      <c r="BX63" s="3">
        <v>0.45</v>
      </c>
      <c r="BY63" s="3">
        <v>0.45</v>
      </c>
      <c r="BZ63" s="3">
        <v>0.45</v>
      </c>
      <c r="CA63" s="3">
        <v>0.45</v>
      </c>
      <c r="CB63" s="3">
        <v>0.45</v>
      </c>
      <c r="CC63" s="3">
        <v>0.45</v>
      </c>
      <c r="CD63" s="3">
        <v>0.45</v>
      </c>
      <c r="CE63" s="3">
        <v>0.45</v>
      </c>
      <c r="CF63" s="3">
        <v>0.45</v>
      </c>
      <c r="CG63" s="3">
        <v>0.45</v>
      </c>
    </row>
    <row r="64" spans="1:85" x14ac:dyDescent="0.25">
      <c r="A64" s="2" t="s">
        <v>94</v>
      </c>
      <c r="C64" s="3">
        <v>10</v>
      </c>
      <c r="D64" s="3">
        <v>10</v>
      </c>
      <c r="E64" s="3">
        <v>10</v>
      </c>
      <c r="F64" s="3">
        <v>10</v>
      </c>
      <c r="G64" s="3">
        <v>10</v>
      </c>
      <c r="H64" s="3">
        <v>10</v>
      </c>
      <c r="I64" s="3">
        <v>10</v>
      </c>
      <c r="J64" s="3">
        <v>10</v>
      </c>
      <c r="K64" s="3">
        <v>10</v>
      </c>
      <c r="L64" s="3">
        <v>10</v>
      </c>
      <c r="M64" s="3">
        <v>10</v>
      </c>
      <c r="N64" s="3">
        <v>10</v>
      </c>
      <c r="O64" s="3">
        <v>10</v>
      </c>
      <c r="P64" s="3">
        <v>10</v>
      </c>
      <c r="Q64" s="3">
        <v>10</v>
      </c>
      <c r="R64" s="3">
        <v>10</v>
      </c>
      <c r="S64" s="3">
        <v>10</v>
      </c>
      <c r="T64" s="3">
        <v>10</v>
      </c>
      <c r="U64" s="3">
        <v>10</v>
      </c>
      <c r="V64" s="3">
        <v>10</v>
      </c>
      <c r="W64" s="3">
        <v>10</v>
      </c>
      <c r="X64" s="3">
        <v>10</v>
      </c>
      <c r="Y64" s="3">
        <v>10</v>
      </c>
      <c r="Z64" s="3">
        <v>10</v>
      </c>
      <c r="AA64" s="3">
        <v>10</v>
      </c>
      <c r="AB64" s="3">
        <v>10</v>
      </c>
      <c r="AC64" s="3">
        <v>10</v>
      </c>
      <c r="AD64" s="3">
        <v>10</v>
      </c>
      <c r="AE64" s="3">
        <v>10</v>
      </c>
      <c r="AF64" s="3">
        <v>10</v>
      </c>
      <c r="AG64" s="3">
        <v>10</v>
      </c>
      <c r="AH64" s="3">
        <v>10</v>
      </c>
      <c r="AI64" s="3">
        <v>10</v>
      </c>
      <c r="AJ64" s="3">
        <v>10</v>
      </c>
      <c r="AK64" s="3">
        <v>10</v>
      </c>
      <c r="AL64" s="3">
        <v>10</v>
      </c>
      <c r="AM64" s="3">
        <v>10</v>
      </c>
      <c r="AN64" s="3">
        <v>10</v>
      </c>
      <c r="AO64" s="3">
        <v>10</v>
      </c>
      <c r="AP64" s="3">
        <v>10</v>
      </c>
      <c r="AQ64" s="3">
        <v>10</v>
      </c>
      <c r="AR64" s="3">
        <v>10</v>
      </c>
      <c r="AS64" s="3">
        <v>10</v>
      </c>
      <c r="AT64" s="3">
        <v>10</v>
      </c>
      <c r="AU64" s="3">
        <v>10</v>
      </c>
      <c r="AV64" s="3">
        <v>10</v>
      </c>
      <c r="AW64" s="3">
        <v>10</v>
      </c>
      <c r="AX64" s="3">
        <v>10</v>
      </c>
      <c r="AY64" s="3">
        <v>10</v>
      </c>
      <c r="AZ64" s="3">
        <v>10</v>
      </c>
      <c r="BA64" s="3">
        <v>10</v>
      </c>
      <c r="BB64" s="3">
        <v>10</v>
      </c>
      <c r="BC64" s="3">
        <v>10</v>
      </c>
      <c r="BD64" s="3">
        <v>10</v>
      </c>
      <c r="BE64" s="3">
        <v>10</v>
      </c>
      <c r="BF64" s="3">
        <v>10</v>
      </c>
      <c r="BG64" s="3">
        <v>10</v>
      </c>
      <c r="BH64" s="3">
        <v>10</v>
      </c>
      <c r="BI64" s="3">
        <v>10</v>
      </c>
      <c r="BJ64" s="3">
        <v>10</v>
      </c>
      <c r="BK64" s="3">
        <v>10</v>
      </c>
      <c r="BL64" s="3">
        <v>10</v>
      </c>
      <c r="BM64" s="3">
        <v>10</v>
      </c>
      <c r="BN64" s="3">
        <v>10</v>
      </c>
      <c r="BO64" s="3">
        <v>10</v>
      </c>
      <c r="BP64" s="3">
        <v>10</v>
      </c>
      <c r="BQ64" s="3">
        <v>10</v>
      </c>
      <c r="BR64" s="3">
        <v>10</v>
      </c>
      <c r="BS64" s="3">
        <v>10</v>
      </c>
      <c r="BT64" s="3">
        <v>10</v>
      </c>
      <c r="BU64" s="3">
        <v>10</v>
      </c>
      <c r="BV64" s="3">
        <v>10</v>
      </c>
      <c r="BW64" s="3">
        <v>10</v>
      </c>
      <c r="BX64" s="3">
        <v>10</v>
      </c>
      <c r="BY64" s="3">
        <v>10</v>
      </c>
      <c r="BZ64" s="3">
        <v>10</v>
      </c>
      <c r="CA64" s="3">
        <v>10</v>
      </c>
      <c r="CB64" s="3">
        <v>10</v>
      </c>
      <c r="CC64" s="3">
        <v>10</v>
      </c>
      <c r="CD64" s="3">
        <v>10</v>
      </c>
      <c r="CE64" s="3">
        <v>10</v>
      </c>
      <c r="CF64" s="3">
        <v>10</v>
      </c>
      <c r="CG64" s="3">
        <v>10</v>
      </c>
    </row>
    <row r="65" spans="1:85" x14ac:dyDescent="0.25">
      <c r="A65" s="2" t="s">
        <v>95</v>
      </c>
      <c r="B65" s="2" t="s">
        <v>96</v>
      </c>
      <c r="C65" s="4">
        <f t="shared" ref="C65:J65" si="749">+C62/C63*12/16</f>
        <v>6.666666666666667</v>
      </c>
      <c r="D65" s="4">
        <f t="shared" si="749"/>
        <v>6.666666666666667</v>
      </c>
      <c r="E65" s="4">
        <f t="shared" si="749"/>
        <v>6.666666666666667</v>
      </c>
      <c r="F65" s="4">
        <f t="shared" si="749"/>
        <v>6.666666666666667</v>
      </c>
      <c r="G65" s="4">
        <f t="shared" si="749"/>
        <v>6.666666666666667</v>
      </c>
      <c r="H65" s="4">
        <f t="shared" si="749"/>
        <v>6.666666666666667</v>
      </c>
      <c r="I65" s="4">
        <f t="shared" si="749"/>
        <v>6.666666666666667</v>
      </c>
      <c r="J65" s="4">
        <f t="shared" si="749"/>
        <v>6.666666666666667</v>
      </c>
      <c r="K65" s="4">
        <f t="shared" ref="K65:L65" si="750">+K62/K63*12/16</f>
        <v>6.666666666666667</v>
      </c>
      <c r="L65" s="4">
        <f t="shared" si="750"/>
        <v>6.666666666666667</v>
      </c>
      <c r="M65" s="4">
        <f t="shared" ref="M65:U65" si="751">+M62/M63*12/16</f>
        <v>6.666666666666667</v>
      </c>
      <c r="N65" s="4">
        <f t="shared" ref="N65:P65" si="752">+N62/N63*12/16</f>
        <v>6.666666666666667</v>
      </c>
      <c r="O65" s="4">
        <f t="shared" si="752"/>
        <v>6.666666666666667</v>
      </c>
      <c r="P65" s="4">
        <f t="shared" si="752"/>
        <v>6.666666666666667</v>
      </c>
      <c r="Q65" s="4">
        <f t="shared" si="751"/>
        <v>6.666666666666667</v>
      </c>
      <c r="R65" s="4">
        <f t="shared" ref="R65:S65" si="753">+R62/R63*12/16</f>
        <v>6.666666666666667</v>
      </c>
      <c r="S65" s="4">
        <f t="shared" si="753"/>
        <v>6.666666666666667</v>
      </c>
      <c r="T65" s="4">
        <f t="shared" ref="T65" si="754">+T62/T63*12/16</f>
        <v>6.666666666666667</v>
      </c>
      <c r="U65" s="4">
        <f t="shared" si="751"/>
        <v>6.666666666666667</v>
      </c>
      <c r="V65" s="4">
        <f t="shared" ref="V65" si="755">+V62/V63*12/16</f>
        <v>6.666666666666667</v>
      </c>
      <c r="W65" s="4">
        <f t="shared" ref="W65:AF65" si="756">+W62/W63*12/16</f>
        <v>6.666666666666667</v>
      </c>
      <c r="X65" s="4">
        <f t="shared" ref="X65" si="757">+X62/X63*12/16</f>
        <v>6.666666666666667</v>
      </c>
      <c r="Y65" s="4">
        <f t="shared" ref="Y65:AA65" si="758">+Y62/Y63*12/16</f>
        <v>6.666666666666667</v>
      </c>
      <c r="Z65" s="4">
        <f t="shared" si="758"/>
        <v>6.666666666666667</v>
      </c>
      <c r="AA65" s="4">
        <f t="shared" si="758"/>
        <v>6.666666666666667</v>
      </c>
      <c r="AB65" s="4">
        <f t="shared" si="756"/>
        <v>6.666666666666667</v>
      </c>
      <c r="AC65" s="4">
        <f t="shared" ref="AC65:AD65" si="759">+AC62/AC63*12/16</f>
        <v>6.666666666666667</v>
      </c>
      <c r="AD65" s="4">
        <f t="shared" si="759"/>
        <v>6.666666666666667</v>
      </c>
      <c r="AE65" s="4">
        <f t="shared" ref="AE65" si="760">+AE62/AE63*12/16</f>
        <v>6.666666666666667</v>
      </c>
      <c r="AF65" s="4">
        <f t="shared" si="756"/>
        <v>6.666666666666667</v>
      </c>
      <c r="AG65" s="4">
        <f t="shared" ref="AG65" si="761">+AG62/AG63*12/16</f>
        <v>6.666666666666667</v>
      </c>
      <c r="AH65" s="4">
        <f t="shared" ref="AH65:AQ65" si="762">+AH62/AH63*12/16</f>
        <v>6.666666666666667</v>
      </c>
      <c r="AI65" s="4">
        <f t="shared" ref="AI65" si="763">+AI62/AI63*12/16</f>
        <v>6.666666666666667</v>
      </c>
      <c r="AJ65" s="4">
        <f t="shared" ref="AJ65:AL65" si="764">+AJ62/AJ63*12/16</f>
        <v>6.666666666666667</v>
      </c>
      <c r="AK65" s="4">
        <f t="shared" si="764"/>
        <v>6.666666666666667</v>
      </c>
      <c r="AL65" s="4">
        <f t="shared" si="764"/>
        <v>6.666666666666667</v>
      </c>
      <c r="AM65" s="4">
        <f t="shared" si="762"/>
        <v>6.666666666666667</v>
      </c>
      <c r="AN65" s="4">
        <f t="shared" ref="AN65:AO65" si="765">+AN62/AN63*12/16</f>
        <v>6.666666666666667</v>
      </c>
      <c r="AO65" s="4">
        <f t="shared" si="765"/>
        <v>6.666666666666667</v>
      </c>
      <c r="AP65" s="4">
        <f t="shared" ref="AP65" si="766">+AP62/AP63*12/16</f>
        <v>6.666666666666667</v>
      </c>
      <c r="AQ65" s="4">
        <f t="shared" si="762"/>
        <v>6.666666666666667</v>
      </c>
      <c r="AR65" s="4">
        <f t="shared" ref="AR65" si="767">+AR62/AR63*12/16</f>
        <v>6.666666666666667</v>
      </c>
      <c r="AS65" s="4">
        <f t="shared" ref="AS65:BB65" si="768">+AS62/AS63*12/16</f>
        <v>6.666666666666667</v>
      </c>
      <c r="AT65" s="4">
        <f t="shared" ref="AT65" si="769">+AT62/AT63*12/16</f>
        <v>6.666666666666667</v>
      </c>
      <c r="AU65" s="4">
        <f t="shared" ref="AU65:AW65" si="770">+AU62/AU63*12/16</f>
        <v>6.666666666666667</v>
      </c>
      <c r="AV65" s="4">
        <f t="shared" si="770"/>
        <v>6.666666666666667</v>
      </c>
      <c r="AW65" s="4">
        <f t="shared" si="770"/>
        <v>6.666666666666667</v>
      </c>
      <c r="AX65" s="4">
        <f t="shared" si="768"/>
        <v>6.666666666666667</v>
      </c>
      <c r="AY65" s="4">
        <f t="shared" ref="AY65:AZ65" si="771">+AY62/AY63*12/16</f>
        <v>6.666666666666667</v>
      </c>
      <c r="AZ65" s="4">
        <f t="shared" si="771"/>
        <v>6.666666666666667</v>
      </c>
      <c r="BA65" s="4">
        <f t="shared" ref="BA65" si="772">+BA62/BA63*12/16</f>
        <v>6.666666666666667</v>
      </c>
      <c r="BB65" s="4">
        <f t="shared" si="768"/>
        <v>6.666666666666667</v>
      </c>
      <c r="BC65" s="4">
        <f t="shared" ref="BC65" si="773">+BC62/BC63*12/16</f>
        <v>6.666666666666667</v>
      </c>
      <c r="BD65" s="4">
        <f t="shared" ref="BD65:BQ65" si="774">+BD62/BD63*12/16</f>
        <v>6.666666666666667</v>
      </c>
      <c r="BE65" s="4">
        <f t="shared" ref="BE65:BG65" si="775">+BE62/BE63*12/16</f>
        <v>6.666666666666667</v>
      </c>
      <c r="BF65" s="4">
        <f t="shared" si="775"/>
        <v>6.666666666666667</v>
      </c>
      <c r="BG65" s="4">
        <f t="shared" si="775"/>
        <v>6.666666666666667</v>
      </c>
      <c r="BH65" s="4">
        <f t="shared" si="774"/>
        <v>6.666666666666667</v>
      </c>
      <c r="BI65" s="4">
        <f t="shared" ref="BI65:BJ65" si="776">+BI62/BI63*12/16</f>
        <v>6.666666666666667</v>
      </c>
      <c r="BJ65" s="4">
        <f t="shared" si="776"/>
        <v>6.666666666666667</v>
      </c>
      <c r="BK65" s="4">
        <f t="shared" ref="BK65" si="777">+BK62/BK63*12/16</f>
        <v>6.666666666666667</v>
      </c>
      <c r="BL65" s="4">
        <f t="shared" ref="BL65" si="778">+BL62/BL63*12/16</f>
        <v>6.666666666666667</v>
      </c>
      <c r="BM65" s="4">
        <f t="shared" si="774"/>
        <v>6.666666666666667</v>
      </c>
      <c r="BN65" s="4">
        <f t="shared" ref="BN65:BP65" si="779">+BN62/BN63*12/16</f>
        <v>6.666666666666667</v>
      </c>
      <c r="BO65" s="4">
        <f t="shared" si="779"/>
        <v>6.666666666666667</v>
      </c>
      <c r="BP65" s="4">
        <f t="shared" si="779"/>
        <v>6.666666666666667</v>
      </c>
      <c r="BQ65" s="4">
        <f t="shared" si="774"/>
        <v>6.666666666666667</v>
      </c>
      <c r="BR65" s="4">
        <f t="shared" ref="BR65:BS65" si="780">+BR62/BR63*12/16</f>
        <v>6.666666666666667</v>
      </c>
      <c r="BS65" s="4">
        <f t="shared" si="780"/>
        <v>6.666666666666667</v>
      </c>
      <c r="BT65" s="4">
        <f t="shared" ref="BT65" si="781">+BT62/BT63*12/16</f>
        <v>6.666666666666667</v>
      </c>
      <c r="BU65" s="4">
        <f t="shared" ref="BU65" si="782">+BU62/BU63*12/16</f>
        <v>6.666666666666667</v>
      </c>
      <c r="BV65" s="4">
        <f t="shared" ref="BV65" si="783">+BV62/BV63*12/16</f>
        <v>6.666666666666667</v>
      </c>
      <c r="BW65" s="4">
        <f t="shared" ref="BW65:CF65" si="784">+BW62/BW63*12/16</f>
        <v>6.666666666666667</v>
      </c>
      <c r="BX65" s="4">
        <f t="shared" ref="BX65:BZ65" si="785">+BX62/BX63*12/16</f>
        <v>6.666666666666667</v>
      </c>
      <c r="BY65" s="4">
        <f t="shared" si="785"/>
        <v>6.666666666666667</v>
      </c>
      <c r="BZ65" s="4">
        <f t="shared" si="785"/>
        <v>6.666666666666667</v>
      </c>
      <c r="CA65" s="4">
        <f t="shared" si="784"/>
        <v>6.666666666666667</v>
      </c>
      <c r="CB65" s="4">
        <f t="shared" ref="CB65:CC65" si="786">+CB62/CB63*12/16</f>
        <v>6.666666666666667</v>
      </c>
      <c r="CC65" s="4">
        <f t="shared" si="786"/>
        <v>6.666666666666667</v>
      </c>
      <c r="CD65" s="4">
        <f t="shared" ref="CD65" si="787">+CD62/CD63*12/16</f>
        <v>6.666666666666667</v>
      </c>
      <c r="CE65" s="4">
        <f t="shared" ref="CE65" si="788">+CE62/CE63*12/16</f>
        <v>6.666666666666667</v>
      </c>
      <c r="CF65" s="4">
        <f t="shared" si="784"/>
        <v>6.666666666666667</v>
      </c>
      <c r="CG65" s="4">
        <f t="shared" ref="CG65" si="789">+CG62/CG63*12/16</f>
        <v>6.666666666666667</v>
      </c>
    </row>
    <row r="66" spans="1:85" x14ac:dyDescent="0.25">
      <c r="A66" s="2" t="s">
        <v>97</v>
      </c>
      <c r="C66" s="4">
        <f t="shared" ref="C66:J66" si="790">+C64/16*12/C63</f>
        <v>16.666666666666668</v>
      </c>
      <c r="D66" s="4">
        <f t="shared" si="790"/>
        <v>16.666666666666668</v>
      </c>
      <c r="E66" s="4">
        <f t="shared" si="790"/>
        <v>16.666666666666668</v>
      </c>
      <c r="F66" s="4">
        <f t="shared" si="790"/>
        <v>16.666666666666668</v>
      </c>
      <c r="G66" s="4">
        <f t="shared" si="790"/>
        <v>16.666666666666668</v>
      </c>
      <c r="H66" s="4">
        <f t="shared" si="790"/>
        <v>16.666666666666668</v>
      </c>
      <c r="I66" s="4">
        <f t="shared" si="790"/>
        <v>16.666666666666668</v>
      </c>
      <c r="J66" s="4">
        <f t="shared" si="790"/>
        <v>16.666666666666668</v>
      </c>
      <c r="K66" s="4">
        <f t="shared" ref="K66:L66" si="791">+K64/16*12/K63</f>
        <v>16.666666666666668</v>
      </c>
      <c r="L66" s="4">
        <f t="shared" si="791"/>
        <v>16.666666666666668</v>
      </c>
      <c r="M66" s="4">
        <f t="shared" ref="M66:AB66" si="792">+M64/16*12/M63</f>
        <v>16.666666666666668</v>
      </c>
      <c r="N66" s="4">
        <f t="shared" ref="N66:P66" si="793">+N64/16*12/N63</f>
        <v>16.666666666666668</v>
      </c>
      <c r="O66" s="4">
        <f t="shared" si="793"/>
        <v>16.666666666666668</v>
      </c>
      <c r="P66" s="4">
        <f t="shared" si="793"/>
        <v>16.666666666666668</v>
      </c>
      <c r="Q66" s="4">
        <f t="shared" si="792"/>
        <v>16.666666666666668</v>
      </c>
      <c r="R66" s="4">
        <f t="shared" ref="R66:S66" si="794">+R64/16*12/R63</f>
        <v>16.666666666666668</v>
      </c>
      <c r="S66" s="4">
        <f t="shared" si="794"/>
        <v>16.666666666666668</v>
      </c>
      <c r="T66" s="4">
        <f t="shared" ref="T66" si="795">+T64/16*12/T63</f>
        <v>16.666666666666668</v>
      </c>
      <c r="U66" s="4">
        <f t="shared" ref="U66:V66" si="796">+U64/16*12/U63</f>
        <v>16.666666666666668</v>
      </c>
      <c r="V66" s="4">
        <f t="shared" si="796"/>
        <v>16.666666666666668</v>
      </c>
      <c r="W66" s="4">
        <f t="shared" si="792"/>
        <v>16.666666666666668</v>
      </c>
      <c r="X66" s="4">
        <f t="shared" ref="X66" si="797">+X64/16*12/X63</f>
        <v>16.666666666666668</v>
      </c>
      <c r="Y66" s="4">
        <f t="shared" ref="Y66:AA66" si="798">+Y64/16*12/Y63</f>
        <v>16.666666666666668</v>
      </c>
      <c r="Z66" s="4">
        <f t="shared" si="798"/>
        <v>16.666666666666668</v>
      </c>
      <c r="AA66" s="4">
        <f t="shared" si="798"/>
        <v>16.666666666666668</v>
      </c>
      <c r="AB66" s="4">
        <f t="shared" si="792"/>
        <v>16.666666666666668</v>
      </c>
      <c r="AC66" s="4">
        <f t="shared" ref="AC66:AD66" si="799">+AC64/16*12/AC63</f>
        <v>16.666666666666668</v>
      </c>
      <c r="AD66" s="4">
        <f t="shared" si="799"/>
        <v>16.666666666666668</v>
      </c>
      <c r="AE66" s="4">
        <f t="shared" ref="AE66" si="800">+AE64/16*12/AE63</f>
        <v>16.666666666666668</v>
      </c>
      <c r="AF66" s="4">
        <f t="shared" ref="AF66:AG66" si="801">+AF64/16*12/AF63</f>
        <v>16.666666666666668</v>
      </c>
      <c r="AG66" s="4">
        <f t="shared" si="801"/>
        <v>16.666666666666668</v>
      </c>
      <c r="AH66" s="4">
        <f t="shared" ref="AH66:AQ66" si="802">+AH64/16*12/AH63</f>
        <v>16.666666666666668</v>
      </c>
      <c r="AI66" s="4">
        <f t="shared" ref="AI66" si="803">+AI64/16*12/AI63</f>
        <v>16.666666666666668</v>
      </c>
      <c r="AJ66" s="4">
        <f t="shared" ref="AJ66:AL66" si="804">+AJ64/16*12/AJ63</f>
        <v>16.666666666666668</v>
      </c>
      <c r="AK66" s="4">
        <f t="shared" si="804"/>
        <v>16.666666666666668</v>
      </c>
      <c r="AL66" s="4">
        <f t="shared" si="804"/>
        <v>16.666666666666668</v>
      </c>
      <c r="AM66" s="4">
        <f t="shared" si="802"/>
        <v>16.666666666666668</v>
      </c>
      <c r="AN66" s="4">
        <f t="shared" ref="AN66:AO66" si="805">+AN64/16*12/AN63</f>
        <v>16.666666666666668</v>
      </c>
      <c r="AO66" s="4">
        <f t="shared" si="805"/>
        <v>16.666666666666668</v>
      </c>
      <c r="AP66" s="4">
        <f t="shared" ref="AP66" si="806">+AP64/16*12/AP63</f>
        <v>16.666666666666668</v>
      </c>
      <c r="AQ66" s="4">
        <f t="shared" si="802"/>
        <v>16.666666666666668</v>
      </c>
      <c r="AR66" s="4">
        <f t="shared" ref="AR66" si="807">+AR64/16*12/AR63</f>
        <v>16.666666666666668</v>
      </c>
      <c r="AS66" s="4">
        <f t="shared" ref="AS66:BB66" si="808">+AS64/16*12/AS63</f>
        <v>16.666666666666668</v>
      </c>
      <c r="AT66" s="4">
        <f t="shared" ref="AT66" si="809">+AT64/16*12/AT63</f>
        <v>16.666666666666668</v>
      </c>
      <c r="AU66" s="4">
        <f t="shared" ref="AU66:AW66" si="810">+AU64/16*12/AU63</f>
        <v>16.666666666666668</v>
      </c>
      <c r="AV66" s="4">
        <f t="shared" si="810"/>
        <v>16.666666666666668</v>
      </c>
      <c r="AW66" s="4">
        <f t="shared" si="810"/>
        <v>16.666666666666668</v>
      </c>
      <c r="AX66" s="4">
        <f t="shared" si="808"/>
        <v>16.666666666666668</v>
      </c>
      <c r="AY66" s="4">
        <f t="shared" ref="AY66:AZ66" si="811">+AY64/16*12/AY63</f>
        <v>16.666666666666668</v>
      </c>
      <c r="AZ66" s="4">
        <f t="shared" si="811"/>
        <v>16.666666666666668</v>
      </c>
      <c r="BA66" s="4">
        <f t="shared" ref="BA66" si="812">+BA64/16*12/BA63</f>
        <v>16.666666666666668</v>
      </c>
      <c r="BB66" s="4">
        <f t="shared" si="808"/>
        <v>16.666666666666668</v>
      </c>
      <c r="BC66" s="4">
        <f t="shared" ref="BC66" si="813">+BC64/16*12/BC63</f>
        <v>16.666666666666668</v>
      </c>
      <c r="BD66" s="4">
        <f t="shared" ref="BD66:BQ66" si="814">+BD64/16*12/BD63</f>
        <v>16.666666666666668</v>
      </c>
      <c r="BE66" s="4">
        <f t="shared" ref="BE66:BG66" si="815">+BE64/16*12/BE63</f>
        <v>16.666666666666668</v>
      </c>
      <c r="BF66" s="4">
        <f t="shared" si="815"/>
        <v>16.666666666666668</v>
      </c>
      <c r="BG66" s="4">
        <f t="shared" si="815"/>
        <v>16.666666666666668</v>
      </c>
      <c r="BH66" s="4">
        <f t="shared" si="814"/>
        <v>16.666666666666668</v>
      </c>
      <c r="BI66" s="4">
        <f t="shared" ref="BI66:BJ66" si="816">+BI64/16*12/BI63</f>
        <v>16.666666666666668</v>
      </c>
      <c r="BJ66" s="4">
        <f t="shared" si="816"/>
        <v>16.666666666666668</v>
      </c>
      <c r="BK66" s="4">
        <f t="shared" ref="BK66" si="817">+BK64/16*12/BK63</f>
        <v>16.666666666666668</v>
      </c>
      <c r="BL66" s="4">
        <f t="shared" ref="BL66" si="818">+BL64/16*12/BL63</f>
        <v>16.666666666666668</v>
      </c>
      <c r="BM66" s="4">
        <f t="shared" si="814"/>
        <v>16.666666666666668</v>
      </c>
      <c r="BN66" s="4">
        <f t="shared" ref="BN66:BP66" si="819">+BN64/16*12/BN63</f>
        <v>16.666666666666668</v>
      </c>
      <c r="BO66" s="4">
        <f t="shared" si="819"/>
        <v>16.666666666666668</v>
      </c>
      <c r="BP66" s="4">
        <f t="shared" si="819"/>
        <v>16.666666666666668</v>
      </c>
      <c r="BQ66" s="4">
        <f t="shared" si="814"/>
        <v>16.666666666666668</v>
      </c>
      <c r="BR66" s="4">
        <f t="shared" ref="BR66:BS66" si="820">+BR64/16*12/BR63</f>
        <v>16.666666666666668</v>
      </c>
      <c r="BS66" s="4">
        <f t="shared" si="820"/>
        <v>16.666666666666668</v>
      </c>
      <c r="BT66" s="4">
        <f t="shared" ref="BT66" si="821">+BT64/16*12/BT63</f>
        <v>16.666666666666668</v>
      </c>
      <c r="BU66" s="4">
        <f t="shared" ref="BU66" si="822">+BU64/16*12/BU63</f>
        <v>16.666666666666668</v>
      </c>
      <c r="BV66" s="4">
        <f t="shared" ref="BV66" si="823">+BV64/16*12/BV63</f>
        <v>16.666666666666668</v>
      </c>
      <c r="BW66" s="4">
        <f t="shared" ref="BW66:CF66" si="824">+BW64/16*12/BW63</f>
        <v>16.666666666666668</v>
      </c>
      <c r="BX66" s="4">
        <f t="shared" ref="BX66:BZ66" si="825">+BX64/16*12/BX63</f>
        <v>16.666666666666668</v>
      </c>
      <c r="BY66" s="4">
        <f t="shared" si="825"/>
        <v>16.666666666666668</v>
      </c>
      <c r="BZ66" s="4">
        <f t="shared" si="825"/>
        <v>16.666666666666668</v>
      </c>
      <c r="CA66" s="4">
        <f t="shared" si="824"/>
        <v>16.666666666666668</v>
      </c>
      <c r="CB66" s="4">
        <f t="shared" ref="CB66:CC66" si="826">+CB64/16*12/CB63</f>
        <v>16.666666666666668</v>
      </c>
      <c r="CC66" s="4">
        <f t="shared" si="826"/>
        <v>16.666666666666668</v>
      </c>
      <c r="CD66" s="4">
        <f t="shared" ref="CD66" si="827">+CD64/16*12/CD63</f>
        <v>16.666666666666668</v>
      </c>
      <c r="CE66" s="4">
        <f t="shared" ref="CE66" si="828">+CE64/16*12/CE63</f>
        <v>16.666666666666668</v>
      </c>
      <c r="CF66" s="4">
        <f t="shared" si="824"/>
        <v>16.666666666666668</v>
      </c>
      <c r="CG66" s="4">
        <f t="shared" ref="CG66" si="829">+CG64/16*12/CG63</f>
        <v>16.666666666666668</v>
      </c>
    </row>
    <row r="68" spans="1:85" x14ac:dyDescent="0.25">
      <c r="A68" s="2" t="s">
        <v>98</v>
      </c>
    </row>
    <row r="69" spans="1:85" x14ac:dyDescent="0.25">
      <c r="A69" s="2" t="s">
        <v>99</v>
      </c>
      <c r="B69" s="2" t="s">
        <v>100</v>
      </c>
      <c r="C69" s="4">
        <f t="shared" ref="C69:CG69" si="830">+C9</f>
        <v>5</v>
      </c>
      <c r="D69" s="4">
        <f t="shared" ref="D69:F69" si="831">+D9</f>
        <v>5</v>
      </c>
      <c r="E69" s="4">
        <f t="shared" si="831"/>
        <v>5</v>
      </c>
      <c r="F69" s="4">
        <f t="shared" si="831"/>
        <v>5</v>
      </c>
      <c r="G69" s="4">
        <f t="shared" si="830"/>
        <v>5</v>
      </c>
      <c r="H69" s="4">
        <f t="shared" ref="H69:I69" si="832">+H9</f>
        <v>5</v>
      </c>
      <c r="I69" s="4">
        <f t="shared" si="832"/>
        <v>5</v>
      </c>
      <c r="J69" s="4">
        <f t="shared" si="830"/>
        <v>5</v>
      </c>
      <c r="K69" s="4">
        <f t="shared" si="830"/>
        <v>5</v>
      </c>
      <c r="L69" s="4">
        <f t="shared" si="830"/>
        <v>5</v>
      </c>
      <c r="M69" s="4">
        <f t="shared" si="830"/>
        <v>5</v>
      </c>
      <c r="N69" s="4">
        <f t="shared" ref="N69:P69" si="833">+N9</f>
        <v>5</v>
      </c>
      <c r="O69" s="4">
        <f t="shared" si="833"/>
        <v>5</v>
      </c>
      <c r="P69" s="4">
        <f t="shared" si="833"/>
        <v>5</v>
      </c>
      <c r="Q69" s="4">
        <f t="shared" si="830"/>
        <v>5</v>
      </c>
      <c r="R69" s="4">
        <f t="shared" ref="R69:S69" si="834">+R9</f>
        <v>5</v>
      </c>
      <c r="S69" s="4">
        <f t="shared" si="834"/>
        <v>5</v>
      </c>
      <c r="T69" s="4">
        <f t="shared" si="830"/>
        <v>5</v>
      </c>
      <c r="U69" s="4">
        <f t="shared" si="830"/>
        <v>5</v>
      </c>
      <c r="V69" s="4">
        <f t="shared" si="830"/>
        <v>5</v>
      </c>
      <c r="W69" s="4">
        <f t="shared" si="830"/>
        <v>5</v>
      </c>
      <c r="X69" s="4">
        <f t="shared" ref="X69" si="835">+X9</f>
        <v>1</v>
      </c>
      <c r="Y69" s="4">
        <f t="shared" ref="Y69:AA69" si="836">+Y9</f>
        <v>5</v>
      </c>
      <c r="Z69" s="4">
        <f t="shared" si="836"/>
        <v>5</v>
      </c>
      <c r="AA69" s="4">
        <f t="shared" si="836"/>
        <v>5</v>
      </c>
      <c r="AB69" s="4">
        <f t="shared" si="830"/>
        <v>5</v>
      </c>
      <c r="AC69" s="4">
        <f t="shared" ref="AC69:AD69" si="837">+AC9</f>
        <v>5</v>
      </c>
      <c r="AD69" s="4">
        <f t="shared" si="837"/>
        <v>5</v>
      </c>
      <c r="AE69" s="4">
        <f t="shared" si="830"/>
        <v>5</v>
      </c>
      <c r="AF69" s="4">
        <f t="shared" si="830"/>
        <v>5</v>
      </c>
      <c r="AG69" s="4">
        <f t="shared" si="830"/>
        <v>5</v>
      </c>
      <c r="AH69" s="4">
        <f t="shared" si="830"/>
        <v>5</v>
      </c>
      <c r="AI69" s="4">
        <f t="shared" ref="AI69" si="838">+AI9</f>
        <v>1</v>
      </c>
      <c r="AJ69" s="4">
        <f t="shared" ref="AJ69:AL69" si="839">+AJ9</f>
        <v>5</v>
      </c>
      <c r="AK69" s="4">
        <f t="shared" si="839"/>
        <v>5</v>
      </c>
      <c r="AL69" s="4">
        <f t="shared" si="839"/>
        <v>5</v>
      </c>
      <c r="AM69" s="4">
        <f t="shared" si="830"/>
        <v>5</v>
      </c>
      <c r="AN69" s="4">
        <f t="shared" ref="AN69:AO69" si="840">+AN9</f>
        <v>5</v>
      </c>
      <c r="AO69" s="4">
        <f t="shared" si="840"/>
        <v>5</v>
      </c>
      <c r="AP69" s="4">
        <f t="shared" si="830"/>
        <v>5</v>
      </c>
      <c r="AQ69" s="4">
        <f t="shared" si="830"/>
        <v>5</v>
      </c>
      <c r="AR69" s="4">
        <f t="shared" si="830"/>
        <v>5</v>
      </c>
      <c r="AS69" s="4">
        <f t="shared" si="830"/>
        <v>5</v>
      </c>
      <c r="AT69" s="4">
        <f t="shared" ref="AT69" si="841">+AT9</f>
        <v>1</v>
      </c>
      <c r="AU69" s="4">
        <f t="shared" ref="AU69:AW69" si="842">+AU9</f>
        <v>5</v>
      </c>
      <c r="AV69" s="4">
        <f t="shared" si="842"/>
        <v>5</v>
      </c>
      <c r="AW69" s="4">
        <f t="shared" si="842"/>
        <v>5</v>
      </c>
      <c r="AX69" s="4">
        <f t="shared" si="830"/>
        <v>5</v>
      </c>
      <c r="AY69" s="4">
        <f t="shared" ref="AY69:AZ69" si="843">+AY9</f>
        <v>5</v>
      </c>
      <c r="AZ69" s="4">
        <f t="shared" si="843"/>
        <v>5</v>
      </c>
      <c r="BA69" s="4">
        <f t="shared" si="830"/>
        <v>5</v>
      </c>
      <c r="BB69" s="4">
        <f t="shared" si="830"/>
        <v>5</v>
      </c>
      <c r="BC69" s="4">
        <f t="shared" si="830"/>
        <v>5</v>
      </c>
      <c r="BD69" s="4">
        <f t="shared" si="830"/>
        <v>5</v>
      </c>
      <c r="BE69" s="4">
        <f t="shared" ref="BE69:BG69" si="844">+BE9</f>
        <v>5</v>
      </c>
      <c r="BF69" s="4">
        <f t="shared" si="844"/>
        <v>5</v>
      </c>
      <c r="BG69" s="4">
        <f t="shared" si="844"/>
        <v>5</v>
      </c>
      <c r="BH69" s="4">
        <f t="shared" si="830"/>
        <v>5</v>
      </c>
      <c r="BI69" s="4">
        <f t="shared" ref="BI69:BJ69" si="845">+BI9</f>
        <v>5</v>
      </c>
      <c r="BJ69" s="4">
        <f t="shared" si="845"/>
        <v>5</v>
      </c>
      <c r="BK69" s="4">
        <f t="shared" si="830"/>
        <v>5</v>
      </c>
      <c r="BL69" s="4">
        <f t="shared" si="830"/>
        <v>5</v>
      </c>
      <c r="BM69" s="4">
        <f t="shared" si="830"/>
        <v>5</v>
      </c>
      <c r="BN69" s="4">
        <f t="shared" ref="BN69:BP69" si="846">+BN9</f>
        <v>5</v>
      </c>
      <c r="BO69" s="4">
        <f t="shared" si="846"/>
        <v>5</v>
      </c>
      <c r="BP69" s="4">
        <f t="shared" si="846"/>
        <v>5</v>
      </c>
      <c r="BQ69" s="4">
        <f t="shared" si="830"/>
        <v>5</v>
      </c>
      <c r="BR69" s="4">
        <f t="shared" ref="BR69:BS69" si="847">+BR9</f>
        <v>5</v>
      </c>
      <c r="BS69" s="4">
        <f t="shared" si="847"/>
        <v>5</v>
      </c>
      <c r="BT69" s="4">
        <f t="shared" si="830"/>
        <v>5</v>
      </c>
      <c r="BU69" s="4">
        <f t="shared" si="830"/>
        <v>5</v>
      </c>
      <c r="BV69" s="4">
        <f t="shared" si="830"/>
        <v>5</v>
      </c>
      <c r="BW69" s="4">
        <f t="shared" si="830"/>
        <v>5</v>
      </c>
      <c r="BX69" s="4">
        <f t="shared" ref="BX69:BZ69" si="848">+BX9</f>
        <v>5</v>
      </c>
      <c r="BY69" s="4">
        <f t="shared" si="848"/>
        <v>5</v>
      </c>
      <c r="BZ69" s="4">
        <f t="shared" si="848"/>
        <v>5</v>
      </c>
      <c r="CA69" s="4">
        <f t="shared" si="830"/>
        <v>5</v>
      </c>
      <c r="CB69" s="4">
        <f t="shared" ref="CB69:CC69" si="849">+CB9</f>
        <v>5</v>
      </c>
      <c r="CC69" s="4">
        <f t="shared" si="849"/>
        <v>5</v>
      </c>
      <c r="CD69" s="4">
        <f t="shared" si="830"/>
        <v>5</v>
      </c>
      <c r="CE69" s="4">
        <f t="shared" si="830"/>
        <v>5</v>
      </c>
      <c r="CF69" s="4">
        <f t="shared" si="830"/>
        <v>1</v>
      </c>
      <c r="CG69" s="4">
        <f t="shared" si="830"/>
        <v>5</v>
      </c>
    </row>
    <row r="70" spans="1:85" x14ac:dyDescent="0.25">
      <c r="A70" s="2" t="s">
        <v>101</v>
      </c>
      <c r="C70" s="4">
        <f t="shared" ref="C70:CG70" si="850">+C8</f>
        <v>35</v>
      </c>
      <c r="D70" s="4">
        <f t="shared" ref="D70:F70" si="851">+D8</f>
        <v>35</v>
      </c>
      <c r="E70" s="4">
        <f t="shared" si="851"/>
        <v>35</v>
      </c>
      <c r="F70" s="4">
        <f t="shared" si="851"/>
        <v>35</v>
      </c>
      <c r="G70" s="4">
        <f t="shared" si="850"/>
        <v>35</v>
      </c>
      <c r="H70" s="4">
        <f t="shared" ref="H70:I70" si="852">+H8</f>
        <v>35</v>
      </c>
      <c r="I70" s="4">
        <f t="shared" si="852"/>
        <v>35</v>
      </c>
      <c r="J70" s="4">
        <f t="shared" si="850"/>
        <v>35</v>
      </c>
      <c r="K70" s="4">
        <f t="shared" si="850"/>
        <v>35</v>
      </c>
      <c r="L70" s="4">
        <f t="shared" si="850"/>
        <v>35</v>
      </c>
      <c r="M70" s="4">
        <f t="shared" si="850"/>
        <v>35</v>
      </c>
      <c r="N70" s="4">
        <f t="shared" ref="N70:P70" si="853">+N8</f>
        <v>35</v>
      </c>
      <c r="O70" s="4">
        <f t="shared" si="853"/>
        <v>35</v>
      </c>
      <c r="P70" s="4">
        <f t="shared" si="853"/>
        <v>35</v>
      </c>
      <c r="Q70" s="4">
        <f t="shared" si="850"/>
        <v>35</v>
      </c>
      <c r="R70" s="4">
        <f t="shared" ref="R70:S70" si="854">+R8</f>
        <v>35</v>
      </c>
      <c r="S70" s="4">
        <f t="shared" si="854"/>
        <v>35</v>
      </c>
      <c r="T70" s="4">
        <f t="shared" si="850"/>
        <v>35</v>
      </c>
      <c r="U70" s="4">
        <f t="shared" si="850"/>
        <v>35</v>
      </c>
      <c r="V70" s="4">
        <f t="shared" si="850"/>
        <v>35</v>
      </c>
      <c r="W70" s="4">
        <f t="shared" si="850"/>
        <v>35</v>
      </c>
      <c r="X70" s="4">
        <f t="shared" ref="X70" si="855">+X8</f>
        <v>35</v>
      </c>
      <c r="Y70" s="4">
        <f t="shared" ref="Y70:AA70" si="856">+Y8</f>
        <v>35</v>
      </c>
      <c r="Z70" s="4">
        <f t="shared" si="856"/>
        <v>35</v>
      </c>
      <c r="AA70" s="4">
        <f t="shared" si="856"/>
        <v>35</v>
      </c>
      <c r="AB70" s="4">
        <f t="shared" si="850"/>
        <v>35</v>
      </c>
      <c r="AC70" s="4">
        <f t="shared" ref="AC70:AD70" si="857">+AC8</f>
        <v>35</v>
      </c>
      <c r="AD70" s="4">
        <f t="shared" si="857"/>
        <v>35</v>
      </c>
      <c r="AE70" s="4">
        <f t="shared" si="850"/>
        <v>35</v>
      </c>
      <c r="AF70" s="4">
        <f t="shared" si="850"/>
        <v>35</v>
      </c>
      <c r="AG70" s="4">
        <f t="shared" si="850"/>
        <v>35</v>
      </c>
      <c r="AH70" s="4">
        <f t="shared" si="850"/>
        <v>35</v>
      </c>
      <c r="AI70" s="4">
        <f t="shared" ref="AI70" si="858">+AI8</f>
        <v>35</v>
      </c>
      <c r="AJ70" s="4">
        <f t="shared" ref="AJ70:AL70" si="859">+AJ8</f>
        <v>35</v>
      </c>
      <c r="AK70" s="4">
        <f t="shared" si="859"/>
        <v>35</v>
      </c>
      <c r="AL70" s="4">
        <f t="shared" si="859"/>
        <v>35</v>
      </c>
      <c r="AM70" s="4">
        <f t="shared" si="850"/>
        <v>35</v>
      </c>
      <c r="AN70" s="4">
        <f t="shared" ref="AN70:AO70" si="860">+AN8</f>
        <v>35</v>
      </c>
      <c r="AO70" s="4">
        <f t="shared" si="860"/>
        <v>35</v>
      </c>
      <c r="AP70" s="4">
        <f t="shared" si="850"/>
        <v>35</v>
      </c>
      <c r="AQ70" s="4">
        <f t="shared" si="850"/>
        <v>35</v>
      </c>
      <c r="AR70" s="4">
        <f t="shared" si="850"/>
        <v>35</v>
      </c>
      <c r="AS70" s="4">
        <f t="shared" si="850"/>
        <v>35</v>
      </c>
      <c r="AT70" s="4">
        <f t="shared" ref="AT70" si="861">+AT8</f>
        <v>35</v>
      </c>
      <c r="AU70" s="4">
        <f t="shared" ref="AU70:AW70" si="862">+AU8</f>
        <v>35</v>
      </c>
      <c r="AV70" s="4">
        <f t="shared" si="862"/>
        <v>35</v>
      </c>
      <c r="AW70" s="4">
        <f t="shared" si="862"/>
        <v>35</v>
      </c>
      <c r="AX70" s="4">
        <f t="shared" si="850"/>
        <v>35</v>
      </c>
      <c r="AY70" s="4">
        <f t="shared" ref="AY70:AZ70" si="863">+AY8</f>
        <v>35</v>
      </c>
      <c r="AZ70" s="4">
        <f t="shared" si="863"/>
        <v>35</v>
      </c>
      <c r="BA70" s="4">
        <f t="shared" si="850"/>
        <v>35</v>
      </c>
      <c r="BB70" s="4">
        <f t="shared" si="850"/>
        <v>35</v>
      </c>
      <c r="BC70" s="4">
        <f t="shared" si="850"/>
        <v>35</v>
      </c>
      <c r="BD70" s="4">
        <f t="shared" si="850"/>
        <v>35</v>
      </c>
      <c r="BE70" s="4">
        <f t="shared" ref="BE70:BG70" si="864">+BE8</f>
        <v>35</v>
      </c>
      <c r="BF70" s="4">
        <f t="shared" si="864"/>
        <v>35</v>
      </c>
      <c r="BG70" s="4">
        <f t="shared" si="864"/>
        <v>35</v>
      </c>
      <c r="BH70" s="4">
        <f t="shared" si="850"/>
        <v>35</v>
      </c>
      <c r="BI70" s="4">
        <f t="shared" ref="BI70:BJ70" si="865">+BI8</f>
        <v>35</v>
      </c>
      <c r="BJ70" s="4">
        <f t="shared" si="865"/>
        <v>35</v>
      </c>
      <c r="BK70" s="4">
        <f t="shared" si="850"/>
        <v>35</v>
      </c>
      <c r="BL70" s="4">
        <f t="shared" si="850"/>
        <v>35</v>
      </c>
      <c r="BM70" s="4">
        <f t="shared" si="850"/>
        <v>35</v>
      </c>
      <c r="BN70" s="4">
        <f t="shared" ref="BN70:BP70" si="866">+BN8</f>
        <v>35</v>
      </c>
      <c r="BO70" s="4">
        <f t="shared" si="866"/>
        <v>35</v>
      </c>
      <c r="BP70" s="4">
        <f t="shared" si="866"/>
        <v>35</v>
      </c>
      <c r="BQ70" s="4">
        <f t="shared" si="850"/>
        <v>35</v>
      </c>
      <c r="BR70" s="4">
        <f t="shared" ref="BR70:BS70" si="867">+BR8</f>
        <v>35</v>
      </c>
      <c r="BS70" s="4">
        <f t="shared" si="867"/>
        <v>35</v>
      </c>
      <c r="BT70" s="4">
        <f t="shared" si="850"/>
        <v>35</v>
      </c>
      <c r="BU70" s="4">
        <f t="shared" si="850"/>
        <v>35</v>
      </c>
      <c r="BV70" s="4">
        <f t="shared" si="850"/>
        <v>35</v>
      </c>
      <c r="BW70" s="4">
        <f t="shared" si="850"/>
        <v>35</v>
      </c>
      <c r="BX70" s="4">
        <f t="shared" ref="BX70:BZ70" si="868">+BX8</f>
        <v>35</v>
      </c>
      <c r="BY70" s="4">
        <f t="shared" si="868"/>
        <v>35</v>
      </c>
      <c r="BZ70" s="4">
        <f t="shared" si="868"/>
        <v>35</v>
      </c>
      <c r="CA70" s="4">
        <f t="shared" si="850"/>
        <v>35</v>
      </c>
      <c r="CB70" s="4">
        <f t="shared" ref="CB70:CC70" si="869">+CB8</f>
        <v>35</v>
      </c>
      <c r="CC70" s="4">
        <f t="shared" si="869"/>
        <v>35</v>
      </c>
      <c r="CD70" s="4">
        <f t="shared" si="850"/>
        <v>35</v>
      </c>
      <c r="CE70" s="4">
        <f t="shared" si="850"/>
        <v>35</v>
      </c>
      <c r="CF70" s="4">
        <f t="shared" si="850"/>
        <v>35</v>
      </c>
      <c r="CG70" s="4">
        <f t="shared" si="850"/>
        <v>35</v>
      </c>
    </row>
    <row r="71" spans="1:85" x14ac:dyDescent="0.25">
      <c r="A71" s="2" t="s">
        <v>102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0.5</v>
      </c>
      <c r="N71" s="5">
        <v>0.5</v>
      </c>
      <c r="O71" s="5">
        <v>0.5</v>
      </c>
      <c r="P71" s="5">
        <v>0.5</v>
      </c>
      <c r="Q71" s="5">
        <v>0.5</v>
      </c>
      <c r="R71" s="5">
        <v>0.5</v>
      </c>
      <c r="S71" s="5">
        <v>0.5</v>
      </c>
      <c r="T71" s="5">
        <v>0.5</v>
      </c>
      <c r="U71" s="5">
        <v>0.5</v>
      </c>
      <c r="V71" s="5">
        <v>0.5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0.75</v>
      </c>
      <c r="AI71" s="5">
        <v>0.75</v>
      </c>
      <c r="AJ71" s="5">
        <v>0.75</v>
      </c>
      <c r="AK71" s="5">
        <v>0.75</v>
      </c>
      <c r="AL71" s="5">
        <v>0.75</v>
      </c>
      <c r="AM71" s="5">
        <v>0.75</v>
      </c>
      <c r="AN71" s="5">
        <v>0.75</v>
      </c>
      <c r="AO71" s="5">
        <v>0.75</v>
      </c>
      <c r="AP71" s="5">
        <v>0.75</v>
      </c>
      <c r="AQ71" s="5">
        <v>0.75</v>
      </c>
      <c r="AR71" s="5">
        <v>0.75</v>
      </c>
      <c r="AS71" s="5">
        <v>0.5</v>
      </c>
      <c r="AT71" s="5">
        <v>0.5</v>
      </c>
      <c r="AU71" s="5">
        <v>0.5</v>
      </c>
      <c r="AV71" s="5">
        <v>0.5</v>
      </c>
      <c r="AW71" s="5">
        <v>0.5</v>
      </c>
      <c r="AX71" s="5">
        <v>0.5</v>
      </c>
      <c r="AY71" s="5">
        <v>0.5</v>
      </c>
      <c r="AZ71" s="5">
        <v>0.5</v>
      </c>
      <c r="BA71" s="5">
        <v>0.5</v>
      </c>
      <c r="BB71" s="5">
        <v>0.5</v>
      </c>
      <c r="BC71" s="5">
        <v>0.5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  <c r="BI71" s="5">
        <v>1</v>
      </c>
      <c r="BJ71" s="5">
        <v>1</v>
      </c>
      <c r="BK71" s="5">
        <v>1</v>
      </c>
      <c r="BL71" s="5">
        <v>1</v>
      </c>
      <c r="BM71" s="5">
        <v>0.5</v>
      </c>
      <c r="BN71" s="5">
        <v>0.5</v>
      </c>
      <c r="BO71" s="5">
        <v>0.5</v>
      </c>
      <c r="BP71" s="5">
        <v>0.5</v>
      </c>
      <c r="BQ71" s="5">
        <v>0.5</v>
      </c>
      <c r="BR71" s="5">
        <v>0.5</v>
      </c>
      <c r="BS71" s="5">
        <v>0.5</v>
      </c>
      <c r="BT71" s="5">
        <v>0.5</v>
      </c>
      <c r="BU71" s="5">
        <v>0.5</v>
      </c>
      <c r="BV71" s="5">
        <v>0.5</v>
      </c>
      <c r="BW71" s="5">
        <v>0.39</v>
      </c>
      <c r="BX71" s="5">
        <v>0.39</v>
      </c>
      <c r="BY71" s="5">
        <v>0.39</v>
      </c>
      <c r="BZ71" s="5">
        <v>0.39</v>
      </c>
      <c r="CA71" s="5">
        <v>0.39</v>
      </c>
      <c r="CB71" s="5">
        <v>0.39</v>
      </c>
      <c r="CC71" s="5">
        <v>0.39</v>
      </c>
      <c r="CD71" s="5">
        <v>0.39</v>
      </c>
      <c r="CE71" s="5">
        <v>0.39</v>
      </c>
      <c r="CF71" s="5">
        <v>0.39</v>
      </c>
      <c r="CG71" s="5">
        <v>0.39</v>
      </c>
    </row>
    <row r="72" spans="1:85" x14ac:dyDescent="0.25">
      <c r="A72" s="2" t="s">
        <v>103</v>
      </c>
      <c r="C72" s="3">
        <v>0.3</v>
      </c>
      <c r="D72" s="3">
        <v>0.3</v>
      </c>
      <c r="E72" s="3">
        <v>0.3</v>
      </c>
      <c r="F72" s="3">
        <v>0.3</v>
      </c>
      <c r="G72" s="3">
        <v>0.3</v>
      </c>
      <c r="H72" s="3">
        <v>0.3</v>
      </c>
      <c r="I72" s="3">
        <v>0.3</v>
      </c>
      <c r="J72" s="3">
        <v>0.3</v>
      </c>
      <c r="K72" s="3">
        <v>0.3</v>
      </c>
      <c r="L72" s="3">
        <v>0.3</v>
      </c>
      <c r="M72" s="3">
        <v>0.3</v>
      </c>
      <c r="N72" s="3">
        <v>0.3</v>
      </c>
      <c r="O72" s="3">
        <v>0.3</v>
      </c>
      <c r="P72" s="3">
        <v>0.3</v>
      </c>
      <c r="Q72" s="3">
        <v>0.3</v>
      </c>
      <c r="R72" s="3">
        <v>0.3</v>
      </c>
      <c r="S72" s="3">
        <v>0.3</v>
      </c>
      <c r="T72" s="3">
        <v>0.3</v>
      </c>
      <c r="U72" s="3">
        <v>0.3</v>
      </c>
      <c r="V72" s="3">
        <v>0.3</v>
      </c>
      <c r="W72" s="3">
        <v>0.65</v>
      </c>
      <c r="X72" s="3">
        <v>0.65</v>
      </c>
      <c r="Y72" s="3">
        <v>0.65</v>
      </c>
      <c r="Z72" s="3">
        <v>0.65</v>
      </c>
      <c r="AA72" s="3">
        <v>0.65</v>
      </c>
      <c r="AB72" s="3">
        <v>0.65</v>
      </c>
      <c r="AC72" s="3">
        <v>0.65</v>
      </c>
      <c r="AD72" s="3">
        <v>0.65</v>
      </c>
      <c r="AE72" s="3">
        <v>0.65</v>
      </c>
      <c r="AF72" s="3">
        <v>0.65</v>
      </c>
      <c r="AG72" s="3">
        <v>0.65</v>
      </c>
      <c r="AH72" s="3">
        <v>0.65</v>
      </c>
      <c r="AI72" s="3">
        <v>0.65</v>
      </c>
      <c r="AJ72" s="3">
        <v>0.65</v>
      </c>
      <c r="AK72" s="3">
        <v>0.65</v>
      </c>
      <c r="AL72" s="3">
        <v>0.65</v>
      </c>
      <c r="AM72" s="3">
        <v>0.65</v>
      </c>
      <c r="AN72" s="3">
        <v>0.65</v>
      </c>
      <c r="AO72" s="3">
        <v>0.65</v>
      </c>
      <c r="AP72" s="3">
        <v>0.65</v>
      </c>
      <c r="AQ72" s="3">
        <v>0.65</v>
      </c>
      <c r="AR72" s="3">
        <v>0.65</v>
      </c>
      <c r="AS72" s="3">
        <v>0.65</v>
      </c>
      <c r="AT72" s="3">
        <v>0.65</v>
      </c>
      <c r="AU72" s="3">
        <v>0.65</v>
      </c>
      <c r="AV72" s="3">
        <v>0.65</v>
      </c>
      <c r="AW72" s="3">
        <v>0.65</v>
      </c>
      <c r="AX72" s="3">
        <v>0.65</v>
      </c>
      <c r="AY72" s="3">
        <v>0.65</v>
      </c>
      <c r="AZ72" s="3">
        <v>0.65</v>
      </c>
      <c r="BA72" s="3">
        <v>0.65</v>
      </c>
      <c r="BB72" s="3">
        <v>0.65</v>
      </c>
      <c r="BC72" s="3">
        <v>0.65</v>
      </c>
      <c r="BD72" s="3">
        <v>4.9000000000000004</v>
      </c>
      <c r="BE72" s="3">
        <v>4.9000000000000004</v>
      </c>
      <c r="BF72" s="3">
        <v>4.9000000000000004</v>
      </c>
      <c r="BG72" s="3">
        <v>4.9000000000000004</v>
      </c>
      <c r="BH72" s="3">
        <v>4.9000000000000004</v>
      </c>
      <c r="BI72" s="3">
        <v>4.9000000000000004</v>
      </c>
      <c r="BJ72" s="3">
        <v>4.9000000000000004</v>
      </c>
      <c r="BK72" s="3">
        <v>4.9000000000000004</v>
      </c>
      <c r="BL72" s="3">
        <v>4.9000000000000004</v>
      </c>
      <c r="BM72" s="3">
        <v>4.9000000000000004</v>
      </c>
      <c r="BN72" s="3">
        <v>4.9000000000000004</v>
      </c>
      <c r="BO72" s="3">
        <v>4.9000000000000004</v>
      </c>
      <c r="BP72" s="3">
        <v>4.9000000000000004</v>
      </c>
      <c r="BQ72" s="3">
        <v>4.9000000000000004</v>
      </c>
      <c r="BR72" s="3">
        <v>4.9000000000000004</v>
      </c>
      <c r="BS72" s="3">
        <v>4.9000000000000004</v>
      </c>
      <c r="BT72" s="3">
        <v>4.9000000000000004</v>
      </c>
      <c r="BU72" s="3">
        <v>4.9000000000000004</v>
      </c>
      <c r="BV72" s="3">
        <v>4.9000000000000004</v>
      </c>
      <c r="BW72" s="3">
        <v>2.5</v>
      </c>
      <c r="BX72" s="3">
        <v>2.5</v>
      </c>
      <c r="BY72" s="3">
        <v>2.5</v>
      </c>
      <c r="BZ72" s="3">
        <v>2.5</v>
      </c>
      <c r="CA72" s="3">
        <v>2.5</v>
      </c>
      <c r="CB72" s="3">
        <v>2.5</v>
      </c>
      <c r="CC72" s="3">
        <v>2.5</v>
      </c>
      <c r="CD72" s="3">
        <v>2.5</v>
      </c>
      <c r="CE72" s="3">
        <v>2.5</v>
      </c>
      <c r="CF72" s="3">
        <v>2.5</v>
      </c>
      <c r="CG72" s="3">
        <v>2.5</v>
      </c>
    </row>
    <row r="73" spans="1:85" x14ac:dyDescent="0.25">
      <c r="A73" s="2" t="s">
        <v>104</v>
      </c>
      <c r="C73" s="4">
        <f t="shared" ref="C73:J73" si="870">+C71*C72</f>
        <v>0.3</v>
      </c>
      <c r="D73" s="4">
        <f t="shared" si="870"/>
        <v>0.3</v>
      </c>
      <c r="E73" s="4">
        <f t="shared" si="870"/>
        <v>0.3</v>
      </c>
      <c r="F73" s="4">
        <f t="shared" si="870"/>
        <v>0.3</v>
      </c>
      <c r="G73" s="4">
        <f t="shared" si="870"/>
        <v>0.3</v>
      </c>
      <c r="H73" s="4">
        <f t="shared" si="870"/>
        <v>0.3</v>
      </c>
      <c r="I73" s="4">
        <f t="shared" si="870"/>
        <v>0.3</v>
      </c>
      <c r="J73" s="4">
        <f t="shared" si="870"/>
        <v>0.3</v>
      </c>
      <c r="K73" s="4">
        <f t="shared" ref="K73:L73" si="871">+K71*K72</f>
        <v>0.3</v>
      </c>
      <c r="L73" s="4">
        <f t="shared" si="871"/>
        <v>0.3</v>
      </c>
      <c r="M73" s="4">
        <f t="shared" ref="M73:U73" si="872">+M71*M72</f>
        <v>0.15</v>
      </c>
      <c r="N73" s="4">
        <f t="shared" ref="N73:P73" si="873">+N71*N72</f>
        <v>0.15</v>
      </c>
      <c r="O73" s="4">
        <f t="shared" si="873"/>
        <v>0.15</v>
      </c>
      <c r="P73" s="4">
        <f t="shared" si="873"/>
        <v>0.15</v>
      </c>
      <c r="Q73" s="4">
        <f t="shared" si="872"/>
        <v>0.15</v>
      </c>
      <c r="R73" s="4">
        <f t="shared" ref="R73:S73" si="874">+R71*R72</f>
        <v>0.15</v>
      </c>
      <c r="S73" s="4">
        <f t="shared" si="874"/>
        <v>0.15</v>
      </c>
      <c r="T73" s="4">
        <f t="shared" ref="T73" si="875">+T71*T72</f>
        <v>0.15</v>
      </c>
      <c r="U73" s="4">
        <f t="shared" si="872"/>
        <v>0.15</v>
      </c>
      <c r="V73" s="4">
        <f t="shared" ref="V73" si="876">+V71*V72</f>
        <v>0.15</v>
      </c>
      <c r="W73" s="4">
        <f t="shared" ref="W73:AF73" si="877">+W71*W72</f>
        <v>0.65</v>
      </c>
      <c r="X73" s="4">
        <f t="shared" ref="X73" si="878">+X71*X72</f>
        <v>0.65</v>
      </c>
      <c r="Y73" s="4">
        <f t="shared" ref="Y73:AA73" si="879">+Y71*Y72</f>
        <v>0.65</v>
      </c>
      <c r="Z73" s="4">
        <f t="shared" si="879"/>
        <v>0.65</v>
      </c>
      <c r="AA73" s="4">
        <f t="shared" si="879"/>
        <v>0.65</v>
      </c>
      <c r="AB73" s="4">
        <f t="shared" si="877"/>
        <v>0.65</v>
      </c>
      <c r="AC73" s="4">
        <f t="shared" ref="AC73:AD73" si="880">+AC71*AC72</f>
        <v>0.65</v>
      </c>
      <c r="AD73" s="4">
        <f t="shared" si="880"/>
        <v>0.65</v>
      </c>
      <c r="AE73" s="4">
        <f t="shared" ref="AE73" si="881">+AE71*AE72</f>
        <v>0.65</v>
      </c>
      <c r="AF73" s="4">
        <f t="shared" si="877"/>
        <v>0.65</v>
      </c>
      <c r="AG73" s="4">
        <f t="shared" ref="AG73" si="882">+AG71*AG72</f>
        <v>0.65</v>
      </c>
      <c r="AH73" s="4">
        <f t="shared" ref="AH73:AQ73" si="883">+AH71*AH72</f>
        <v>0.48750000000000004</v>
      </c>
      <c r="AI73" s="4">
        <f t="shared" ref="AI73" si="884">+AI71*AI72</f>
        <v>0.48750000000000004</v>
      </c>
      <c r="AJ73" s="4">
        <f t="shared" ref="AJ73:AL73" si="885">+AJ71*AJ72</f>
        <v>0.48750000000000004</v>
      </c>
      <c r="AK73" s="4">
        <f t="shared" si="885"/>
        <v>0.48750000000000004</v>
      </c>
      <c r="AL73" s="4">
        <f t="shared" si="885"/>
        <v>0.48750000000000004</v>
      </c>
      <c r="AM73" s="4">
        <f t="shared" si="883"/>
        <v>0.48750000000000004</v>
      </c>
      <c r="AN73" s="4">
        <f t="shared" ref="AN73:AO73" si="886">+AN71*AN72</f>
        <v>0.48750000000000004</v>
      </c>
      <c r="AO73" s="4">
        <f t="shared" si="886"/>
        <v>0.48750000000000004</v>
      </c>
      <c r="AP73" s="4">
        <f t="shared" ref="AP73" si="887">+AP71*AP72</f>
        <v>0.48750000000000004</v>
      </c>
      <c r="AQ73" s="4">
        <f t="shared" si="883"/>
        <v>0.48750000000000004</v>
      </c>
      <c r="AR73" s="4">
        <f t="shared" ref="AR73" si="888">+AR71*AR72</f>
        <v>0.48750000000000004</v>
      </c>
      <c r="AS73" s="4">
        <f t="shared" ref="AS73:BB73" si="889">+AS71*AS72</f>
        <v>0.32500000000000001</v>
      </c>
      <c r="AT73" s="4">
        <f t="shared" ref="AT73" si="890">+AT71*AT72</f>
        <v>0.32500000000000001</v>
      </c>
      <c r="AU73" s="4">
        <f t="shared" ref="AU73:AW73" si="891">+AU71*AU72</f>
        <v>0.32500000000000001</v>
      </c>
      <c r="AV73" s="4">
        <f t="shared" si="891"/>
        <v>0.32500000000000001</v>
      </c>
      <c r="AW73" s="4">
        <f t="shared" si="891"/>
        <v>0.32500000000000001</v>
      </c>
      <c r="AX73" s="4">
        <f t="shared" si="889"/>
        <v>0.32500000000000001</v>
      </c>
      <c r="AY73" s="4">
        <f t="shared" ref="AY73:AZ73" si="892">+AY71*AY72</f>
        <v>0.32500000000000001</v>
      </c>
      <c r="AZ73" s="4">
        <f t="shared" si="892"/>
        <v>0.32500000000000001</v>
      </c>
      <c r="BA73" s="4">
        <f t="shared" ref="BA73" si="893">+BA71*BA72</f>
        <v>0.32500000000000001</v>
      </c>
      <c r="BB73" s="4">
        <f t="shared" si="889"/>
        <v>0.32500000000000001</v>
      </c>
      <c r="BC73" s="4">
        <f t="shared" ref="BC73" si="894">+BC71*BC72</f>
        <v>0.32500000000000001</v>
      </c>
      <c r="BD73" s="4">
        <f t="shared" ref="BD73:BQ73" si="895">+BD71*BD72</f>
        <v>4.9000000000000004</v>
      </c>
      <c r="BE73" s="4">
        <f t="shared" ref="BE73:BG73" si="896">+BE71*BE72</f>
        <v>4.9000000000000004</v>
      </c>
      <c r="BF73" s="4">
        <f t="shared" si="896"/>
        <v>4.9000000000000004</v>
      </c>
      <c r="BG73" s="4">
        <f t="shared" si="896"/>
        <v>4.9000000000000004</v>
      </c>
      <c r="BH73" s="4">
        <f t="shared" si="895"/>
        <v>4.9000000000000004</v>
      </c>
      <c r="BI73" s="4">
        <f t="shared" ref="BI73:BJ73" si="897">+BI71*BI72</f>
        <v>4.9000000000000004</v>
      </c>
      <c r="BJ73" s="4">
        <f t="shared" si="897"/>
        <v>4.9000000000000004</v>
      </c>
      <c r="BK73" s="4">
        <f t="shared" ref="BK73" si="898">+BK71*BK72</f>
        <v>4.9000000000000004</v>
      </c>
      <c r="BL73" s="4">
        <f t="shared" ref="BL73" si="899">+BL71*BL72</f>
        <v>4.9000000000000004</v>
      </c>
      <c r="BM73" s="4">
        <f t="shared" si="895"/>
        <v>2.4500000000000002</v>
      </c>
      <c r="BN73" s="4">
        <f t="shared" ref="BN73:BP73" si="900">+BN71*BN72</f>
        <v>2.4500000000000002</v>
      </c>
      <c r="BO73" s="4">
        <f t="shared" si="900"/>
        <v>2.4500000000000002</v>
      </c>
      <c r="BP73" s="4">
        <f t="shared" si="900"/>
        <v>2.4500000000000002</v>
      </c>
      <c r="BQ73" s="4">
        <f t="shared" si="895"/>
        <v>2.4500000000000002</v>
      </c>
      <c r="BR73" s="4">
        <f t="shared" ref="BR73:BS73" si="901">+BR71*BR72</f>
        <v>2.4500000000000002</v>
      </c>
      <c r="BS73" s="4">
        <f t="shared" si="901"/>
        <v>2.4500000000000002</v>
      </c>
      <c r="BT73" s="4">
        <f t="shared" ref="BT73" si="902">+BT71*BT72</f>
        <v>2.4500000000000002</v>
      </c>
      <c r="BU73" s="4">
        <f t="shared" ref="BU73" si="903">+BU71*BU72</f>
        <v>2.4500000000000002</v>
      </c>
      <c r="BV73" s="4">
        <f t="shared" ref="BV73" si="904">+BV71*BV72</f>
        <v>2.4500000000000002</v>
      </c>
      <c r="BW73" s="4">
        <f t="shared" ref="BW73:CF73" si="905">+BW71*BW72</f>
        <v>0.97500000000000009</v>
      </c>
      <c r="BX73" s="4">
        <f t="shared" ref="BX73:BZ73" si="906">+BX71*BX72</f>
        <v>0.97500000000000009</v>
      </c>
      <c r="BY73" s="4">
        <f t="shared" si="906"/>
        <v>0.97500000000000009</v>
      </c>
      <c r="BZ73" s="4">
        <f t="shared" si="906"/>
        <v>0.97500000000000009</v>
      </c>
      <c r="CA73" s="4">
        <f t="shared" si="905"/>
        <v>0.97500000000000009</v>
      </c>
      <c r="CB73" s="4">
        <f t="shared" ref="CB73:CC73" si="907">+CB71*CB72</f>
        <v>0.97500000000000009</v>
      </c>
      <c r="CC73" s="4">
        <f t="shared" si="907"/>
        <v>0.97500000000000009</v>
      </c>
      <c r="CD73" s="4">
        <f t="shared" ref="CD73" si="908">+CD71*CD72</f>
        <v>0.97500000000000009</v>
      </c>
      <c r="CE73" s="4">
        <f t="shared" ref="CE73" si="909">+CE71*CE72</f>
        <v>0.97500000000000009</v>
      </c>
      <c r="CF73" s="4">
        <f t="shared" si="905"/>
        <v>0.97500000000000009</v>
      </c>
      <c r="CG73" s="4">
        <f t="shared" ref="CG73" si="910">+CG71*CG72</f>
        <v>0.97500000000000009</v>
      </c>
    </row>
    <row r="74" spans="1:85" x14ac:dyDescent="0.25">
      <c r="A74" s="2" t="s">
        <v>105</v>
      </c>
      <c r="C74" s="3">
        <v>54</v>
      </c>
      <c r="D74" s="3">
        <v>54</v>
      </c>
      <c r="E74" s="3">
        <v>54</v>
      </c>
      <c r="F74" s="3">
        <v>54</v>
      </c>
      <c r="G74" s="3">
        <v>54</v>
      </c>
      <c r="H74" s="3">
        <v>54</v>
      </c>
      <c r="I74" s="3">
        <v>54</v>
      </c>
      <c r="J74" s="3">
        <v>54</v>
      </c>
      <c r="K74" s="3">
        <v>54</v>
      </c>
      <c r="L74" s="3">
        <v>54</v>
      </c>
      <c r="M74" s="3">
        <v>54</v>
      </c>
      <c r="N74" s="3">
        <v>54</v>
      </c>
      <c r="O74" s="3">
        <v>54</v>
      </c>
      <c r="P74" s="3">
        <v>54</v>
      </c>
      <c r="Q74" s="3">
        <v>54</v>
      </c>
      <c r="R74" s="3">
        <v>54</v>
      </c>
      <c r="S74" s="3">
        <v>54</v>
      </c>
      <c r="T74" s="3">
        <v>54</v>
      </c>
      <c r="U74" s="3">
        <v>54</v>
      </c>
      <c r="V74" s="3">
        <v>54</v>
      </c>
      <c r="W74" s="3">
        <v>84</v>
      </c>
      <c r="X74" s="3">
        <v>84</v>
      </c>
      <c r="Y74" s="3">
        <v>84</v>
      </c>
      <c r="Z74" s="3">
        <v>84</v>
      </c>
      <c r="AA74" s="3">
        <v>84</v>
      </c>
      <c r="AB74" s="3">
        <v>84</v>
      </c>
      <c r="AC74" s="3">
        <v>84</v>
      </c>
      <c r="AD74" s="3">
        <v>84</v>
      </c>
      <c r="AE74" s="3">
        <v>84</v>
      </c>
      <c r="AF74" s="3">
        <v>84</v>
      </c>
      <c r="AG74" s="3">
        <v>84</v>
      </c>
      <c r="AH74" s="3">
        <v>84</v>
      </c>
      <c r="AI74" s="3">
        <v>84</v>
      </c>
      <c r="AJ74" s="3">
        <v>84</v>
      </c>
      <c r="AK74" s="3">
        <v>84</v>
      </c>
      <c r="AL74" s="3">
        <v>84</v>
      </c>
      <c r="AM74" s="3">
        <v>84</v>
      </c>
      <c r="AN74" s="3">
        <v>84</v>
      </c>
      <c r="AO74" s="3">
        <v>84</v>
      </c>
      <c r="AP74" s="3">
        <v>84</v>
      </c>
      <c r="AQ74" s="3">
        <v>84</v>
      </c>
      <c r="AR74" s="3">
        <v>84</v>
      </c>
      <c r="AS74" s="3">
        <v>84</v>
      </c>
      <c r="AT74" s="3">
        <v>84</v>
      </c>
      <c r="AU74" s="3">
        <v>84</v>
      </c>
      <c r="AV74" s="3">
        <v>84</v>
      </c>
      <c r="AW74" s="3">
        <v>84</v>
      </c>
      <c r="AX74" s="3">
        <v>84</v>
      </c>
      <c r="AY74" s="3">
        <v>84</v>
      </c>
      <c r="AZ74" s="3">
        <v>84</v>
      </c>
      <c r="BA74" s="3">
        <v>84</v>
      </c>
      <c r="BB74" s="3">
        <v>84</v>
      </c>
      <c r="BC74" s="3">
        <v>84</v>
      </c>
      <c r="BD74" s="3">
        <f t="shared" ref="BD74:BL74" si="911">+(7+31+3)*2.26</f>
        <v>92.66</v>
      </c>
      <c r="BE74" s="3">
        <f t="shared" si="911"/>
        <v>92.66</v>
      </c>
      <c r="BF74" s="3">
        <f t="shared" si="911"/>
        <v>92.66</v>
      </c>
      <c r="BG74" s="3">
        <f t="shared" si="911"/>
        <v>92.66</v>
      </c>
      <c r="BH74" s="3">
        <f t="shared" si="911"/>
        <v>92.66</v>
      </c>
      <c r="BI74" s="3">
        <f t="shared" si="911"/>
        <v>92.66</v>
      </c>
      <c r="BJ74" s="3">
        <f t="shared" si="911"/>
        <v>92.66</v>
      </c>
      <c r="BK74" s="3">
        <f t="shared" si="911"/>
        <v>92.66</v>
      </c>
      <c r="BL74" s="3">
        <f t="shared" si="911"/>
        <v>92.66</v>
      </c>
      <c r="BM74" s="3">
        <f t="shared" ref="BM74:BV74" si="912">+(7+31+3)*2.26</f>
        <v>92.66</v>
      </c>
      <c r="BN74" s="3">
        <f t="shared" si="912"/>
        <v>92.66</v>
      </c>
      <c r="BO74" s="3">
        <f t="shared" si="912"/>
        <v>92.66</v>
      </c>
      <c r="BP74" s="3">
        <f t="shared" si="912"/>
        <v>92.66</v>
      </c>
      <c r="BQ74" s="3">
        <f t="shared" si="912"/>
        <v>92.66</v>
      </c>
      <c r="BR74" s="3">
        <f t="shared" si="912"/>
        <v>92.66</v>
      </c>
      <c r="BS74" s="3">
        <f t="shared" si="912"/>
        <v>92.66</v>
      </c>
      <c r="BT74" s="3">
        <f t="shared" si="912"/>
        <v>92.66</v>
      </c>
      <c r="BU74" s="3">
        <f t="shared" si="912"/>
        <v>92.66</v>
      </c>
      <c r="BV74" s="3">
        <f t="shared" si="912"/>
        <v>92.66</v>
      </c>
      <c r="BW74" s="3">
        <f t="shared" ref="BW74:CG74" si="913">365-(7+31+3)*2.26</f>
        <v>272.34000000000003</v>
      </c>
      <c r="BX74" s="3">
        <f t="shared" si="913"/>
        <v>272.34000000000003</v>
      </c>
      <c r="BY74" s="3">
        <f t="shared" si="913"/>
        <v>272.34000000000003</v>
      </c>
      <c r="BZ74" s="3">
        <f t="shared" si="913"/>
        <v>272.34000000000003</v>
      </c>
      <c r="CA74" s="3">
        <f t="shared" si="913"/>
        <v>272.34000000000003</v>
      </c>
      <c r="CB74" s="3">
        <f t="shared" si="913"/>
        <v>272.34000000000003</v>
      </c>
      <c r="CC74" s="3">
        <f t="shared" si="913"/>
        <v>272.34000000000003</v>
      </c>
      <c r="CD74" s="3">
        <f t="shared" si="913"/>
        <v>272.34000000000003</v>
      </c>
      <c r="CE74" s="3">
        <f t="shared" si="913"/>
        <v>272.34000000000003</v>
      </c>
      <c r="CF74" s="3">
        <f t="shared" si="913"/>
        <v>272.34000000000003</v>
      </c>
      <c r="CG74" s="3">
        <f t="shared" si="913"/>
        <v>272.34000000000003</v>
      </c>
    </row>
    <row r="75" spans="1:85" x14ac:dyDescent="0.25">
      <c r="A75" s="2" t="s">
        <v>106</v>
      </c>
      <c r="B75" s="2" t="s">
        <v>107</v>
      </c>
      <c r="C75" s="3">
        <v>24.3</v>
      </c>
      <c r="D75" s="3">
        <v>24.3</v>
      </c>
      <c r="E75" s="3">
        <v>24.3</v>
      </c>
      <c r="F75" s="3">
        <v>24.3</v>
      </c>
      <c r="G75" s="3">
        <v>24.3</v>
      </c>
      <c r="H75" s="3">
        <v>24.3</v>
      </c>
      <c r="I75" s="3">
        <v>24.3</v>
      </c>
      <c r="J75" s="3">
        <v>24.3</v>
      </c>
      <c r="K75" s="3">
        <v>24.3</v>
      </c>
      <c r="L75" s="3">
        <v>24.3</v>
      </c>
      <c r="M75" s="3">
        <v>24.3</v>
      </c>
      <c r="N75" s="3">
        <v>24.3</v>
      </c>
      <c r="O75" s="3">
        <v>24.3</v>
      </c>
      <c r="P75" s="3">
        <v>24.3</v>
      </c>
      <c r="Q75" s="3">
        <v>24.3</v>
      </c>
      <c r="R75" s="3">
        <v>24.3</v>
      </c>
      <c r="S75" s="3">
        <v>24.3</v>
      </c>
      <c r="T75" s="3">
        <v>24.3</v>
      </c>
      <c r="U75" s="3">
        <v>24.3</v>
      </c>
      <c r="V75" s="3">
        <v>24.3</v>
      </c>
      <c r="W75" s="3">
        <v>84</v>
      </c>
      <c r="X75" s="3">
        <v>84</v>
      </c>
      <c r="Y75" s="3">
        <v>84</v>
      </c>
      <c r="Z75" s="3">
        <v>84</v>
      </c>
      <c r="AA75" s="3">
        <v>84</v>
      </c>
      <c r="AB75" s="3">
        <v>84</v>
      </c>
      <c r="AC75" s="3">
        <v>84</v>
      </c>
      <c r="AD75" s="3">
        <v>84</v>
      </c>
      <c r="AE75" s="3">
        <v>84</v>
      </c>
      <c r="AF75" s="3">
        <v>84</v>
      </c>
      <c r="AG75" s="3">
        <v>84</v>
      </c>
      <c r="AH75" s="3">
        <v>84</v>
      </c>
      <c r="AI75" s="3">
        <v>84</v>
      </c>
      <c r="AJ75" s="3">
        <v>84</v>
      </c>
      <c r="AK75" s="3">
        <v>84</v>
      </c>
      <c r="AL75" s="3">
        <v>84</v>
      </c>
      <c r="AM75" s="3">
        <v>84</v>
      </c>
      <c r="AN75" s="3">
        <v>84</v>
      </c>
      <c r="AO75" s="3">
        <v>84</v>
      </c>
      <c r="AP75" s="3">
        <v>84</v>
      </c>
      <c r="AQ75" s="3">
        <v>84</v>
      </c>
      <c r="AR75" s="3">
        <v>84</v>
      </c>
      <c r="AS75" s="3">
        <v>84</v>
      </c>
      <c r="AT75" s="3">
        <v>84</v>
      </c>
      <c r="AU75" s="3">
        <v>84</v>
      </c>
      <c r="AV75" s="3">
        <v>84</v>
      </c>
      <c r="AW75" s="3">
        <v>84</v>
      </c>
      <c r="AX75" s="3">
        <v>84</v>
      </c>
      <c r="AY75" s="3">
        <v>84</v>
      </c>
      <c r="AZ75" s="3">
        <v>84</v>
      </c>
      <c r="BA75" s="3">
        <v>84</v>
      </c>
      <c r="BB75" s="3">
        <v>84</v>
      </c>
      <c r="BC75" s="3">
        <v>84</v>
      </c>
      <c r="BD75" s="3">
        <v>1</v>
      </c>
      <c r="BE75" s="3">
        <v>1</v>
      </c>
      <c r="BF75" s="3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  <c r="CE75" s="3">
        <v>1</v>
      </c>
      <c r="CF75" s="3">
        <v>1</v>
      </c>
      <c r="CG75" s="3">
        <v>1</v>
      </c>
    </row>
    <row r="76" spans="1:85" x14ac:dyDescent="0.25">
      <c r="A76" s="2" t="s">
        <v>108</v>
      </c>
      <c r="B76" s="2" t="s">
        <v>109</v>
      </c>
      <c r="C76" s="3">
        <v>1.79</v>
      </c>
      <c r="D76" s="3">
        <v>1.79</v>
      </c>
      <c r="E76" s="3">
        <v>1.79</v>
      </c>
      <c r="F76" s="3">
        <v>1.79</v>
      </c>
      <c r="G76" s="3">
        <v>1.79</v>
      </c>
      <c r="H76" s="3">
        <v>1.79</v>
      </c>
      <c r="I76" s="3">
        <v>1.79</v>
      </c>
      <c r="J76" s="3">
        <v>1.79</v>
      </c>
      <c r="K76" s="3">
        <v>1.79</v>
      </c>
      <c r="L76" s="3">
        <v>1.79</v>
      </c>
      <c r="M76" s="3">
        <v>1.79</v>
      </c>
      <c r="N76" s="3">
        <v>1.79</v>
      </c>
      <c r="O76" s="3">
        <v>1.79</v>
      </c>
      <c r="P76" s="3">
        <v>1.79</v>
      </c>
      <c r="Q76" s="3">
        <v>1.79</v>
      </c>
      <c r="R76" s="3">
        <v>1.79</v>
      </c>
      <c r="S76" s="3">
        <v>1.79</v>
      </c>
      <c r="T76" s="3">
        <v>1.79</v>
      </c>
      <c r="U76" s="3">
        <v>1.79</v>
      </c>
      <c r="V76" s="3">
        <v>1.79</v>
      </c>
      <c r="W76" s="3">
        <v>2.62</v>
      </c>
      <c r="X76" s="3">
        <v>2.62</v>
      </c>
      <c r="Y76" s="3">
        <v>2.62</v>
      </c>
      <c r="Z76" s="3">
        <v>2.62</v>
      </c>
      <c r="AA76" s="3">
        <v>2.62</v>
      </c>
      <c r="AB76" s="3">
        <v>2.62</v>
      </c>
      <c r="AC76" s="3">
        <v>2.62</v>
      </c>
      <c r="AD76" s="3">
        <v>2.62</v>
      </c>
      <c r="AE76" s="3">
        <v>2.62</v>
      </c>
      <c r="AF76" s="3">
        <v>2.62</v>
      </c>
      <c r="AG76" s="3">
        <v>2.62</v>
      </c>
      <c r="AH76" s="3">
        <v>2.62</v>
      </c>
      <c r="AI76" s="3">
        <v>2.62</v>
      </c>
      <c r="AJ76" s="3">
        <v>2.62</v>
      </c>
      <c r="AK76" s="3">
        <v>2.62</v>
      </c>
      <c r="AL76" s="3">
        <v>2.62</v>
      </c>
      <c r="AM76" s="3">
        <v>2.62</v>
      </c>
      <c r="AN76" s="3">
        <v>2.62</v>
      </c>
      <c r="AO76" s="3">
        <v>2.62</v>
      </c>
      <c r="AP76" s="3">
        <v>2.62</v>
      </c>
      <c r="AQ76" s="3">
        <v>2.62</v>
      </c>
      <c r="AR76" s="3">
        <v>2.62</v>
      </c>
      <c r="AS76" s="3">
        <v>2.62</v>
      </c>
      <c r="AT76" s="3">
        <v>2.62</v>
      </c>
      <c r="AU76" s="3">
        <v>2.62</v>
      </c>
      <c r="AV76" s="3">
        <v>2.62</v>
      </c>
      <c r="AW76" s="3">
        <v>2.62</v>
      </c>
      <c r="AX76" s="3">
        <v>2.62</v>
      </c>
      <c r="AY76" s="3">
        <v>2.62</v>
      </c>
      <c r="AZ76" s="3">
        <v>2.62</v>
      </c>
      <c r="BA76" s="3">
        <v>2.62</v>
      </c>
      <c r="BB76" s="3">
        <v>2.62</v>
      </c>
      <c r="BC76" s="3">
        <v>2.62</v>
      </c>
      <c r="BD76" s="3">
        <v>538.4</v>
      </c>
      <c r="BE76" s="3">
        <v>538.4</v>
      </c>
      <c r="BF76" s="3">
        <v>538.4</v>
      </c>
      <c r="BG76" s="3">
        <v>538.4</v>
      </c>
      <c r="BH76" s="3">
        <v>538.4</v>
      </c>
      <c r="BI76" s="3">
        <v>538.4</v>
      </c>
      <c r="BJ76" s="3">
        <v>538.4</v>
      </c>
      <c r="BK76" s="3">
        <v>538.4</v>
      </c>
      <c r="BL76" s="3">
        <v>538.4</v>
      </c>
      <c r="BM76" s="3">
        <v>538.4</v>
      </c>
      <c r="BN76" s="3">
        <v>538.4</v>
      </c>
      <c r="BO76" s="3">
        <v>538.4</v>
      </c>
      <c r="BP76" s="3">
        <v>538.4</v>
      </c>
      <c r="BQ76" s="3">
        <v>538.4</v>
      </c>
      <c r="BR76" s="3">
        <v>538.4</v>
      </c>
      <c r="BS76" s="3">
        <v>538.4</v>
      </c>
      <c r="BT76" s="3">
        <v>538.4</v>
      </c>
      <c r="BU76" s="3">
        <v>538.4</v>
      </c>
      <c r="BV76" s="3">
        <v>538.4</v>
      </c>
      <c r="BW76" s="3">
        <v>972.8</v>
      </c>
      <c r="BX76" s="3">
        <v>972.8</v>
      </c>
      <c r="BY76" s="3">
        <v>972.8</v>
      </c>
      <c r="BZ76" s="3">
        <v>972.8</v>
      </c>
      <c r="CA76" s="3">
        <v>972.8</v>
      </c>
      <c r="CB76" s="3">
        <v>972.8</v>
      </c>
      <c r="CC76" s="3">
        <v>972.8</v>
      </c>
      <c r="CD76" s="3">
        <v>972.8</v>
      </c>
      <c r="CE76" s="3">
        <v>972.8</v>
      </c>
      <c r="CF76" s="3">
        <v>972.8</v>
      </c>
      <c r="CG76" s="3">
        <v>972.8</v>
      </c>
    </row>
    <row r="77" spans="1:85" x14ac:dyDescent="0.25">
      <c r="A77" s="2" t="s">
        <v>110</v>
      </c>
      <c r="B77" s="2" t="s">
        <v>109</v>
      </c>
      <c r="C77" s="3">
        <v>1.1000000000000001</v>
      </c>
      <c r="D77" s="3">
        <v>1.1000000000000001</v>
      </c>
      <c r="E77" s="3">
        <v>1.1000000000000001</v>
      </c>
      <c r="F77" s="3">
        <v>1.1000000000000001</v>
      </c>
      <c r="G77" s="3">
        <v>1.1000000000000001</v>
      </c>
      <c r="H77" s="3">
        <v>1.1000000000000001</v>
      </c>
      <c r="I77" s="3">
        <v>1.1000000000000001</v>
      </c>
      <c r="J77" s="3">
        <v>1.1000000000000001</v>
      </c>
      <c r="K77" s="3">
        <v>1.1000000000000001</v>
      </c>
      <c r="L77" s="3">
        <v>1.1000000000000001</v>
      </c>
      <c r="M77" s="3">
        <v>1.1000000000000001</v>
      </c>
      <c r="N77" s="3">
        <v>1.1000000000000001</v>
      </c>
      <c r="O77" s="3">
        <v>1.1000000000000001</v>
      </c>
      <c r="P77" s="3">
        <v>1.1000000000000001</v>
      </c>
      <c r="Q77" s="3">
        <v>1.1000000000000001</v>
      </c>
      <c r="R77" s="3">
        <v>1.1000000000000001</v>
      </c>
      <c r="S77" s="3">
        <v>1.1000000000000001</v>
      </c>
      <c r="T77" s="3">
        <v>1.1000000000000001</v>
      </c>
      <c r="U77" s="3">
        <v>1.1000000000000001</v>
      </c>
      <c r="V77" s="3">
        <v>1.1000000000000001</v>
      </c>
      <c r="W77" s="3">
        <v>1.04</v>
      </c>
      <c r="X77" s="3">
        <v>1.04</v>
      </c>
      <c r="Y77" s="3">
        <v>1.04</v>
      </c>
      <c r="Z77" s="3">
        <v>1.04</v>
      </c>
      <c r="AA77" s="3">
        <v>1.04</v>
      </c>
      <c r="AB77" s="3">
        <v>1.04</v>
      </c>
      <c r="AC77" s="3">
        <v>1.04</v>
      </c>
      <c r="AD77" s="3">
        <v>1.04</v>
      </c>
      <c r="AE77" s="3">
        <v>1.04</v>
      </c>
      <c r="AF77" s="3">
        <v>1.04</v>
      </c>
      <c r="AG77" s="3">
        <v>1.04</v>
      </c>
      <c r="AH77" s="3">
        <v>1.04</v>
      </c>
      <c r="AI77" s="3">
        <v>1.04</v>
      </c>
      <c r="AJ77" s="3">
        <v>1.04</v>
      </c>
      <c r="AK77" s="3">
        <v>1.04</v>
      </c>
      <c r="AL77" s="3">
        <v>1.04</v>
      </c>
      <c r="AM77" s="3">
        <v>1.04</v>
      </c>
      <c r="AN77" s="3">
        <v>1.04</v>
      </c>
      <c r="AO77" s="3">
        <v>1.04</v>
      </c>
      <c r="AP77" s="3">
        <v>1.04</v>
      </c>
      <c r="AQ77" s="3">
        <v>1.04</v>
      </c>
      <c r="AR77" s="3">
        <v>1.04</v>
      </c>
      <c r="AS77" s="3">
        <v>1.04</v>
      </c>
      <c r="AT77" s="3">
        <v>1.04</v>
      </c>
      <c r="AU77" s="3">
        <v>1.04</v>
      </c>
      <c r="AV77" s="3">
        <v>1.04</v>
      </c>
      <c r="AW77" s="3">
        <v>1.04</v>
      </c>
      <c r="AX77" s="3">
        <v>1.04</v>
      </c>
      <c r="AY77" s="3">
        <v>1.04</v>
      </c>
      <c r="AZ77" s="3">
        <v>1.04</v>
      </c>
      <c r="BA77" s="3">
        <v>1.04</v>
      </c>
      <c r="BB77" s="3">
        <v>1.04</v>
      </c>
      <c r="BC77" s="3">
        <v>1.04</v>
      </c>
      <c r="BD77" s="3">
        <v>1.02</v>
      </c>
      <c r="BE77" s="3">
        <v>1.02</v>
      </c>
      <c r="BF77" s="3">
        <v>1.02</v>
      </c>
      <c r="BG77" s="3">
        <v>1.02</v>
      </c>
      <c r="BH77" s="3">
        <v>1.02</v>
      </c>
      <c r="BI77" s="3">
        <v>1.02</v>
      </c>
      <c r="BJ77" s="3">
        <v>1.02</v>
      </c>
      <c r="BK77" s="3">
        <v>1.02</v>
      </c>
      <c r="BL77" s="3">
        <v>1.02</v>
      </c>
      <c r="BM77" s="3">
        <v>1.02</v>
      </c>
      <c r="BN77" s="3">
        <v>1.02</v>
      </c>
      <c r="BO77" s="3">
        <v>1.02</v>
      </c>
      <c r="BP77" s="3">
        <v>1.02</v>
      </c>
      <c r="BQ77" s="3">
        <v>1.02</v>
      </c>
      <c r="BR77" s="3">
        <v>1.02</v>
      </c>
      <c r="BS77" s="3">
        <v>1.02</v>
      </c>
      <c r="BT77" s="3">
        <v>1.02</v>
      </c>
      <c r="BU77" s="3">
        <v>1.02</v>
      </c>
      <c r="BV77" s="3">
        <v>1.02</v>
      </c>
      <c r="BW77" s="3">
        <v>1.02</v>
      </c>
      <c r="BX77" s="3">
        <v>1.02</v>
      </c>
      <c r="BY77" s="3">
        <v>1.02</v>
      </c>
      <c r="BZ77" s="3">
        <v>1.02</v>
      </c>
      <c r="CA77" s="3">
        <v>1.02</v>
      </c>
      <c r="CB77" s="3">
        <v>1.02</v>
      </c>
      <c r="CC77" s="3">
        <v>1.02</v>
      </c>
      <c r="CD77" s="3">
        <v>1.02</v>
      </c>
      <c r="CE77" s="3">
        <v>1.02</v>
      </c>
      <c r="CF77" s="3">
        <v>1.02</v>
      </c>
      <c r="CG77" s="3">
        <v>1.02</v>
      </c>
    </row>
    <row r="78" spans="1:85" x14ac:dyDescent="0.25">
      <c r="A78" s="2" t="s">
        <v>111</v>
      </c>
      <c r="B78" s="2" t="s">
        <v>112</v>
      </c>
      <c r="C78" s="3">
        <v>0.87</v>
      </c>
      <c r="D78" s="3">
        <v>0.87</v>
      </c>
      <c r="E78" s="3">
        <v>0.87</v>
      </c>
      <c r="F78" s="3">
        <v>0.87</v>
      </c>
      <c r="G78" s="3">
        <v>0.87</v>
      </c>
      <c r="H78" s="3">
        <v>0.87</v>
      </c>
      <c r="I78" s="3">
        <v>0.87</v>
      </c>
      <c r="J78" s="3">
        <v>0.87</v>
      </c>
      <c r="K78" s="3">
        <v>0.87</v>
      </c>
      <c r="L78" s="3">
        <v>0.87</v>
      </c>
      <c r="M78" s="3">
        <v>0.87</v>
      </c>
      <c r="N78" s="3">
        <v>0.87</v>
      </c>
      <c r="O78" s="3">
        <v>0.87</v>
      </c>
      <c r="P78" s="3">
        <v>0.87</v>
      </c>
      <c r="Q78" s="3">
        <v>0.87</v>
      </c>
      <c r="R78" s="3">
        <v>0.87</v>
      </c>
      <c r="S78" s="3">
        <v>0.87</v>
      </c>
      <c r="T78" s="3">
        <v>0.87</v>
      </c>
      <c r="U78" s="3">
        <v>0.87</v>
      </c>
      <c r="V78" s="3">
        <v>0.87</v>
      </c>
      <c r="W78" s="3">
        <v>0.87</v>
      </c>
      <c r="X78" s="3">
        <v>0.87</v>
      </c>
      <c r="Y78" s="3">
        <v>0.87</v>
      </c>
      <c r="Z78" s="3">
        <v>0.87</v>
      </c>
      <c r="AA78" s="3">
        <v>0.87</v>
      </c>
      <c r="AB78" s="3">
        <v>0.87</v>
      </c>
      <c r="AC78" s="3">
        <v>0.87</v>
      </c>
      <c r="AD78" s="3">
        <v>0.87</v>
      </c>
      <c r="AE78" s="3">
        <v>0.87</v>
      </c>
      <c r="AF78" s="3">
        <v>0.87</v>
      </c>
      <c r="AG78" s="3">
        <v>0.87</v>
      </c>
      <c r="AH78" s="3">
        <v>0.87</v>
      </c>
      <c r="AI78" s="3">
        <v>0.87</v>
      </c>
      <c r="AJ78" s="3">
        <v>0.87</v>
      </c>
      <c r="AK78" s="3">
        <v>0.87</v>
      </c>
      <c r="AL78" s="3">
        <v>0.87</v>
      </c>
      <c r="AM78" s="3">
        <v>0.87</v>
      </c>
      <c r="AN78" s="3">
        <v>0.87</v>
      </c>
      <c r="AO78" s="3">
        <v>0.87</v>
      </c>
      <c r="AP78" s="3">
        <v>0.87</v>
      </c>
      <c r="AQ78" s="3">
        <v>0.87</v>
      </c>
      <c r="AR78" s="3">
        <v>0.87</v>
      </c>
      <c r="AS78" s="3">
        <v>0.87</v>
      </c>
      <c r="AT78" s="3">
        <v>0.87</v>
      </c>
      <c r="AU78" s="3">
        <v>0.87</v>
      </c>
      <c r="AV78" s="3">
        <v>0.87</v>
      </c>
      <c r="AW78" s="3">
        <v>0.87</v>
      </c>
      <c r="AX78" s="3">
        <v>0.87</v>
      </c>
      <c r="AY78" s="3">
        <v>0.87</v>
      </c>
      <c r="AZ78" s="3">
        <v>0.87</v>
      </c>
      <c r="BA78" s="3">
        <v>0.87</v>
      </c>
      <c r="BB78" s="3">
        <v>0.87</v>
      </c>
      <c r="BC78" s="3">
        <v>0.87</v>
      </c>
      <c r="BD78" s="3">
        <v>0.87</v>
      </c>
      <c r="BE78" s="3">
        <v>0.87</v>
      </c>
      <c r="BF78" s="3">
        <v>0.87</v>
      </c>
      <c r="BG78" s="3">
        <v>0.87</v>
      </c>
      <c r="BH78" s="3">
        <v>0.87</v>
      </c>
      <c r="BI78" s="3">
        <v>0.87</v>
      </c>
      <c r="BJ78" s="3">
        <v>0.87</v>
      </c>
      <c r="BK78" s="3">
        <v>0.87</v>
      </c>
      <c r="BL78" s="3">
        <v>0.87</v>
      </c>
      <c r="BM78" s="3">
        <v>0.87</v>
      </c>
      <c r="BN78" s="3">
        <v>0.87</v>
      </c>
      <c r="BO78" s="3">
        <v>0.87</v>
      </c>
      <c r="BP78" s="3">
        <v>0.87</v>
      </c>
      <c r="BQ78" s="3">
        <v>0.87</v>
      </c>
      <c r="BR78" s="3">
        <v>0.87</v>
      </c>
      <c r="BS78" s="3">
        <v>0.87</v>
      </c>
      <c r="BT78" s="3">
        <v>0.87</v>
      </c>
      <c r="BU78" s="3">
        <v>0.87</v>
      </c>
      <c r="BV78" s="3">
        <v>0.87</v>
      </c>
      <c r="BW78" s="3">
        <v>0.87</v>
      </c>
      <c r="BX78" s="3">
        <v>0.87</v>
      </c>
      <c r="BY78" s="3">
        <v>0.87</v>
      </c>
      <c r="BZ78" s="3">
        <v>0.87</v>
      </c>
      <c r="CA78" s="3">
        <v>0.87</v>
      </c>
      <c r="CB78" s="3">
        <v>0.87</v>
      </c>
      <c r="CC78" s="3">
        <v>0.87</v>
      </c>
      <c r="CD78" s="3">
        <v>0.87</v>
      </c>
      <c r="CE78" s="3">
        <v>0.87</v>
      </c>
      <c r="CF78" s="3">
        <v>0.87</v>
      </c>
      <c r="CG78" s="3">
        <v>0.87</v>
      </c>
    </row>
    <row r="79" spans="1:85" x14ac:dyDescent="0.25">
      <c r="A79" s="2" t="s">
        <v>113</v>
      </c>
      <c r="C79" s="19">
        <f t="shared" ref="C79:CA79" si="914">+C75*C76/C77</f>
        <v>39.542727272727269</v>
      </c>
      <c r="D79" s="19">
        <f t="shared" ref="D79:F79" si="915">+D75*D76/D77</f>
        <v>39.542727272727269</v>
      </c>
      <c r="E79" s="19">
        <f t="shared" si="915"/>
        <v>39.542727272727269</v>
      </c>
      <c r="F79" s="19">
        <f t="shared" si="915"/>
        <v>39.542727272727269</v>
      </c>
      <c r="G79" s="19">
        <f t="shared" si="914"/>
        <v>39.542727272727269</v>
      </c>
      <c r="H79" s="19">
        <f t="shared" ref="H79:I79" si="916">+H75*H76/H77</f>
        <v>39.542727272727269</v>
      </c>
      <c r="I79" s="19">
        <f t="shared" si="916"/>
        <v>39.542727272727269</v>
      </c>
      <c r="J79" s="19">
        <f t="shared" ref="J79" si="917">+J75*J76/J77</f>
        <v>39.542727272727269</v>
      </c>
      <c r="K79" s="19">
        <f t="shared" si="914"/>
        <v>39.542727272727269</v>
      </c>
      <c r="L79" s="19">
        <f t="shared" ref="L79" si="918">+L75*L76/L77</f>
        <v>39.542727272727269</v>
      </c>
      <c r="M79" s="19">
        <f t="shared" si="914"/>
        <v>39.542727272727269</v>
      </c>
      <c r="N79" s="19">
        <f t="shared" ref="N79:P79" si="919">+N75*N76/N77</f>
        <v>39.542727272727269</v>
      </c>
      <c r="O79" s="19">
        <f t="shared" si="919"/>
        <v>39.542727272727269</v>
      </c>
      <c r="P79" s="19">
        <f t="shared" si="919"/>
        <v>39.542727272727269</v>
      </c>
      <c r="Q79" s="19">
        <f t="shared" si="914"/>
        <v>39.542727272727269</v>
      </c>
      <c r="R79" s="19">
        <f t="shared" ref="R79:S79" si="920">+R75*R76/R77</f>
        <v>39.542727272727269</v>
      </c>
      <c r="S79" s="19">
        <f t="shared" si="920"/>
        <v>39.542727272727269</v>
      </c>
      <c r="T79" s="19">
        <f t="shared" ref="T79" si="921">+T75*T76/T77</f>
        <v>39.542727272727269</v>
      </c>
      <c r="U79" s="19">
        <f t="shared" ref="U79:V79" si="922">+U75*U76/U77</f>
        <v>39.542727272727269</v>
      </c>
      <c r="V79" s="19">
        <f t="shared" si="922"/>
        <v>39.542727272727269</v>
      </c>
      <c r="W79" s="19">
        <f t="shared" si="914"/>
        <v>211.61538461538461</v>
      </c>
      <c r="X79" s="19">
        <f t="shared" ref="X79" si="923">+X75*X76/X77</f>
        <v>211.61538461538461</v>
      </c>
      <c r="Y79" s="19">
        <f t="shared" ref="Y79:AA79" si="924">+Y75*Y76/Y77</f>
        <v>211.61538461538461</v>
      </c>
      <c r="Z79" s="19">
        <f t="shared" si="924"/>
        <v>211.61538461538461</v>
      </c>
      <c r="AA79" s="19">
        <f t="shared" si="924"/>
        <v>211.61538461538461</v>
      </c>
      <c r="AB79" s="19">
        <f t="shared" si="914"/>
        <v>211.61538461538461</v>
      </c>
      <c r="AC79" s="19">
        <f t="shared" ref="AC79:AD79" si="925">+AC75*AC76/AC77</f>
        <v>211.61538461538461</v>
      </c>
      <c r="AD79" s="19">
        <f t="shared" si="925"/>
        <v>211.61538461538461</v>
      </c>
      <c r="AE79" s="19">
        <f t="shared" ref="AE79" si="926">+AE75*AE76/AE77</f>
        <v>211.61538461538461</v>
      </c>
      <c r="AF79" s="19">
        <f t="shared" ref="AF79:AG79" si="927">+AF75*AF76/AF77</f>
        <v>211.61538461538461</v>
      </c>
      <c r="AG79" s="19">
        <f t="shared" si="927"/>
        <v>211.61538461538461</v>
      </c>
      <c r="AH79" s="19">
        <f t="shared" si="914"/>
        <v>211.61538461538461</v>
      </c>
      <c r="AI79" s="19">
        <f t="shared" ref="AI79" si="928">+AI75*AI76/AI77</f>
        <v>211.61538461538461</v>
      </c>
      <c r="AJ79" s="19">
        <f t="shared" ref="AJ79:AL79" si="929">+AJ75*AJ76/AJ77</f>
        <v>211.61538461538461</v>
      </c>
      <c r="AK79" s="19">
        <f t="shared" si="929"/>
        <v>211.61538461538461</v>
      </c>
      <c r="AL79" s="19">
        <f t="shared" si="929"/>
        <v>211.61538461538461</v>
      </c>
      <c r="AM79" s="19">
        <f t="shared" si="914"/>
        <v>211.61538461538461</v>
      </c>
      <c r="AN79" s="19">
        <f t="shared" ref="AN79:AO79" si="930">+AN75*AN76/AN77</f>
        <v>211.61538461538461</v>
      </c>
      <c r="AO79" s="19">
        <f t="shared" si="930"/>
        <v>211.61538461538461</v>
      </c>
      <c r="AP79" s="19">
        <f t="shared" ref="AP79" si="931">+AP75*AP76/AP77</f>
        <v>211.61538461538461</v>
      </c>
      <c r="AQ79" s="19">
        <f t="shared" ref="AQ79:AR79" si="932">+AQ75*AQ76/AQ77</f>
        <v>211.61538461538461</v>
      </c>
      <c r="AR79" s="19">
        <f t="shared" si="932"/>
        <v>211.61538461538461</v>
      </c>
      <c r="AS79" s="19">
        <f t="shared" si="914"/>
        <v>211.61538461538461</v>
      </c>
      <c r="AT79" s="19">
        <f t="shared" ref="AT79" si="933">+AT75*AT76/AT77</f>
        <v>211.61538461538461</v>
      </c>
      <c r="AU79" s="19">
        <f t="shared" ref="AU79:AW79" si="934">+AU75*AU76/AU77</f>
        <v>211.61538461538461</v>
      </c>
      <c r="AV79" s="19">
        <f t="shared" si="934"/>
        <v>211.61538461538461</v>
      </c>
      <c r="AW79" s="19">
        <f t="shared" si="934"/>
        <v>211.61538461538461</v>
      </c>
      <c r="AX79" s="19">
        <f t="shared" si="914"/>
        <v>211.61538461538461</v>
      </c>
      <c r="AY79" s="19">
        <f t="shared" ref="AY79:AZ79" si="935">+AY75*AY76/AY77</f>
        <v>211.61538461538461</v>
      </c>
      <c r="AZ79" s="19">
        <f t="shared" si="935"/>
        <v>211.61538461538461</v>
      </c>
      <c r="BA79" s="19">
        <f t="shared" ref="BA79" si="936">+BA75*BA76/BA77</f>
        <v>211.61538461538461</v>
      </c>
      <c r="BB79" s="19">
        <f t="shared" ref="BB79:BC79" si="937">+BB75*BB76/BB77</f>
        <v>211.61538461538461</v>
      </c>
      <c r="BC79" s="19">
        <f t="shared" si="937"/>
        <v>211.61538461538461</v>
      </c>
      <c r="BD79" s="19">
        <f t="shared" si="914"/>
        <v>527.84313725490188</v>
      </c>
      <c r="BE79" s="19">
        <f t="shared" ref="BE79:BG79" si="938">+BE75*BE76/BE77</f>
        <v>527.84313725490188</v>
      </c>
      <c r="BF79" s="19">
        <f t="shared" si="938"/>
        <v>527.84313725490188</v>
      </c>
      <c r="BG79" s="19">
        <f t="shared" si="938"/>
        <v>527.84313725490188</v>
      </c>
      <c r="BH79" s="19">
        <f t="shared" si="914"/>
        <v>527.84313725490188</v>
      </c>
      <c r="BI79" s="19">
        <f t="shared" ref="BI79:BJ79" si="939">+BI75*BI76/BI77</f>
        <v>527.84313725490188</v>
      </c>
      <c r="BJ79" s="19">
        <f t="shared" si="939"/>
        <v>527.84313725490188</v>
      </c>
      <c r="BK79" s="19">
        <f t="shared" ref="BK79" si="940">+BK75*BK76/BK77</f>
        <v>527.84313725490188</v>
      </c>
      <c r="BL79" s="19">
        <f t="shared" ref="BL79" si="941">+BL75*BL76/BL77</f>
        <v>527.84313725490188</v>
      </c>
      <c r="BM79" s="19">
        <f t="shared" si="914"/>
        <v>527.84313725490188</v>
      </c>
      <c r="BN79" s="19">
        <f t="shared" ref="BN79:BP79" si="942">+BN75*BN76/BN77</f>
        <v>527.84313725490188</v>
      </c>
      <c r="BO79" s="19">
        <f t="shared" si="942"/>
        <v>527.84313725490188</v>
      </c>
      <c r="BP79" s="19">
        <f t="shared" si="942"/>
        <v>527.84313725490188</v>
      </c>
      <c r="BQ79" s="19">
        <f t="shared" si="914"/>
        <v>527.84313725490188</v>
      </c>
      <c r="BR79" s="19">
        <f t="shared" ref="BR79:BS79" si="943">+BR75*BR76/BR77</f>
        <v>527.84313725490188</v>
      </c>
      <c r="BS79" s="19">
        <f t="shared" si="943"/>
        <v>527.84313725490188</v>
      </c>
      <c r="BT79" s="19">
        <f t="shared" ref="BT79" si="944">+BT75*BT76/BT77</f>
        <v>527.84313725490188</v>
      </c>
      <c r="BU79" s="19">
        <f t="shared" ref="BU79" si="945">+BU75*BU76/BU77</f>
        <v>527.84313725490188</v>
      </c>
      <c r="BV79" s="19">
        <f t="shared" ref="BV79" si="946">+BV75*BV76/BV77</f>
        <v>527.84313725490188</v>
      </c>
      <c r="BW79" s="19">
        <f t="shared" si="914"/>
        <v>953.72549019607834</v>
      </c>
      <c r="BX79" s="19">
        <f t="shared" ref="BX79:BZ79" si="947">+BX75*BX76/BX77</f>
        <v>953.72549019607834</v>
      </c>
      <c r="BY79" s="19">
        <f t="shared" si="947"/>
        <v>953.72549019607834</v>
      </c>
      <c r="BZ79" s="19">
        <f t="shared" si="947"/>
        <v>953.72549019607834</v>
      </c>
      <c r="CA79" s="19">
        <f t="shared" si="914"/>
        <v>953.72549019607834</v>
      </c>
      <c r="CB79" s="19">
        <f t="shared" ref="CB79:CC79" si="948">+CB75*CB76/CB77</f>
        <v>953.72549019607834</v>
      </c>
      <c r="CC79" s="19">
        <f t="shared" si="948"/>
        <v>953.72549019607834</v>
      </c>
      <c r="CD79" s="19">
        <f t="shared" ref="CD79" si="949">+CD75*CD76/CD77</f>
        <v>953.72549019607834</v>
      </c>
      <c r="CE79" s="19">
        <f t="shared" ref="CE79" si="950">+CE75*CE76/CE77</f>
        <v>953.72549019607834</v>
      </c>
      <c r="CF79" s="19">
        <f t="shared" ref="CF79:CG79" si="951">+CF75*CF76/CF77</f>
        <v>953.72549019607834</v>
      </c>
      <c r="CG79" s="19">
        <f t="shared" si="951"/>
        <v>953.72549019607834</v>
      </c>
    </row>
    <row r="80" spans="1:85" x14ac:dyDescent="0.25">
      <c r="A80" s="2" t="s">
        <v>114</v>
      </c>
      <c r="B80" s="2" t="s">
        <v>115</v>
      </c>
      <c r="C80" s="19">
        <f t="shared" ref="C80:CA80" si="952">+C78*C79</f>
        <v>34.402172727272728</v>
      </c>
      <c r="D80" s="19">
        <f t="shared" ref="D80:F80" si="953">+D78*D79</f>
        <v>34.402172727272728</v>
      </c>
      <c r="E80" s="19">
        <f t="shared" si="953"/>
        <v>34.402172727272728</v>
      </c>
      <c r="F80" s="19">
        <f t="shared" si="953"/>
        <v>34.402172727272728</v>
      </c>
      <c r="G80" s="19">
        <f t="shared" si="952"/>
        <v>34.402172727272728</v>
      </c>
      <c r="H80" s="19">
        <f t="shared" ref="H80:I80" si="954">+H78*H79</f>
        <v>34.402172727272728</v>
      </c>
      <c r="I80" s="19">
        <f t="shared" si="954"/>
        <v>34.402172727272728</v>
      </c>
      <c r="J80" s="19">
        <f t="shared" ref="J80" si="955">+J78*J79</f>
        <v>34.402172727272728</v>
      </c>
      <c r="K80" s="19">
        <f t="shared" si="952"/>
        <v>34.402172727272728</v>
      </c>
      <c r="L80" s="19">
        <f t="shared" ref="L80" si="956">+L78*L79</f>
        <v>34.402172727272728</v>
      </c>
      <c r="M80" s="19">
        <f t="shared" si="952"/>
        <v>34.402172727272728</v>
      </c>
      <c r="N80" s="19">
        <f t="shared" ref="N80:P80" si="957">+N78*N79</f>
        <v>34.402172727272728</v>
      </c>
      <c r="O80" s="19">
        <f t="shared" si="957"/>
        <v>34.402172727272728</v>
      </c>
      <c r="P80" s="19">
        <f t="shared" si="957"/>
        <v>34.402172727272728</v>
      </c>
      <c r="Q80" s="19">
        <f t="shared" si="952"/>
        <v>34.402172727272728</v>
      </c>
      <c r="R80" s="19">
        <f t="shared" ref="R80:S80" si="958">+R78*R79</f>
        <v>34.402172727272728</v>
      </c>
      <c r="S80" s="19">
        <f t="shared" si="958"/>
        <v>34.402172727272728</v>
      </c>
      <c r="T80" s="19">
        <f t="shared" ref="T80" si="959">+T78*T79</f>
        <v>34.402172727272728</v>
      </c>
      <c r="U80" s="19">
        <f t="shared" ref="U80:V80" si="960">+U78*U79</f>
        <v>34.402172727272728</v>
      </c>
      <c r="V80" s="19">
        <f t="shared" si="960"/>
        <v>34.402172727272728</v>
      </c>
      <c r="W80" s="19">
        <f t="shared" si="952"/>
        <v>184.10538461538462</v>
      </c>
      <c r="X80" s="19">
        <f t="shared" ref="X80" si="961">+X78*X79</f>
        <v>184.10538461538462</v>
      </c>
      <c r="Y80" s="19">
        <f t="shared" ref="Y80:AA80" si="962">+Y78*Y79</f>
        <v>184.10538461538462</v>
      </c>
      <c r="Z80" s="19">
        <f t="shared" si="962"/>
        <v>184.10538461538462</v>
      </c>
      <c r="AA80" s="19">
        <f t="shared" si="962"/>
        <v>184.10538461538462</v>
      </c>
      <c r="AB80" s="19">
        <f t="shared" si="952"/>
        <v>184.10538461538462</v>
      </c>
      <c r="AC80" s="19">
        <f t="shared" ref="AC80:AD80" si="963">+AC78*AC79</f>
        <v>184.10538461538462</v>
      </c>
      <c r="AD80" s="19">
        <f t="shared" si="963"/>
        <v>184.10538461538462</v>
      </c>
      <c r="AE80" s="19">
        <f t="shared" ref="AE80" si="964">+AE78*AE79</f>
        <v>184.10538461538462</v>
      </c>
      <c r="AF80" s="19">
        <f t="shared" ref="AF80:AG80" si="965">+AF78*AF79</f>
        <v>184.10538461538462</v>
      </c>
      <c r="AG80" s="19">
        <f t="shared" si="965"/>
        <v>184.10538461538462</v>
      </c>
      <c r="AH80" s="19">
        <f t="shared" si="952"/>
        <v>184.10538461538462</v>
      </c>
      <c r="AI80" s="19">
        <f t="shared" ref="AI80" si="966">+AI78*AI79</f>
        <v>184.10538461538462</v>
      </c>
      <c r="AJ80" s="19">
        <f t="shared" ref="AJ80:AL80" si="967">+AJ78*AJ79</f>
        <v>184.10538461538462</v>
      </c>
      <c r="AK80" s="19">
        <f t="shared" si="967"/>
        <v>184.10538461538462</v>
      </c>
      <c r="AL80" s="19">
        <f t="shared" si="967"/>
        <v>184.10538461538462</v>
      </c>
      <c r="AM80" s="19">
        <f t="shared" si="952"/>
        <v>184.10538461538462</v>
      </c>
      <c r="AN80" s="19">
        <f t="shared" ref="AN80:AO80" si="968">+AN78*AN79</f>
        <v>184.10538461538462</v>
      </c>
      <c r="AO80" s="19">
        <f t="shared" si="968"/>
        <v>184.10538461538462</v>
      </c>
      <c r="AP80" s="19">
        <f t="shared" ref="AP80" si="969">+AP78*AP79</f>
        <v>184.10538461538462</v>
      </c>
      <c r="AQ80" s="19">
        <f t="shared" ref="AQ80:AR80" si="970">+AQ78*AQ79</f>
        <v>184.10538461538462</v>
      </c>
      <c r="AR80" s="19">
        <f t="shared" si="970"/>
        <v>184.10538461538462</v>
      </c>
      <c r="AS80" s="19">
        <f t="shared" si="952"/>
        <v>184.10538461538462</v>
      </c>
      <c r="AT80" s="19">
        <f t="shared" ref="AT80" si="971">+AT78*AT79</f>
        <v>184.10538461538462</v>
      </c>
      <c r="AU80" s="19">
        <f t="shared" ref="AU80:AW80" si="972">+AU78*AU79</f>
        <v>184.10538461538462</v>
      </c>
      <c r="AV80" s="19">
        <f t="shared" si="972"/>
        <v>184.10538461538462</v>
      </c>
      <c r="AW80" s="19">
        <f t="shared" si="972"/>
        <v>184.10538461538462</v>
      </c>
      <c r="AX80" s="19">
        <f t="shared" si="952"/>
        <v>184.10538461538462</v>
      </c>
      <c r="AY80" s="19">
        <f t="shared" ref="AY80:AZ80" si="973">+AY78*AY79</f>
        <v>184.10538461538462</v>
      </c>
      <c r="AZ80" s="19">
        <f t="shared" si="973"/>
        <v>184.10538461538462</v>
      </c>
      <c r="BA80" s="19">
        <f t="shared" ref="BA80" si="974">+BA78*BA79</f>
        <v>184.10538461538462</v>
      </c>
      <c r="BB80" s="19">
        <f t="shared" ref="BB80:BC80" si="975">+BB78*BB79</f>
        <v>184.10538461538462</v>
      </c>
      <c r="BC80" s="19">
        <f t="shared" si="975"/>
        <v>184.10538461538462</v>
      </c>
      <c r="BD80" s="19">
        <f t="shared" si="952"/>
        <v>459.22352941176462</v>
      </c>
      <c r="BE80" s="19">
        <f t="shared" ref="BE80:BG80" si="976">+BE78*BE79</f>
        <v>459.22352941176462</v>
      </c>
      <c r="BF80" s="19">
        <f t="shared" si="976"/>
        <v>459.22352941176462</v>
      </c>
      <c r="BG80" s="19">
        <f t="shared" si="976"/>
        <v>459.22352941176462</v>
      </c>
      <c r="BH80" s="19">
        <f t="shared" si="952"/>
        <v>459.22352941176462</v>
      </c>
      <c r="BI80" s="19">
        <f t="shared" ref="BI80:BJ80" si="977">+BI78*BI79</f>
        <v>459.22352941176462</v>
      </c>
      <c r="BJ80" s="19">
        <f t="shared" si="977"/>
        <v>459.22352941176462</v>
      </c>
      <c r="BK80" s="19">
        <f t="shared" ref="BK80" si="978">+BK78*BK79</f>
        <v>459.22352941176462</v>
      </c>
      <c r="BL80" s="19">
        <f t="shared" ref="BL80" si="979">+BL78*BL79</f>
        <v>459.22352941176462</v>
      </c>
      <c r="BM80" s="19">
        <f t="shared" si="952"/>
        <v>459.22352941176462</v>
      </c>
      <c r="BN80" s="19">
        <f t="shared" ref="BN80:BP80" si="980">+BN78*BN79</f>
        <v>459.22352941176462</v>
      </c>
      <c r="BO80" s="19">
        <f t="shared" si="980"/>
        <v>459.22352941176462</v>
      </c>
      <c r="BP80" s="19">
        <f t="shared" si="980"/>
        <v>459.22352941176462</v>
      </c>
      <c r="BQ80" s="19">
        <f t="shared" si="952"/>
        <v>459.22352941176462</v>
      </c>
      <c r="BR80" s="19">
        <f t="shared" ref="BR80:BS80" si="981">+BR78*BR79</f>
        <v>459.22352941176462</v>
      </c>
      <c r="BS80" s="19">
        <f t="shared" si="981"/>
        <v>459.22352941176462</v>
      </c>
      <c r="BT80" s="19">
        <f t="shared" ref="BT80" si="982">+BT78*BT79</f>
        <v>459.22352941176462</v>
      </c>
      <c r="BU80" s="19">
        <f t="shared" ref="BU80" si="983">+BU78*BU79</f>
        <v>459.22352941176462</v>
      </c>
      <c r="BV80" s="19">
        <f t="shared" ref="BV80" si="984">+BV78*BV79</f>
        <v>459.22352941176462</v>
      </c>
      <c r="BW80" s="19">
        <f t="shared" si="952"/>
        <v>829.74117647058813</v>
      </c>
      <c r="BX80" s="19">
        <f t="shared" ref="BX80:BZ80" si="985">+BX78*BX79</f>
        <v>829.74117647058813</v>
      </c>
      <c r="BY80" s="19">
        <f t="shared" si="985"/>
        <v>829.74117647058813</v>
      </c>
      <c r="BZ80" s="19">
        <f t="shared" si="985"/>
        <v>829.74117647058813</v>
      </c>
      <c r="CA80" s="19">
        <f t="shared" si="952"/>
        <v>829.74117647058813</v>
      </c>
      <c r="CB80" s="19">
        <f t="shared" ref="CB80:CC80" si="986">+CB78*CB79</f>
        <v>829.74117647058813</v>
      </c>
      <c r="CC80" s="19">
        <f t="shared" si="986"/>
        <v>829.74117647058813</v>
      </c>
      <c r="CD80" s="19">
        <f t="shared" ref="CD80" si="987">+CD78*CD79</f>
        <v>829.74117647058813</v>
      </c>
      <c r="CE80" s="19">
        <f t="shared" ref="CE80" si="988">+CE78*CE79</f>
        <v>829.74117647058813</v>
      </c>
      <c r="CF80" s="19">
        <f t="shared" ref="CF80:CG80" si="989">+CF78*CF79</f>
        <v>829.74117647058813</v>
      </c>
      <c r="CG80" s="19">
        <f t="shared" si="989"/>
        <v>829.74117647058813</v>
      </c>
    </row>
    <row r="81" spans="1:85" x14ac:dyDescent="0.25">
      <c r="A81" s="2" t="s">
        <v>116</v>
      </c>
      <c r="B81" s="2" t="s">
        <v>117</v>
      </c>
      <c r="C81" s="3">
        <v>0.85</v>
      </c>
      <c r="D81" s="3">
        <v>0.85</v>
      </c>
      <c r="E81" s="3">
        <v>0.85</v>
      </c>
      <c r="F81" s="3">
        <v>0.85</v>
      </c>
      <c r="G81" s="3">
        <v>0.85</v>
      </c>
      <c r="H81" s="3">
        <v>0.85</v>
      </c>
      <c r="I81" s="3">
        <v>0.85</v>
      </c>
      <c r="J81" s="3">
        <v>0.85</v>
      </c>
      <c r="K81" s="3">
        <v>0.85</v>
      </c>
      <c r="L81" s="3">
        <v>0.85</v>
      </c>
      <c r="M81" s="3">
        <v>0.85</v>
      </c>
      <c r="N81" s="3">
        <v>0.85</v>
      </c>
      <c r="O81" s="3">
        <v>0.85</v>
      </c>
      <c r="P81" s="3">
        <v>0.85</v>
      </c>
      <c r="Q81" s="3">
        <v>0.85</v>
      </c>
      <c r="R81" s="3">
        <v>0.85</v>
      </c>
      <c r="S81" s="3">
        <v>0.85</v>
      </c>
      <c r="T81" s="3">
        <v>0.85</v>
      </c>
      <c r="U81" s="3">
        <v>0.85</v>
      </c>
      <c r="V81" s="3">
        <v>0.85</v>
      </c>
      <c r="W81" s="3">
        <v>0.83</v>
      </c>
      <c r="X81" s="3">
        <v>0.83</v>
      </c>
      <c r="Y81" s="3">
        <v>0.83</v>
      </c>
      <c r="Z81" s="3">
        <v>0.83</v>
      </c>
      <c r="AA81" s="3">
        <v>0.83</v>
      </c>
      <c r="AB81" s="3">
        <v>0.83</v>
      </c>
      <c r="AC81" s="3">
        <v>0.83</v>
      </c>
      <c r="AD81" s="3">
        <v>0.83</v>
      </c>
      <c r="AE81" s="3">
        <v>0.83</v>
      </c>
      <c r="AF81" s="3">
        <v>0.83</v>
      </c>
      <c r="AG81" s="3">
        <v>0.83</v>
      </c>
      <c r="AH81" s="3">
        <v>0.83</v>
      </c>
      <c r="AI81" s="3">
        <v>0.83</v>
      </c>
      <c r="AJ81" s="3">
        <v>0.83</v>
      </c>
      <c r="AK81" s="3">
        <v>0.83</v>
      </c>
      <c r="AL81" s="3">
        <v>0.83</v>
      </c>
      <c r="AM81" s="3">
        <v>0.83</v>
      </c>
      <c r="AN81" s="3">
        <v>0.83</v>
      </c>
      <c r="AO81" s="3">
        <v>0.83</v>
      </c>
      <c r="AP81" s="3">
        <v>0.83</v>
      </c>
      <c r="AQ81" s="3">
        <v>0.83</v>
      </c>
      <c r="AR81" s="3">
        <v>0.83</v>
      </c>
      <c r="AS81" s="3">
        <v>0.83</v>
      </c>
      <c r="AT81" s="3">
        <v>0.83</v>
      </c>
      <c r="AU81" s="3">
        <v>0.83</v>
      </c>
      <c r="AV81" s="3">
        <v>0.83</v>
      </c>
      <c r="AW81" s="3">
        <v>0.83</v>
      </c>
      <c r="AX81" s="3">
        <v>0.83</v>
      </c>
      <c r="AY81" s="3">
        <v>0.83</v>
      </c>
      <c r="AZ81" s="3">
        <v>0.83</v>
      </c>
      <c r="BA81" s="3">
        <v>0.83</v>
      </c>
      <c r="BB81" s="3">
        <v>0.83</v>
      </c>
      <c r="BC81" s="3">
        <v>0.83</v>
      </c>
      <c r="BD81" s="3">
        <v>0.81</v>
      </c>
      <c r="BE81" s="3">
        <v>0.81</v>
      </c>
      <c r="BF81" s="3">
        <v>0.81</v>
      </c>
      <c r="BG81" s="3">
        <v>0.81</v>
      </c>
      <c r="BH81" s="3">
        <v>0.81</v>
      </c>
      <c r="BI81" s="3">
        <v>0.81</v>
      </c>
      <c r="BJ81" s="3">
        <v>0.81</v>
      </c>
      <c r="BK81" s="3">
        <v>0.81</v>
      </c>
      <c r="BL81" s="3">
        <v>0.81</v>
      </c>
      <c r="BM81" s="3">
        <v>0.81</v>
      </c>
      <c r="BN81" s="3">
        <v>0.81</v>
      </c>
      <c r="BO81" s="3">
        <v>0.81</v>
      </c>
      <c r="BP81" s="3">
        <v>0.81</v>
      </c>
      <c r="BQ81" s="3">
        <v>0.81</v>
      </c>
      <c r="BR81" s="3">
        <v>0.81</v>
      </c>
      <c r="BS81" s="3">
        <v>0.81</v>
      </c>
      <c r="BT81" s="3">
        <v>0.81</v>
      </c>
      <c r="BU81" s="3">
        <v>0.81</v>
      </c>
      <c r="BV81" s="3">
        <v>0.81</v>
      </c>
      <c r="BW81" s="3">
        <v>0.81</v>
      </c>
      <c r="BX81" s="3">
        <v>0.81</v>
      </c>
      <c r="BY81" s="3">
        <v>0.81</v>
      </c>
      <c r="BZ81" s="3">
        <v>0.81</v>
      </c>
      <c r="CA81" s="3">
        <v>0.81</v>
      </c>
      <c r="CB81" s="3">
        <v>0.81</v>
      </c>
      <c r="CC81" s="3">
        <v>0.81</v>
      </c>
      <c r="CD81" s="3">
        <v>0.81</v>
      </c>
      <c r="CE81" s="3">
        <v>0.81</v>
      </c>
      <c r="CF81" s="3">
        <v>0.81</v>
      </c>
      <c r="CG81" s="3">
        <v>0.81</v>
      </c>
    </row>
    <row r="82" spans="1:85" x14ac:dyDescent="0.25">
      <c r="A82" s="2" t="s">
        <v>118</v>
      </c>
      <c r="B82" s="2" t="s">
        <v>119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1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1</v>
      </c>
      <c r="CD82" s="3">
        <v>1</v>
      </c>
      <c r="CE82" s="3">
        <v>1</v>
      </c>
      <c r="CF82" s="3">
        <v>1</v>
      </c>
      <c r="CG82" s="3">
        <v>1</v>
      </c>
    </row>
    <row r="83" spans="1:85" x14ac:dyDescent="0.25">
      <c r="A83" s="2" t="s">
        <v>120</v>
      </c>
      <c r="C83" s="4">
        <f t="shared" ref="C83:CA83" si="990">+C80*C82*(1-C81)</f>
        <v>5.1603259090909095</v>
      </c>
      <c r="D83" s="4">
        <f t="shared" ref="D83:F83" si="991">+D80*D82*(1-D81)</f>
        <v>5.1603259090909095</v>
      </c>
      <c r="E83" s="4">
        <f t="shared" si="991"/>
        <v>5.1603259090909095</v>
      </c>
      <c r="F83" s="4">
        <f t="shared" si="991"/>
        <v>5.1603259090909095</v>
      </c>
      <c r="G83" s="4">
        <f t="shared" si="990"/>
        <v>5.1603259090909095</v>
      </c>
      <c r="H83" s="4">
        <f t="shared" ref="H83:I83" si="992">+H80*H82*(1-H81)</f>
        <v>5.1603259090909095</v>
      </c>
      <c r="I83" s="4">
        <f t="shared" si="992"/>
        <v>5.1603259090909095</v>
      </c>
      <c r="J83" s="4">
        <f t="shared" ref="J83" si="993">+J80*J82*(1-J81)</f>
        <v>5.1603259090909095</v>
      </c>
      <c r="K83" s="4">
        <f t="shared" si="990"/>
        <v>5.1603259090909095</v>
      </c>
      <c r="L83" s="4">
        <f t="shared" ref="L83" si="994">+L80*L82*(1-L81)</f>
        <v>5.1603259090909095</v>
      </c>
      <c r="M83" s="4">
        <f t="shared" si="990"/>
        <v>5.1603259090909095</v>
      </c>
      <c r="N83" s="4">
        <f t="shared" ref="N83:P83" si="995">+N80*N82*(1-N81)</f>
        <v>5.1603259090909095</v>
      </c>
      <c r="O83" s="4">
        <f t="shared" si="995"/>
        <v>5.1603259090909095</v>
      </c>
      <c r="P83" s="4">
        <f t="shared" si="995"/>
        <v>5.1603259090909095</v>
      </c>
      <c r="Q83" s="4">
        <f t="shared" si="990"/>
        <v>5.1603259090909095</v>
      </c>
      <c r="R83" s="4">
        <f t="shared" ref="R83:S83" si="996">+R80*R82*(1-R81)</f>
        <v>5.1603259090909095</v>
      </c>
      <c r="S83" s="4">
        <f t="shared" si="996"/>
        <v>5.1603259090909095</v>
      </c>
      <c r="T83" s="4">
        <f t="shared" ref="T83" si="997">+T80*T82*(1-T81)</f>
        <v>5.1603259090909095</v>
      </c>
      <c r="U83" s="4">
        <f t="shared" ref="U83:V83" si="998">+U80*U82*(1-U81)</f>
        <v>5.1603259090909095</v>
      </c>
      <c r="V83" s="4">
        <f t="shared" si="998"/>
        <v>5.1603259090909095</v>
      </c>
      <c r="W83" s="4">
        <f t="shared" si="990"/>
        <v>31.297915384615393</v>
      </c>
      <c r="X83" s="4">
        <f t="shared" ref="X83" si="999">+X80*X82*(1-X81)</f>
        <v>31.297915384615393</v>
      </c>
      <c r="Y83" s="4">
        <f t="shared" ref="Y83:AA83" si="1000">+Y80*Y82*(1-Y81)</f>
        <v>31.297915384615393</v>
      </c>
      <c r="Z83" s="4">
        <f t="shared" si="1000"/>
        <v>31.297915384615393</v>
      </c>
      <c r="AA83" s="4">
        <f t="shared" si="1000"/>
        <v>31.297915384615393</v>
      </c>
      <c r="AB83" s="4">
        <f t="shared" si="990"/>
        <v>31.297915384615393</v>
      </c>
      <c r="AC83" s="4">
        <f t="shared" ref="AC83:AD83" si="1001">+AC80*AC82*(1-AC81)</f>
        <v>31.297915384615393</v>
      </c>
      <c r="AD83" s="4">
        <f t="shared" si="1001"/>
        <v>31.297915384615393</v>
      </c>
      <c r="AE83" s="4">
        <f t="shared" ref="AE83" si="1002">+AE80*AE82*(1-AE81)</f>
        <v>31.297915384615393</v>
      </c>
      <c r="AF83" s="4">
        <f t="shared" ref="AF83:AG83" si="1003">+AF80*AF82*(1-AF81)</f>
        <v>31.297915384615393</v>
      </c>
      <c r="AG83" s="4">
        <f t="shared" si="1003"/>
        <v>31.297915384615393</v>
      </c>
      <c r="AH83" s="4">
        <f t="shared" si="990"/>
        <v>31.297915384615393</v>
      </c>
      <c r="AI83" s="4">
        <f t="shared" ref="AI83" si="1004">+AI80*AI82*(1-AI81)</f>
        <v>31.297915384615393</v>
      </c>
      <c r="AJ83" s="4">
        <f t="shared" ref="AJ83:AL83" si="1005">+AJ80*AJ82*(1-AJ81)</f>
        <v>31.297915384615393</v>
      </c>
      <c r="AK83" s="4">
        <f t="shared" si="1005"/>
        <v>31.297915384615393</v>
      </c>
      <c r="AL83" s="4">
        <f t="shared" si="1005"/>
        <v>31.297915384615393</v>
      </c>
      <c r="AM83" s="4">
        <f t="shared" si="990"/>
        <v>31.297915384615393</v>
      </c>
      <c r="AN83" s="4">
        <f t="shared" ref="AN83:AO83" si="1006">+AN80*AN82*(1-AN81)</f>
        <v>31.297915384615393</v>
      </c>
      <c r="AO83" s="4">
        <f t="shared" si="1006"/>
        <v>31.297915384615393</v>
      </c>
      <c r="AP83" s="4">
        <f t="shared" ref="AP83" si="1007">+AP80*AP82*(1-AP81)</f>
        <v>31.297915384615393</v>
      </c>
      <c r="AQ83" s="4">
        <f t="shared" ref="AQ83:AR83" si="1008">+AQ80*AQ82*(1-AQ81)</f>
        <v>31.297915384615393</v>
      </c>
      <c r="AR83" s="4">
        <f t="shared" si="1008"/>
        <v>31.297915384615393</v>
      </c>
      <c r="AS83" s="4">
        <f t="shared" si="990"/>
        <v>31.297915384615393</v>
      </c>
      <c r="AT83" s="4">
        <f t="shared" ref="AT83" si="1009">+AT80*AT82*(1-AT81)</f>
        <v>31.297915384615393</v>
      </c>
      <c r="AU83" s="4">
        <f t="shared" ref="AU83:AW83" si="1010">+AU80*AU82*(1-AU81)</f>
        <v>31.297915384615393</v>
      </c>
      <c r="AV83" s="4">
        <f t="shared" si="1010"/>
        <v>31.297915384615393</v>
      </c>
      <c r="AW83" s="4">
        <f t="shared" si="1010"/>
        <v>31.297915384615393</v>
      </c>
      <c r="AX83" s="4">
        <f t="shared" si="990"/>
        <v>31.297915384615393</v>
      </c>
      <c r="AY83" s="4">
        <f t="shared" ref="AY83:AZ83" si="1011">+AY80*AY82*(1-AY81)</f>
        <v>31.297915384615393</v>
      </c>
      <c r="AZ83" s="4">
        <f t="shared" si="1011"/>
        <v>31.297915384615393</v>
      </c>
      <c r="BA83" s="4">
        <f t="shared" ref="BA83" si="1012">+BA80*BA82*(1-BA81)</f>
        <v>31.297915384615393</v>
      </c>
      <c r="BB83" s="4">
        <f t="shared" ref="BB83:BC83" si="1013">+BB80*BB82*(1-BB81)</f>
        <v>31.297915384615393</v>
      </c>
      <c r="BC83" s="4">
        <f t="shared" si="1013"/>
        <v>31.297915384615393</v>
      </c>
      <c r="BD83" s="4">
        <f t="shared" si="990"/>
        <v>87.252470588235255</v>
      </c>
      <c r="BE83" s="4">
        <f t="shared" ref="BE83:BG83" si="1014">+BE80*BE82*(1-BE81)</f>
        <v>87.252470588235255</v>
      </c>
      <c r="BF83" s="4">
        <f t="shared" si="1014"/>
        <v>87.252470588235255</v>
      </c>
      <c r="BG83" s="4">
        <f t="shared" si="1014"/>
        <v>87.252470588235255</v>
      </c>
      <c r="BH83" s="4">
        <f t="shared" si="990"/>
        <v>87.252470588235255</v>
      </c>
      <c r="BI83" s="4">
        <f t="shared" ref="BI83:BJ83" si="1015">+BI80*BI82*(1-BI81)</f>
        <v>87.252470588235255</v>
      </c>
      <c r="BJ83" s="4">
        <f t="shared" si="1015"/>
        <v>87.252470588235255</v>
      </c>
      <c r="BK83" s="4">
        <f t="shared" ref="BK83" si="1016">+BK80*BK82*(1-BK81)</f>
        <v>87.252470588235255</v>
      </c>
      <c r="BL83" s="4">
        <f t="shared" ref="BL83" si="1017">+BL80*BL82*(1-BL81)</f>
        <v>87.252470588235255</v>
      </c>
      <c r="BM83" s="4">
        <f t="shared" si="990"/>
        <v>87.252470588235255</v>
      </c>
      <c r="BN83" s="4">
        <f t="shared" ref="BN83:BP83" si="1018">+BN80*BN82*(1-BN81)</f>
        <v>87.252470588235255</v>
      </c>
      <c r="BO83" s="4">
        <f t="shared" si="1018"/>
        <v>87.252470588235255</v>
      </c>
      <c r="BP83" s="4">
        <f t="shared" si="1018"/>
        <v>87.252470588235255</v>
      </c>
      <c r="BQ83" s="4">
        <f t="shared" si="990"/>
        <v>87.252470588235255</v>
      </c>
      <c r="BR83" s="4">
        <f t="shared" ref="BR83:BS83" si="1019">+BR80*BR82*(1-BR81)</f>
        <v>87.252470588235255</v>
      </c>
      <c r="BS83" s="4">
        <f t="shared" si="1019"/>
        <v>87.252470588235255</v>
      </c>
      <c r="BT83" s="4">
        <f t="shared" ref="BT83" si="1020">+BT80*BT82*(1-BT81)</f>
        <v>87.252470588235255</v>
      </c>
      <c r="BU83" s="4">
        <f t="shared" ref="BU83" si="1021">+BU80*BU82*(1-BU81)</f>
        <v>87.252470588235255</v>
      </c>
      <c r="BV83" s="4">
        <f t="shared" ref="BV83" si="1022">+BV80*BV82*(1-BV81)</f>
        <v>87.252470588235255</v>
      </c>
      <c r="BW83" s="4">
        <f t="shared" si="990"/>
        <v>157.6508235294117</v>
      </c>
      <c r="BX83" s="4">
        <f t="shared" ref="BX83:BZ83" si="1023">+BX80*BX82*(1-BX81)</f>
        <v>157.6508235294117</v>
      </c>
      <c r="BY83" s="4">
        <f t="shared" si="1023"/>
        <v>157.6508235294117</v>
      </c>
      <c r="BZ83" s="4">
        <f t="shared" si="1023"/>
        <v>157.6508235294117</v>
      </c>
      <c r="CA83" s="4">
        <f t="shared" si="990"/>
        <v>157.6508235294117</v>
      </c>
      <c r="CB83" s="4">
        <f t="shared" ref="CB83:CC83" si="1024">+CB80*CB82*(1-CB81)</f>
        <v>157.6508235294117</v>
      </c>
      <c r="CC83" s="4">
        <f t="shared" si="1024"/>
        <v>157.6508235294117</v>
      </c>
      <c r="CD83" s="4">
        <f t="shared" ref="CD83" si="1025">+CD80*CD82*(1-CD81)</f>
        <v>157.6508235294117</v>
      </c>
      <c r="CE83" s="4">
        <f t="shared" ref="CE83" si="1026">+CE80*CE82*(1-CE81)</f>
        <v>157.6508235294117</v>
      </c>
      <c r="CF83" s="4">
        <f t="shared" ref="CF83:CG83" si="1027">+CF80*CF82*(1-CF81)</f>
        <v>157.6508235294117</v>
      </c>
      <c r="CG83" s="4">
        <f t="shared" si="1027"/>
        <v>157.6508235294117</v>
      </c>
    </row>
    <row r="84" spans="1:85" x14ac:dyDescent="0.25">
      <c r="A84" s="2" t="s">
        <v>121</v>
      </c>
      <c r="B84" s="2" t="s">
        <v>122</v>
      </c>
      <c r="C84" s="3">
        <v>0.25</v>
      </c>
      <c r="D84" s="3">
        <v>0.25</v>
      </c>
      <c r="E84" s="3">
        <v>0.25</v>
      </c>
      <c r="F84" s="3">
        <v>0.25</v>
      </c>
      <c r="G84" s="3">
        <v>0.25</v>
      </c>
      <c r="H84" s="3">
        <v>0.25</v>
      </c>
      <c r="I84" s="3">
        <v>0.25</v>
      </c>
      <c r="J84" s="3">
        <v>0.25</v>
      </c>
      <c r="K84" s="3">
        <v>0.25</v>
      </c>
      <c r="L84" s="3">
        <v>0.25</v>
      </c>
      <c r="M84" s="3">
        <v>0.25</v>
      </c>
      <c r="N84" s="3">
        <v>0.25</v>
      </c>
      <c r="O84" s="3">
        <v>0.25</v>
      </c>
      <c r="P84" s="3">
        <v>0.25</v>
      </c>
      <c r="Q84" s="3">
        <v>0.25</v>
      </c>
      <c r="R84" s="3">
        <v>0.25</v>
      </c>
      <c r="S84" s="3">
        <v>0.25</v>
      </c>
      <c r="T84" s="3">
        <v>0.25</v>
      </c>
      <c r="U84" s="3">
        <v>0.25</v>
      </c>
      <c r="V84" s="3">
        <v>0.25</v>
      </c>
      <c r="W84" s="3">
        <v>0.25</v>
      </c>
      <c r="X84" s="3">
        <v>0.25</v>
      </c>
      <c r="Y84" s="3">
        <v>0.25</v>
      </c>
      <c r="Z84" s="3">
        <v>0.25</v>
      </c>
      <c r="AA84" s="3">
        <v>0.25</v>
      </c>
      <c r="AB84" s="3">
        <v>0.25</v>
      </c>
      <c r="AC84" s="3">
        <v>0.25</v>
      </c>
      <c r="AD84" s="3">
        <v>0.25</v>
      </c>
      <c r="AE84" s="3">
        <v>0.25</v>
      </c>
      <c r="AF84" s="3">
        <v>0.25</v>
      </c>
      <c r="AG84" s="3">
        <v>0.25</v>
      </c>
      <c r="AH84" s="3">
        <v>0.25</v>
      </c>
      <c r="AI84" s="3">
        <v>0.25</v>
      </c>
      <c r="AJ84" s="3">
        <v>0.25</v>
      </c>
      <c r="AK84" s="3">
        <v>0.25</v>
      </c>
      <c r="AL84" s="3">
        <v>0.25</v>
      </c>
      <c r="AM84" s="3">
        <v>0.25</v>
      </c>
      <c r="AN84" s="3">
        <v>0.25</v>
      </c>
      <c r="AO84" s="3">
        <v>0.25</v>
      </c>
      <c r="AP84" s="3">
        <v>0.25</v>
      </c>
      <c r="AQ84" s="3">
        <v>0.25</v>
      </c>
      <c r="AR84" s="3">
        <v>0.25</v>
      </c>
      <c r="AS84" s="3">
        <v>0.25</v>
      </c>
      <c r="AT84" s="3">
        <v>0.25</v>
      </c>
      <c r="AU84" s="3">
        <v>0.25</v>
      </c>
      <c r="AV84" s="3">
        <v>0.25</v>
      </c>
      <c r="AW84" s="3">
        <v>0.25</v>
      </c>
      <c r="AX84" s="3">
        <v>0.25</v>
      </c>
      <c r="AY84" s="3">
        <v>0.25</v>
      </c>
      <c r="AZ84" s="3">
        <v>0.25</v>
      </c>
      <c r="BA84" s="3">
        <v>0.25</v>
      </c>
      <c r="BB84" s="3">
        <v>0.25</v>
      </c>
      <c r="BC84" s="3">
        <v>0.25</v>
      </c>
      <c r="BD84" s="3">
        <v>0.3</v>
      </c>
      <c r="BE84" s="3">
        <v>0.3</v>
      </c>
      <c r="BF84" s="3">
        <v>0.3</v>
      </c>
      <c r="BG84" s="3">
        <v>0.3</v>
      </c>
      <c r="BH84" s="3">
        <v>0.3</v>
      </c>
      <c r="BI84" s="3">
        <v>0.3</v>
      </c>
      <c r="BJ84" s="3">
        <v>0.3</v>
      </c>
      <c r="BK84" s="3">
        <v>0.3</v>
      </c>
      <c r="BL84" s="3">
        <v>0.3</v>
      </c>
      <c r="BM84" s="3">
        <v>0.3</v>
      </c>
      <c r="BN84" s="3">
        <v>0.3</v>
      </c>
      <c r="BO84" s="3">
        <v>0.3</v>
      </c>
      <c r="BP84" s="3">
        <v>0.3</v>
      </c>
      <c r="BQ84" s="3">
        <v>0.3</v>
      </c>
      <c r="BR84" s="3">
        <v>0.3</v>
      </c>
      <c r="BS84" s="3">
        <v>0.3</v>
      </c>
      <c r="BT84" s="3">
        <v>0.3</v>
      </c>
      <c r="BU84" s="3">
        <v>0.3</v>
      </c>
      <c r="BV84" s="3">
        <v>0.3</v>
      </c>
      <c r="BW84" s="3">
        <v>0.3</v>
      </c>
      <c r="BX84" s="3">
        <v>0.3</v>
      </c>
      <c r="BY84" s="3">
        <v>0.3</v>
      </c>
      <c r="BZ84" s="3">
        <v>0.3</v>
      </c>
      <c r="CA84" s="3">
        <v>0.3</v>
      </c>
      <c r="CB84" s="3">
        <v>0.3</v>
      </c>
      <c r="CC84" s="3">
        <v>0.3</v>
      </c>
      <c r="CD84" s="3">
        <v>0.3</v>
      </c>
      <c r="CE84" s="3">
        <v>0.3</v>
      </c>
      <c r="CF84" s="3">
        <v>0.3</v>
      </c>
      <c r="CG84" s="3">
        <v>0.3</v>
      </c>
    </row>
    <row r="85" spans="1:85" x14ac:dyDescent="0.25">
      <c r="A85" s="2" t="s">
        <v>123</v>
      </c>
      <c r="C85" s="19">
        <f t="shared" ref="C85:CA85" si="1028">+C80*(1-C81)/C84</f>
        <v>20.641303636363638</v>
      </c>
      <c r="D85" s="19">
        <f t="shared" ref="D85:F85" si="1029">+D80*(1-D81)/D84</f>
        <v>20.641303636363638</v>
      </c>
      <c r="E85" s="19">
        <f t="shared" si="1029"/>
        <v>20.641303636363638</v>
      </c>
      <c r="F85" s="19">
        <f t="shared" si="1029"/>
        <v>20.641303636363638</v>
      </c>
      <c r="G85" s="19">
        <f t="shared" si="1028"/>
        <v>20.641303636363638</v>
      </c>
      <c r="H85" s="19">
        <f t="shared" ref="H85:I85" si="1030">+H80*(1-H81)/H84</f>
        <v>20.641303636363638</v>
      </c>
      <c r="I85" s="19">
        <f t="shared" si="1030"/>
        <v>20.641303636363638</v>
      </c>
      <c r="J85" s="19">
        <f t="shared" ref="J85" si="1031">+J80*(1-J81)/J84</f>
        <v>20.641303636363638</v>
      </c>
      <c r="K85" s="19">
        <f t="shared" si="1028"/>
        <v>20.641303636363638</v>
      </c>
      <c r="L85" s="19">
        <f t="shared" ref="L85" si="1032">+L80*(1-L81)/L84</f>
        <v>20.641303636363638</v>
      </c>
      <c r="M85" s="19">
        <f t="shared" si="1028"/>
        <v>20.641303636363638</v>
      </c>
      <c r="N85" s="19">
        <f t="shared" ref="N85:P85" si="1033">+N80*(1-N81)/N84</f>
        <v>20.641303636363638</v>
      </c>
      <c r="O85" s="19">
        <f t="shared" si="1033"/>
        <v>20.641303636363638</v>
      </c>
      <c r="P85" s="19">
        <f t="shared" si="1033"/>
        <v>20.641303636363638</v>
      </c>
      <c r="Q85" s="19">
        <f t="shared" si="1028"/>
        <v>20.641303636363638</v>
      </c>
      <c r="R85" s="19">
        <f t="shared" ref="R85:S85" si="1034">+R80*(1-R81)/R84</f>
        <v>20.641303636363638</v>
      </c>
      <c r="S85" s="19">
        <f t="shared" si="1034"/>
        <v>20.641303636363638</v>
      </c>
      <c r="T85" s="19">
        <f t="shared" ref="T85" si="1035">+T80*(1-T81)/T84</f>
        <v>20.641303636363638</v>
      </c>
      <c r="U85" s="19">
        <f t="shared" ref="U85:V85" si="1036">+U80*(1-U81)/U84</f>
        <v>20.641303636363638</v>
      </c>
      <c r="V85" s="19">
        <f t="shared" si="1036"/>
        <v>20.641303636363638</v>
      </c>
      <c r="W85" s="19">
        <f t="shared" ref="W85:AG85" si="1037">+W80*(1-W81)/W84</f>
        <v>125.19166153846157</v>
      </c>
      <c r="X85" s="19">
        <f t="shared" ref="X85" si="1038">+X80*(1-X81)/X84</f>
        <v>125.19166153846157</v>
      </c>
      <c r="Y85" s="19">
        <f t="shared" si="1037"/>
        <v>125.19166153846157</v>
      </c>
      <c r="Z85" s="19">
        <f t="shared" si="1037"/>
        <v>125.19166153846157</v>
      </c>
      <c r="AA85" s="19">
        <f t="shared" si="1037"/>
        <v>125.19166153846157</v>
      </c>
      <c r="AB85" s="19">
        <f t="shared" si="1037"/>
        <v>125.19166153846157</v>
      </c>
      <c r="AC85" s="19">
        <f t="shared" si="1037"/>
        <v>125.19166153846157</v>
      </c>
      <c r="AD85" s="19">
        <f t="shared" si="1037"/>
        <v>125.19166153846157</v>
      </c>
      <c r="AE85" s="19">
        <f t="shared" si="1037"/>
        <v>125.19166153846157</v>
      </c>
      <c r="AF85" s="19">
        <f t="shared" si="1037"/>
        <v>125.19166153846157</v>
      </c>
      <c r="AG85" s="19">
        <f t="shared" si="1037"/>
        <v>125.19166153846157</v>
      </c>
      <c r="AH85" s="19">
        <f t="shared" si="1028"/>
        <v>125.19166153846157</v>
      </c>
      <c r="AI85" s="19">
        <f t="shared" ref="AI85" si="1039">+AI80*(1-AI81)/AI84</f>
        <v>125.19166153846157</v>
      </c>
      <c r="AJ85" s="19">
        <f t="shared" ref="AJ85:AL85" si="1040">+AJ80*(1-AJ81)/AJ84</f>
        <v>125.19166153846157</v>
      </c>
      <c r="AK85" s="19">
        <f t="shared" si="1040"/>
        <v>125.19166153846157</v>
      </c>
      <c r="AL85" s="19">
        <f t="shared" si="1040"/>
        <v>125.19166153846157</v>
      </c>
      <c r="AM85" s="19">
        <f t="shared" si="1028"/>
        <v>125.19166153846157</v>
      </c>
      <c r="AN85" s="19">
        <f t="shared" ref="AN85:AO85" si="1041">+AN80*(1-AN81)/AN84</f>
        <v>125.19166153846157</v>
      </c>
      <c r="AO85" s="19">
        <f t="shared" si="1041"/>
        <v>125.19166153846157</v>
      </c>
      <c r="AP85" s="19">
        <f t="shared" ref="AP85" si="1042">+AP80*(1-AP81)/AP84</f>
        <v>125.19166153846157</v>
      </c>
      <c r="AQ85" s="19">
        <f t="shared" ref="AQ85:AR85" si="1043">+AQ80*(1-AQ81)/AQ84</f>
        <v>125.19166153846157</v>
      </c>
      <c r="AR85" s="19">
        <f t="shared" si="1043"/>
        <v>125.19166153846157</v>
      </c>
      <c r="AS85" s="19">
        <f t="shared" si="1028"/>
        <v>125.19166153846157</v>
      </c>
      <c r="AT85" s="19">
        <f t="shared" ref="AT85" si="1044">+AT80*(1-AT81)/AT84</f>
        <v>125.19166153846157</v>
      </c>
      <c r="AU85" s="19">
        <f t="shared" ref="AU85:AW85" si="1045">+AU80*(1-AU81)/AU84</f>
        <v>125.19166153846157</v>
      </c>
      <c r="AV85" s="19">
        <f t="shared" si="1045"/>
        <v>125.19166153846157</v>
      </c>
      <c r="AW85" s="19">
        <f t="shared" si="1045"/>
        <v>125.19166153846157</v>
      </c>
      <c r="AX85" s="19">
        <f t="shared" si="1028"/>
        <v>125.19166153846157</v>
      </c>
      <c r="AY85" s="19">
        <f t="shared" ref="AY85:AZ85" si="1046">+AY80*(1-AY81)/AY84</f>
        <v>125.19166153846157</v>
      </c>
      <c r="AZ85" s="19">
        <f t="shared" si="1046"/>
        <v>125.19166153846157</v>
      </c>
      <c r="BA85" s="19">
        <f t="shared" ref="BA85" si="1047">+BA80*(1-BA81)/BA84</f>
        <v>125.19166153846157</v>
      </c>
      <c r="BB85" s="19">
        <f t="shared" ref="BB85:BC85" si="1048">+BB80*(1-BB81)/BB84</f>
        <v>125.19166153846157</v>
      </c>
      <c r="BC85" s="19">
        <f t="shared" si="1048"/>
        <v>125.19166153846157</v>
      </c>
      <c r="BD85" s="19">
        <f t="shared" si="1028"/>
        <v>290.84156862745084</v>
      </c>
      <c r="BE85" s="19">
        <f t="shared" ref="BE85:BG85" si="1049">+BE80*(1-BE81)/BE84</f>
        <v>290.84156862745084</v>
      </c>
      <c r="BF85" s="19">
        <f t="shared" si="1049"/>
        <v>290.84156862745084</v>
      </c>
      <c r="BG85" s="19">
        <f t="shared" si="1049"/>
        <v>290.84156862745084</v>
      </c>
      <c r="BH85" s="19">
        <f t="shared" si="1028"/>
        <v>290.84156862745084</v>
      </c>
      <c r="BI85" s="19">
        <f t="shared" ref="BI85:BJ85" si="1050">+BI80*(1-BI81)/BI84</f>
        <v>290.84156862745084</v>
      </c>
      <c r="BJ85" s="19">
        <f t="shared" si="1050"/>
        <v>290.84156862745084</v>
      </c>
      <c r="BK85" s="19">
        <f t="shared" ref="BK85" si="1051">+BK80*(1-BK81)/BK84</f>
        <v>290.84156862745084</v>
      </c>
      <c r="BL85" s="19">
        <f t="shared" ref="BL85" si="1052">+BL80*(1-BL81)/BL84</f>
        <v>290.84156862745084</v>
      </c>
      <c r="BM85" s="19">
        <f t="shared" si="1028"/>
        <v>290.84156862745084</v>
      </c>
      <c r="BN85" s="19">
        <f t="shared" ref="BN85:BP85" si="1053">+BN80*(1-BN81)/BN84</f>
        <v>290.84156862745084</v>
      </c>
      <c r="BO85" s="19">
        <f t="shared" si="1053"/>
        <v>290.84156862745084</v>
      </c>
      <c r="BP85" s="19">
        <f t="shared" si="1053"/>
        <v>290.84156862745084</v>
      </c>
      <c r="BQ85" s="19">
        <f t="shared" si="1028"/>
        <v>290.84156862745084</v>
      </c>
      <c r="BR85" s="19">
        <f t="shared" ref="BR85:BS85" si="1054">+BR80*(1-BR81)/BR84</f>
        <v>290.84156862745084</v>
      </c>
      <c r="BS85" s="19">
        <f t="shared" si="1054"/>
        <v>290.84156862745084</v>
      </c>
      <c r="BT85" s="19">
        <f t="shared" ref="BT85" si="1055">+BT80*(1-BT81)/BT84</f>
        <v>290.84156862745084</v>
      </c>
      <c r="BU85" s="19">
        <f t="shared" ref="BU85" si="1056">+BU80*(1-BU81)/BU84</f>
        <v>290.84156862745084</v>
      </c>
      <c r="BV85" s="19">
        <f t="shared" ref="BV85" si="1057">+BV80*(1-BV81)/BV84</f>
        <v>290.84156862745084</v>
      </c>
      <c r="BW85" s="19">
        <f t="shared" si="1028"/>
        <v>525.50274509803899</v>
      </c>
      <c r="BX85" s="19">
        <f t="shared" ref="BX85:BZ85" si="1058">+BX80*(1-BX81)/BX84</f>
        <v>525.50274509803899</v>
      </c>
      <c r="BY85" s="19">
        <f t="shared" si="1058"/>
        <v>525.50274509803899</v>
      </c>
      <c r="BZ85" s="19">
        <f t="shared" si="1058"/>
        <v>525.50274509803899</v>
      </c>
      <c r="CA85" s="19">
        <f t="shared" si="1028"/>
        <v>525.50274509803899</v>
      </c>
      <c r="CB85" s="19">
        <f t="shared" ref="CB85:CC85" si="1059">+CB80*(1-CB81)/CB84</f>
        <v>525.50274509803899</v>
      </c>
      <c r="CC85" s="19">
        <f t="shared" si="1059"/>
        <v>525.50274509803899</v>
      </c>
      <c r="CD85" s="19">
        <f t="shared" ref="CD85" si="1060">+CD80*(1-CD81)/CD84</f>
        <v>525.50274509803899</v>
      </c>
      <c r="CE85" s="19">
        <f t="shared" ref="CE85" si="1061">+CE80*(1-CE81)/CE84</f>
        <v>525.50274509803899</v>
      </c>
      <c r="CF85" s="19">
        <f t="shared" ref="CF85:CG85" si="1062">+CF80*(1-CF81)/CF84</f>
        <v>525.50274509803899</v>
      </c>
      <c r="CG85" s="19">
        <f t="shared" si="1062"/>
        <v>525.50274509803899</v>
      </c>
    </row>
    <row r="86" spans="1:85" x14ac:dyDescent="0.25">
      <c r="A86" s="2" t="s">
        <v>124</v>
      </c>
      <c r="B86" s="2" t="s">
        <v>125</v>
      </c>
      <c r="C86" s="3">
        <v>2</v>
      </c>
      <c r="D86" s="3">
        <v>2</v>
      </c>
      <c r="E86" s="3">
        <v>2</v>
      </c>
      <c r="F86" s="3">
        <v>2</v>
      </c>
      <c r="G86" s="3">
        <v>2</v>
      </c>
      <c r="H86" s="3">
        <v>2</v>
      </c>
      <c r="I86" s="3">
        <v>2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2</v>
      </c>
      <c r="S86" s="3">
        <v>2</v>
      </c>
      <c r="T86" s="3">
        <v>2</v>
      </c>
      <c r="U86" s="3">
        <v>2</v>
      </c>
      <c r="V86" s="3">
        <v>2</v>
      </c>
      <c r="W86" s="3">
        <v>2</v>
      </c>
      <c r="X86" s="3">
        <v>2</v>
      </c>
      <c r="Y86" s="3">
        <v>2</v>
      </c>
      <c r="Z86" s="3">
        <v>2</v>
      </c>
      <c r="AA86" s="3">
        <v>2</v>
      </c>
      <c r="AB86" s="3">
        <v>2</v>
      </c>
      <c r="AC86" s="3">
        <v>2</v>
      </c>
      <c r="AD86" s="3">
        <v>2</v>
      </c>
      <c r="AE86" s="3">
        <v>2</v>
      </c>
      <c r="AF86" s="3">
        <v>2</v>
      </c>
      <c r="AG86" s="3">
        <v>2</v>
      </c>
      <c r="AH86" s="3">
        <v>2</v>
      </c>
      <c r="AI86" s="3">
        <v>2</v>
      </c>
      <c r="AJ86" s="3">
        <v>2</v>
      </c>
      <c r="AK86" s="3">
        <v>2</v>
      </c>
      <c r="AL86" s="3">
        <v>2</v>
      </c>
      <c r="AM86" s="3">
        <v>2</v>
      </c>
      <c r="AN86" s="3">
        <v>2</v>
      </c>
      <c r="AO86" s="3">
        <v>2</v>
      </c>
      <c r="AP86" s="3">
        <v>2</v>
      </c>
      <c r="AQ86" s="3">
        <v>2</v>
      </c>
      <c r="AR86" s="3">
        <v>2</v>
      </c>
      <c r="AS86" s="3">
        <v>2</v>
      </c>
      <c r="AT86" s="3">
        <v>2</v>
      </c>
      <c r="AU86" s="3">
        <v>2</v>
      </c>
      <c r="AV86" s="3">
        <v>2</v>
      </c>
      <c r="AW86" s="3">
        <v>2</v>
      </c>
      <c r="AX86" s="3">
        <v>2</v>
      </c>
      <c r="AY86" s="3">
        <v>2</v>
      </c>
      <c r="AZ86" s="3">
        <v>2</v>
      </c>
      <c r="BA86" s="3">
        <v>2</v>
      </c>
      <c r="BB86" s="3">
        <v>2</v>
      </c>
      <c r="BC86" s="3">
        <v>2</v>
      </c>
      <c r="BD86" s="3">
        <v>2.5</v>
      </c>
      <c r="BE86" s="3">
        <v>2.5</v>
      </c>
      <c r="BF86" s="3">
        <v>2.5</v>
      </c>
      <c r="BG86" s="3">
        <v>2.5</v>
      </c>
      <c r="BH86" s="3">
        <v>2.5</v>
      </c>
      <c r="BI86" s="3">
        <v>2.5</v>
      </c>
      <c r="BJ86" s="3">
        <v>2.5</v>
      </c>
      <c r="BK86" s="3">
        <v>2.5</v>
      </c>
      <c r="BL86" s="3">
        <v>2.5</v>
      </c>
      <c r="BM86" s="3">
        <v>2.5</v>
      </c>
      <c r="BN86" s="3">
        <v>2.5</v>
      </c>
      <c r="BO86" s="3">
        <v>2.5</v>
      </c>
      <c r="BP86" s="3">
        <v>2.5</v>
      </c>
      <c r="BQ86" s="3">
        <v>2.5</v>
      </c>
      <c r="BR86" s="3">
        <v>2.5</v>
      </c>
      <c r="BS86" s="3">
        <v>2.5</v>
      </c>
      <c r="BT86" s="3">
        <v>2.5</v>
      </c>
      <c r="BU86" s="3">
        <v>2.5</v>
      </c>
      <c r="BV86" s="3">
        <v>2.5</v>
      </c>
      <c r="BW86" s="3">
        <v>2.5</v>
      </c>
      <c r="BX86" s="3">
        <v>2.5</v>
      </c>
      <c r="BY86" s="3">
        <v>2.5</v>
      </c>
      <c r="BZ86" s="3">
        <v>2.5</v>
      </c>
      <c r="CA86" s="3">
        <v>2.5</v>
      </c>
      <c r="CB86" s="3">
        <v>2.5</v>
      </c>
      <c r="CC86" s="3">
        <v>2.5</v>
      </c>
      <c r="CD86" s="3">
        <v>2.5</v>
      </c>
      <c r="CE86" s="3">
        <v>2.5</v>
      </c>
      <c r="CF86" s="3">
        <v>2.5</v>
      </c>
      <c r="CG86" s="3">
        <v>2.5</v>
      </c>
    </row>
    <row r="87" spans="1:85" x14ac:dyDescent="0.25">
      <c r="A87" s="2" t="s">
        <v>126</v>
      </c>
      <c r="B87" s="2" t="s">
        <v>127</v>
      </c>
      <c r="C87" s="3">
        <v>0.02</v>
      </c>
      <c r="D87" s="3">
        <v>0.02</v>
      </c>
      <c r="E87" s="3">
        <v>0.02</v>
      </c>
      <c r="F87" s="3">
        <v>0.02</v>
      </c>
      <c r="G87" s="3">
        <v>0.02</v>
      </c>
      <c r="H87" s="3">
        <v>0.02</v>
      </c>
      <c r="I87" s="3">
        <v>0.02</v>
      </c>
      <c r="J87" s="3">
        <v>0.02</v>
      </c>
      <c r="K87" s="3">
        <v>0.02</v>
      </c>
      <c r="L87" s="3">
        <v>0.02</v>
      </c>
      <c r="M87" s="3">
        <v>0.02</v>
      </c>
      <c r="N87" s="3">
        <v>0.02</v>
      </c>
      <c r="O87" s="3">
        <v>0.02</v>
      </c>
      <c r="P87" s="3">
        <v>0.02</v>
      </c>
      <c r="Q87" s="3">
        <v>0.02</v>
      </c>
      <c r="R87" s="3">
        <v>0.02</v>
      </c>
      <c r="S87" s="3">
        <v>0.02</v>
      </c>
      <c r="T87" s="3">
        <v>0.02</v>
      </c>
      <c r="U87" s="3">
        <v>0.02</v>
      </c>
      <c r="V87" s="3">
        <v>0.02</v>
      </c>
      <c r="W87" s="3">
        <v>0.02</v>
      </c>
      <c r="X87" s="3">
        <v>0.02</v>
      </c>
      <c r="Y87" s="3">
        <v>0.02</v>
      </c>
      <c r="Z87" s="3">
        <v>0.02</v>
      </c>
      <c r="AA87" s="3">
        <v>0.02</v>
      </c>
      <c r="AB87" s="3">
        <v>0.02</v>
      </c>
      <c r="AC87" s="3">
        <v>0.02</v>
      </c>
      <c r="AD87" s="3">
        <v>0.02</v>
      </c>
      <c r="AE87" s="3">
        <v>0.02</v>
      </c>
      <c r="AF87" s="3">
        <v>0.02</v>
      </c>
      <c r="AG87" s="3">
        <v>0.02</v>
      </c>
      <c r="AH87" s="3">
        <v>0.02</v>
      </c>
      <c r="AI87" s="3">
        <v>0.02</v>
      </c>
      <c r="AJ87" s="3">
        <v>0.02</v>
      </c>
      <c r="AK87" s="3">
        <v>0.02</v>
      </c>
      <c r="AL87" s="3">
        <v>0.02</v>
      </c>
      <c r="AM87" s="3">
        <v>0.02</v>
      </c>
      <c r="AN87" s="3">
        <v>0.02</v>
      </c>
      <c r="AO87" s="3">
        <v>0.02</v>
      </c>
      <c r="AP87" s="3">
        <v>0.02</v>
      </c>
      <c r="AQ87" s="3">
        <v>0.02</v>
      </c>
      <c r="AR87" s="3">
        <v>0.02</v>
      </c>
      <c r="AS87" s="3">
        <v>0.02</v>
      </c>
      <c r="AT87" s="3">
        <v>0.02</v>
      </c>
      <c r="AU87" s="3">
        <v>0.02</v>
      </c>
      <c r="AV87" s="3">
        <v>0.02</v>
      </c>
      <c r="AW87" s="3">
        <v>0.02</v>
      </c>
      <c r="AX87" s="3">
        <v>0.02</v>
      </c>
      <c r="AY87" s="3">
        <v>0.02</v>
      </c>
      <c r="AZ87" s="3">
        <v>0.02</v>
      </c>
      <c r="BA87" s="3">
        <v>0.02</v>
      </c>
      <c r="BB87" s="3">
        <v>0.02</v>
      </c>
      <c r="BC87" s="3">
        <v>0.02</v>
      </c>
      <c r="BD87" s="3">
        <v>0.02</v>
      </c>
      <c r="BE87" s="3">
        <v>0.02</v>
      </c>
      <c r="BF87" s="3">
        <v>0.02</v>
      </c>
      <c r="BG87" s="3">
        <v>0.02</v>
      </c>
      <c r="BH87" s="3">
        <v>0.02</v>
      </c>
      <c r="BI87" s="3">
        <v>0.02</v>
      </c>
      <c r="BJ87" s="3">
        <v>0.02</v>
      </c>
      <c r="BK87" s="3">
        <v>0.02</v>
      </c>
      <c r="BL87" s="3">
        <v>0.02</v>
      </c>
      <c r="BM87" s="3">
        <v>0.02</v>
      </c>
      <c r="BN87" s="3">
        <v>0.02</v>
      </c>
      <c r="BO87" s="3">
        <v>0.02</v>
      </c>
      <c r="BP87" s="3">
        <v>0.02</v>
      </c>
      <c r="BQ87" s="3">
        <v>0.02</v>
      </c>
      <c r="BR87" s="3">
        <v>0.02</v>
      </c>
      <c r="BS87" s="3">
        <v>0.02</v>
      </c>
      <c r="BT87" s="3">
        <v>0.02</v>
      </c>
      <c r="BU87" s="3">
        <v>0.02</v>
      </c>
      <c r="BV87" s="3">
        <v>0.02</v>
      </c>
      <c r="BW87" s="3">
        <v>0.02</v>
      </c>
      <c r="BX87" s="3">
        <v>0.02</v>
      </c>
      <c r="BY87" s="3">
        <v>0.02</v>
      </c>
      <c r="BZ87" s="3">
        <v>0.02</v>
      </c>
      <c r="CA87" s="3">
        <v>0.02</v>
      </c>
      <c r="CB87" s="3">
        <v>0.02</v>
      </c>
      <c r="CC87" s="3">
        <v>0.02</v>
      </c>
      <c r="CD87" s="3">
        <v>0.02</v>
      </c>
      <c r="CE87" s="3">
        <v>0.02</v>
      </c>
      <c r="CF87" s="3">
        <v>0.02</v>
      </c>
      <c r="CG87" s="3">
        <v>0.02</v>
      </c>
    </row>
    <row r="88" spans="1:85" x14ac:dyDescent="0.25">
      <c r="A88" s="2" t="s">
        <v>128</v>
      </c>
      <c r="B88" s="2" t="s">
        <v>129</v>
      </c>
      <c r="C88" s="19">
        <f t="shared" ref="C88:CA88" si="1063">+C80*C86</f>
        <v>68.804345454545455</v>
      </c>
      <c r="D88" s="19">
        <f t="shared" ref="D88:F88" si="1064">+D80*D86</f>
        <v>68.804345454545455</v>
      </c>
      <c r="E88" s="19">
        <f t="shared" si="1064"/>
        <v>68.804345454545455</v>
      </c>
      <c r="F88" s="19">
        <f t="shared" si="1064"/>
        <v>68.804345454545455</v>
      </c>
      <c r="G88" s="19">
        <f t="shared" si="1063"/>
        <v>68.804345454545455</v>
      </c>
      <c r="H88" s="19">
        <f t="shared" ref="H88:I88" si="1065">+H80*H86</f>
        <v>68.804345454545455</v>
      </c>
      <c r="I88" s="19">
        <f t="shared" si="1065"/>
        <v>68.804345454545455</v>
      </c>
      <c r="J88" s="19">
        <f t="shared" ref="J88" si="1066">+J80*J86</f>
        <v>68.804345454545455</v>
      </c>
      <c r="K88" s="19">
        <f t="shared" si="1063"/>
        <v>68.804345454545455</v>
      </c>
      <c r="L88" s="19">
        <f t="shared" ref="L88" si="1067">+L80*L86</f>
        <v>68.804345454545455</v>
      </c>
      <c r="M88" s="19">
        <f t="shared" si="1063"/>
        <v>68.804345454545455</v>
      </c>
      <c r="N88" s="19">
        <f t="shared" ref="N88:P88" si="1068">+N80*N86</f>
        <v>68.804345454545455</v>
      </c>
      <c r="O88" s="19">
        <f t="shared" si="1068"/>
        <v>68.804345454545455</v>
      </c>
      <c r="P88" s="19">
        <f t="shared" si="1068"/>
        <v>68.804345454545455</v>
      </c>
      <c r="Q88" s="19">
        <f t="shared" si="1063"/>
        <v>68.804345454545455</v>
      </c>
      <c r="R88" s="19">
        <f t="shared" ref="R88:S88" si="1069">+R80*R86</f>
        <v>68.804345454545455</v>
      </c>
      <c r="S88" s="19">
        <f t="shared" si="1069"/>
        <v>68.804345454545455</v>
      </c>
      <c r="T88" s="19">
        <f t="shared" ref="T88" si="1070">+T80*T86</f>
        <v>68.804345454545455</v>
      </c>
      <c r="U88" s="19">
        <f t="shared" ref="U88:V88" si="1071">+U80*U86</f>
        <v>68.804345454545455</v>
      </c>
      <c r="V88" s="19">
        <f t="shared" si="1071"/>
        <v>68.804345454545455</v>
      </c>
      <c r="W88" s="19">
        <f t="shared" si="1063"/>
        <v>368.21076923076924</v>
      </c>
      <c r="X88" s="19">
        <f t="shared" ref="X88" si="1072">+X80*X86</f>
        <v>368.21076923076924</v>
      </c>
      <c r="Y88" s="19">
        <f t="shared" ref="Y88:AA88" si="1073">+Y80*Y86</f>
        <v>368.21076923076924</v>
      </c>
      <c r="Z88" s="19">
        <f t="shared" si="1073"/>
        <v>368.21076923076924</v>
      </c>
      <c r="AA88" s="19">
        <f t="shared" si="1073"/>
        <v>368.21076923076924</v>
      </c>
      <c r="AB88" s="19">
        <f t="shared" si="1063"/>
        <v>368.21076923076924</v>
      </c>
      <c r="AC88" s="19">
        <f t="shared" ref="AC88:AD88" si="1074">+AC80*AC86</f>
        <v>368.21076923076924</v>
      </c>
      <c r="AD88" s="19">
        <f t="shared" si="1074"/>
        <v>368.21076923076924</v>
      </c>
      <c r="AE88" s="19">
        <f t="shared" ref="AE88" si="1075">+AE80*AE86</f>
        <v>368.21076923076924</v>
      </c>
      <c r="AF88" s="19">
        <f t="shared" ref="AF88:AG88" si="1076">+AF80*AF86</f>
        <v>368.21076923076924</v>
      </c>
      <c r="AG88" s="19">
        <f t="shared" si="1076"/>
        <v>368.21076923076924</v>
      </c>
      <c r="AH88" s="19">
        <f t="shared" si="1063"/>
        <v>368.21076923076924</v>
      </c>
      <c r="AI88" s="19">
        <f t="shared" ref="AI88" si="1077">+AI80*AI86</f>
        <v>368.21076923076924</v>
      </c>
      <c r="AJ88" s="19">
        <f t="shared" ref="AJ88:AL88" si="1078">+AJ80*AJ86</f>
        <v>368.21076923076924</v>
      </c>
      <c r="AK88" s="19">
        <f t="shared" si="1078"/>
        <v>368.21076923076924</v>
      </c>
      <c r="AL88" s="19">
        <f t="shared" si="1078"/>
        <v>368.21076923076924</v>
      </c>
      <c r="AM88" s="19">
        <f t="shared" si="1063"/>
        <v>368.21076923076924</v>
      </c>
      <c r="AN88" s="19">
        <f t="shared" ref="AN88:AO88" si="1079">+AN80*AN86</f>
        <v>368.21076923076924</v>
      </c>
      <c r="AO88" s="19">
        <f t="shared" si="1079"/>
        <v>368.21076923076924</v>
      </c>
      <c r="AP88" s="19">
        <f t="shared" ref="AP88" si="1080">+AP80*AP86</f>
        <v>368.21076923076924</v>
      </c>
      <c r="AQ88" s="19">
        <f t="shared" ref="AQ88:AR88" si="1081">+AQ80*AQ86</f>
        <v>368.21076923076924</v>
      </c>
      <c r="AR88" s="19">
        <f t="shared" si="1081"/>
        <v>368.21076923076924</v>
      </c>
      <c r="AS88" s="19">
        <f t="shared" si="1063"/>
        <v>368.21076923076924</v>
      </c>
      <c r="AT88" s="19">
        <f t="shared" ref="AT88" si="1082">+AT80*AT86</f>
        <v>368.21076923076924</v>
      </c>
      <c r="AU88" s="19">
        <f t="shared" ref="AU88:AW88" si="1083">+AU80*AU86</f>
        <v>368.21076923076924</v>
      </c>
      <c r="AV88" s="19">
        <f t="shared" si="1083"/>
        <v>368.21076923076924</v>
      </c>
      <c r="AW88" s="19">
        <f t="shared" si="1083"/>
        <v>368.21076923076924</v>
      </c>
      <c r="AX88" s="19">
        <f t="shared" si="1063"/>
        <v>368.21076923076924</v>
      </c>
      <c r="AY88" s="19">
        <f t="shared" ref="AY88:AZ88" si="1084">+AY80*AY86</f>
        <v>368.21076923076924</v>
      </c>
      <c r="AZ88" s="19">
        <f t="shared" si="1084"/>
        <v>368.21076923076924</v>
      </c>
      <c r="BA88" s="19">
        <f t="shared" ref="BA88" si="1085">+BA80*BA86</f>
        <v>368.21076923076924</v>
      </c>
      <c r="BB88" s="19">
        <f t="shared" ref="BB88:BC88" si="1086">+BB80*BB86</f>
        <v>368.21076923076924</v>
      </c>
      <c r="BC88" s="19">
        <f t="shared" si="1086"/>
        <v>368.21076923076924</v>
      </c>
      <c r="BD88" s="19">
        <f t="shared" si="1063"/>
        <v>1148.0588235294115</v>
      </c>
      <c r="BE88" s="19">
        <f t="shared" ref="BE88:BG88" si="1087">+BE80*BE86</f>
        <v>1148.0588235294115</v>
      </c>
      <c r="BF88" s="19">
        <f t="shared" si="1087"/>
        <v>1148.0588235294115</v>
      </c>
      <c r="BG88" s="19">
        <f t="shared" si="1087"/>
        <v>1148.0588235294115</v>
      </c>
      <c r="BH88" s="19">
        <f t="shared" si="1063"/>
        <v>1148.0588235294115</v>
      </c>
      <c r="BI88" s="19">
        <f t="shared" ref="BI88:BJ88" si="1088">+BI80*BI86</f>
        <v>1148.0588235294115</v>
      </c>
      <c r="BJ88" s="19">
        <f t="shared" si="1088"/>
        <v>1148.0588235294115</v>
      </c>
      <c r="BK88" s="19">
        <f t="shared" ref="BK88" si="1089">+BK80*BK86</f>
        <v>1148.0588235294115</v>
      </c>
      <c r="BL88" s="19">
        <f t="shared" ref="BL88" si="1090">+BL80*BL86</f>
        <v>1148.0588235294115</v>
      </c>
      <c r="BM88" s="19">
        <f t="shared" si="1063"/>
        <v>1148.0588235294115</v>
      </c>
      <c r="BN88" s="19">
        <f t="shared" ref="BN88:BP88" si="1091">+BN80*BN86</f>
        <v>1148.0588235294115</v>
      </c>
      <c r="BO88" s="19">
        <f t="shared" si="1091"/>
        <v>1148.0588235294115</v>
      </c>
      <c r="BP88" s="19">
        <f t="shared" si="1091"/>
        <v>1148.0588235294115</v>
      </c>
      <c r="BQ88" s="19">
        <f t="shared" si="1063"/>
        <v>1148.0588235294115</v>
      </c>
      <c r="BR88" s="19">
        <f t="shared" ref="BR88:BS88" si="1092">+BR80*BR86</f>
        <v>1148.0588235294115</v>
      </c>
      <c r="BS88" s="19">
        <f t="shared" si="1092"/>
        <v>1148.0588235294115</v>
      </c>
      <c r="BT88" s="19">
        <f t="shared" ref="BT88" si="1093">+BT80*BT86</f>
        <v>1148.0588235294115</v>
      </c>
      <c r="BU88" s="19">
        <f t="shared" ref="BU88" si="1094">+BU80*BU86</f>
        <v>1148.0588235294115</v>
      </c>
      <c r="BV88" s="19">
        <f t="shared" ref="BV88" si="1095">+BV80*BV86</f>
        <v>1148.0588235294115</v>
      </c>
      <c r="BW88" s="19">
        <f t="shared" si="1063"/>
        <v>2074.3529411764703</v>
      </c>
      <c r="BX88" s="19">
        <f t="shared" ref="BX88:BZ88" si="1096">+BX80*BX86</f>
        <v>2074.3529411764703</v>
      </c>
      <c r="BY88" s="19">
        <f t="shared" si="1096"/>
        <v>2074.3529411764703</v>
      </c>
      <c r="BZ88" s="19">
        <f t="shared" si="1096"/>
        <v>2074.3529411764703</v>
      </c>
      <c r="CA88" s="19">
        <f t="shared" si="1063"/>
        <v>2074.3529411764703</v>
      </c>
      <c r="CB88" s="19">
        <f t="shared" ref="CB88:CC88" si="1097">+CB80*CB86</f>
        <v>2074.3529411764703</v>
      </c>
      <c r="CC88" s="19">
        <f t="shared" si="1097"/>
        <v>2074.3529411764703</v>
      </c>
      <c r="CD88" s="19">
        <f t="shared" ref="CD88" si="1098">+CD80*CD86</f>
        <v>2074.3529411764703</v>
      </c>
      <c r="CE88" s="19">
        <f t="shared" ref="CE88" si="1099">+CE80*CE86</f>
        <v>2074.3529411764703</v>
      </c>
      <c r="CF88" s="19">
        <f t="shared" ref="CF88:CG88" si="1100">+CF80*CF86</f>
        <v>2074.3529411764703</v>
      </c>
      <c r="CG88" s="19">
        <f t="shared" si="1100"/>
        <v>2074.3529411764703</v>
      </c>
    </row>
    <row r="89" spans="1:85" x14ac:dyDescent="0.25">
      <c r="A89" s="2" t="s">
        <v>130</v>
      </c>
      <c r="B89" s="2" t="s">
        <v>131</v>
      </c>
      <c r="C89" s="19">
        <f t="shared" ref="C89:CA89" si="1101">+C88+C85</f>
        <v>89.445649090909086</v>
      </c>
      <c r="D89" s="19">
        <f t="shared" ref="D89:F89" si="1102">+D88+D85</f>
        <v>89.445649090909086</v>
      </c>
      <c r="E89" s="19">
        <f t="shared" si="1102"/>
        <v>89.445649090909086</v>
      </c>
      <c r="F89" s="19">
        <f t="shared" si="1102"/>
        <v>89.445649090909086</v>
      </c>
      <c r="G89" s="19">
        <f t="shared" si="1101"/>
        <v>89.445649090909086</v>
      </c>
      <c r="H89" s="19">
        <f t="shared" ref="H89:I89" si="1103">+H88+H85</f>
        <v>89.445649090909086</v>
      </c>
      <c r="I89" s="19">
        <f t="shared" si="1103"/>
        <v>89.445649090909086</v>
      </c>
      <c r="J89" s="19">
        <f t="shared" ref="J89" si="1104">+J88+J85</f>
        <v>89.445649090909086</v>
      </c>
      <c r="K89" s="19">
        <f t="shared" si="1101"/>
        <v>89.445649090909086</v>
      </c>
      <c r="L89" s="19">
        <f t="shared" ref="L89" si="1105">+L88+L85</f>
        <v>89.445649090909086</v>
      </c>
      <c r="M89" s="19">
        <f t="shared" si="1101"/>
        <v>89.445649090909086</v>
      </c>
      <c r="N89" s="19">
        <f t="shared" ref="N89:P89" si="1106">+N88+N85</f>
        <v>89.445649090909086</v>
      </c>
      <c r="O89" s="19">
        <f t="shared" si="1106"/>
        <v>89.445649090909086</v>
      </c>
      <c r="P89" s="19">
        <f t="shared" si="1106"/>
        <v>89.445649090909086</v>
      </c>
      <c r="Q89" s="19">
        <f t="shared" si="1101"/>
        <v>89.445649090909086</v>
      </c>
      <c r="R89" s="19">
        <f t="shared" ref="R89:S89" si="1107">+R88+R85</f>
        <v>89.445649090909086</v>
      </c>
      <c r="S89" s="19">
        <f t="shared" si="1107"/>
        <v>89.445649090909086</v>
      </c>
      <c r="T89" s="19">
        <f t="shared" ref="T89" si="1108">+T88+T85</f>
        <v>89.445649090909086</v>
      </c>
      <c r="U89" s="19">
        <f t="shared" ref="U89:V89" si="1109">+U88+U85</f>
        <v>89.445649090909086</v>
      </c>
      <c r="V89" s="19">
        <f t="shared" si="1109"/>
        <v>89.445649090909086</v>
      </c>
      <c r="W89" s="19">
        <f t="shared" si="1101"/>
        <v>493.40243076923082</v>
      </c>
      <c r="X89" s="19">
        <f t="shared" ref="X89" si="1110">+X88+X85</f>
        <v>493.40243076923082</v>
      </c>
      <c r="Y89" s="19">
        <f t="shared" ref="Y89:AA89" si="1111">+Y88+Y85</f>
        <v>493.40243076923082</v>
      </c>
      <c r="Z89" s="19">
        <f t="shared" si="1111"/>
        <v>493.40243076923082</v>
      </c>
      <c r="AA89" s="19">
        <f t="shared" si="1111"/>
        <v>493.40243076923082</v>
      </c>
      <c r="AB89" s="19">
        <f t="shared" si="1101"/>
        <v>493.40243076923082</v>
      </c>
      <c r="AC89" s="19">
        <f t="shared" ref="AC89:AD89" si="1112">+AC88+AC85</f>
        <v>493.40243076923082</v>
      </c>
      <c r="AD89" s="19">
        <f t="shared" si="1112"/>
        <v>493.40243076923082</v>
      </c>
      <c r="AE89" s="19">
        <f t="shared" ref="AE89" si="1113">+AE88+AE85</f>
        <v>493.40243076923082</v>
      </c>
      <c r="AF89" s="19">
        <f t="shared" ref="AF89:AG89" si="1114">+AF88+AF85</f>
        <v>493.40243076923082</v>
      </c>
      <c r="AG89" s="19">
        <f t="shared" si="1114"/>
        <v>493.40243076923082</v>
      </c>
      <c r="AH89" s="19">
        <f t="shared" si="1101"/>
        <v>493.40243076923082</v>
      </c>
      <c r="AI89" s="19">
        <f t="shared" ref="AI89" si="1115">+AI88+AI85</f>
        <v>493.40243076923082</v>
      </c>
      <c r="AJ89" s="19">
        <f t="shared" ref="AJ89:AL89" si="1116">+AJ88+AJ85</f>
        <v>493.40243076923082</v>
      </c>
      <c r="AK89" s="19">
        <f t="shared" si="1116"/>
        <v>493.40243076923082</v>
      </c>
      <c r="AL89" s="19">
        <f t="shared" si="1116"/>
        <v>493.40243076923082</v>
      </c>
      <c r="AM89" s="19">
        <f t="shared" si="1101"/>
        <v>493.40243076923082</v>
      </c>
      <c r="AN89" s="19">
        <f t="shared" ref="AN89:AO89" si="1117">+AN88+AN85</f>
        <v>493.40243076923082</v>
      </c>
      <c r="AO89" s="19">
        <f t="shared" si="1117"/>
        <v>493.40243076923082</v>
      </c>
      <c r="AP89" s="19">
        <f t="shared" ref="AP89" si="1118">+AP88+AP85</f>
        <v>493.40243076923082</v>
      </c>
      <c r="AQ89" s="19">
        <f t="shared" ref="AQ89:AR89" si="1119">+AQ88+AQ85</f>
        <v>493.40243076923082</v>
      </c>
      <c r="AR89" s="19">
        <f t="shared" si="1119"/>
        <v>493.40243076923082</v>
      </c>
      <c r="AS89" s="19">
        <f t="shared" si="1101"/>
        <v>493.40243076923082</v>
      </c>
      <c r="AT89" s="19">
        <f t="shared" ref="AT89" si="1120">+AT88+AT85</f>
        <v>493.40243076923082</v>
      </c>
      <c r="AU89" s="19">
        <f t="shared" ref="AU89:AW89" si="1121">+AU88+AU85</f>
        <v>493.40243076923082</v>
      </c>
      <c r="AV89" s="19">
        <f t="shared" si="1121"/>
        <v>493.40243076923082</v>
      </c>
      <c r="AW89" s="19">
        <f t="shared" si="1121"/>
        <v>493.40243076923082</v>
      </c>
      <c r="AX89" s="19">
        <f t="shared" si="1101"/>
        <v>493.40243076923082</v>
      </c>
      <c r="AY89" s="19">
        <f t="shared" ref="AY89:AZ89" si="1122">+AY88+AY85</f>
        <v>493.40243076923082</v>
      </c>
      <c r="AZ89" s="19">
        <f t="shared" si="1122"/>
        <v>493.40243076923082</v>
      </c>
      <c r="BA89" s="19">
        <f t="shared" ref="BA89" si="1123">+BA88+BA85</f>
        <v>493.40243076923082</v>
      </c>
      <c r="BB89" s="19">
        <f t="shared" ref="BB89:BC89" si="1124">+BB88+BB85</f>
        <v>493.40243076923082</v>
      </c>
      <c r="BC89" s="19">
        <f t="shared" si="1124"/>
        <v>493.40243076923082</v>
      </c>
      <c r="BD89" s="19">
        <f t="shared" si="1101"/>
        <v>1438.9003921568624</v>
      </c>
      <c r="BE89" s="19">
        <f t="shared" ref="BE89:BG89" si="1125">+BE88+BE85</f>
        <v>1438.9003921568624</v>
      </c>
      <c r="BF89" s="19">
        <f t="shared" si="1125"/>
        <v>1438.9003921568624</v>
      </c>
      <c r="BG89" s="19">
        <f t="shared" si="1125"/>
        <v>1438.9003921568624</v>
      </c>
      <c r="BH89" s="19">
        <f t="shared" si="1101"/>
        <v>1438.9003921568624</v>
      </c>
      <c r="BI89" s="19">
        <f t="shared" ref="BI89:BJ89" si="1126">+BI88+BI85</f>
        <v>1438.9003921568624</v>
      </c>
      <c r="BJ89" s="19">
        <f t="shared" si="1126"/>
        <v>1438.9003921568624</v>
      </c>
      <c r="BK89" s="19">
        <f t="shared" ref="BK89" si="1127">+BK88+BK85</f>
        <v>1438.9003921568624</v>
      </c>
      <c r="BL89" s="19">
        <f t="shared" ref="BL89" si="1128">+BL88+BL85</f>
        <v>1438.9003921568624</v>
      </c>
      <c r="BM89" s="19">
        <f t="shared" si="1101"/>
        <v>1438.9003921568624</v>
      </c>
      <c r="BN89" s="19">
        <f t="shared" ref="BN89:BP89" si="1129">+BN88+BN85</f>
        <v>1438.9003921568624</v>
      </c>
      <c r="BO89" s="19">
        <f t="shared" si="1129"/>
        <v>1438.9003921568624</v>
      </c>
      <c r="BP89" s="19">
        <f t="shared" si="1129"/>
        <v>1438.9003921568624</v>
      </c>
      <c r="BQ89" s="19">
        <f t="shared" si="1101"/>
        <v>1438.9003921568624</v>
      </c>
      <c r="BR89" s="19">
        <f t="shared" ref="BR89:BS89" si="1130">+BR88+BR85</f>
        <v>1438.9003921568624</v>
      </c>
      <c r="BS89" s="19">
        <f t="shared" si="1130"/>
        <v>1438.9003921568624</v>
      </c>
      <c r="BT89" s="19">
        <f t="shared" ref="BT89" si="1131">+BT88+BT85</f>
        <v>1438.9003921568624</v>
      </c>
      <c r="BU89" s="19">
        <f t="shared" ref="BU89" si="1132">+BU88+BU85</f>
        <v>1438.9003921568624</v>
      </c>
      <c r="BV89" s="19">
        <f t="shared" ref="BV89" si="1133">+BV88+BV85</f>
        <v>1438.9003921568624</v>
      </c>
      <c r="BW89" s="19">
        <f t="shared" si="1101"/>
        <v>2599.855686274509</v>
      </c>
      <c r="BX89" s="19">
        <f t="shared" ref="BX89:BZ89" si="1134">+BX88+BX85</f>
        <v>2599.855686274509</v>
      </c>
      <c r="BY89" s="19">
        <f t="shared" si="1134"/>
        <v>2599.855686274509</v>
      </c>
      <c r="BZ89" s="19">
        <f t="shared" si="1134"/>
        <v>2599.855686274509</v>
      </c>
      <c r="CA89" s="19">
        <f t="shared" si="1101"/>
        <v>2599.855686274509</v>
      </c>
      <c r="CB89" s="19">
        <f t="shared" ref="CB89:CC89" si="1135">+CB88+CB85</f>
        <v>2599.855686274509</v>
      </c>
      <c r="CC89" s="19">
        <f t="shared" si="1135"/>
        <v>2599.855686274509</v>
      </c>
      <c r="CD89" s="19">
        <f t="shared" ref="CD89" si="1136">+CD88+CD85</f>
        <v>2599.855686274509</v>
      </c>
      <c r="CE89" s="19">
        <f t="shared" ref="CE89" si="1137">+CE88+CE85</f>
        <v>2599.855686274509</v>
      </c>
      <c r="CF89" s="19">
        <f t="shared" ref="CF89:CG89" si="1138">+CF88+CF85</f>
        <v>2599.855686274509</v>
      </c>
      <c r="CG89" s="19">
        <f t="shared" si="1138"/>
        <v>2599.855686274509</v>
      </c>
    </row>
    <row r="90" spans="1:85" x14ac:dyDescent="0.25">
      <c r="A90" s="2" t="s">
        <v>132</v>
      </c>
      <c r="B90" s="2" t="s">
        <v>133</v>
      </c>
      <c r="C90" s="3">
        <v>15</v>
      </c>
      <c r="D90" s="3">
        <v>15</v>
      </c>
      <c r="E90" s="3">
        <v>15</v>
      </c>
      <c r="F90" s="3">
        <v>15</v>
      </c>
      <c r="G90" s="3">
        <v>15</v>
      </c>
      <c r="H90" s="3">
        <v>15</v>
      </c>
      <c r="I90" s="3">
        <v>15</v>
      </c>
      <c r="J90" s="3">
        <v>15</v>
      </c>
      <c r="K90" s="3">
        <v>15</v>
      </c>
      <c r="L90" s="3">
        <v>15</v>
      </c>
      <c r="M90" s="3">
        <v>15</v>
      </c>
      <c r="N90" s="3">
        <v>15</v>
      </c>
      <c r="O90" s="3">
        <v>15</v>
      </c>
      <c r="P90" s="3">
        <v>15</v>
      </c>
      <c r="Q90" s="3">
        <v>15</v>
      </c>
      <c r="R90" s="3">
        <v>15</v>
      </c>
      <c r="S90" s="3">
        <v>15</v>
      </c>
      <c r="T90" s="3">
        <v>15</v>
      </c>
      <c r="U90" s="3">
        <v>15</v>
      </c>
      <c r="V90" s="3">
        <v>15</v>
      </c>
      <c r="W90" s="3">
        <v>75</v>
      </c>
      <c r="X90" s="3">
        <v>75</v>
      </c>
      <c r="Y90" s="3">
        <v>75</v>
      </c>
      <c r="Z90" s="3">
        <v>75</v>
      </c>
      <c r="AA90" s="3">
        <v>75</v>
      </c>
      <c r="AB90" s="3">
        <v>75</v>
      </c>
      <c r="AC90" s="3">
        <v>75</v>
      </c>
      <c r="AD90" s="3">
        <v>75</v>
      </c>
      <c r="AE90" s="3">
        <v>75</v>
      </c>
      <c r="AF90" s="3">
        <v>75</v>
      </c>
      <c r="AG90" s="3">
        <v>75</v>
      </c>
      <c r="AH90" s="3">
        <v>75</v>
      </c>
      <c r="AI90" s="3">
        <v>75</v>
      </c>
      <c r="AJ90" s="3">
        <v>75</v>
      </c>
      <c r="AK90" s="3">
        <v>75</v>
      </c>
      <c r="AL90" s="3">
        <v>75</v>
      </c>
      <c r="AM90" s="3">
        <v>75</v>
      </c>
      <c r="AN90" s="3">
        <v>75</v>
      </c>
      <c r="AO90" s="3">
        <v>75</v>
      </c>
      <c r="AP90" s="3">
        <v>75</v>
      </c>
      <c r="AQ90" s="3">
        <v>75</v>
      </c>
      <c r="AR90" s="3">
        <v>75</v>
      </c>
      <c r="AS90" s="3">
        <v>75</v>
      </c>
      <c r="AT90" s="3">
        <v>75</v>
      </c>
      <c r="AU90" s="3">
        <v>75</v>
      </c>
      <c r="AV90" s="3">
        <v>75</v>
      </c>
      <c r="AW90" s="3">
        <v>75</v>
      </c>
      <c r="AX90" s="3">
        <v>75</v>
      </c>
      <c r="AY90" s="3">
        <v>75</v>
      </c>
      <c r="AZ90" s="3">
        <v>75</v>
      </c>
      <c r="BA90" s="3">
        <v>75</v>
      </c>
      <c r="BB90" s="3">
        <v>75</v>
      </c>
      <c r="BC90" s="3">
        <v>75</v>
      </c>
      <c r="BD90" s="3">
        <v>340</v>
      </c>
      <c r="BE90" s="3">
        <v>340</v>
      </c>
      <c r="BF90" s="3">
        <v>340</v>
      </c>
      <c r="BG90" s="3">
        <v>340</v>
      </c>
      <c r="BH90" s="3">
        <v>340</v>
      </c>
      <c r="BI90" s="3">
        <v>340</v>
      </c>
      <c r="BJ90" s="3">
        <v>340</v>
      </c>
      <c r="BK90" s="3">
        <v>340</v>
      </c>
      <c r="BL90" s="3">
        <v>340</v>
      </c>
      <c r="BM90" s="3">
        <v>340</v>
      </c>
      <c r="BN90" s="3">
        <v>340</v>
      </c>
      <c r="BO90" s="3">
        <v>340</v>
      </c>
      <c r="BP90" s="3">
        <v>340</v>
      </c>
      <c r="BQ90" s="3">
        <v>340</v>
      </c>
      <c r="BR90" s="3">
        <v>340</v>
      </c>
      <c r="BS90" s="3">
        <v>340</v>
      </c>
      <c r="BT90" s="3">
        <v>340</v>
      </c>
      <c r="BU90" s="3">
        <v>340</v>
      </c>
      <c r="BV90" s="3">
        <v>340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</row>
    <row r="91" spans="1:85" x14ac:dyDescent="0.25">
      <c r="A91" s="2" t="s">
        <v>134</v>
      </c>
      <c r="B91" s="2" t="s">
        <v>135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3</v>
      </c>
      <c r="X91" s="3">
        <v>3</v>
      </c>
      <c r="Y91" s="3">
        <v>3</v>
      </c>
      <c r="Z91" s="3">
        <v>3</v>
      </c>
      <c r="AA91" s="3">
        <v>3</v>
      </c>
      <c r="AB91" s="3">
        <v>3</v>
      </c>
      <c r="AC91" s="3">
        <v>3</v>
      </c>
      <c r="AD91" s="3">
        <v>3</v>
      </c>
      <c r="AE91" s="3">
        <v>3</v>
      </c>
      <c r="AF91" s="3">
        <v>3</v>
      </c>
      <c r="AG91" s="3">
        <v>3</v>
      </c>
      <c r="AH91" s="3">
        <v>3</v>
      </c>
      <c r="AI91" s="3">
        <v>3</v>
      </c>
      <c r="AJ91" s="3">
        <v>3</v>
      </c>
      <c r="AK91" s="3">
        <v>3</v>
      </c>
      <c r="AL91" s="3">
        <v>3</v>
      </c>
      <c r="AM91" s="3">
        <v>3</v>
      </c>
      <c r="AN91" s="3">
        <v>3</v>
      </c>
      <c r="AO91" s="3">
        <v>3</v>
      </c>
      <c r="AP91" s="3">
        <v>3</v>
      </c>
      <c r="AQ91" s="3">
        <v>3</v>
      </c>
      <c r="AR91" s="3">
        <v>3</v>
      </c>
      <c r="AS91" s="3">
        <v>3</v>
      </c>
      <c r="AT91" s="3">
        <v>3</v>
      </c>
      <c r="AU91" s="3">
        <v>3</v>
      </c>
      <c r="AV91" s="3">
        <v>3</v>
      </c>
      <c r="AW91" s="3">
        <v>3</v>
      </c>
      <c r="AX91" s="3">
        <v>3</v>
      </c>
      <c r="AY91" s="3">
        <v>3</v>
      </c>
      <c r="AZ91" s="3">
        <v>3</v>
      </c>
      <c r="BA91" s="3">
        <v>3</v>
      </c>
      <c r="BB91" s="3">
        <v>3</v>
      </c>
      <c r="BC91" s="3">
        <v>3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50</v>
      </c>
      <c r="BX91" s="3">
        <v>50</v>
      </c>
      <c r="BY91" s="3">
        <v>50</v>
      </c>
      <c r="BZ91" s="3">
        <v>50</v>
      </c>
      <c r="CA91" s="3">
        <v>50</v>
      </c>
      <c r="CB91" s="3">
        <v>50</v>
      </c>
      <c r="CC91" s="3">
        <v>50</v>
      </c>
      <c r="CD91" s="3">
        <v>50</v>
      </c>
      <c r="CE91" s="3">
        <v>50</v>
      </c>
      <c r="CF91" s="3">
        <v>50</v>
      </c>
      <c r="CG91" s="3">
        <v>50</v>
      </c>
    </row>
    <row r="92" spans="1:85" x14ac:dyDescent="0.25">
      <c r="A92" s="2" t="s">
        <v>136</v>
      </c>
      <c r="C92" s="3">
        <v>0.85</v>
      </c>
      <c r="D92" s="3">
        <v>0.85</v>
      </c>
      <c r="E92" s="3">
        <v>0.85</v>
      </c>
      <c r="F92" s="3">
        <v>0.85</v>
      </c>
      <c r="G92" s="3">
        <v>0.85</v>
      </c>
      <c r="H92" s="3">
        <v>0.85</v>
      </c>
      <c r="I92" s="3">
        <v>0.85</v>
      </c>
      <c r="J92" s="3">
        <v>0.85</v>
      </c>
      <c r="K92" s="3">
        <f t="shared" ref="K92:CG92" si="1139">$C$92</f>
        <v>0.85</v>
      </c>
      <c r="L92" s="3">
        <f t="shared" si="1139"/>
        <v>0.85</v>
      </c>
      <c r="M92" s="3">
        <f t="shared" si="1139"/>
        <v>0.85</v>
      </c>
      <c r="N92" s="3">
        <f t="shared" si="1139"/>
        <v>0.85</v>
      </c>
      <c r="O92" s="3">
        <f t="shared" si="1139"/>
        <v>0.85</v>
      </c>
      <c r="P92" s="3">
        <f t="shared" si="1139"/>
        <v>0.85</v>
      </c>
      <c r="Q92" s="3">
        <f t="shared" si="1139"/>
        <v>0.85</v>
      </c>
      <c r="R92" s="3">
        <f t="shared" si="1139"/>
        <v>0.85</v>
      </c>
      <c r="S92" s="3">
        <f t="shared" si="1139"/>
        <v>0.85</v>
      </c>
      <c r="T92" s="3">
        <f t="shared" si="1139"/>
        <v>0.85</v>
      </c>
      <c r="U92" s="3">
        <f t="shared" si="1139"/>
        <v>0.85</v>
      </c>
      <c r="V92" s="3">
        <f t="shared" si="1139"/>
        <v>0.85</v>
      </c>
      <c r="W92" s="3">
        <f t="shared" si="1139"/>
        <v>0.85</v>
      </c>
      <c r="X92" s="3">
        <f t="shared" si="1139"/>
        <v>0.85</v>
      </c>
      <c r="Y92" s="3">
        <f t="shared" si="1139"/>
        <v>0.85</v>
      </c>
      <c r="Z92" s="3">
        <f t="shared" si="1139"/>
        <v>0.85</v>
      </c>
      <c r="AA92" s="3">
        <f t="shared" si="1139"/>
        <v>0.85</v>
      </c>
      <c r="AB92" s="3">
        <f t="shared" si="1139"/>
        <v>0.85</v>
      </c>
      <c r="AC92" s="3">
        <f t="shared" si="1139"/>
        <v>0.85</v>
      </c>
      <c r="AD92" s="3">
        <f t="shared" si="1139"/>
        <v>0.85</v>
      </c>
      <c r="AE92" s="3">
        <f t="shared" si="1139"/>
        <v>0.85</v>
      </c>
      <c r="AF92" s="3">
        <f t="shared" si="1139"/>
        <v>0.85</v>
      </c>
      <c r="AG92" s="3">
        <f t="shared" si="1139"/>
        <v>0.85</v>
      </c>
      <c r="AH92" s="3">
        <f t="shared" si="1139"/>
        <v>0.85</v>
      </c>
      <c r="AI92" s="3">
        <f t="shared" si="1139"/>
        <v>0.85</v>
      </c>
      <c r="AJ92" s="3">
        <f t="shared" si="1139"/>
        <v>0.85</v>
      </c>
      <c r="AK92" s="3">
        <f t="shared" si="1139"/>
        <v>0.85</v>
      </c>
      <c r="AL92" s="3">
        <f t="shared" si="1139"/>
        <v>0.85</v>
      </c>
      <c r="AM92" s="3">
        <f t="shared" si="1139"/>
        <v>0.85</v>
      </c>
      <c r="AN92" s="3">
        <f t="shared" si="1139"/>
        <v>0.85</v>
      </c>
      <c r="AO92" s="3">
        <f t="shared" si="1139"/>
        <v>0.85</v>
      </c>
      <c r="AP92" s="3">
        <f t="shared" si="1139"/>
        <v>0.85</v>
      </c>
      <c r="AQ92" s="3">
        <f t="shared" si="1139"/>
        <v>0.85</v>
      </c>
      <c r="AR92" s="3">
        <f t="shared" si="1139"/>
        <v>0.85</v>
      </c>
      <c r="AS92" s="3">
        <f t="shared" si="1139"/>
        <v>0.85</v>
      </c>
      <c r="AT92" s="3">
        <f t="shared" si="1139"/>
        <v>0.85</v>
      </c>
      <c r="AU92" s="3">
        <f t="shared" si="1139"/>
        <v>0.85</v>
      </c>
      <c r="AV92" s="3">
        <f t="shared" si="1139"/>
        <v>0.85</v>
      </c>
      <c r="AW92" s="3">
        <f t="shared" si="1139"/>
        <v>0.85</v>
      </c>
      <c r="AX92" s="3">
        <f t="shared" si="1139"/>
        <v>0.85</v>
      </c>
      <c r="AY92" s="3">
        <f t="shared" si="1139"/>
        <v>0.85</v>
      </c>
      <c r="AZ92" s="3">
        <f t="shared" si="1139"/>
        <v>0.85</v>
      </c>
      <c r="BA92" s="3">
        <f t="shared" si="1139"/>
        <v>0.85</v>
      </c>
      <c r="BB92" s="3">
        <f t="shared" si="1139"/>
        <v>0.85</v>
      </c>
      <c r="BC92" s="3">
        <f t="shared" si="1139"/>
        <v>0.85</v>
      </c>
      <c r="BD92" s="3">
        <f t="shared" si="1139"/>
        <v>0.85</v>
      </c>
      <c r="BE92" s="3">
        <f t="shared" si="1139"/>
        <v>0.85</v>
      </c>
      <c r="BF92" s="3">
        <f t="shared" si="1139"/>
        <v>0.85</v>
      </c>
      <c r="BG92" s="3">
        <f t="shared" si="1139"/>
        <v>0.85</v>
      </c>
      <c r="BH92" s="3">
        <f t="shared" si="1139"/>
        <v>0.85</v>
      </c>
      <c r="BI92" s="3">
        <f t="shared" si="1139"/>
        <v>0.85</v>
      </c>
      <c r="BJ92" s="3">
        <f t="shared" si="1139"/>
        <v>0.85</v>
      </c>
      <c r="BK92" s="3">
        <f t="shared" si="1139"/>
        <v>0.85</v>
      </c>
      <c r="BL92" s="3">
        <f t="shared" si="1139"/>
        <v>0.85</v>
      </c>
      <c r="BM92" s="3">
        <f t="shared" si="1139"/>
        <v>0.85</v>
      </c>
      <c r="BN92" s="3">
        <f t="shared" si="1139"/>
        <v>0.85</v>
      </c>
      <c r="BO92" s="3">
        <f t="shared" si="1139"/>
        <v>0.85</v>
      </c>
      <c r="BP92" s="3">
        <f t="shared" si="1139"/>
        <v>0.85</v>
      </c>
      <c r="BQ92" s="3">
        <f t="shared" si="1139"/>
        <v>0.85</v>
      </c>
      <c r="BR92" s="3">
        <f t="shared" si="1139"/>
        <v>0.85</v>
      </c>
      <c r="BS92" s="3">
        <f t="shared" si="1139"/>
        <v>0.85</v>
      </c>
      <c r="BT92" s="3">
        <f t="shared" si="1139"/>
        <v>0.85</v>
      </c>
      <c r="BU92" s="3">
        <f t="shared" si="1139"/>
        <v>0.85</v>
      </c>
      <c r="BV92" s="3">
        <f t="shared" si="1139"/>
        <v>0.85</v>
      </c>
      <c r="BW92" s="3">
        <f t="shared" si="1139"/>
        <v>0.85</v>
      </c>
      <c r="BX92" s="3">
        <f t="shared" si="1139"/>
        <v>0.85</v>
      </c>
      <c r="BY92" s="3">
        <f t="shared" si="1139"/>
        <v>0.85</v>
      </c>
      <c r="BZ92" s="3">
        <f t="shared" si="1139"/>
        <v>0.85</v>
      </c>
      <c r="CA92" s="3">
        <f t="shared" si="1139"/>
        <v>0.85</v>
      </c>
      <c r="CB92" s="3">
        <f t="shared" si="1139"/>
        <v>0.85</v>
      </c>
      <c r="CC92" s="3">
        <f t="shared" si="1139"/>
        <v>0.85</v>
      </c>
      <c r="CD92" s="3">
        <f t="shared" si="1139"/>
        <v>0.85</v>
      </c>
      <c r="CE92" s="3">
        <f t="shared" si="1139"/>
        <v>0.85</v>
      </c>
      <c r="CF92" s="3">
        <f t="shared" si="1139"/>
        <v>0.85</v>
      </c>
      <c r="CG92" s="3">
        <f t="shared" si="1139"/>
        <v>0.85</v>
      </c>
    </row>
    <row r="93" spans="1:85" x14ac:dyDescent="0.25">
      <c r="A93" s="2" t="s">
        <v>137</v>
      </c>
      <c r="C93" s="3">
        <f t="shared" ref="C93:J93" si="1140">C91*C92</f>
        <v>0</v>
      </c>
      <c r="D93" s="3">
        <f t="shared" si="1140"/>
        <v>0</v>
      </c>
      <c r="E93" s="3">
        <f t="shared" si="1140"/>
        <v>0</v>
      </c>
      <c r="F93" s="3">
        <f t="shared" si="1140"/>
        <v>0</v>
      </c>
      <c r="G93" s="3">
        <f t="shared" si="1140"/>
        <v>0</v>
      </c>
      <c r="H93" s="3">
        <f t="shared" si="1140"/>
        <v>0</v>
      </c>
      <c r="I93" s="3">
        <f t="shared" si="1140"/>
        <v>0</v>
      </c>
      <c r="J93" s="3">
        <f t="shared" si="1140"/>
        <v>0</v>
      </c>
      <c r="K93" s="3">
        <f t="shared" ref="K93:CA93" si="1141">K91*K92</f>
        <v>0</v>
      </c>
      <c r="L93" s="3">
        <f t="shared" ref="L93" si="1142">L91*L92</f>
        <v>0</v>
      </c>
      <c r="M93" s="3">
        <f t="shared" si="1141"/>
        <v>0.85</v>
      </c>
      <c r="N93" s="3">
        <f t="shared" ref="N93:P93" si="1143">N91*N92</f>
        <v>0.85</v>
      </c>
      <c r="O93" s="3">
        <f t="shared" si="1143"/>
        <v>0.85</v>
      </c>
      <c r="P93" s="3">
        <f t="shared" si="1143"/>
        <v>0.85</v>
      </c>
      <c r="Q93" s="3">
        <f t="shared" si="1141"/>
        <v>0.85</v>
      </c>
      <c r="R93" s="3">
        <f t="shared" ref="R93:S93" si="1144">R91*R92</f>
        <v>0.85</v>
      </c>
      <c r="S93" s="3">
        <f t="shared" si="1144"/>
        <v>0.85</v>
      </c>
      <c r="T93" s="3">
        <f t="shared" ref="T93" si="1145">T91*T92</f>
        <v>0.85</v>
      </c>
      <c r="U93" s="3">
        <f t="shared" ref="U93:V93" si="1146">U91*U92</f>
        <v>0.85</v>
      </c>
      <c r="V93" s="3">
        <f t="shared" si="1146"/>
        <v>0.85</v>
      </c>
      <c r="W93" s="3">
        <f t="shared" si="1141"/>
        <v>2.5499999999999998</v>
      </c>
      <c r="X93" s="3">
        <f t="shared" ref="X93" si="1147">X91*X92</f>
        <v>2.5499999999999998</v>
      </c>
      <c r="Y93" s="3">
        <f t="shared" ref="Y93:AA93" si="1148">Y91*Y92</f>
        <v>2.5499999999999998</v>
      </c>
      <c r="Z93" s="3">
        <f t="shared" si="1148"/>
        <v>2.5499999999999998</v>
      </c>
      <c r="AA93" s="3">
        <f t="shared" si="1148"/>
        <v>2.5499999999999998</v>
      </c>
      <c r="AB93" s="3">
        <f t="shared" si="1141"/>
        <v>2.5499999999999998</v>
      </c>
      <c r="AC93" s="3">
        <f t="shared" ref="AC93:AD93" si="1149">AC91*AC92</f>
        <v>2.5499999999999998</v>
      </c>
      <c r="AD93" s="3">
        <f t="shared" si="1149"/>
        <v>2.5499999999999998</v>
      </c>
      <c r="AE93" s="3">
        <f t="shared" ref="AE93" si="1150">AE91*AE92</f>
        <v>2.5499999999999998</v>
      </c>
      <c r="AF93" s="3">
        <f t="shared" ref="AF93:AG93" si="1151">AF91*AF92</f>
        <v>2.5499999999999998</v>
      </c>
      <c r="AG93" s="3">
        <f t="shared" si="1151"/>
        <v>2.5499999999999998</v>
      </c>
      <c r="AH93" s="3">
        <f t="shared" si="1141"/>
        <v>2.5499999999999998</v>
      </c>
      <c r="AI93" s="3">
        <f t="shared" ref="AI93" si="1152">AI91*AI92</f>
        <v>2.5499999999999998</v>
      </c>
      <c r="AJ93" s="3">
        <f t="shared" ref="AJ93:AL93" si="1153">AJ91*AJ92</f>
        <v>2.5499999999999998</v>
      </c>
      <c r="AK93" s="3">
        <f t="shared" si="1153"/>
        <v>2.5499999999999998</v>
      </c>
      <c r="AL93" s="3">
        <f t="shared" si="1153"/>
        <v>2.5499999999999998</v>
      </c>
      <c r="AM93" s="3">
        <f t="shared" si="1141"/>
        <v>2.5499999999999998</v>
      </c>
      <c r="AN93" s="3">
        <f t="shared" ref="AN93:AO93" si="1154">AN91*AN92</f>
        <v>2.5499999999999998</v>
      </c>
      <c r="AO93" s="3">
        <f t="shared" si="1154"/>
        <v>2.5499999999999998</v>
      </c>
      <c r="AP93" s="3">
        <f t="shared" ref="AP93" si="1155">AP91*AP92</f>
        <v>2.5499999999999998</v>
      </c>
      <c r="AQ93" s="3">
        <f t="shared" ref="AQ93:AR93" si="1156">AQ91*AQ92</f>
        <v>2.5499999999999998</v>
      </c>
      <c r="AR93" s="3">
        <f t="shared" si="1156"/>
        <v>2.5499999999999998</v>
      </c>
      <c r="AS93" s="3">
        <f t="shared" si="1141"/>
        <v>2.5499999999999998</v>
      </c>
      <c r="AT93" s="3">
        <f t="shared" ref="AT93" si="1157">AT91*AT92</f>
        <v>2.5499999999999998</v>
      </c>
      <c r="AU93" s="3">
        <f t="shared" ref="AU93:AW93" si="1158">AU91*AU92</f>
        <v>2.5499999999999998</v>
      </c>
      <c r="AV93" s="3">
        <f t="shared" si="1158"/>
        <v>2.5499999999999998</v>
      </c>
      <c r="AW93" s="3">
        <f t="shared" si="1158"/>
        <v>2.5499999999999998</v>
      </c>
      <c r="AX93" s="3">
        <f t="shared" si="1141"/>
        <v>2.5499999999999998</v>
      </c>
      <c r="AY93" s="3">
        <f t="shared" ref="AY93:AZ93" si="1159">AY91*AY92</f>
        <v>2.5499999999999998</v>
      </c>
      <c r="AZ93" s="3">
        <f t="shared" si="1159"/>
        <v>2.5499999999999998</v>
      </c>
      <c r="BA93" s="3">
        <f t="shared" ref="BA93" si="1160">BA91*BA92</f>
        <v>2.5499999999999998</v>
      </c>
      <c r="BB93" s="3">
        <f t="shared" ref="BB93:BC93" si="1161">BB91*BB92</f>
        <v>2.5499999999999998</v>
      </c>
      <c r="BC93" s="3">
        <f t="shared" si="1161"/>
        <v>2.5499999999999998</v>
      </c>
      <c r="BD93" s="3">
        <f t="shared" si="1141"/>
        <v>0</v>
      </c>
      <c r="BE93" s="3">
        <f t="shared" ref="BE93:BG93" si="1162">BE91*BE92</f>
        <v>0</v>
      </c>
      <c r="BF93" s="3">
        <f t="shared" si="1162"/>
        <v>0</v>
      </c>
      <c r="BG93" s="3">
        <f t="shared" si="1162"/>
        <v>0</v>
      </c>
      <c r="BH93" s="3">
        <f t="shared" si="1141"/>
        <v>0</v>
      </c>
      <c r="BI93" s="3">
        <f t="shared" ref="BI93:BJ93" si="1163">BI91*BI92</f>
        <v>0</v>
      </c>
      <c r="BJ93" s="3">
        <f t="shared" si="1163"/>
        <v>0</v>
      </c>
      <c r="BK93" s="3">
        <f t="shared" ref="BK93" si="1164">BK91*BK92</f>
        <v>0</v>
      </c>
      <c r="BL93" s="3">
        <f t="shared" ref="BL93" si="1165">BL91*BL92</f>
        <v>0</v>
      </c>
      <c r="BM93" s="3">
        <f t="shared" si="1141"/>
        <v>0</v>
      </c>
      <c r="BN93" s="3">
        <f t="shared" ref="BN93:BP93" si="1166">BN91*BN92</f>
        <v>0</v>
      </c>
      <c r="BO93" s="3">
        <f t="shared" si="1166"/>
        <v>0</v>
      </c>
      <c r="BP93" s="3">
        <f t="shared" si="1166"/>
        <v>0</v>
      </c>
      <c r="BQ93" s="3">
        <f t="shared" si="1141"/>
        <v>0</v>
      </c>
      <c r="BR93" s="3">
        <f t="shared" ref="BR93:BS93" si="1167">BR91*BR92</f>
        <v>0</v>
      </c>
      <c r="BS93" s="3">
        <f t="shared" si="1167"/>
        <v>0</v>
      </c>
      <c r="BT93" s="3">
        <f t="shared" ref="BT93" si="1168">BT91*BT92</f>
        <v>0</v>
      </c>
      <c r="BU93" s="3">
        <f t="shared" ref="BU93" si="1169">BU91*BU92</f>
        <v>0</v>
      </c>
      <c r="BV93" s="3">
        <f t="shared" ref="BV93" si="1170">BV91*BV92</f>
        <v>0</v>
      </c>
      <c r="BW93" s="3">
        <f t="shared" si="1141"/>
        <v>42.5</v>
      </c>
      <c r="BX93" s="3">
        <f t="shared" ref="BX93:BZ93" si="1171">BX91*BX92</f>
        <v>42.5</v>
      </c>
      <c r="BY93" s="3">
        <f t="shared" si="1171"/>
        <v>42.5</v>
      </c>
      <c r="BZ93" s="3">
        <f t="shared" si="1171"/>
        <v>42.5</v>
      </c>
      <c r="CA93" s="3">
        <f t="shared" si="1141"/>
        <v>42.5</v>
      </c>
      <c r="CB93" s="3">
        <f t="shared" ref="CB93:CC93" si="1172">CB91*CB92</f>
        <v>42.5</v>
      </c>
      <c r="CC93" s="3">
        <f t="shared" si="1172"/>
        <v>42.5</v>
      </c>
      <c r="CD93" s="3">
        <f t="shared" ref="CD93" si="1173">CD91*CD92</f>
        <v>42.5</v>
      </c>
      <c r="CE93" s="3">
        <f t="shared" ref="CE93" si="1174">CE91*CE92</f>
        <v>42.5</v>
      </c>
      <c r="CF93" s="3">
        <f t="shared" ref="CF93:CG93" si="1175">CF91*CF92</f>
        <v>42.5</v>
      </c>
      <c r="CG93" s="3">
        <f t="shared" si="1175"/>
        <v>42.5</v>
      </c>
    </row>
    <row r="94" spans="1:85" x14ac:dyDescent="0.25">
      <c r="A94" s="2" t="s">
        <v>138</v>
      </c>
      <c r="B94" s="2" t="s">
        <v>139</v>
      </c>
      <c r="C94" s="19">
        <f t="shared" ref="C94:J94" si="1176">+C89+C90+C91</f>
        <v>104.44564909090909</v>
      </c>
      <c r="D94" s="19">
        <f t="shared" si="1176"/>
        <v>104.44564909090909</v>
      </c>
      <c r="E94" s="19">
        <f t="shared" si="1176"/>
        <v>104.44564909090909</v>
      </c>
      <c r="F94" s="19">
        <f t="shared" si="1176"/>
        <v>104.44564909090909</v>
      </c>
      <c r="G94" s="19">
        <f t="shared" si="1176"/>
        <v>104.44564909090909</v>
      </c>
      <c r="H94" s="19">
        <f t="shared" si="1176"/>
        <v>104.44564909090909</v>
      </c>
      <c r="I94" s="19">
        <f t="shared" si="1176"/>
        <v>104.44564909090909</v>
      </c>
      <c r="J94" s="19">
        <f t="shared" si="1176"/>
        <v>104.44564909090909</v>
      </c>
      <c r="K94" s="19">
        <f t="shared" ref="K94:CA94" si="1177">+K89+K90+K91</f>
        <v>104.44564909090909</v>
      </c>
      <c r="L94" s="19">
        <f t="shared" ref="L94" si="1178">+L89+L90+L91</f>
        <v>104.44564909090909</v>
      </c>
      <c r="M94" s="19">
        <f t="shared" si="1177"/>
        <v>105.44564909090909</v>
      </c>
      <c r="N94" s="19">
        <f t="shared" ref="N94:P94" si="1179">+N89+N90+N91</f>
        <v>105.44564909090909</v>
      </c>
      <c r="O94" s="19">
        <f t="shared" si="1179"/>
        <v>105.44564909090909</v>
      </c>
      <c r="P94" s="19">
        <f t="shared" si="1179"/>
        <v>105.44564909090909</v>
      </c>
      <c r="Q94" s="19">
        <f t="shared" si="1177"/>
        <v>105.44564909090909</v>
      </c>
      <c r="R94" s="19">
        <f t="shared" ref="R94:S94" si="1180">+R89+R90+R91</f>
        <v>105.44564909090909</v>
      </c>
      <c r="S94" s="19">
        <f t="shared" si="1180"/>
        <v>105.44564909090909</v>
      </c>
      <c r="T94" s="19">
        <f t="shared" ref="T94" si="1181">+T89+T90+T91</f>
        <v>105.44564909090909</v>
      </c>
      <c r="U94" s="19">
        <f t="shared" ref="U94:V94" si="1182">+U89+U90+U91</f>
        <v>105.44564909090909</v>
      </c>
      <c r="V94" s="19">
        <f t="shared" si="1182"/>
        <v>105.44564909090909</v>
      </c>
      <c r="W94" s="19">
        <f t="shared" ref="W94:AG94" si="1183">+W89+W90+W91</f>
        <v>571.40243076923082</v>
      </c>
      <c r="X94" s="19">
        <f t="shared" ref="X94" si="1184">+X89+X90+X91</f>
        <v>571.40243076923082</v>
      </c>
      <c r="Y94" s="19">
        <f t="shared" si="1183"/>
        <v>571.40243076923082</v>
      </c>
      <c r="Z94" s="19">
        <f t="shared" si="1183"/>
        <v>571.40243076923082</v>
      </c>
      <c r="AA94" s="19">
        <f t="shared" si="1183"/>
        <v>571.40243076923082</v>
      </c>
      <c r="AB94" s="19">
        <f t="shared" si="1183"/>
        <v>571.40243076923082</v>
      </c>
      <c r="AC94" s="19">
        <f t="shared" si="1183"/>
        <v>571.40243076923082</v>
      </c>
      <c r="AD94" s="19">
        <f t="shared" si="1183"/>
        <v>571.40243076923082</v>
      </c>
      <c r="AE94" s="19">
        <f t="shared" si="1183"/>
        <v>571.40243076923082</v>
      </c>
      <c r="AF94" s="19">
        <f t="shared" si="1183"/>
        <v>571.40243076923082</v>
      </c>
      <c r="AG94" s="19">
        <f t="shared" si="1183"/>
        <v>571.40243076923082</v>
      </c>
      <c r="AH94" s="19">
        <f t="shared" si="1177"/>
        <v>571.40243076923082</v>
      </c>
      <c r="AI94" s="19">
        <f t="shared" ref="AI94" si="1185">+AI89+AI90+AI91</f>
        <v>571.40243076923082</v>
      </c>
      <c r="AJ94" s="19">
        <f t="shared" ref="AJ94:AL94" si="1186">+AJ89+AJ90+AJ91</f>
        <v>571.40243076923082</v>
      </c>
      <c r="AK94" s="19">
        <f t="shared" si="1186"/>
        <v>571.40243076923082</v>
      </c>
      <c r="AL94" s="19">
        <f t="shared" si="1186"/>
        <v>571.40243076923082</v>
      </c>
      <c r="AM94" s="19">
        <f t="shared" si="1177"/>
        <v>571.40243076923082</v>
      </c>
      <c r="AN94" s="19">
        <f t="shared" ref="AN94:AO94" si="1187">+AN89+AN90+AN91</f>
        <v>571.40243076923082</v>
      </c>
      <c r="AO94" s="19">
        <f t="shared" si="1187"/>
        <v>571.40243076923082</v>
      </c>
      <c r="AP94" s="19">
        <f t="shared" ref="AP94" si="1188">+AP89+AP90+AP91</f>
        <v>571.40243076923082</v>
      </c>
      <c r="AQ94" s="19">
        <f t="shared" ref="AQ94:AR94" si="1189">+AQ89+AQ90+AQ91</f>
        <v>571.40243076923082</v>
      </c>
      <c r="AR94" s="19">
        <f t="shared" si="1189"/>
        <v>571.40243076923082</v>
      </c>
      <c r="AS94" s="19">
        <f t="shared" si="1177"/>
        <v>571.40243076923082</v>
      </c>
      <c r="AT94" s="19">
        <f t="shared" ref="AT94" si="1190">+AT89+AT90+AT91</f>
        <v>571.40243076923082</v>
      </c>
      <c r="AU94" s="19">
        <f t="shared" ref="AU94:AW94" si="1191">+AU89+AU90+AU91</f>
        <v>571.40243076923082</v>
      </c>
      <c r="AV94" s="19">
        <f t="shared" si="1191"/>
        <v>571.40243076923082</v>
      </c>
      <c r="AW94" s="19">
        <f t="shared" si="1191"/>
        <v>571.40243076923082</v>
      </c>
      <c r="AX94" s="19">
        <f t="shared" si="1177"/>
        <v>571.40243076923082</v>
      </c>
      <c r="AY94" s="19">
        <f t="shared" ref="AY94:AZ94" si="1192">+AY89+AY90+AY91</f>
        <v>571.40243076923082</v>
      </c>
      <c r="AZ94" s="19">
        <f t="shared" si="1192"/>
        <v>571.40243076923082</v>
      </c>
      <c r="BA94" s="19">
        <f t="shared" ref="BA94" si="1193">+BA89+BA90+BA91</f>
        <v>571.40243076923082</v>
      </c>
      <c r="BB94" s="19">
        <f t="shared" ref="BB94:BC94" si="1194">+BB89+BB90+BB91</f>
        <v>571.40243076923082</v>
      </c>
      <c r="BC94" s="19">
        <f t="shared" si="1194"/>
        <v>571.40243076923082</v>
      </c>
      <c r="BD94" s="19">
        <f t="shared" si="1177"/>
        <v>1778.9003921568624</v>
      </c>
      <c r="BE94" s="19">
        <f t="shared" ref="BE94:BG94" si="1195">+BE89+BE90+BE91</f>
        <v>1778.9003921568624</v>
      </c>
      <c r="BF94" s="19">
        <f t="shared" si="1195"/>
        <v>1778.9003921568624</v>
      </c>
      <c r="BG94" s="19">
        <f t="shared" si="1195"/>
        <v>1778.9003921568624</v>
      </c>
      <c r="BH94" s="19">
        <f t="shared" si="1177"/>
        <v>1778.9003921568624</v>
      </c>
      <c r="BI94" s="19">
        <f t="shared" ref="BI94:BJ94" si="1196">+BI89+BI90+BI91</f>
        <v>1778.9003921568624</v>
      </c>
      <c r="BJ94" s="19">
        <f t="shared" si="1196"/>
        <v>1778.9003921568624</v>
      </c>
      <c r="BK94" s="19">
        <f t="shared" ref="BK94" si="1197">+BK89+BK90+BK91</f>
        <v>1778.9003921568624</v>
      </c>
      <c r="BL94" s="19">
        <f t="shared" ref="BL94" si="1198">+BL89+BL90+BL91</f>
        <v>1778.9003921568624</v>
      </c>
      <c r="BM94" s="19">
        <f t="shared" si="1177"/>
        <v>1778.9003921568624</v>
      </c>
      <c r="BN94" s="19">
        <f t="shared" ref="BN94:BP94" si="1199">+BN89+BN90+BN91</f>
        <v>1778.9003921568624</v>
      </c>
      <c r="BO94" s="19">
        <f t="shared" si="1199"/>
        <v>1778.9003921568624</v>
      </c>
      <c r="BP94" s="19">
        <f t="shared" si="1199"/>
        <v>1778.9003921568624</v>
      </c>
      <c r="BQ94" s="19">
        <f t="shared" si="1177"/>
        <v>1778.9003921568624</v>
      </c>
      <c r="BR94" s="19">
        <f t="shared" ref="BR94:BS94" si="1200">+BR89+BR90+BR91</f>
        <v>1778.9003921568624</v>
      </c>
      <c r="BS94" s="19">
        <f t="shared" si="1200"/>
        <v>1778.9003921568624</v>
      </c>
      <c r="BT94" s="19">
        <f t="shared" ref="BT94" si="1201">+BT89+BT90+BT91</f>
        <v>1778.9003921568624</v>
      </c>
      <c r="BU94" s="19">
        <f t="shared" ref="BU94" si="1202">+BU89+BU90+BU91</f>
        <v>1778.9003921568624</v>
      </c>
      <c r="BV94" s="19">
        <f t="shared" ref="BV94" si="1203">+BV89+BV90+BV91</f>
        <v>1778.9003921568624</v>
      </c>
      <c r="BW94" s="19">
        <f t="shared" si="1177"/>
        <v>2649.855686274509</v>
      </c>
      <c r="BX94" s="19">
        <f t="shared" ref="BX94:BZ94" si="1204">+BX89+BX90+BX91</f>
        <v>2649.855686274509</v>
      </c>
      <c r="BY94" s="19">
        <f t="shared" si="1204"/>
        <v>2649.855686274509</v>
      </c>
      <c r="BZ94" s="19">
        <f t="shared" si="1204"/>
        <v>2649.855686274509</v>
      </c>
      <c r="CA94" s="19">
        <f t="shared" si="1177"/>
        <v>2649.855686274509</v>
      </c>
      <c r="CB94" s="19">
        <f t="shared" ref="CB94:CC94" si="1205">+CB89+CB90+CB91</f>
        <v>2649.855686274509</v>
      </c>
      <c r="CC94" s="19">
        <f t="shared" si="1205"/>
        <v>2649.855686274509</v>
      </c>
      <c r="CD94" s="19">
        <f t="shared" ref="CD94" si="1206">+CD89+CD90+CD91</f>
        <v>2649.855686274509</v>
      </c>
      <c r="CE94" s="19">
        <f t="shared" ref="CE94" si="1207">+CE89+CE90+CE91</f>
        <v>2649.855686274509</v>
      </c>
      <c r="CF94" s="19">
        <f t="shared" ref="CF94:CG94" si="1208">+CF89+CF90+CF91</f>
        <v>2649.855686274509</v>
      </c>
      <c r="CG94" s="19">
        <f t="shared" si="1208"/>
        <v>2649.855686274509</v>
      </c>
    </row>
    <row r="95" spans="1:85" x14ac:dyDescent="0.25">
      <c r="A95" s="2" t="s">
        <v>140</v>
      </c>
      <c r="C95" s="4">
        <f t="shared" ref="C95:J95" si="1209">C94/C89</f>
        <v>1.1676996047594734</v>
      </c>
      <c r="D95" s="4">
        <f t="shared" si="1209"/>
        <v>1.1676996047594734</v>
      </c>
      <c r="E95" s="4">
        <f t="shared" si="1209"/>
        <v>1.1676996047594734</v>
      </c>
      <c r="F95" s="4">
        <f t="shared" si="1209"/>
        <v>1.1676996047594734</v>
      </c>
      <c r="G95" s="4">
        <f t="shared" si="1209"/>
        <v>1.1676996047594734</v>
      </c>
      <c r="H95" s="4">
        <f t="shared" si="1209"/>
        <v>1.1676996047594734</v>
      </c>
      <c r="I95" s="4">
        <f t="shared" si="1209"/>
        <v>1.1676996047594734</v>
      </c>
      <c r="J95" s="4">
        <f t="shared" si="1209"/>
        <v>1.1676996047594734</v>
      </c>
      <c r="K95" s="4">
        <f t="shared" ref="K95:CA95" si="1210">K94/K89</f>
        <v>1.1676996047594734</v>
      </c>
      <c r="L95" s="4">
        <f t="shared" ref="L95" si="1211">L94/L89</f>
        <v>1.1676996047594734</v>
      </c>
      <c r="M95" s="4">
        <f t="shared" si="1210"/>
        <v>1.1788795784101049</v>
      </c>
      <c r="N95" s="4">
        <f t="shared" ref="N95:P95" si="1212">N94/N89</f>
        <v>1.1788795784101049</v>
      </c>
      <c r="O95" s="4">
        <f t="shared" si="1212"/>
        <v>1.1788795784101049</v>
      </c>
      <c r="P95" s="4">
        <f t="shared" si="1212"/>
        <v>1.1788795784101049</v>
      </c>
      <c r="Q95" s="4">
        <f t="shared" si="1210"/>
        <v>1.1788795784101049</v>
      </c>
      <c r="R95" s="4">
        <f t="shared" ref="R95:S95" si="1213">R94/R89</f>
        <v>1.1788795784101049</v>
      </c>
      <c r="S95" s="4">
        <f t="shared" si="1213"/>
        <v>1.1788795784101049</v>
      </c>
      <c r="T95" s="4">
        <f t="shared" ref="T95" si="1214">T94/T89</f>
        <v>1.1788795784101049</v>
      </c>
      <c r="U95" s="4">
        <f t="shared" ref="U95:V95" si="1215">U94/U89</f>
        <v>1.1788795784101049</v>
      </c>
      <c r="V95" s="4">
        <f t="shared" si="1215"/>
        <v>1.1788795784101049</v>
      </c>
      <c r="W95" s="4">
        <f t="shared" si="1210"/>
        <v>1.1580859662130067</v>
      </c>
      <c r="X95" s="4">
        <f t="shared" ref="X95" si="1216">X94/X89</f>
        <v>1.1580859662130067</v>
      </c>
      <c r="Y95" s="4">
        <f t="shared" ref="Y95:AA95" si="1217">Y94/Y89</f>
        <v>1.1580859662130067</v>
      </c>
      <c r="Z95" s="4">
        <f t="shared" si="1217"/>
        <v>1.1580859662130067</v>
      </c>
      <c r="AA95" s="4">
        <f t="shared" si="1217"/>
        <v>1.1580859662130067</v>
      </c>
      <c r="AB95" s="4">
        <f t="shared" si="1210"/>
        <v>1.1580859662130067</v>
      </c>
      <c r="AC95" s="4">
        <f t="shared" ref="AC95:AD95" si="1218">AC94/AC89</f>
        <v>1.1580859662130067</v>
      </c>
      <c r="AD95" s="4">
        <f t="shared" si="1218"/>
        <v>1.1580859662130067</v>
      </c>
      <c r="AE95" s="4">
        <f t="shared" ref="AE95" si="1219">AE94/AE89</f>
        <v>1.1580859662130067</v>
      </c>
      <c r="AF95" s="4">
        <f t="shared" ref="AF95:AG95" si="1220">AF94/AF89</f>
        <v>1.1580859662130067</v>
      </c>
      <c r="AG95" s="4">
        <f t="shared" si="1220"/>
        <v>1.1580859662130067</v>
      </c>
      <c r="AH95" s="4">
        <f t="shared" si="1210"/>
        <v>1.1580859662130067</v>
      </c>
      <c r="AI95" s="4">
        <f t="shared" ref="AI95" si="1221">AI94/AI89</f>
        <v>1.1580859662130067</v>
      </c>
      <c r="AJ95" s="4">
        <f t="shared" ref="AJ95:AL95" si="1222">AJ94/AJ89</f>
        <v>1.1580859662130067</v>
      </c>
      <c r="AK95" s="4">
        <f t="shared" si="1222"/>
        <v>1.1580859662130067</v>
      </c>
      <c r="AL95" s="4">
        <f t="shared" si="1222"/>
        <v>1.1580859662130067</v>
      </c>
      <c r="AM95" s="4">
        <f t="shared" si="1210"/>
        <v>1.1580859662130067</v>
      </c>
      <c r="AN95" s="4">
        <f t="shared" ref="AN95:AO95" si="1223">AN94/AN89</f>
        <v>1.1580859662130067</v>
      </c>
      <c r="AO95" s="4">
        <f t="shared" si="1223"/>
        <v>1.1580859662130067</v>
      </c>
      <c r="AP95" s="4">
        <f t="shared" ref="AP95" si="1224">AP94/AP89</f>
        <v>1.1580859662130067</v>
      </c>
      <c r="AQ95" s="4">
        <f t="shared" ref="AQ95:AR95" si="1225">AQ94/AQ89</f>
        <v>1.1580859662130067</v>
      </c>
      <c r="AR95" s="4">
        <f t="shared" si="1225"/>
        <v>1.1580859662130067</v>
      </c>
      <c r="AS95" s="4">
        <f t="shared" si="1210"/>
        <v>1.1580859662130067</v>
      </c>
      <c r="AT95" s="4">
        <f t="shared" ref="AT95" si="1226">AT94/AT89</f>
        <v>1.1580859662130067</v>
      </c>
      <c r="AU95" s="4">
        <f t="shared" ref="AU95:AW95" si="1227">AU94/AU89</f>
        <v>1.1580859662130067</v>
      </c>
      <c r="AV95" s="4">
        <f t="shared" si="1227"/>
        <v>1.1580859662130067</v>
      </c>
      <c r="AW95" s="4">
        <f t="shared" si="1227"/>
        <v>1.1580859662130067</v>
      </c>
      <c r="AX95" s="4">
        <f t="shared" si="1210"/>
        <v>1.1580859662130067</v>
      </c>
      <c r="AY95" s="4">
        <f t="shared" ref="AY95:AZ95" si="1228">AY94/AY89</f>
        <v>1.1580859662130067</v>
      </c>
      <c r="AZ95" s="4">
        <f t="shared" si="1228"/>
        <v>1.1580859662130067</v>
      </c>
      <c r="BA95" s="4">
        <f t="shared" ref="BA95" si="1229">BA94/BA89</f>
        <v>1.1580859662130067</v>
      </c>
      <c r="BB95" s="4">
        <f t="shared" ref="BB95:BC95" si="1230">BB94/BB89</f>
        <v>1.1580859662130067</v>
      </c>
      <c r="BC95" s="4">
        <f t="shared" si="1230"/>
        <v>1.1580859662130067</v>
      </c>
      <c r="BD95" s="4">
        <f t="shared" si="1210"/>
        <v>1.2362915472490432</v>
      </c>
      <c r="BE95" s="4">
        <f t="shared" ref="BE95:BG95" si="1231">BE94/BE89</f>
        <v>1.2362915472490432</v>
      </c>
      <c r="BF95" s="4">
        <f t="shared" si="1231"/>
        <v>1.2362915472490432</v>
      </c>
      <c r="BG95" s="4">
        <f t="shared" si="1231"/>
        <v>1.2362915472490432</v>
      </c>
      <c r="BH95" s="4">
        <f t="shared" si="1210"/>
        <v>1.2362915472490432</v>
      </c>
      <c r="BI95" s="4">
        <f t="shared" ref="BI95:BJ95" si="1232">BI94/BI89</f>
        <v>1.2362915472490432</v>
      </c>
      <c r="BJ95" s="4">
        <f t="shared" si="1232"/>
        <v>1.2362915472490432</v>
      </c>
      <c r="BK95" s="4">
        <f t="shared" ref="BK95" si="1233">BK94/BK89</f>
        <v>1.2362915472490432</v>
      </c>
      <c r="BL95" s="4">
        <f t="shared" ref="BL95" si="1234">BL94/BL89</f>
        <v>1.2362915472490432</v>
      </c>
      <c r="BM95" s="4">
        <f t="shared" si="1210"/>
        <v>1.2362915472490432</v>
      </c>
      <c r="BN95" s="4">
        <f t="shared" ref="BN95:BP95" si="1235">BN94/BN89</f>
        <v>1.2362915472490432</v>
      </c>
      <c r="BO95" s="4">
        <f t="shared" si="1235"/>
        <v>1.2362915472490432</v>
      </c>
      <c r="BP95" s="4">
        <f t="shared" si="1235"/>
        <v>1.2362915472490432</v>
      </c>
      <c r="BQ95" s="4">
        <f t="shared" si="1210"/>
        <v>1.2362915472490432</v>
      </c>
      <c r="BR95" s="4">
        <f t="shared" ref="BR95:BS95" si="1236">BR94/BR89</f>
        <v>1.2362915472490432</v>
      </c>
      <c r="BS95" s="4">
        <f t="shared" si="1236"/>
        <v>1.2362915472490432</v>
      </c>
      <c r="BT95" s="4">
        <f t="shared" ref="BT95" si="1237">BT94/BT89</f>
        <v>1.2362915472490432</v>
      </c>
      <c r="BU95" s="4">
        <f t="shared" ref="BU95" si="1238">BU94/BU89</f>
        <v>1.2362915472490432</v>
      </c>
      <c r="BV95" s="4">
        <f t="shared" ref="BV95" si="1239">BV94/BV89</f>
        <v>1.2362915472490432</v>
      </c>
      <c r="BW95" s="4">
        <f t="shared" si="1210"/>
        <v>1.0192318366992317</v>
      </c>
      <c r="BX95" s="4">
        <f t="shared" ref="BX95:BZ95" si="1240">BX94/BX89</f>
        <v>1.0192318366992317</v>
      </c>
      <c r="BY95" s="4">
        <f t="shared" si="1240"/>
        <v>1.0192318366992317</v>
      </c>
      <c r="BZ95" s="4">
        <f t="shared" si="1240"/>
        <v>1.0192318366992317</v>
      </c>
      <c r="CA95" s="4">
        <f t="shared" si="1210"/>
        <v>1.0192318366992317</v>
      </c>
      <c r="CB95" s="4">
        <f t="shared" ref="CB95:CC95" si="1241">CB94/CB89</f>
        <v>1.0192318366992317</v>
      </c>
      <c r="CC95" s="4">
        <f t="shared" si="1241"/>
        <v>1.0192318366992317</v>
      </c>
      <c r="CD95" s="4">
        <f t="shared" ref="CD95" si="1242">CD94/CD89</f>
        <v>1.0192318366992317</v>
      </c>
      <c r="CE95" s="4">
        <f t="shared" ref="CE95" si="1243">CE94/CE89</f>
        <v>1.0192318366992317</v>
      </c>
      <c r="CF95" s="4">
        <f t="shared" ref="CF95:CG95" si="1244">CF94/CF89</f>
        <v>1.0192318366992317</v>
      </c>
      <c r="CG95" s="4">
        <f t="shared" si="1244"/>
        <v>1.0192318366992317</v>
      </c>
    </row>
    <row r="96" spans="1:85" x14ac:dyDescent="0.25">
      <c r="A96" s="2" t="s">
        <v>141</v>
      </c>
      <c r="C96" s="4">
        <f t="shared" ref="C96:J96" si="1245">+C93/C94*1000</f>
        <v>0</v>
      </c>
      <c r="D96" s="4">
        <f t="shared" si="1245"/>
        <v>0</v>
      </c>
      <c r="E96" s="4">
        <f t="shared" si="1245"/>
        <v>0</v>
      </c>
      <c r="F96" s="4">
        <f t="shared" si="1245"/>
        <v>0</v>
      </c>
      <c r="G96" s="4">
        <f t="shared" si="1245"/>
        <v>0</v>
      </c>
      <c r="H96" s="4">
        <f t="shared" si="1245"/>
        <v>0</v>
      </c>
      <c r="I96" s="4">
        <f t="shared" si="1245"/>
        <v>0</v>
      </c>
      <c r="J96" s="4">
        <f t="shared" si="1245"/>
        <v>0</v>
      </c>
      <c r="K96" s="4">
        <f t="shared" ref="K96:CA96" si="1246">+K93/K94*1000</f>
        <v>0</v>
      </c>
      <c r="L96" s="4">
        <f t="shared" ref="L96" si="1247">+L93/L94*1000</f>
        <v>0</v>
      </c>
      <c r="M96" s="4">
        <f t="shared" si="1246"/>
        <v>8.0610248723224185</v>
      </c>
      <c r="N96" s="4">
        <f t="shared" ref="N96:P96" si="1248">+N93/N94*1000</f>
        <v>8.0610248723224185</v>
      </c>
      <c r="O96" s="4">
        <f t="shared" si="1248"/>
        <v>8.0610248723224185</v>
      </c>
      <c r="P96" s="4">
        <f t="shared" si="1248"/>
        <v>8.0610248723224185</v>
      </c>
      <c r="Q96" s="4">
        <f t="shared" si="1246"/>
        <v>8.0610248723224185</v>
      </c>
      <c r="R96" s="4">
        <f t="shared" ref="R96:S96" si="1249">+R93/R94*1000</f>
        <v>8.0610248723224185</v>
      </c>
      <c r="S96" s="4">
        <f t="shared" si="1249"/>
        <v>8.0610248723224185</v>
      </c>
      <c r="T96" s="4">
        <f t="shared" ref="T96" si="1250">+T93/T94*1000</f>
        <v>8.0610248723224185</v>
      </c>
      <c r="U96" s="4">
        <f t="shared" ref="U96:V96" si="1251">+U93/U94*1000</f>
        <v>8.0610248723224185</v>
      </c>
      <c r="V96" s="4">
        <f t="shared" si="1251"/>
        <v>8.0610248723224185</v>
      </c>
      <c r="W96" s="4">
        <f t="shared" si="1246"/>
        <v>4.4627041515506853</v>
      </c>
      <c r="X96" s="4">
        <f t="shared" ref="X96" si="1252">+X93/X94*1000</f>
        <v>4.4627041515506853</v>
      </c>
      <c r="Y96" s="4">
        <f t="shared" ref="Y96:AA96" si="1253">+Y93/Y94*1000</f>
        <v>4.4627041515506853</v>
      </c>
      <c r="Z96" s="4">
        <f t="shared" si="1253"/>
        <v>4.4627041515506853</v>
      </c>
      <c r="AA96" s="4">
        <f t="shared" si="1253"/>
        <v>4.4627041515506853</v>
      </c>
      <c r="AB96" s="4">
        <f t="shared" si="1246"/>
        <v>4.4627041515506853</v>
      </c>
      <c r="AC96" s="4">
        <f t="shared" ref="AC96:AD96" si="1254">+AC93/AC94*1000</f>
        <v>4.4627041515506853</v>
      </c>
      <c r="AD96" s="4">
        <f t="shared" si="1254"/>
        <v>4.4627041515506853</v>
      </c>
      <c r="AE96" s="4">
        <f t="shared" ref="AE96" si="1255">+AE93/AE94*1000</f>
        <v>4.4627041515506853</v>
      </c>
      <c r="AF96" s="4">
        <f t="shared" ref="AF96:AG96" si="1256">+AF93/AF94*1000</f>
        <v>4.4627041515506853</v>
      </c>
      <c r="AG96" s="4">
        <f t="shared" si="1256"/>
        <v>4.4627041515506853</v>
      </c>
      <c r="AH96" s="4">
        <f t="shared" si="1246"/>
        <v>4.4627041515506853</v>
      </c>
      <c r="AI96" s="4">
        <f t="shared" ref="AI96" si="1257">+AI93/AI94*1000</f>
        <v>4.4627041515506853</v>
      </c>
      <c r="AJ96" s="4">
        <f t="shared" ref="AJ96:AL96" si="1258">+AJ93/AJ94*1000</f>
        <v>4.4627041515506853</v>
      </c>
      <c r="AK96" s="4">
        <f t="shared" si="1258"/>
        <v>4.4627041515506853</v>
      </c>
      <c r="AL96" s="4">
        <f t="shared" si="1258"/>
        <v>4.4627041515506853</v>
      </c>
      <c r="AM96" s="4">
        <f t="shared" si="1246"/>
        <v>4.4627041515506853</v>
      </c>
      <c r="AN96" s="4">
        <f t="shared" ref="AN96:AO96" si="1259">+AN93/AN94*1000</f>
        <v>4.4627041515506853</v>
      </c>
      <c r="AO96" s="4">
        <f t="shared" si="1259"/>
        <v>4.4627041515506853</v>
      </c>
      <c r="AP96" s="4">
        <f t="shared" ref="AP96" si="1260">+AP93/AP94*1000</f>
        <v>4.4627041515506853</v>
      </c>
      <c r="AQ96" s="4">
        <f t="shared" ref="AQ96:AR96" si="1261">+AQ93/AQ94*1000</f>
        <v>4.4627041515506853</v>
      </c>
      <c r="AR96" s="4">
        <f t="shared" si="1261"/>
        <v>4.4627041515506853</v>
      </c>
      <c r="AS96" s="4">
        <f t="shared" si="1246"/>
        <v>4.4627041515506853</v>
      </c>
      <c r="AT96" s="4">
        <f t="shared" ref="AT96" si="1262">+AT93/AT94*1000</f>
        <v>4.4627041515506853</v>
      </c>
      <c r="AU96" s="4">
        <f t="shared" ref="AU96:AW96" si="1263">+AU93/AU94*1000</f>
        <v>4.4627041515506853</v>
      </c>
      <c r="AV96" s="4">
        <f t="shared" si="1263"/>
        <v>4.4627041515506853</v>
      </c>
      <c r="AW96" s="4">
        <f t="shared" si="1263"/>
        <v>4.4627041515506853</v>
      </c>
      <c r="AX96" s="4">
        <f t="shared" si="1246"/>
        <v>4.4627041515506853</v>
      </c>
      <c r="AY96" s="4">
        <f t="shared" ref="AY96:AZ96" si="1264">+AY93/AY94*1000</f>
        <v>4.4627041515506853</v>
      </c>
      <c r="AZ96" s="4">
        <f t="shared" si="1264"/>
        <v>4.4627041515506853</v>
      </c>
      <c r="BA96" s="4">
        <f t="shared" ref="BA96" si="1265">+BA93/BA94*1000</f>
        <v>4.4627041515506853</v>
      </c>
      <c r="BB96" s="4">
        <f t="shared" ref="BB96:BC96" si="1266">+BB93/BB94*1000</f>
        <v>4.4627041515506853</v>
      </c>
      <c r="BC96" s="4">
        <f t="shared" si="1266"/>
        <v>4.4627041515506853</v>
      </c>
      <c r="BD96" s="4">
        <f t="shared" si="1246"/>
        <v>0</v>
      </c>
      <c r="BE96" s="4">
        <f t="shared" ref="BE96:BG96" si="1267">+BE93/BE94*1000</f>
        <v>0</v>
      </c>
      <c r="BF96" s="4">
        <f t="shared" si="1267"/>
        <v>0</v>
      </c>
      <c r="BG96" s="4">
        <f t="shared" si="1267"/>
        <v>0</v>
      </c>
      <c r="BH96" s="4">
        <f t="shared" si="1246"/>
        <v>0</v>
      </c>
      <c r="BI96" s="4">
        <f t="shared" ref="BI96:BJ96" si="1268">+BI93/BI94*1000</f>
        <v>0</v>
      </c>
      <c r="BJ96" s="4">
        <f t="shared" si="1268"/>
        <v>0</v>
      </c>
      <c r="BK96" s="4">
        <f t="shared" ref="BK96" si="1269">+BK93/BK94*1000</f>
        <v>0</v>
      </c>
      <c r="BL96" s="4">
        <f t="shared" ref="BL96" si="1270">+BL93/BL94*1000</f>
        <v>0</v>
      </c>
      <c r="BM96" s="4">
        <f t="shared" si="1246"/>
        <v>0</v>
      </c>
      <c r="BN96" s="4">
        <f t="shared" ref="BN96:BP96" si="1271">+BN93/BN94*1000</f>
        <v>0</v>
      </c>
      <c r="BO96" s="4">
        <f t="shared" si="1271"/>
        <v>0</v>
      </c>
      <c r="BP96" s="4">
        <f t="shared" si="1271"/>
        <v>0</v>
      </c>
      <c r="BQ96" s="4">
        <f t="shared" si="1246"/>
        <v>0</v>
      </c>
      <c r="BR96" s="4">
        <f t="shared" ref="BR96:BS96" si="1272">+BR93/BR94*1000</f>
        <v>0</v>
      </c>
      <c r="BS96" s="4">
        <f t="shared" si="1272"/>
        <v>0</v>
      </c>
      <c r="BT96" s="4">
        <f t="shared" ref="BT96" si="1273">+BT93/BT94*1000</f>
        <v>0</v>
      </c>
      <c r="BU96" s="4">
        <f t="shared" ref="BU96" si="1274">+BU93/BU94*1000</f>
        <v>0</v>
      </c>
      <c r="BV96" s="4">
        <f t="shared" ref="BV96" si="1275">+BV93/BV94*1000</f>
        <v>0</v>
      </c>
      <c r="BW96" s="4">
        <f t="shared" si="1246"/>
        <v>16.038609279795043</v>
      </c>
      <c r="BX96" s="4">
        <f t="shared" ref="BX96:BZ96" si="1276">+BX93/BX94*1000</f>
        <v>16.038609279795043</v>
      </c>
      <c r="BY96" s="4">
        <f t="shared" si="1276"/>
        <v>16.038609279795043</v>
      </c>
      <c r="BZ96" s="4">
        <f t="shared" si="1276"/>
        <v>16.038609279795043</v>
      </c>
      <c r="CA96" s="4">
        <f t="shared" si="1246"/>
        <v>16.038609279795043</v>
      </c>
      <c r="CB96" s="4">
        <f t="shared" ref="CB96:CC96" si="1277">+CB93/CB94*1000</f>
        <v>16.038609279795043</v>
      </c>
      <c r="CC96" s="4">
        <f t="shared" si="1277"/>
        <v>16.038609279795043</v>
      </c>
      <c r="CD96" s="4">
        <f t="shared" ref="CD96" si="1278">+CD93/CD94*1000</f>
        <v>16.038609279795043</v>
      </c>
      <c r="CE96" s="4">
        <f t="shared" ref="CE96" si="1279">+CE93/CE94*1000</f>
        <v>16.038609279795043</v>
      </c>
      <c r="CF96" s="4">
        <f t="shared" ref="CF96:CG96" si="1280">+CF93/CF94*1000</f>
        <v>16.038609279795043</v>
      </c>
      <c r="CG96" s="4">
        <f t="shared" si="1280"/>
        <v>16.038609279795043</v>
      </c>
    </row>
    <row r="97" spans="1:85" x14ac:dyDescent="0.25">
      <c r="A97" s="2" t="s">
        <v>142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1</v>
      </c>
      <c r="AL97" s="3">
        <v>1</v>
      </c>
      <c r="AM97" s="3">
        <v>1</v>
      </c>
      <c r="AN97" s="3">
        <v>1</v>
      </c>
      <c r="AO97" s="3">
        <v>1</v>
      </c>
      <c r="AP97" s="3">
        <v>1</v>
      </c>
      <c r="AQ97" s="3">
        <v>1</v>
      </c>
      <c r="AR97" s="3">
        <v>1</v>
      </c>
      <c r="AS97" s="3">
        <v>1</v>
      </c>
      <c r="AT97" s="3">
        <v>1</v>
      </c>
      <c r="AU97" s="3">
        <v>1</v>
      </c>
      <c r="AV97" s="3">
        <v>1</v>
      </c>
      <c r="AW97" s="3">
        <v>1</v>
      </c>
      <c r="AX97" s="3">
        <v>1</v>
      </c>
      <c r="AY97" s="3">
        <v>1</v>
      </c>
      <c r="AZ97" s="3">
        <v>1</v>
      </c>
      <c r="BA97" s="3">
        <v>1</v>
      </c>
      <c r="BB97" s="3">
        <v>1</v>
      </c>
      <c r="BC97" s="3">
        <v>1</v>
      </c>
      <c r="BD97" s="3">
        <v>1</v>
      </c>
      <c r="BE97" s="3">
        <v>1</v>
      </c>
      <c r="BF97" s="3">
        <v>1</v>
      </c>
      <c r="BG97" s="3">
        <v>1</v>
      </c>
      <c r="BH97" s="3">
        <v>1</v>
      </c>
      <c r="BI97" s="3">
        <v>1</v>
      </c>
      <c r="BJ97" s="3">
        <v>1</v>
      </c>
      <c r="BK97" s="3">
        <v>1</v>
      </c>
      <c r="BL97" s="3">
        <v>1</v>
      </c>
      <c r="BM97" s="3">
        <v>1</v>
      </c>
      <c r="BN97" s="3">
        <v>1</v>
      </c>
      <c r="BO97" s="3">
        <v>1</v>
      </c>
      <c r="BP97" s="3">
        <v>1</v>
      </c>
      <c r="BQ97" s="3">
        <v>1</v>
      </c>
      <c r="BR97" s="3">
        <v>1</v>
      </c>
      <c r="BS97" s="3">
        <v>1</v>
      </c>
      <c r="BT97" s="3">
        <v>1</v>
      </c>
      <c r="BU97" s="3">
        <v>1</v>
      </c>
      <c r="BV97" s="3">
        <v>1</v>
      </c>
      <c r="BW97" s="3">
        <v>1</v>
      </c>
      <c r="BX97" s="3">
        <v>1</v>
      </c>
      <c r="BY97" s="3">
        <v>1</v>
      </c>
      <c r="BZ97" s="3">
        <v>1</v>
      </c>
      <c r="CA97" s="3">
        <v>1</v>
      </c>
      <c r="CB97" s="3">
        <v>1</v>
      </c>
      <c r="CC97" s="3">
        <v>1</v>
      </c>
      <c r="CD97" s="3">
        <v>1</v>
      </c>
      <c r="CE97" s="3">
        <v>1</v>
      </c>
      <c r="CF97" s="3">
        <v>1</v>
      </c>
      <c r="CG97" s="3">
        <v>1</v>
      </c>
    </row>
    <row r="98" spans="1:85" x14ac:dyDescent="0.25">
      <c r="A98" s="2" t="s">
        <v>143</v>
      </c>
      <c r="C98" s="4">
        <f t="shared" ref="C98:CA98" si="1281">+C94/C97/C73/C74/10</f>
        <v>0.644726228956229</v>
      </c>
      <c r="D98" s="4">
        <f t="shared" ref="D98:F98" si="1282">+D94/D97/D73/D74/10</f>
        <v>0.644726228956229</v>
      </c>
      <c r="E98" s="4">
        <f t="shared" si="1282"/>
        <v>0.644726228956229</v>
      </c>
      <c r="F98" s="4">
        <f t="shared" si="1282"/>
        <v>0.644726228956229</v>
      </c>
      <c r="G98" s="4">
        <f t="shared" si="1281"/>
        <v>0.644726228956229</v>
      </c>
      <c r="H98" s="4">
        <f t="shared" ref="H98:I98" si="1283">+H94/H97/H73/H74/10</f>
        <v>0.644726228956229</v>
      </c>
      <c r="I98" s="4">
        <f t="shared" si="1283"/>
        <v>0.644726228956229</v>
      </c>
      <c r="J98" s="4">
        <f t="shared" ref="J98" si="1284">+J94/J97/J73/J74/10</f>
        <v>0.644726228956229</v>
      </c>
      <c r="K98" s="4">
        <f t="shared" si="1281"/>
        <v>0.644726228956229</v>
      </c>
      <c r="L98" s="4">
        <f t="shared" ref="L98" si="1285">+L94/L97/L73/L74/10</f>
        <v>0.644726228956229</v>
      </c>
      <c r="M98" s="4">
        <f t="shared" si="1281"/>
        <v>1.3017981369248035</v>
      </c>
      <c r="N98" s="4">
        <f t="shared" ref="N98:P98" si="1286">+N94/N97/N73/N74/10</f>
        <v>1.3017981369248035</v>
      </c>
      <c r="O98" s="4">
        <f t="shared" si="1286"/>
        <v>1.3017981369248035</v>
      </c>
      <c r="P98" s="4">
        <f t="shared" si="1286"/>
        <v>1.3017981369248035</v>
      </c>
      <c r="Q98" s="4">
        <f t="shared" si="1281"/>
        <v>1.3017981369248035</v>
      </c>
      <c r="R98" s="4">
        <f t="shared" ref="R98:S98" si="1287">+R94/R97/R73/R74/10</f>
        <v>1.3017981369248035</v>
      </c>
      <c r="S98" s="4">
        <f t="shared" si="1287"/>
        <v>1.3017981369248035</v>
      </c>
      <c r="T98" s="4">
        <f t="shared" ref="T98" si="1288">+T94/T97/T73/T74/10</f>
        <v>1.3017981369248035</v>
      </c>
      <c r="U98" s="4">
        <f t="shared" ref="U98:V98" si="1289">+U94/U97/U73/U74/10</f>
        <v>1.3017981369248035</v>
      </c>
      <c r="V98" s="4">
        <f t="shared" si="1289"/>
        <v>1.3017981369248035</v>
      </c>
      <c r="W98" s="4">
        <f t="shared" si="1281"/>
        <v>1.0465245984784448</v>
      </c>
      <c r="X98" s="4">
        <f t="shared" ref="X98" si="1290">+X94/X97/X73/X74/10</f>
        <v>1.0465245984784448</v>
      </c>
      <c r="Y98" s="4">
        <f t="shared" ref="Y98:AA98" si="1291">+Y94/Y97/Y73/Y74/10</f>
        <v>1.0465245984784448</v>
      </c>
      <c r="Z98" s="4">
        <f t="shared" si="1291"/>
        <v>1.0465245984784448</v>
      </c>
      <c r="AA98" s="4">
        <f t="shared" si="1291"/>
        <v>1.0465245984784448</v>
      </c>
      <c r="AB98" s="4">
        <f t="shared" si="1281"/>
        <v>1.0465245984784448</v>
      </c>
      <c r="AC98" s="4">
        <f t="shared" ref="AC98:AD98" si="1292">+AC94/AC97/AC73/AC74/10</f>
        <v>1.0465245984784448</v>
      </c>
      <c r="AD98" s="4">
        <f t="shared" si="1292"/>
        <v>1.0465245984784448</v>
      </c>
      <c r="AE98" s="4">
        <f t="shared" ref="AE98" si="1293">+AE94/AE97/AE73/AE74/10</f>
        <v>1.0465245984784448</v>
      </c>
      <c r="AF98" s="4">
        <f t="shared" ref="AF98:AG98" si="1294">+AF94/AF97/AF73/AF74/10</f>
        <v>1.0465245984784448</v>
      </c>
      <c r="AG98" s="4">
        <f t="shared" si="1294"/>
        <v>1.0465245984784448</v>
      </c>
      <c r="AH98" s="4">
        <f t="shared" si="1281"/>
        <v>1.3953661313045926</v>
      </c>
      <c r="AI98" s="4">
        <f t="shared" ref="AI98" si="1295">+AI94/AI97/AI73/AI74/10</f>
        <v>1.3953661313045926</v>
      </c>
      <c r="AJ98" s="4">
        <f t="shared" ref="AJ98:AL98" si="1296">+AJ94/AJ97/AJ73/AJ74/10</f>
        <v>1.3953661313045926</v>
      </c>
      <c r="AK98" s="4">
        <f t="shared" si="1296"/>
        <v>1.3953661313045926</v>
      </c>
      <c r="AL98" s="4">
        <f t="shared" si="1296"/>
        <v>1.3953661313045926</v>
      </c>
      <c r="AM98" s="4">
        <f t="shared" si="1281"/>
        <v>1.3953661313045926</v>
      </c>
      <c r="AN98" s="4">
        <f t="shared" ref="AN98:AO98" si="1297">+AN94/AN97/AN73/AN74/10</f>
        <v>1.3953661313045926</v>
      </c>
      <c r="AO98" s="4">
        <f t="shared" si="1297"/>
        <v>1.3953661313045926</v>
      </c>
      <c r="AP98" s="4">
        <f t="shared" ref="AP98" si="1298">+AP94/AP97/AP73/AP74/10</f>
        <v>1.3953661313045926</v>
      </c>
      <c r="AQ98" s="4">
        <f t="shared" ref="AQ98:AR98" si="1299">+AQ94/AQ97/AQ73/AQ74/10</f>
        <v>1.3953661313045926</v>
      </c>
      <c r="AR98" s="4">
        <f t="shared" si="1299"/>
        <v>1.3953661313045926</v>
      </c>
      <c r="AS98" s="4">
        <f t="shared" si="1281"/>
        <v>2.0930491969568896</v>
      </c>
      <c r="AT98" s="4">
        <f t="shared" ref="AT98" si="1300">+AT94/AT97/AT73/AT74/10</f>
        <v>2.0930491969568896</v>
      </c>
      <c r="AU98" s="4">
        <f t="shared" ref="AU98:AW98" si="1301">+AU94/AU97/AU73/AU74/10</f>
        <v>2.0930491969568896</v>
      </c>
      <c r="AV98" s="4">
        <f t="shared" si="1301"/>
        <v>2.0930491969568896</v>
      </c>
      <c r="AW98" s="4">
        <f t="shared" si="1301"/>
        <v>2.0930491969568896</v>
      </c>
      <c r="AX98" s="4">
        <f t="shared" si="1281"/>
        <v>2.0930491969568896</v>
      </c>
      <c r="AY98" s="4">
        <f t="shared" ref="AY98:AZ98" si="1302">+AY94/AY97/AY73/AY74/10</f>
        <v>2.0930491969568896</v>
      </c>
      <c r="AZ98" s="4">
        <f t="shared" si="1302"/>
        <v>2.0930491969568896</v>
      </c>
      <c r="BA98" s="4">
        <f t="shared" ref="BA98" si="1303">+BA94/BA97/BA73/BA74/10</f>
        <v>2.0930491969568896</v>
      </c>
      <c r="BB98" s="4">
        <f t="shared" ref="BB98:BC98" si="1304">+BB94/BB97/BB73/BB74/10</f>
        <v>2.0930491969568896</v>
      </c>
      <c r="BC98" s="4">
        <f t="shared" si="1304"/>
        <v>2.0930491969568896</v>
      </c>
      <c r="BD98" s="4">
        <f t="shared" ref="BD98:BL98" si="1305">+BD94/BD97/BD73/BD74/10</f>
        <v>0.39179893844004243</v>
      </c>
      <c r="BE98" s="4">
        <f t="shared" si="1305"/>
        <v>0.39179893844004243</v>
      </c>
      <c r="BF98" s="4">
        <f t="shared" si="1305"/>
        <v>0.39179893844004243</v>
      </c>
      <c r="BG98" s="4">
        <f t="shared" si="1305"/>
        <v>0.39179893844004243</v>
      </c>
      <c r="BH98" s="4">
        <f t="shared" si="1305"/>
        <v>0.39179893844004243</v>
      </c>
      <c r="BI98" s="4">
        <f t="shared" si="1305"/>
        <v>0.39179893844004243</v>
      </c>
      <c r="BJ98" s="4">
        <f t="shared" si="1305"/>
        <v>0.39179893844004243</v>
      </c>
      <c r="BK98" s="4">
        <f t="shared" si="1305"/>
        <v>0.39179893844004243</v>
      </c>
      <c r="BL98" s="4">
        <f t="shared" si="1305"/>
        <v>0.39179893844004243</v>
      </c>
      <c r="BM98" s="4">
        <f t="shared" si="1281"/>
        <v>0.78359787688008486</v>
      </c>
      <c r="BN98" s="4">
        <f t="shared" ref="BN98:BP98" si="1306">+BN94/BN97/BN73/BN74/10</f>
        <v>0.78359787688008486</v>
      </c>
      <c r="BO98" s="4">
        <f t="shared" si="1306"/>
        <v>0.78359787688008486</v>
      </c>
      <c r="BP98" s="4">
        <f t="shared" si="1306"/>
        <v>0.78359787688008486</v>
      </c>
      <c r="BQ98" s="4">
        <f t="shared" si="1281"/>
        <v>0.78359787688008486</v>
      </c>
      <c r="BR98" s="4">
        <f t="shared" ref="BR98:BS98" si="1307">+BR94/BR97/BR73/BR74/10</f>
        <v>0.78359787688008486</v>
      </c>
      <c r="BS98" s="4">
        <f t="shared" si="1307"/>
        <v>0.78359787688008486</v>
      </c>
      <c r="BT98" s="4">
        <f t="shared" ref="BT98" si="1308">+BT94/BT97/BT73/BT74/10</f>
        <v>0.78359787688008486</v>
      </c>
      <c r="BU98" s="4">
        <f t="shared" ref="BU98" si="1309">+BU94/BU97/BU73/BU74/10</f>
        <v>0.78359787688008486</v>
      </c>
      <c r="BV98" s="4">
        <f t="shared" ref="BV98" si="1310">+BV94/BV97/BV73/BV74/10</f>
        <v>0.78359787688008486</v>
      </c>
      <c r="BW98" s="4">
        <f t="shared" si="1281"/>
        <v>0.99794400524024796</v>
      </c>
      <c r="BX98" s="4">
        <f t="shared" ref="BX98:BZ98" si="1311">+BX94/BX97/BX73/BX74/10</f>
        <v>0.99794400524024796</v>
      </c>
      <c r="BY98" s="4">
        <f t="shared" si="1311"/>
        <v>0.99794400524024796</v>
      </c>
      <c r="BZ98" s="4">
        <f t="shared" si="1311"/>
        <v>0.99794400524024796</v>
      </c>
      <c r="CA98" s="4">
        <f t="shared" si="1281"/>
        <v>0.99794400524024796</v>
      </c>
      <c r="CB98" s="4">
        <f t="shared" ref="CB98:CC98" si="1312">+CB94/CB97/CB73/CB74/10</f>
        <v>0.99794400524024796</v>
      </c>
      <c r="CC98" s="4">
        <f t="shared" si="1312"/>
        <v>0.99794400524024796</v>
      </c>
      <c r="CD98" s="4">
        <f t="shared" ref="CD98" si="1313">+CD94/CD97/CD73/CD74/10</f>
        <v>0.99794400524024796</v>
      </c>
      <c r="CE98" s="4">
        <f t="shared" ref="CE98" si="1314">+CE94/CE97/CE73/CE74/10</f>
        <v>0.99794400524024796</v>
      </c>
      <c r="CF98" s="4">
        <f t="shared" ref="CF98:CG98" si="1315">+CF94/CF97/CF73/CF74/10</f>
        <v>0.99794400524024796</v>
      </c>
      <c r="CG98" s="4">
        <f t="shared" si="1315"/>
        <v>0.99794400524024796</v>
      </c>
    </row>
    <row r="101" spans="1:85" x14ac:dyDescent="0.25">
      <c r="A101" s="2" t="s">
        <v>144</v>
      </c>
      <c r="C101" s="3">
        <v>0.7</v>
      </c>
      <c r="D101" s="3">
        <v>0.7</v>
      </c>
      <c r="E101" s="3">
        <v>0.7</v>
      </c>
      <c r="F101" s="3">
        <v>0.7</v>
      </c>
      <c r="G101" s="3">
        <v>0.7</v>
      </c>
      <c r="H101" s="3">
        <v>0.7</v>
      </c>
      <c r="I101" s="3">
        <v>0.7</v>
      </c>
      <c r="J101" s="3">
        <v>0.7</v>
      </c>
      <c r="K101" s="3">
        <v>0.7</v>
      </c>
      <c r="L101" s="3">
        <v>0.7</v>
      </c>
      <c r="M101" s="3">
        <v>0.7</v>
      </c>
      <c r="N101" s="3">
        <v>0.7</v>
      </c>
      <c r="O101" s="3">
        <v>0.7</v>
      </c>
      <c r="P101" s="3">
        <v>0.7</v>
      </c>
      <c r="Q101" s="3">
        <v>0.7</v>
      </c>
      <c r="R101" s="3">
        <v>0.7</v>
      </c>
      <c r="S101" s="3">
        <v>0.7</v>
      </c>
      <c r="T101" s="3">
        <v>0.7</v>
      </c>
      <c r="U101" s="3">
        <v>0.7</v>
      </c>
      <c r="V101" s="3">
        <v>0.7</v>
      </c>
      <c r="W101" s="3">
        <v>0.7</v>
      </c>
      <c r="X101" s="3">
        <v>0.7</v>
      </c>
      <c r="Y101" s="3">
        <v>0.7</v>
      </c>
      <c r="Z101" s="3">
        <v>0.7</v>
      </c>
      <c r="AA101" s="3">
        <v>0.7</v>
      </c>
      <c r="AB101" s="3">
        <v>0.7</v>
      </c>
      <c r="AC101" s="3">
        <v>0.7</v>
      </c>
      <c r="AD101" s="3">
        <v>0.7</v>
      </c>
      <c r="AE101" s="3">
        <v>0.7</v>
      </c>
      <c r="AF101" s="3">
        <v>0.7</v>
      </c>
      <c r="AG101" s="3">
        <v>0.7</v>
      </c>
      <c r="AH101" s="3">
        <v>0.7</v>
      </c>
      <c r="AI101" s="3">
        <v>0.7</v>
      </c>
      <c r="AJ101" s="3">
        <v>0.7</v>
      </c>
      <c r="AK101" s="3">
        <v>0.7</v>
      </c>
      <c r="AL101" s="3">
        <v>0.7</v>
      </c>
      <c r="AM101" s="3">
        <v>0.7</v>
      </c>
      <c r="AN101" s="3">
        <v>0.7</v>
      </c>
      <c r="AO101" s="3">
        <v>0.7</v>
      </c>
      <c r="AP101" s="3">
        <v>0.7</v>
      </c>
      <c r="AQ101" s="3">
        <v>0.7</v>
      </c>
      <c r="AR101" s="3">
        <v>0.7</v>
      </c>
      <c r="AS101" s="3">
        <v>0.7</v>
      </c>
      <c r="AT101" s="3">
        <v>0.7</v>
      </c>
      <c r="AU101" s="3">
        <v>0.7</v>
      </c>
      <c r="AV101" s="3">
        <v>0.7</v>
      </c>
      <c r="AW101" s="3">
        <v>0.7</v>
      </c>
      <c r="AX101" s="3">
        <v>0.7</v>
      </c>
      <c r="AY101" s="3">
        <v>0.7</v>
      </c>
      <c r="AZ101" s="3">
        <v>0.7</v>
      </c>
      <c r="BA101" s="3">
        <v>0.7</v>
      </c>
      <c r="BB101" s="3">
        <v>0.7</v>
      </c>
      <c r="BC101" s="3">
        <v>0.7</v>
      </c>
      <c r="BD101" s="3">
        <v>0.7</v>
      </c>
      <c r="BE101" s="3">
        <v>0.7</v>
      </c>
      <c r="BF101" s="3">
        <v>0.7</v>
      </c>
      <c r="BG101" s="3">
        <v>0.7</v>
      </c>
      <c r="BH101" s="3">
        <v>0.7</v>
      </c>
      <c r="BI101" s="3">
        <v>0.7</v>
      </c>
      <c r="BJ101" s="3">
        <v>0.7</v>
      </c>
      <c r="BK101" s="3">
        <v>0.7</v>
      </c>
      <c r="BL101" s="3">
        <v>0.7</v>
      </c>
      <c r="BM101" s="3">
        <v>0.7</v>
      </c>
      <c r="BN101" s="3">
        <v>0.7</v>
      </c>
      <c r="BO101" s="3">
        <v>0.7</v>
      </c>
      <c r="BP101" s="3">
        <v>0.7</v>
      </c>
      <c r="BQ101" s="3">
        <v>0.7</v>
      </c>
      <c r="BR101" s="3">
        <v>0.7</v>
      </c>
      <c r="BS101" s="3">
        <v>0.7</v>
      </c>
      <c r="BT101" s="3">
        <v>0.7</v>
      </c>
      <c r="BU101" s="3">
        <v>0.7</v>
      </c>
      <c r="BV101" s="3">
        <v>0.7</v>
      </c>
      <c r="BW101" s="3">
        <v>0.7</v>
      </c>
      <c r="BX101" s="3">
        <v>0.7</v>
      </c>
      <c r="BY101" s="3">
        <v>0.7</v>
      </c>
      <c r="BZ101" s="3">
        <v>0.7</v>
      </c>
      <c r="CA101" s="3">
        <v>0.7</v>
      </c>
      <c r="CB101" s="3">
        <v>0.7</v>
      </c>
      <c r="CC101" s="3">
        <v>0.7</v>
      </c>
      <c r="CD101" s="3">
        <v>0.7</v>
      </c>
      <c r="CE101" s="3">
        <v>0.7</v>
      </c>
      <c r="CF101" s="3">
        <v>0.7</v>
      </c>
      <c r="CG101" s="3">
        <v>0.7</v>
      </c>
    </row>
    <row r="102" spans="1:85" x14ac:dyDescent="0.25">
      <c r="A102" s="2" t="s">
        <v>145</v>
      </c>
      <c r="C102" s="9">
        <f t="shared" ref="C102:CA102" si="1316">+EXP(C57-C60/(C61*C56))*24/1000</f>
        <v>2.9104600986036597E-3</v>
      </c>
      <c r="D102" s="9">
        <f t="shared" ref="D102:F102" si="1317">+EXP(D57-D60/(D61*D56))*24/1000</f>
        <v>2.9104600986036597E-3</v>
      </c>
      <c r="E102" s="9">
        <f t="shared" si="1317"/>
        <v>2.9104600986036597E-3</v>
      </c>
      <c r="F102" s="9">
        <f t="shared" si="1317"/>
        <v>2.9104600986036597E-3</v>
      </c>
      <c r="G102" s="9">
        <f t="shared" si="1316"/>
        <v>2.9104600986036597E-3</v>
      </c>
      <c r="H102" s="9">
        <f t="shared" ref="H102:I102" si="1318">+EXP(H57-H60/(H61*H56))*24/1000</f>
        <v>2.9104600986036597E-3</v>
      </c>
      <c r="I102" s="9">
        <f t="shared" si="1318"/>
        <v>2.9104600986036597E-3</v>
      </c>
      <c r="J102" s="9">
        <f t="shared" ref="J102" si="1319">+EXP(J57-J60/(J61*J56))*24/1000</f>
        <v>2.9104600986036597E-3</v>
      </c>
      <c r="K102" s="9">
        <f t="shared" si="1316"/>
        <v>2.9104600986036597E-3</v>
      </c>
      <c r="L102" s="9">
        <f t="shared" ref="L102" si="1320">+EXP(L57-L60/(L61*L56))*24/1000</f>
        <v>2.3652993806734289E-3</v>
      </c>
      <c r="M102" s="9">
        <f t="shared" si="1316"/>
        <v>2.9104600986036597E-3</v>
      </c>
      <c r="N102" s="9">
        <f t="shared" ref="N102:P102" si="1321">+EXP(N57-N60/(N61*N56))*24/1000</f>
        <v>2.9104600986036597E-3</v>
      </c>
      <c r="O102" s="9">
        <f t="shared" si="1321"/>
        <v>2.9104600986036597E-3</v>
      </c>
      <c r="P102" s="9">
        <f t="shared" si="1321"/>
        <v>2.9104600986036597E-3</v>
      </c>
      <c r="Q102" s="9">
        <f t="shared" si="1316"/>
        <v>2.9104600986036597E-3</v>
      </c>
      <c r="R102" s="9">
        <f t="shared" ref="R102:S102" si="1322">+EXP(R57-R60/(R61*R56))*24/1000</f>
        <v>2.9104600986036597E-3</v>
      </c>
      <c r="S102" s="9">
        <f t="shared" si="1322"/>
        <v>2.9104600986036597E-3</v>
      </c>
      <c r="T102" s="9">
        <f t="shared" ref="T102" si="1323">+EXP(T57-T60/(T61*T56))*24/1000</f>
        <v>2.9104600986036597E-3</v>
      </c>
      <c r="U102" s="9">
        <f t="shared" ref="U102:V102" si="1324">+EXP(U57-U60/(U61*U56))*24/1000</f>
        <v>2.9104600986036597E-3</v>
      </c>
      <c r="V102" s="9">
        <f t="shared" si="1324"/>
        <v>2.3652993806734289E-3</v>
      </c>
      <c r="W102" s="9">
        <f t="shared" si="1316"/>
        <v>2.9104600986036597E-3</v>
      </c>
      <c r="X102" s="9">
        <f t="shared" ref="X102" si="1325">+EXP(X57-X60/(X61*X56))*24/1000</f>
        <v>2.9104600986036597E-3</v>
      </c>
      <c r="Y102" s="9">
        <f t="shared" ref="Y102:AA102" si="1326">+EXP(Y57-Y60/(Y61*Y56))*24/1000</f>
        <v>2.9104600986036597E-3</v>
      </c>
      <c r="Z102" s="9">
        <f t="shared" si="1326"/>
        <v>2.9104600986036597E-3</v>
      </c>
      <c r="AA102" s="9">
        <f t="shared" si="1326"/>
        <v>2.9104600986036597E-3</v>
      </c>
      <c r="AB102" s="9">
        <f t="shared" si="1316"/>
        <v>2.9104600986036597E-3</v>
      </c>
      <c r="AC102" s="9">
        <f t="shared" ref="AC102:AD102" si="1327">+EXP(AC57-AC60/(AC61*AC56))*24/1000</f>
        <v>2.9104600986036597E-3</v>
      </c>
      <c r="AD102" s="9">
        <f t="shared" si="1327"/>
        <v>2.9104600986036597E-3</v>
      </c>
      <c r="AE102" s="9">
        <f t="shared" ref="AE102" si="1328">+EXP(AE57-AE60/(AE61*AE56))*24/1000</f>
        <v>2.9104600986036597E-3</v>
      </c>
      <c r="AF102" s="9">
        <f t="shared" ref="AF102:AG102" si="1329">+EXP(AF57-AF60/(AF61*AF56))*24/1000</f>
        <v>2.9104600986036597E-3</v>
      </c>
      <c r="AG102" s="9">
        <f t="shared" si="1329"/>
        <v>2.3652993806734289E-3</v>
      </c>
      <c r="AH102" s="9">
        <f t="shared" si="1316"/>
        <v>2.9104600986036597E-3</v>
      </c>
      <c r="AI102" s="9">
        <f t="shared" ref="AI102" si="1330">+EXP(AI57-AI60/(AI61*AI56))*24/1000</f>
        <v>2.9104600986036597E-3</v>
      </c>
      <c r="AJ102" s="9">
        <f t="shared" ref="AJ102:AL102" si="1331">+EXP(AJ57-AJ60/(AJ61*AJ56))*24/1000</f>
        <v>2.9104600986036597E-3</v>
      </c>
      <c r="AK102" s="9">
        <f t="shared" si="1331"/>
        <v>2.9104600986036597E-3</v>
      </c>
      <c r="AL102" s="9">
        <f t="shared" si="1331"/>
        <v>2.9104600986036597E-3</v>
      </c>
      <c r="AM102" s="9">
        <f t="shared" si="1316"/>
        <v>2.9104600986036597E-3</v>
      </c>
      <c r="AN102" s="9">
        <f t="shared" ref="AN102:AO102" si="1332">+EXP(AN57-AN60/(AN61*AN56))*24/1000</f>
        <v>2.9104600986036597E-3</v>
      </c>
      <c r="AO102" s="9">
        <f t="shared" si="1332"/>
        <v>2.9104600986036597E-3</v>
      </c>
      <c r="AP102" s="9">
        <f t="shared" ref="AP102" si="1333">+EXP(AP57-AP60/(AP61*AP56))*24/1000</f>
        <v>2.9104600986036597E-3</v>
      </c>
      <c r="AQ102" s="9">
        <f t="shared" ref="AQ102:AR102" si="1334">+EXP(AQ57-AQ60/(AQ61*AQ56))*24/1000</f>
        <v>2.9104600986036597E-3</v>
      </c>
      <c r="AR102" s="9">
        <f t="shared" si="1334"/>
        <v>2.3652993806734289E-3</v>
      </c>
      <c r="AS102" s="9">
        <f t="shared" si="1316"/>
        <v>2.9104600986036597E-3</v>
      </c>
      <c r="AT102" s="9">
        <f t="shared" ref="AT102" si="1335">+EXP(AT57-AT60/(AT61*AT56))*24/1000</f>
        <v>2.9104600986036597E-3</v>
      </c>
      <c r="AU102" s="9">
        <f t="shared" ref="AU102:AW102" si="1336">+EXP(AU57-AU60/(AU61*AU56))*24/1000</f>
        <v>2.9104600986036597E-3</v>
      </c>
      <c r="AV102" s="9">
        <f t="shared" si="1336"/>
        <v>2.9104600986036597E-3</v>
      </c>
      <c r="AW102" s="9">
        <f t="shared" si="1336"/>
        <v>2.9104600986036597E-3</v>
      </c>
      <c r="AX102" s="9">
        <f t="shared" si="1316"/>
        <v>2.9104600986036597E-3</v>
      </c>
      <c r="AY102" s="9">
        <f t="shared" ref="AY102:AZ102" si="1337">+EXP(AY57-AY60/(AY61*AY56))*24/1000</f>
        <v>2.9104600986036597E-3</v>
      </c>
      <c r="AZ102" s="9">
        <f t="shared" si="1337"/>
        <v>2.9104600986036597E-3</v>
      </c>
      <c r="BA102" s="9">
        <f t="shared" ref="BA102" si="1338">+EXP(BA57-BA60/(BA61*BA56))*24/1000</f>
        <v>2.9104600986036597E-3</v>
      </c>
      <c r="BB102" s="9">
        <f t="shared" ref="BB102:BC102" si="1339">+EXP(BB57-BB60/(BB61*BB56))*24/1000</f>
        <v>2.9104600986036597E-3</v>
      </c>
      <c r="BC102" s="9">
        <f t="shared" si="1339"/>
        <v>2.3652993806734289E-3</v>
      </c>
      <c r="BD102" s="9">
        <f t="shared" si="1316"/>
        <v>2.9104600986036597E-3</v>
      </c>
      <c r="BE102" s="9">
        <f t="shared" ref="BE102:BG102" si="1340">+EXP(BE57-BE60/(BE61*BE56))*24/1000</f>
        <v>2.9104600986036597E-3</v>
      </c>
      <c r="BF102" s="9">
        <f t="shared" si="1340"/>
        <v>2.9104600986036597E-3</v>
      </c>
      <c r="BG102" s="9">
        <f t="shared" si="1340"/>
        <v>2.9104600986036597E-3</v>
      </c>
      <c r="BH102" s="9">
        <f t="shared" si="1316"/>
        <v>2.9104600986036597E-3</v>
      </c>
      <c r="BI102" s="9">
        <f t="shared" ref="BI102:BJ102" si="1341">+EXP(BI57-BI60/(BI61*BI56))*24/1000</f>
        <v>2.9104600986036597E-3</v>
      </c>
      <c r="BJ102" s="9">
        <f t="shared" si="1341"/>
        <v>2.9104600986036597E-3</v>
      </c>
      <c r="BK102" s="9">
        <f t="shared" ref="BK102" si="1342">+EXP(BK57-BK60/(BK61*BK56))*24/1000</f>
        <v>2.9104600986036597E-3</v>
      </c>
      <c r="BL102" s="9">
        <f t="shared" ref="BL102" si="1343">+EXP(BL57-BL60/(BL61*BL56))*24/1000</f>
        <v>2.3652993806734289E-3</v>
      </c>
      <c r="BM102" s="9">
        <f t="shared" si="1316"/>
        <v>2.9104600986036597E-3</v>
      </c>
      <c r="BN102" s="9">
        <f t="shared" ref="BN102:BP102" si="1344">+EXP(BN57-BN60/(BN61*BN56))*24/1000</f>
        <v>2.9104600986036597E-3</v>
      </c>
      <c r="BO102" s="9">
        <f t="shared" si="1344"/>
        <v>2.9104600986036597E-3</v>
      </c>
      <c r="BP102" s="9">
        <f t="shared" si="1344"/>
        <v>2.9104600986036597E-3</v>
      </c>
      <c r="BQ102" s="9">
        <f t="shared" si="1316"/>
        <v>2.9104600986036597E-3</v>
      </c>
      <c r="BR102" s="9">
        <f t="shared" ref="BR102:BS102" si="1345">+EXP(BR57-BR60/(BR61*BR56))*24/1000</f>
        <v>2.9104600986036597E-3</v>
      </c>
      <c r="BS102" s="9">
        <f t="shared" si="1345"/>
        <v>2.9104600986036597E-3</v>
      </c>
      <c r="BT102" s="9">
        <f t="shared" ref="BT102" si="1346">+EXP(BT57-BT60/(BT61*BT56))*24/1000</f>
        <v>2.9104600986036597E-3</v>
      </c>
      <c r="BU102" s="9">
        <f t="shared" ref="BU102" si="1347">+EXP(BU57-BU60/(BU61*BU56))*24/1000</f>
        <v>2.9104600986036597E-3</v>
      </c>
      <c r="BV102" s="9">
        <f t="shared" ref="BV102" si="1348">+EXP(BV57-BV60/(BV61*BV56))*24/1000</f>
        <v>2.3652993806734289E-3</v>
      </c>
      <c r="BW102" s="9">
        <f t="shared" si="1316"/>
        <v>2.9104600986036597E-3</v>
      </c>
      <c r="BX102" s="9">
        <f t="shared" ref="BX102:BZ102" si="1349">+EXP(BX57-BX60/(BX61*BX56))*24/1000</f>
        <v>2.9104600986036597E-3</v>
      </c>
      <c r="BY102" s="9">
        <f t="shared" si="1349"/>
        <v>2.9104600986036597E-3</v>
      </c>
      <c r="BZ102" s="9">
        <f t="shared" si="1349"/>
        <v>2.9104600986036597E-3</v>
      </c>
      <c r="CA102" s="9">
        <f t="shared" si="1316"/>
        <v>2.9104600986036597E-3</v>
      </c>
      <c r="CB102" s="9">
        <f t="shared" ref="CB102:CC102" si="1350">+EXP(CB57-CB60/(CB61*CB56))*24/1000</f>
        <v>2.9104600986036597E-3</v>
      </c>
      <c r="CC102" s="9">
        <f t="shared" si="1350"/>
        <v>2.9104600986036597E-3</v>
      </c>
      <c r="CD102" s="9">
        <f t="shared" ref="CD102" si="1351">+EXP(CD57-CD60/(CD61*CD56))*24/1000</f>
        <v>2.9104600986036597E-3</v>
      </c>
      <c r="CE102" s="9">
        <f t="shared" ref="CE102" si="1352">+EXP(CE57-CE60/(CE61*CE56))*24/1000</f>
        <v>2.9104600986036597E-3</v>
      </c>
      <c r="CF102" s="9">
        <f t="shared" ref="CF102:CG102" si="1353">+EXP(CF57-CF60/(CF61*CF56))*24/1000</f>
        <v>2.9104600986036597E-3</v>
      </c>
      <c r="CG102" s="9">
        <f t="shared" si="1353"/>
        <v>2.3652993806734289E-3</v>
      </c>
    </row>
    <row r="103" spans="1:85" x14ac:dyDescent="0.25">
      <c r="A103" s="2" t="s">
        <v>146</v>
      </c>
      <c r="C103" s="9">
        <f t="shared" ref="C103:CA103" si="1354">+C102*C65</f>
        <v>1.9403067324024397E-2</v>
      </c>
      <c r="D103" s="9">
        <f t="shared" ref="D103:F103" si="1355">+D102*D65</f>
        <v>1.9403067324024397E-2</v>
      </c>
      <c r="E103" s="9">
        <f t="shared" si="1355"/>
        <v>1.9403067324024397E-2</v>
      </c>
      <c r="F103" s="9">
        <f t="shared" si="1355"/>
        <v>1.9403067324024397E-2</v>
      </c>
      <c r="G103" s="9">
        <f t="shared" si="1354"/>
        <v>1.9403067324024397E-2</v>
      </c>
      <c r="H103" s="9">
        <f t="shared" ref="H103:I103" si="1356">+H102*H65</f>
        <v>1.9403067324024397E-2</v>
      </c>
      <c r="I103" s="9">
        <f t="shared" si="1356"/>
        <v>1.9403067324024397E-2</v>
      </c>
      <c r="J103" s="9">
        <f t="shared" ref="J103" si="1357">+J102*J65</f>
        <v>1.9403067324024397E-2</v>
      </c>
      <c r="K103" s="9">
        <f t="shared" si="1354"/>
        <v>1.9403067324024397E-2</v>
      </c>
      <c r="L103" s="9">
        <f t="shared" ref="L103" si="1358">+L102*L65</f>
        <v>1.5768662537822862E-2</v>
      </c>
      <c r="M103" s="9">
        <f t="shared" si="1354"/>
        <v>1.9403067324024397E-2</v>
      </c>
      <c r="N103" s="9">
        <f t="shared" ref="N103:P103" si="1359">+N102*N65</f>
        <v>1.9403067324024397E-2</v>
      </c>
      <c r="O103" s="9">
        <f t="shared" si="1359"/>
        <v>1.9403067324024397E-2</v>
      </c>
      <c r="P103" s="9">
        <f t="shared" si="1359"/>
        <v>1.9403067324024397E-2</v>
      </c>
      <c r="Q103" s="9">
        <f t="shared" si="1354"/>
        <v>1.9403067324024397E-2</v>
      </c>
      <c r="R103" s="9">
        <f t="shared" ref="R103:S103" si="1360">+R102*R65</f>
        <v>1.9403067324024397E-2</v>
      </c>
      <c r="S103" s="9">
        <f t="shared" si="1360"/>
        <v>1.9403067324024397E-2</v>
      </c>
      <c r="T103" s="9">
        <f t="shared" ref="T103" si="1361">+T102*T65</f>
        <v>1.9403067324024397E-2</v>
      </c>
      <c r="U103" s="9">
        <f t="shared" ref="U103:V103" si="1362">+U102*U65</f>
        <v>1.9403067324024397E-2</v>
      </c>
      <c r="V103" s="9">
        <f t="shared" si="1362"/>
        <v>1.5768662537822862E-2</v>
      </c>
      <c r="W103" s="9">
        <f t="shared" si="1354"/>
        <v>1.9403067324024397E-2</v>
      </c>
      <c r="X103" s="9">
        <f t="shared" ref="X103" si="1363">+X102*X65</f>
        <v>1.9403067324024397E-2</v>
      </c>
      <c r="Y103" s="9">
        <f t="shared" ref="Y103:AA103" si="1364">+Y102*Y65</f>
        <v>1.9403067324024397E-2</v>
      </c>
      <c r="Z103" s="9">
        <f t="shared" si="1364"/>
        <v>1.9403067324024397E-2</v>
      </c>
      <c r="AA103" s="9">
        <f t="shared" si="1364"/>
        <v>1.9403067324024397E-2</v>
      </c>
      <c r="AB103" s="9">
        <f t="shared" si="1354"/>
        <v>1.9403067324024397E-2</v>
      </c>
      <c r="AC103" s="9">
        <f t="shared" ref="AC103:AD103" si="1365">+AC102*AC65</f>
        <v>1.9403067324024397E-2</v>
      </c>
      <c r="AD103" s="9">
        <f t="shared" si="1365"/>
        <v>1.9403067324024397E-2</v>
      </c>
      <c r="AE103" s="9">
        <f t="shared" ref="AE103" si="1366">+AE102*AE65</f>
        <v>1.9403067324024397E-2</v>
      </c>
      <c r="AF103" s="9">
        <f t="shared" ref="AF103:AG103" si="1367">+AF102*AF65</f>
        <v>1.9403067324024397E-2</v>
      </c>
      <c r="AG103" s="9">
        <f t="shared" si="1367"/>
        <v>1.5768662537822862E-2</v>
      </c>
      <c r="AH103" s="9">
        <f t="shared" si="1354"/>
        <v>1.9403067324024397E-2</v>
      </c>
      <c r="AI103" s="9">
        <f t="shared" ref="AI103" si="1368">+AI102*AI65</f>
        <v>1.9403067324024397E-2</v>
      </c>
      <c r="AJ103" s="9">
        <f t="shared" ref="AJ103:AL103" si="1369">+AJ102*AJ65</f>
        <v>1.9403067324024397E-2</v>
      </c>
      <c r="AK103" s="9">
        <f t="shared" si="1369"/>
        <v>1.9403067324024397E-2</v>
      </c>
      <c r="AL103" s="9">
        <f t="shared" si="1369"/>
        <v>1.9403067324024397E-2</v>
      </c>
      <c r="AM103" s="9">
        <f t="shared" si="1354"/>
        <v>1.9403067324024397E-2</v>
      </c>
      <c r="AN103" s="9">
        <f t="shared" ref="AN103:AO103" si="1370">+AN102*AN65</f>
        <v>1.9403067324024397E-2</v>
      </c>
      <c r="AO103" s="9">
        <f t="shared" si="1370"/>
        <v>1.9403067324024397E-2</v>
      </c>
      <c r="AP103" s="9">
        <f t="shared" ref="AP103" si="1371">+AP102*AP65</f>
        <v>1.9403067324024397E-2</v>
      </c>
      <c r="AQ103" s="9">
        <f t="shared" ref="AQ103:AR103" si="1372">+AQ102*AQ65</f>
        <v>1.9403067324024397E-2</v>
      </c>
      <c r="AR103" s="9">
        <f t="shared" si="1372"/>
        <v>1.5768662537822862E-2</v>
      </c>
      <c r="AS103" s="9">
        <f t="shared" si="1354"/>
        <v>1.9403067324024397E-2</v>
      </c>
      <c r="AT103" s="9">
        <f t="shared" ref="AT103" si="1373">+AT102*AT65</f>
        <v>1.9403067324024397E-2</v>
      </c>
      <c r="AU103" s="9">
        <f t="shared" ref="AU103:AW103" si="1374">+AU102*AU65</f>
        <v>1.9403067324024397E-2</v>
      </c>
      <c r="AV103" s="9">
        <f t="shared" si="1374"/>
        <v>1.9403067324024397E-2</v>
      </c>
      <c r="AW103" s="9">
        <f t="shared" si="1374"/>
        <v>1.9403067324024397E-2</v>
      </c>
      <c r="AX103" s="9">
        <f t="shared" si="1354"/>
        <v>1.9403067324024397E-2</v>
      </c>
      <c r="AY103" s="9">
        <f t="shared" ref="AY103:AZ103" si="1375">+AY102*AY65</f>
        <v>1.9403067324024397E-2</v>
      </c>
      <c r="AZ103" s="9">
        <f t="shared" si="1375"/>
        <v>1.9403067324024397E-2</v>
      </c>
      <c r="BA103" s="9">
        <f t="shared" ref="BA103" si="1376">+BA102*BA65</f>
        <v>1.9403067324024397E-2</v>
      </c>
      <c r="BB103" s="9">
        <f t="shared" ref="BB103:BC103" si="1377">+BB102*BB65</f>
        <v>1.9403067324024397E-2</v>
      </c>
      <c r="BC103" s="9">
        <f t="shared" si="1377"/>
        <v>1.5768662537822862E-2</v>
      </c>
      <c r="BD103" s="9">
        <f t="shared" si="1354"/>
        <v>1.9403067324024397E-2</v>
      </c>
      <c r="BE103" s="9">
        <f t="shared" ref="BE103:BG103" si="1378">+BE102*BE65</f>
        <v>1.9403067324024397E-2</v>
      </c>
      <c r="BF103" s="9">
        <f t="shared" si="1378"/>
        <v>1.9403067324024397E-2</v>
      </c>
      <c r="BG103" s="9">
        <f t="shared" si="1378"/>
        <v>1.9403067324024397E-2</v>
      </c>
      <c r="BH103" s="9">
        <f t="shared" si="1354"/>
        <v>1.9403067324024397E-2</v>
      </c>
      <c r="BI103" s="9">
        <f t="shared" ref="BI103:BJ103" si="1379">+BI102*BI65</f>
        <v>1.9403067324024397E-2</v>
      </c>
      <c r="BJ103" s="9">
        <f t="shared" si="1379"/>
        <v>1.9403067324024397E-2</v>
      </c>
      <c r="BK103" s="9">
        <f t="shared" ref="BK103" si="1380">+BK102*BK65</f>
        <v>1.9403067324024397E-2</v>
      </c>
      <c r="BL103" s="9">
        <f t="shared" ref="BL103" si="1381">+BL102*BL65</f>
        <v>1.5768662537822862E-2</v>
      </c>
      <c r="BM103" s="9">
        <f t="shared" si="1354"/>
        <v>1.9403067324024397E-2</v>
      </c>
      <c r="BN103" s="9">
        <f t="shared" ref="BN103:BP103" si="1382">+BN102*BN65</f>
        <v>1.9403067324024397E-2</v>
      </c>
      <c r="BO103" s="9">
        <f t="shared" si="1382"/>
        <v>1.9403067324024397E-2</v>
      </c>
      <c r="BP103" s="9">
        <f t="shared" si="1382"/>
        <v>1.9403067324024397E-2</v>
      </c>
      <c r="BQ103" s="9">
        <f t="shared" si="1354"/>
        <v>1.9403067324024397E-2</v>
      </c>
      <c r="BR103" s="9">
        <f t="shared" ref="BR103:BS103" si="1383">+BR102*BR65</f>
        <v>1.9403067324024397E-2</v>
      </c>
      <c r="BS103" s="9">
        <f t="shared" si="1383"/>
        <v>1.9403067324024397E-2</v>
      </c>
      <c r="BT103" s="9">
        <f t="shared" ref="BT103" si="1384">+BT102*BT65</f>
        <v>1.9403067324024397E-2</v>
      </c>
      <c r="BU103" s="9">
        <f t="shared" ref="BU103" si="1385">+BU102*BU65</f>
        <v>1.9403067324024397E-2</v>
      </c>
      <c r="BV103" s="9">
        <f t="shared" ref="BV103" si="1386">+BV102*BV65</f>
        <v>1.5768662537822862E-2</v>
      </c>
      <c r="BW103" s="9">
        <f t="shared" si="1354"/>
        <v>1.9403067324024397E-2</v>
      </c>
      <c r="BX103" s="9">
        <f t="shared" ref="BX103:BZ103" si="1387">+BX102*BX65</f>
        <v>1.9403067324024397E-2</v>
      </c>
      <c r="BY103" s="9">
        <f t="shared" si="1387"/>
        <v>1.9403067324024397E-2</v>
      </c>
      <c r="BZ103" s="9">
        <f t="shared" si="1387"/>
        <v>1.9403067324024397E-2</v>
      </c>
      <c r="CA103" s="9">
        <f t="shared" si="1354"/>
        <v>1.9403067324024397E-2</v>
      </c>
      <c r="CB103" s="9">
        <f t="shared" ref="CB103:CC103" si="1388">+CB102*CB65</f>
        <v>1.9403067324024397E-2</v>
      </c>
      <c r="CC103" s="9">
        <f t="shared" si="1388"/>
        <v>1.9403067324024397E-2</v>
      </c>
      <c r="CD103" s="9">
        <f t="shared" ref="CD103" si="1389">+CD102*CD65</f>
        <v>1.9403067324024397E-2</v>
      </c>
      <c r="CE103" s="9">
        <f t="shared" ref="CE103" si="1390">+CE102*CE65</f>
        <v>1.9403067324024397E-2</v>
      </c>
      <c r="CF103" s="9">
        <f t="shared" ref="CF103:CG103" si="1391">+CF102*CF65</f>
        <v>1.9403067324024397E-2</v>
      </c>
      <c r="CG103" s="9">
        <f t="shared" si="1391"/>
        <v>1.5768662537822862E-2</v>
      </c>
    </row>
    <row r="105" spans="1:85" x14ac:dyDescent="0.25">
      <c r="A105" s="2" t="s">
        <v>147</v>
      </c>
      <c r="C105" s="4">
        <f t="shared" ref="C105:CA105" si="1392">+C101*C83</f>
        <v>3.6122281363636364</v>
      </c>
      <c r="D105" s="4">
        <f t="shared" ref="D105:F105" si="1393">+D101*D83</f>
        <v>3.6122281363636364</v>
      </c>
      <c r="E105" s="4">
        <f t="shared" si="1393"/>
        <v>3.6122281363636364</v>
      </c>
      <c r="F105" s="4">
        <f t="shared" si="1393"/>
        <v>3.6122281363636364</v>
      </c>
      <c r="G105" s="4">
        <f t="shared" si="1392"/>
        <v>3.6122281363636364</v>
      </c>
      <c r="H105" s="4">
        <f t="shared" ref="H105:I105" si="1394">+H101*H83</f>
        <v>3.6122281363636364</v>
      </c>
      <c r="I105" s="4">
        <f t="shared" si="1394"/>
        <v>3.6122281363636364</v>
      </c>
      <c r="J105" s="4">
        <f t="shared" ref="J105" si="1395">+J101*J83</f>
        <v>3.6122281363636364</v>
      </c>
      <c r="K105" s="4">
        <f t="shared" si="1392"/>
        <v>3.6122281363636364</v>
      </c>
      <c r="L105" s="4">
        <f t="shared" ref="L105" si="1396">+L101*L83</f>
        <v>3.6122281363636364</v>
      </c>
      <c r="M105" s="4">
        <f t="shared" si="1392"/>
        <v>3.6122281363636364</v>
      </c>
      <c r="N105" s="4">
        <f t="shared" ref="N105:P105" si="1397">+N101*N83</f>
        <v>3.6122281363636364</v>
      </c>
      <c r="O105" s="4">
        <f t="shared" si="1397"/>
        <v>3.6122281363636364</v>
      </c>
      <c r="P105" s="4">
        <f t="shared" si="1397"/>
        <v>3.6122281363636364</v>
      </c>
      <c r="Q105" s="4">
        <f t="shared" si="1392"/>
        <v>3.6122281363636364</v>
      </c>
      <c r="R105" s="4">
        <f t="shared" ref="R105:S105" si="1398">+R101*R83</f>
        <v>3.6122281363636364</v>
      </c>
      <c r="S105" s="4">
        <f t="shared" si="1398"/>
        <v>3.6122281363636364</v>
      </c>
      <c r="T105" s="4">
        <f t="shared" ref="T105" si="1399">+T101*T83</f>
        <v>3.6122281363636364</v>
      </c>
      <c r="U105" s="4">
        <f t="shared" ref="U105:V105" si="1400">+U101*U83</f>
        <v>3.6122281363636364</v>
      </c>
      <c r="V105" s="4">
        <f t="shared" si="1400"/>
        <v>3.6122281363636364</v>
      </c>
      <c r="W105" s="4">
        <f t="shared" ref="W105:AG105" si="1401">+W101*W83</f>
        <v>21.908540769230775</v>
      </c>
      <c r="X105" s="4">
        <f t="shared" ref="X105" si="1402">+X101*X83</f>
        <v>21.908540769230775</v>
      </c>
      <c r="Y105" s="4">
        <f t="shared" si="1401"/>
        <v>21.908540769230775</v>
      </c>
      <c r="Z105" s="4">
        <f t="shared" si="1401"/>
        <v>21.908540769230775</v>
      </c>
      <c r="AA105" s="4">
        <f t="shared" si="1401"/>
        <v>21.908540769230775</v>
      </c>
      <c r="AB105" s="4">
        <f t="shared" si="1401"/>
        <v>21.908540769230775</v>
      </c>
      <c r="AC105" s="4">
        <f t="shared" si="1401"/>
        <v>21.908540769230775</v>
      </c>
      <c r="AD105" s="4">
        <f t="shared" si="1401"/>
        <v>21.908540769230775</v>
      </c>
      <c r="AE105" s="4">
        <f t="shared" si="1401"/>
        <v>21.908540769230775</v>
      </c>
      <c r="AF105" s="4">
        <f t="shared" si="1401"/>
        <v>21.908540769230775</v>
      </c>
      <c r="AG105" s="4">
        <f t="shared" si="1401"/>
        <v>21.908540769230775</v>
      </c>
      <c r="AH105" s="4">
        <f t="shared" si="1392"/>
        <v>21.908540769230775</v>
      </c>
      <c r="AI105" s="4">
        <f t="shared" ref="AI105" si="1403">+AI101*AI83</f>
        <v>21.908540769230775</v>
      </c>
      <c r="AJ105" s="4">
        <f t="shared" ref="AJ105:AL105" si="1404">+AJ101*AJ83</f>
        <v>21.908540769230775</v>
      </c>
      <c r="AK105" s="4">
        <f t="shared" si="1404"/>
        <v>21.908540769230775</v>
      </c>
      <c r="AL105" s="4">
        <f t="shared" si="1404"/>
        <v>21.908540769230775</v>
      </c>
      <c r="AM105" s="4">
        <f t="shared" si="1392"/>
        <v>21.908540769230775</v>
      </c>
      <c r="AN105" s="4">
        <f t="shared" ref="AN105:AO105" si="1405">+AN101*AN83</f>
        <v>21.908540769230775</v>
      </c>
      <c r="AO105" s="4">
        <f t="shared" si="1405"/>
        <v>21.908540769230775</v>
      </c>
      <c r="AP105" s="4">
        <f t="shared" ref="AP105" si="1406">+AP101*AP83</f>
        <v>21.908540769230775</v>
      </c>
      <c r="AQ105" s="4">
        <f t="shared" ref="AQ105:AR105" si="1407">+AQ101*AQ83</f>
        <v>21.908540769230775</v>
      </c>
      <c r="AR105" s="4">
        <f t="shared" si="1407"/>
        <v>21.908540769230775</v>
      </c>
      <c r="AS105" s="4">
        <f t="shared" si="1392"/>
        <v>21.908540769230775</v>
      </c>
      <c r="AT105" s="4">
        <f t="shared" ref="AT105" si="1408">+AT101*AT83</f>
        <v>21.908540769230775</v>
      </c>
      <c r="AU105" s="4">
        <f t="shared" ref="AU105:AW105" si="1409">+AU101*AU83</f>
        <v>21.908540769230775</v>
      </c>
      <c r="AV105" s="4">
        <f t="shared" si="1409"/>
        <v>21.908540769230775</v>
      </c>
      <c r="AW105" s="4">
        <f t="shared" si="1409"/>
        <v>21.908540769230775</v>
      </c>
      <c r="AX105" s="4">
        <f t="shared" si="1392"/>
        <v>21.908540769230775</v>
      </c>
      <c r="AY105" s="4">
        <f t="shared" ref="AY105:AZ105" si="1410">+AY101*AY83</f>
        <v>21.908540769230775</v>
      </c>
      <c r="AZ105" s="4">
        <f t="shared" si="1410"/>
        <v>21.908540769230775</v>
      </c>
      <c r="BA105" s="4">
        <f t="shared" ref="BA105" si="1411">+BA101*BA83</f>
        <v>21.908540769230775</v>
      </c>
      <c r="BB105" s="4">
        <f t="shared" ref="BB105:BC105" si="1412">+BB101*BB83</f>
        <v>21.908540769230775</v>
      </c>
      <c r="BC105" s="4">
        <f t="shared" si="1412"/>
        <v>21.908540769230775</v>
      </c>
      <c r="BD105" s="4">
        <f t="shared" si="1392"/>
        <v>61.076729411764674</v>
      </c>
      <c r="BE105" s="4">
        <f t="shared" ref="BE105:BG105" si="1413">+BE101*BE83</f>
        <v>61.076729411764674</v>
      </c>
      <c r="BF105" s="4">
        <f t="shared" si="1413"/>
        <v>61.076729411764674</v>
      </c>
      <c r="BG105" s="4">
        <f t="shared" si="1413"/>
        <v>61.076729411764674</v>
      </c>
      <c r="BH105" s="4">
        <f t="shared" si="1392"/>
        <v>61.076729411764674</v>
      </c>
      <c r="BI105" s="4">
        <f t="shared" ref="BI105:BJ105" si="1414">+BI101*BI83</f>
        <v>61.076729411764674</v>
      </c>
      <c r="BJ105" s="4">
        <f t="shared" si="1414"/>
        <v>61.076729411764674</v>
      </c>
      <c r="BK105" s="4">
        <f t="shared" ref="BK105" si="1415">+BK101*BK83</f>
        <v>61.076729411764674</v>
      </c>
      <c r="BL105" s="4">
        <f t="shared" ref="BL105" si="1416">+BL101*BL83</f>
        <v>61.076729411764674</v>
      </c>
      <c r="BM105" s="4">
        <f t="shared" si="1392"/>
        <v>61.076729411764674</v>
      </c>
      <c r="BN105" s="4">
        <f t="shared" ref="BN105:BP105" si="1417">+BN101*BN83</f>
        <v>61.076729411764674</v>
      </c>
      <c r="BO105" s="4">
        <f t="shared" si="1417"/>
        <v>61.076729411764674</v>
      </c>
      <c r="BP105" s="4">
        <f t="shared" si="1417"/>
        <v>61.076729411764674</v>
      </c>
      <c r="BQ105" s="4">
        <f t="shared" si="1392"/>
        <v>61.076729411764674</v>
      </c>
      <c r="BR105" s="4">
        <f t="shared" ref="BR105:BS105" si="1418">+BR101*BR83</f>
        <v>61.076729411764674</v>
      </c>
      <c r="BS105" s="4">
        <f t="shared" si="1418"/>
        <v>61.076729411764674</v>
      </c>
      <c r="BT105" s="4">
        <f t="shared" ref="BT105" si="1419">+BT101*BT83</f>
        <v>61.076729411764674</v>
      </c>
      <c r="BU105" s="4">
        <f t="shared" ref="BU105" si="1420">+BU101*BU83</f>
        <v>61.076729411764674</v>
      </c>
      <c r="BV105" s="4">
        <f t="shared" ref="BV105" si="1421">+BV101*BV83</f>
        <v>61.076729411764674</v>
      </c>
      <c r="BW105" s="4">
        <f t="shared" si="1392"/>
        <v>110.35557647058818</v>
      </c>
      <c r="BX105" s="4">
        <f t="shared" ref="BX105:BZ105" si="1422">+BX101*BX83</f>
        <v>110.35557647058818</v>
      </c>
      <c r="BY105" s="4">
        <f t="shared" si="1422"/>
        <v>110.35557647058818</v>
      </c>
      <c r="BZ105" s="4">
        <f t="shared" si="1422"/>
        <v>110.35557647058818</v>
      </c>
      <c r="CA105" s="4">
        <f t="shared" si="1392"/>
        <v>110.35557647058818</v>
      </c>
      <c r="CB105" s="4">
        <f t="shared" ref="CB105:CC105" si="1423">+CB101*CB83</f>
        <v>110.35557647058818</v>
      </c>
      <c r="CC105" s="4">
        <f t="shared" si="1423"/>
        <v>110.35557647058818</v>
      </c>
      <c r="CD105" s="4">
        <f t="shared" ref="CD105" si="1424">+CD101*CD83</f>
        <v>110.35557647058818</v>
      </c>
      <c r="CE105" s="4">
        <f t="shared" ref="CE105" si="1425">+CE101*CE83</f>
        <v>110.35557647058818</v>
      </c>
      <c r="CF105" s="4">
        <f t="shared" ref="CF105:CG105" si="1426">+CF101*CF83</f>
        <v>110.35557647058818</v>
      </c>
      <c r="CG105" s="4">
        <f t="shared" si="1426"/>
        <v>110.35557647058818</v>
      </c>
    </row>
    <row r="106" spans="1:85" x14ac:dyDescent="0.25">
      <c r="A106" s="2" t="s">
        <v>148</v>
      </c>
      <c r="C106" s="4">
        <f t="shared" ref="C106:CA106" si="1427">+C83*(1-C101)</f>
        <v>1.5480977727272731</v>
      </c>
      <c r="D106" s="4">
        <f t="shared" ref="D106:F106" si="1428">+D83*(1-D101)</f>
        <v>1.5480977727272731</v>
      </c>
      <c r="E106" s="4">
        <f t="shared" si="1428"/>
        <v>1.5480977727272731</v>
      </c>
      <c r="F106" s="4">
        <f t="shared" si="1428"/>
        <v>1.5480977727272731</v>
      </c>
      <c r="G106" s="4">
        <f t="shared" si="1427"/>
        <v>1.5480977727272731</v>
      </c>
      <c r="H106" s="4">
        <f t="shared" ref="H106:I106" si="1429">+H83*(1-H101)</f>
        <v>1.5480977727272731</v>
      </c>
      <c r="I106" s="4">
        <f t="shared" si="1429"/>
        <v>1.5480977727272731</v>
      </c>
      <c r="J106" s="4">
        <f t="shared" ref="J106" si="1430">+J83*(1-J101)</f>
        <v>1.5480977727272731</v>
      </c>
      <c r="K106" s="4">
        <f t="shared" si="1427"/>
        <v>1.5480977727272731</v>
      </c>
      <c r="L106" s="4">
        <f t="shared" ref="L106" si="1431">+L83*(1-L101)</f>
        <v>1.5480977727272731</v>
      </c>
      <c r="M106" s="4">
        <f t="shared" si="1427"/>
        <v>1.5480977727272731</v>
      </c>
      <c r="N106" s="4">
        <f t="shared" ref="N106:P106" si="1432">+N83*(1-N101)</f>
        <v>1.5480977727272731</v>
      </c>
      <c r="O106" s="4">
        <f t="shared" si="1432"/>
        <v>1.5480977727272731</v>
      </c>
      <c r="P106" s="4">
        <f t="shared" si="1432"/>
        <v>1.5480977727272731</v>
      </c>
      <c r="Q106" s="4">
        <f t="shared" si="1427"/>
        <v>1.5480977727272731</v>
      </c>
      <c r="R106" s="4">
        <f t="shared" ref="R106:S106" si="1433">+R83*(1-R101)</f>
        <v>1.5480977727272731</v>
      </c>
      <c r="S106" s="4">
        <f t="shared" si="1433"/>
        <v>1.5480977727272731</v>
      </c>
      <c r="T106" s="4">
        <f t="shared" ref="T106" si="1434">+T83*(1-T101)</f>
        <v>1.5480977727272731</v>
      </c>
      <c r="U106" s="4">
        <f t="shared" ref="U106:V106" si="1435">+U83*(1-U101)</f>
        <v>1.5480977727272731</v>
      </c>
      <c r="V106" s="4">
        <f t="shared" si="1435"/>
        <v>1.5480977727272731</v>
      </c>
      <c r="W106" s="4">
        <f t="shared" si="1427"/>
        <v>9.3893746153846198</v>
      </c>
      <c r="X106" s="4">
        <f t="shared" ref="X106" si="1436">+X83*(1-X101)</f>
        <v>9.3893746153846198</v>
      </c>
      <c r="Y106" s="4">
        <f t="shared" ref="Y106:AA106" si="1437">+Y83*(1-Y101)</f>
        <v>9.3893746153846198</v>
      </c>
      <c r="Z106" s="4">
        <f t="shared" si="1437"/>
        <v>9.3893746153846198</v>
      </c>
      <c r="AA106" s="4">
        <f t="shared" si="1437"/>
        <v>9.3893746153846198</v>
      </c>
      <c r="AB106" s="4">
        <f t="shared" si="1427"/>
        <v>9.3893746153846198</v>
      </c>
      <c r="AC106" s="4">
        <f t="shared" ref="AC106:AD106" si="1438">+AC83*(1-AC101)</f>
        <v>9.3893746153846198</v>
      </c>
      <c r="AD106" s="4">
        <f t="shared" si="1438"/>
        <v>9.3893746153846198</v>
      </c>
      <c r="AE106" s="4">
        <f t="shared" ref="AE106" si="1439">+AE83*(1-AE101)</f>
        <v>9.3893746153846198</v>
      </c>
      <c r="AF106" s="4">
        <f t="shared" ref="AF106:AG106" si="1440">+AF83*(1-AF101)</f>
        <v>9.3893746153846198</v>
      </c>
      <c r="AG106" s="4">
        <f t="shared" si="1440"/>
        <v>9.3893746153846198</v>
      </c>
      <c r="AH106" s="4">
        <f t="shared" si="1427"/>
        <v>9.3893746153846198</v>
      </c>
      <c r="AI106" s="4">
        <f t="shared" ref="AI106" si="1441">+AI83*(1-AI101)</f>
        <v>9.3893746153846198</v>
      </c>
      <c r="AJ106" s="4">
        <f t="shared" ref="AJ106:AL106" si="1442">+AJ83*(1-AJ101)</f>
        <v>9.3893746153846198</v>
      </c>
      <c r="AK106" s="4">
        <f t="shared" si="1442"/>
        <v>9.3893746153846198</v>
      </c>
      <c r="AL106" s="4">
        <f t="shared" si="1442"/>
        <v>9.3893746153846198</v>
      </c>
      <c r="AM106" s="4">
        <f t="shared" si="1427"/>
        <v>9.3893746153846198</v>
      </c>
      <c r="AN106" s="4">
        <f t="shared" ref="AN106:AO106" si="1443">+AN83*(1-AN101)</f>
        <v>9.3893746153846198</v>
      </c>
      <c r="AO106" s="4">
        <f t="shared" si="1443"/>
        <v>9.3893746153846198</v>
      </c>
      <c r="AP106" s="4">
        <f t="shared" ref="AP106" si="1444">+AP83*(1-AP101)</f>
        <v>9.3893746153846198</v>
      </c>
      <c r="AQ106" s="4">
        <f t="shared" ref="AQ106:AR106" si="1445">+AQ83*(1-AQ101)</f>
        <v>9.3893746153846198</v>
      </c>
      <c r="AR106" s="4">
        <f t="shared" si="1445"/>
        <v>9.3893746153846198</v>
      </c>
      <c r="AS106" s="4">
        <f t="shared" si="1427"/>
        <v>9.3893746153846198</v>
      </c>
      <c r="AT106" s="4">
        <f t="shared" ref="AT106" si="1446">+AT83*(1-AT101)</f>
        <v>9.3893746153846198</v>
      </c>
      <c r="AU106" s="4">
        <f t="shared" ref="AU106:AW106" si="1447">+AU83*(1-AU101)</f>
        <v>9.3893746153846198</v>
      </c>
      <c r="AV106" s="4">
        <f t="shared" si="1447"/>
        <v>9.3893746153846198</v>
      </c>
      <c r="AW106" s="4">
        <f t="shared" si="1447"/>
        <v>9.3893746153846198</v>
      </c>
      <c r="AX106" s="4">
        <f t="shared" si="1427"/>
        <v>9.3893746153846198</v>
      </c>
      <c r="AY106" s="4">
        <f t="shared" ref="AY106:AZ106" si="1448">+AY83*(1-AY101)</f>
        <v>9.3893746153846198</v>
      </c>
      <c r="AZ106" s="4">
        <f t="shared" si="1448"/>
        <v>9.3893746153846198</v>
      </c>
      <c r="BA106" s="4">
        <f t="shared" ref="BA106" si="1449">+BA83*(1-BA101)</f>
        <v>9.3893746153846198</v>
      </c>
      <c r="BB106" s="4">
        <f t="shared" ref="BB106:BC106" si="1450">+BB83*(1-BB101)</f>
        <v>9.3893746153846198</v>
      </c>
      <c r="BC106" s="4">
        <f t="shared" si="1450"/>
        <v>9.3893746153846198</v>
      </c>
      <c r="BD106" s="4">
        <f t="shared" si="1427"/>
        <v>26.175741176470581</v>
      </c>
      <c r="BE106" s="4">
        <f t="shared" ref="BE106:BG106" si="1451">+BE83*(1-BE101)</f>
        <v>26.175741176470581</v>
      </c>
      <c r="BF106" s="4">
        <f t="shared" si="1451"/>
        <v>26.175741176470581</v>
      </c>
      <c r="BG106" s="4">
        <f t="shared" si="1451"/>
        <v>26.175741176470581</v>
      </c>
      <c r="BH106" s="4">
        <f t="shared" si="1427"/>
        <v>26.175741176470581</v>
      </c>
      <c r="BI106" s="4">
        <f t="shared" ref="BI106:BJ106" si="1452">+BI83*(1-BI101)</f>
        <v>26.175741176470581</v>
      </c>
      <c r="BJ106" s="4">
        <f t="shared" si="1452"/>
        <v>26.175741176470581</v>
      </c>
      <c r="BK106" s="4">
        <f t="shared" ref="BK106" si="1453">+BK83*(1-BK101)</f>
        <v>26.175741176470581</v>
      </c>
      <c r="BL106" s="4">
        <f t="shared" ref="BL106" si="1454">+BL83*(1-BL101)</f>
        <v>26.175741176470581</v>
      </c>
      <c r="BM106" s="4">
        <f t="shared" si="1427"/>
        <v>26.175741176470581</v>
      </c>
      <c r="BN106" s="4">
        <f t="shared" ref="BN106:BP106" si="1455">+BN83*(1-BN101)</f>
        <v>26.175741176470581</v>
      </c>
      <c r="BO106" s="4">
        <f t="shared" si="1455"/>
        <v>26.175741176470581</v>
      </c>
      <c r="BP106" s="4">
        <f t="shared" si="1455"/>
        <v>26.175741176470581</v>
      </c>
      <c r="BQ106" s="4">
        <f t="shared" si="1427"/>
        <v>26.175741176470581</v>
      </c>
      <c r="BR106" s="4">
        <f t="shared" ref="BR106:BS106" si="1456">+BR83*(1-BR101)</f>
        <v>26.175741176470581</v>
      </c>
      <c r="BS106" s="4">
        <f t="shared" si="1456"/>
        <v>26.175741176470581</v>
      </c>
      <c r="BT106" s="4">
        <f t="shared" ref="BT106" si="1457">+BT83*(1-BT101)</f>
        <v>26.175741176470581</v>
      </c>
      <c r="BU106" s="4">
        <f t="shared" ref="BU106" si="1458">+BU83*(1-BU101)</f>
        <v>26.175741176470581</v>
      </c>
      <c r="BV106" s="4">
        <f t="shared" ref="BV106" si="1459">+BV83*(1-BV101)</f>
        <v>26.175741176470581</v>
      </c>
      <c r="BW106" s="4">
        <f t="shared" si="1427"/>
        <v>47.295247058823513</v>
      </c>
      <c r="BX106" s="4">
        <f t="shared" ref="BX106:BZ106" si="1460">+BX83*(1-BX101)</f>
        <v>47.295247058823513</v>
      </c>
      <c r="BY106" s="4">
        <f t="shared" si="1460"/>
        <v>47.295247058823513</v>
      </c>
      <c r="BZ106" s="4">
        <f t="shared" si="1460"/>
        <v>47.295247058823513</v>
      </c>
      <c r="CA106" s="4">
        <f t="shared" si="1427"/>
        <v>47.295247058823513</v>
      </c>
      <c r="CB106" s="4">
        <f t="shared" ref="CB106:CC106" si="1461">+CB83*(1-CB101)</f>
        <v>47.295247058823513</v>
      </c>
      <c r="CC106" s="4">
        <f t="shared" si="1461"/>
        <v>47.295247058823513</v>
      </c>
      <c r="CD106" s="4">
        <f t="shared" ref="CD106" si="1462">+CD83*(1-CD101)</f>
        <v>47.295247058823513</v>
      </c>
      <c r="CE106" s="4">
        <f t="shared" ref="CE106" si="1463">+CE83*(1-CE101)</f>
        <v>47.295247058823513</v>
      </c>
      <c r="CF106" s="4">
        <f t="shared" ref="CF106:CG106" si="1464">+CF83*(1-CF101)</f>
        <v>47.295247058823513</v>
      </c>
      <c r="CG106" s="4">
        <f t="shared" si="1464"/>
        <v>47.295247058823513</v>
      </c>
    </row>
    <row r="108" spans="1:85" x14ac:dyDescent="0.25">
      <c r="A108" s="2" t="s">
        <v>149</v>
      </c>
      <c r="C108" s="4">
        <f t="shared" ref="C108:CG108" si="1465">+(1-C103)^C13</f>
        <v>0.53675962304238756</v>
      </c>
      <c r="D108" s="4">
        <f t="shared" ref="D108:F108" si="1466">+(1-D103)^D13</f>
        <v>0.80209159484630865</v>
      </c>
      <c r="E108" s="4">
        <f t="shared" si="1466"/>
        <v>0.80209159484630865</v>
      </c>
      <c r="F108" s="4">
        <f t="shared" si="1466"/>
        <v>0.80209159484630865</v>
      </c>
      <c r="G108" s="4">
        <f t="shared" si="1465"/>
        <v>0.53675962304238756</v>
      </c>
      <c r="H108" s="4">
        <f t="shared" ref="H108:I108" si="1467">+(1-H103)^H13</f>
        <v>0.53675962304238756</v>
      </c>
      <c r="I108" s="4">
        <f t="shared" si="1467"/>
        <v>0.53675962304238756</v>
      </c>
      <c r="J108" s="4">
        <f t="shared" si="1465"/>
        <v>0.53675962304238756</v>
      </c>
      <c r="K108" s="4">
        <f t="shared" si="1465"/>
        <v>0.80209159484630865</v>
      </c>
      <c r="L108" s="4">
        <f t="shared" si="1465"/>
        <v>0.60367006437681348</v>
      </c>
      <c r="M108" s="4">
        <f t="shared" si="1465"/>
        <v>0.73316688907670946</v>
      </c>
      <c r="N108" s="4">
        <f t="shared" ref="N108:P108" si="1468">+(1-N103)^N13</f>
        <v>0.86603079379305259</v>
      </c>
      <c r="O108" s="4">
        <f t="shared" si="1468"/>
        <v>0.86603079379305259</v>
      </c>
      <c r="P108" s="4">
        <f t="shared" si="1468"/>
        <v>0.86603079379305259</v>
      </c>
      <c r="Q108" s="4">
        <f t="shared" si="1465"/>
        <v>0.73316688907670946</v>
      </c>
      <c r="R108" s="4">
        <f t="shared" ref="R108:S108" si="1469">+(1-R103)^R13</f>
        <v>0.73316688907670946</v>
      </c>
      <c r="S108" s="4">
        <f t="shared" si="1469"/>
        <v>0.73316688907670946</v>
      </c>
      <c r="T108" s="4">
        <f t="shared" si="1465"/>
        <v>0.73316688907670946</v>
      </c>
      <c r="U108" s="4">
        <f t="shared" si="1465"/>
        <v>0.86603079379305259</v>
      </c>
      <c r="V108" s="4">
        <f t="shared" si="1465"/>
        <v>0.77741633390946452</v>
      </c>
      <c r="W108" s="4">
        <f t="shared" si="1465"/>
        <v>0.68542010717582913</v>
      </c>
      <c r="X108" s="4">
        <f t="shared" ref="X108" si="1470">+(1-X103)^X13</f>
        <v>0.97188324500233736</v>
      </c>
      <c r="Y108" s="4">
        <f t="shared" ref="Y108:AA108" si="1471">+(1-Y103)^Y13</f>
        <v>0.85027812425529781</v>
      </c>
      <c r="Z108" s="4">
        <f t="shared" si="1471"/>
        <v>0.85027812425529781</v>
      </c>
      <c r="AA108" s="4">
        <f t="shared" si="1471"/>
        <v>0.85027812425529781</v>
      </c>
      <c r="AB108" s="4">
        <f t="shared" si="1465"/>
        <v>0.68542010717582913</v>
      </c>
      <c r="AC108" s="4">
        <f t="shared" ref="AC108:AD108" si="1472">+(1-AC103)^AC13</f>
        <v>0.68542010717582913</v>
      </c>
      <c r="AD108" s="4">
        <f t="shared" si="1472"/>
        <v>0.68542010717582913</v>
      </c>
      <c r="AE108" s="4">
        <f t="shared" si="1465"/>
        <v>0.68542010717582913</v>
      </c>
      <c r="AF108" s="4">
        <f t="shared" si="1465"/>
        <v>0.85027812425529781</v>
      </c>
      <c r="AG108" s="4">
        <f t="shared" si="1465"/>
        <v>0.73608767416742027</v>
      </c>
      <c r="AH108" s="4">
        <f t="shared" si="1465"/>
        <v>0.75145667531696225</v>
      </c>
      <c r="AI108" s="4">
        <f t="shared" ref="AI108" si="1473">+(1-AI103)^AI13</f>
        <v>0.97644298032233834</v>
      </c>
      <c r="AJ108" s="4">
        <f t="shared" ref="AJ108:AL108" si="1474">+(1-AJ103)^AJ13</f>
        <v>0.8704121977115965</v>
      </c>
      <c r="AK108" s="4">
        <f t="shared" si="1474"/>
        <v>0.8704121977115965</v>
      </c>
      <c r="AL108" s="4">
        <f t="shared" si="1474"/>
        <v>0.8704121977115965</v>
      </c>
      <c r="AM108" s="4">
        <f t="shared" si="1465"/>
        <v>0.75145667531696225</v>
      </c>
      <c r="AN108" s="4">
        <f t="shared" ref="AN108:AO108" si="1475">+(1-AN103)^AN13</f>
        <v>0.75145667531696225</v>
      </c>
      <c r="AO108" s="4">
        <f t="shared" si="1475"/>
        <v>0.75145667531696225</v>
      </c>
      <c r="AP108" s="4">
        <f t="shared" si="1465"/>
        <v>0.75145667531696225</v>
      </c>
      <c r="AQ108" s="4">
        <f t="shared" si="1465"/>
        <v>0.8704121977115965</v>
      </c>
      <c r="AR108" s="4">
        <f t="shared" si="1465"/>
        <v>0.79311161063300828</v>
      </c>
      <c r="AS108" s="4">
        <f t="shared" si="1465"/>
        <v>0.82385551425552905</v>
      </c>
      <c r="AT108" s="4">
        <f t="shared" ref="AT108" si="1476">+(1-AT103)^AT13</f>
        <v>0.98102410832123921</v>
      </c>
      <c r="AU108" s="4">
        <f t="shared" ref="AU108:AW108" si="1477">+(1-AU103)^AU13</f>
        <v>0.8910230338910321</v>
      </c>
      <c r="AV108" s="4">
        <f t="shared" si="1477"/>
        <v>0.8910230338910321</v>
      </c>
      <c r="AW108" s="4">
        <f t="shared" si="1477"/>
        <v>0.8910230338910321</v>
      </c>
      <c r="AX108" s="4">
        <f t="shared" si="1465"/>
        <v>0.82385551425552905</v>
      </c>
      <c r="AY108" s="4">
        <f t="shared" ref="AY108:AZ108" si="1478">+(1-AY103)^AY13</f>
        <v>0.82385551425552905</v>
      </c>
      <c r="AZ108" s="4">
        <f t="shared" si="1478"/>
        <v>0.82385551425552905</v>
      </c>
      <c r="BA108" s="4">
        <f t="shared" si="1465"/>
        <v>0.82385551425552905</v>
      </c>
      <c r="BB108" s="4">
        <f t="shared" si="1465"/>
        <v>0.8910230338910321</v>
      </c>
      <c r="BC108" s="4">
        <f t="shared" si="1465"/>
        <v>0.85455313136762978</v>
      </c>
      <c r="BD108" s="4">
        <f t="shared" si="1465"/>
        <v>0.52114793538387161</v>
      </c>
      <c r="BE108" s="4">
        <f t="shared" ref="BE108:BG108" si="1479">+(1-BE103)^BE13</f>
        <v>0.72714664429263742</v>
      </c>
      <c r="BF108" s="4">
        <f t="shared" si="1479"/>
        <v>0.72714664429263742</v>
      </c>
      <c r="BG108" s="4">
        <f t="shared" si="1479"/>
        <v>0.72714664429263742</v>
      </c>
      <c r="BH108" s="4">
        <f t="shared" si="1465"/>
        <v>0.52114793538387161</v>
      </c>
      <c r="BI108" s="4">
        <f t="shared" ref="BI108:BJ108" si="1480">+(1-BI103)^BI13</f>
        <v>0.52114793538387161</v>
      </c>
      <c r="BJ108" s="4">
        <f t="shared" si="1480"/>
        <v>0.52114793538387161</v>
      </c>
      <c r="BK108" s="4">
        <f t="shared" si="1465"/>
        <v>0.52114793538387161</v>
      </c>
      <c r="BL108" s="4">
        <f t="shared" si="1465"/>
        <v>0.58938777172155044</v>
      </c>
      <c r="BM108" s="4">
        <f t="shared" si="1465"/>
        <v>0.59055241209332654</v>
      </c>
      <c r="BN108" s="4">
        <f t="shared" ref="BN108:BP108" si="1481">+(1-BN103)^BN13</f>
        <v>0.82398523639219778</v>
      </c>
      <c r="BO108" s="4">
        <f t="shared" si="1481"/>
        <v>0.82398523639219778</v>
      </c>
      <c r="BP108" s="4">
        <f t="shared" si="1481"/>
        <v>0.82398523639219778</v>
      </c>
      <c r="BQ108" s="4">
        <f t="shared" si="1465"/>
        <v>0.59055241209332654</v>
      </c>
      <c r="BR108" s="4">
        <f t="shared" ref="BR108:BS108" si="1482">+(1-BR103)^BR13</f>
        <v>0.59055241209332654</v>
      </c>
      <c r="BS108" s="4">
        <f t="shared" si="1482"/>
        <v>0.59055241209332654</v>
      </c>
      <c r="BT108" s="4">
        <f t="shared" si="1465"/>
        <v>0.59055241209332654</v>
      </c>
      <c r="BU108" s="4">
        <f t="shared" si="1465"/>
        <v>0.82398523639219778</v>
      </c>
      <c r="BV108" s="4">
        <f t="shared" si="1465"/>
        <v>0.65229904729266275</v>
      </c>
      <c r="BW108" s="4">
        <f t="shared" si="1465"/>
        <v>0.67565182050874206</v>
      </c>
      <c r="BX108" s="4">
        <f t="shared" ref="BX108:BZ108" si="1483">+(1-BX103)^BX13</f>
        <v>0.84641207675013108</v>
      </c>
      <c r="BY108" s="4">
        <f t="shared" si="1483"/>
        <v>0.84641207675013108</v>
      </c>
      <c r="BZ108" s="4">
        <f t="shared" si="1483"/>
        <v>0.84641207675013108</v>
      </c>
      <c r="CA108" s="4">
        <f t="shared" si="1465"/>
        <v>0.67565182050874206</v>
      </c>
      <c r="CB108" s="4">
        <f t="shared" ref="CB108:CC108" si="1484">+(1-CB103)^CB13</f>
        <v>0.67565182050874206</v>
      </c>
      <c r="CC108" s="4">
        <f t="shared" si="1484"/>
        <v>0.67565182050874206</v>
      </c>
      <c r="CD108" s="4">
        <f t="shared" si="1465"/>
        <v>0.67565182050874206</v>
      </c>
      <c r="CE108" s="4">
        <f t="shared" si="1465"/>
        <v>0.84641207675013108</v>
      </c>
      <c r="CF108" s="4">
        <f t="shared" si="1465"/>
        <v>0.9709978408136869</v>
      </c>
      <c r="CG108" s="4">
        <f t="shared" si="1465"/>
        <v>0.72756645283049459</v>
      </c>
    </row>
    <row r="109" spans="1:85" x14ac:dyDescent="0.25">
      <c r="A109" s="2" t="s">
        <v>150</v>
      </c>
      <c r="C109" s="4">
        <f t="shared" ref="C109:J109" si="1485">1-C108</f>
        <v>0.46324037695761244</v>
      </c>
      <c r="D109" s="4">
        <f t="shared" si="1485"/>
        <v>0.19790840515369135</v>
      </c>
      <c r="E109" s="4">
        <f t="shared" si="1485"/>
        <v>0.19790840515369135</v>
      </c>
      <c r="F109" s="4">
        <f t="shared" si="1485"/>
        <v>0.19790840515369135</v>
      </c>
      <c r="G109" s="4">
        <f t="shared" si="1485"/>
        <v>0.46324037695761244</v>
      </c>
      <c r="H109" s="4">
        <f t="shared" si="1485"/>
        <v>0.46324037695761244</v>
      </c>
      <c r="I109" s="4">
        <f t="shared" si="1485"/>
        <v>0.46324037695761244</v>
      </c>
      <c r="J109" s="4">
        <f t="shared" si="1485"/>
        <v>0.46324037695761244</v>
      </c>
      <c r="K109" s="4">
        <f t="shared" ref="K109:L109" si="1486">1-K108</f>
        <v>0.19790840515369135</v>
      </c>
      <c r="L109" s="4">
        <f t="shared" si="1486"/>
        <v>0.39632993562318652</v>
      </c>
      <c r="M109" s="4">
        <f t="shared" ref="M109:U109" si="1487">1-M108</f>
        <v>0.26683311092329054</v>
      </c>
      <c r="N109" s="4">
        <f t="shared" ref="N109:P109" si="1488">1-N108</f>
        <v>0.13396920620694741</v>
      </c>
      <c r="O109" s="4">
        <f t="shared" si="1488"/>
        <v>0.13396920620694741</v>
      </c>
      <c r="P109" s="4">
        <f t="shared" si="1488"/>
        <v>0.13396920620694741</v>
      </c>
      <c r="Q109" s="4">
        <f t="shared" si="1487"/>
        <v>0.26683311092329054</v>
      </c>
      <c r="R109" s="4">
        <f t="shared" ref="R109:S109" si="1489">1-R108</f>
        <v>0.26683311092329054</v>
      </c>
      <c r="S109" s="4">
        <f t="shared" si="1489"/>
        <v>0.26683311092329054</v>
      </c>
      <c r="T109" s="4">
        <f t="shared" ref="T109" si="1490">1-T108</f>
        <v>0.26683311092329054</v>
      </c>
      <c r="U109" s="4">
        <f t="shared" si="1487"/>
        <v>0.13396920620694741</v>
      </c>
      <c r="V109" s="4">
        <f t="shared" ref="V109" si="1491">1-V108</f>
        <v>0.22258366609053548</v>
      </c>
      <c r="W109" s="4">
        <f t="shared" ref="W109:AF109" si="1492">1-W108</f>
        <v>0.31457989282417087</v>
      </c>
      <c r="X109" s="4">
        <f t="shared" ref="X109" si="1493">1-X108</f>
        <v>2.8116754997662641E-2</v>
      </c>
      <c r="Y109" s="4">
        <f t="shared" ref="Y109:AA109" si="1494">1-Y108</f>
        <v>0.14972187574470219</v>
      </c>
      <c r="Z109" s="4">
        <f t="shared" si="1494"/>
        <v>0.14972187574470219</v>
      </c>
      <c r="AA109" s="4">
        <f t="shared" si="1494"/>
        <v>0.14972187574470219</v>
      </c>
      <c r="AB109" s="4">
        <f t="shared" si="1492"/>
        <v>0.31457989282417087</v>
      </c>
      <c r="AC109" s="4">
        <f t="shared" ref="AC109:AD109" si="1495">1-AC108</f>
        <v>0.31457989282417087</v>
      </c>
      <c r="AD109" s="4">
        <f t="shared" si="1495"/>
        <v>0.31457989282417087</v>
      </c>
      <c r="AE109" s="4">
        <f t="shared" ref="AE109" si="1496">1-AE108</f>
        <v>0.31457989282417087</v>
      </c>
      <c r="AF109" s="4">
        <f t="shared" si="1492"/>
        <v>0.14972187574470219</v>
      </c>
      <c r="AG109" s="4">
        <f t="shared" ref="AG109" si="1497">1-AG108</f>
        <v>0.26391232583257973</v>
      </c>
      <c r="AH109" s="4">
        <f t="shared" ref="AH109:AQ109" si="1498">1-AH108</f>
        <v>0.24854332468303775</v>
      </c>
      <c r="AI109" s="4">
        <f t="shared" ref="AI109" si="1499">1-AI108</f>
        <v>2.3557019677661661E-2</v>
      </c>
      <c r="AJ109" s="4">
        <f t="shared" ref="AJ109:AL109" si="1500">1-AJ108</f>
        <v>0.1295878022884035</v>
      </c>
      <c r="AK109" s="4">
        <f t="shared" si="1500"/>
        <v>0.1295878022884035</v>
      </c>
      <c r="AL109" s="4">
        <f t="shared" si="1500"/>
        <v>0.1295878022884035</v>
      </c>
      <c r="AM109" s="4">
        <f t="shared" si="1498"/>
        <v>0.24854332468303775</v>
      </c>
      <c r="AN109" s="4">
        <f t="shared" ref="AN109:AO109" si="1501">1-AN108</f>
        <v>0.24854332468303775</v>
      </c>
      <c r="AO109" s="4">
        <f t="shared" si="1501"/>
        <v>0.24854332468303775</v>
      </c>
      <c r="AP109" s="4">
        <f t="shared" ref="AP109" si="1502">1-AP108</f>
        <v>0.24854332468303775</v>
      </c>
      <c r="AQ109" s="4">
        <f t="shared" si="1498"/>
        <v>0.1295878022884035</v>
      </c>
      <c r="AR109" s="4">
        <f t="shared" ref="AR109" si="1503">1-AR108</f>
        <v>0.20688838936699172</v>
      </c>
      <c r="AS109" s="4">
        <f t="shared" ref="AS109:BB109" si="1504">1-AS108</f>
        <v>0.17614448574447095</v>
      </c>
      <c r="AT109" s="4">
        <f t="shared" ref="AT109" si="1505">1-AT108</f>
        <v>1.8975891678760792E-2</v>
      </c>
      <c r="AU109" s="4">
        <f t="shared" ref="AU109:AW109" si="1506">1-AU108</f>
        <v>0.1089769661089679</v>
      </c>
      <c r="AV109" s="4">
        <f t="shared" si="1506"/>
        <v>0.1089769661089679</v>
      </c>
      <c r="AW109" s="4">
        <f t="shared" si="1506"/>
        <v>0.1089769661089679</v>
      </c>
      <c r="AX109" s="4">
        <f t="shared" si="1504"/>
        <v>0.17614448574447095</v>
      </c>
      <c r="AY109" s="4">
        <f t="shared" ref="AY109:AZ109" si="1507">1-AY108</f>
        <v>0.17614448574447095</v>
      </c>
      <c r="AZ109" s="4">
        <f t="shared" si="1507"/>
        <v>0.17614448574447095</v>
      </c>
      <c r="BA109" s="4">
        <f t="shared" ref="BA109" si="1508">1-BA108</f>
        <v>0.17614448574447095</v>
      </c>
      <c r="BB109" s="4">
        <f t="shared" si="1504"/>
        <v>0.1089769661089679</v>
      </c>
      <c r="BC109" s="4">
        <f t="shared" ref="BC109" si="1509">1-BC108</f>
        <v>0.14544686863237022</v>
      </c>
      <c r="BD109" s="4">
        <f t="shared" ref="BD109:BQ109" si="1510">1-BD108</f>
        <v>0.47885206461612839</v>
      </c>
      <c r="BE109" s="4">
        <f t="shared" ref="BE109:BG109" si="1511">1-BE108</f>
        <v>0.27285335570736258</v>
      </c>
      <c r="BF109" s="4">
        <f t="shared" si="1511"/>
        <v>0.27285335570736258</v>
      </c>
      <c r="BG109" s="4">
        <f t="shared" si="1511"/>
        <v>0.27285335570736258</v>
      </c>
      <c r="BH109" s="4">
        <f t="shared" si="1510"/>
        <v>0.47885206461612839</v>
      </c>
      <c r="BI109" s="4">
        <f t="shared" ref="BI109:BJ109" si="1512">1-BI108</f>
        <v>0.47885206461612839</v>
      </c>
      <c r="BJ109" s="4">
        <f t="shared" si="1512"/>
        <v>0.47885206461612839</v>
      </c>
      <c r="BK109" s="4">
        <f t="shared" ref="BK109" si="1513">1-BK108</f>
        <v>0.47885206461612839</v>
      </c>
      <c r="BL109" s="4">
        <f t="shared" ref="BL109" si="1514">1-BL108</f>
        <v>0.41061222827844956</v>
      </c>
      <c r="BM109" s="4">
        <f t="shared" si="1510"/>
        <v>0.40944758790667346</v>
      </c>
      <c r="BN109" s="4">
        <f t="shared" ref="BN109:BP109" si="1515">1-BN108</f>
        <v>0.17601476360780222</v>
      </c>
      <c r="BO109" s="4">
        <f t="shared" si="1515"/>
        <v>0.17601476360780222</v>
      </c>
      <c r="BP109" s="4">
        <f t="shared" si="1515"/>
        <v>0.17601476360780222</v>
      </c>
      <c r="BQ109" s="4">
        <f t="shared" si="1510"/>
        <v>0.40944758790667346</v>
      </c>
      <c r="BR109" s="4">
        <f t="shared" ref="BR109:BS109" si="1516">1-BR108</f>
        <v>0.40944758790667346</v>
      </c>
      <c r="BS109" s="4">
        <f t="shared" si="1516"/>
        <v>0.40944758790667346</v>
      </c>
      <c r="BT109" s="4">
        <f t="shared" ref="BT109" si="1517">1-BT108</f>
        <v>0.40944758790667346</v>
      </c>
      <c r="BU109" s="4">
        <f t="shared" ref="BU109" si="1518">1-BU108</f>
        <v>0.17601476360780222</v>
      </c>
      <c r="BV109" s="4">
        <f t="shared" ref="BV109" si="1519">1-BV108</f>
        <v>0.34770095270733725</v>
      </c>
      <c r="BW109" s="4">
        <f t="shared" ref="BW109:CF109" si="1520">1-BW108</f>
        <v>0.32434817949125794</v>
      </c>
      <c r="BX109" s="4">
        <f t="shared" ref="BX109:BZ109" si="1521">1-BX108</f>
        <v>0.15358792324986892</v>
      </c>
      <c r="BY109" s="4">
        <f t="shared" si="1521"/>
        <v>0.15358792324986892</v>
      </c>
      <c r="BZ109" s="4">
        <f t="shared" si="1521"/>
        <v>0.15358792324986892</v>
      </c>
      <c r="CA109" s="4">
        <f t="shared" si="1520"/>
        <v>0.32434817949125794</v>
      </c>
      <c r="CB109" s="4">
        <f t="shared" ref="CB109:CC109" si="1522">1-CB108</f>
        <v>0.32434817949125794</v>
      </c>
      <c r="CC109" s="4">
        <f t="shared" si="1522"/>
        <v>0.32434817949125794</v>
      </c>
      <c r="CD109" s="4">
        <f t="shared" ref="CD109" si="1523">1-CD108</f>
        <v>0.32434817949125794</v>
      </c>
      <c r="CE109" s="4">
        <f t="shared" ref="CE109" si="1524">1-CE108</f>
        <v>0.15358792324986892</v>
      </c>
      <c r="CF109" s="4">
        <f t="shared" si="1520"/>
        <v>2.9002159186313103E-2</v>
      </c>
      <c r="CG109" s="4">
        <f t="shared" ref="CG109" si="1525">1-CG108</f>
        <v>0.27243354716950541</v>
      </c>
    </row>
    <row r="110" spans="1:85" x14ac:dyDescent="0.25">
      <c r="A110" s="2" t="s">
        <v>151</v>
      </c>
      <c r="C110" s="4">
        <f t="shared" ref="C110:J110" si="1526">+C109/C65</f>
        <v>6.9486056543641858E-2</v>
      </c>
      <c r="D110" s="4">
        <f t="shared" si="1526"/>
        <v>2.96862607730537E-2</v>
      </c>
      <c r="E110" s="4">
        <f t="shared" si="1526"/>
        <v>2.96862607730537E-2</v>
      </c>
      <c r="F110" s="4">
        <f t="shared" si="1526"/>
        <v>2.96862607730537E-2</v>
      </c>
      <c r="G110" s="4">
        <f t="shared" si="1526"/>
        <v>6.9486056543641858E-2</v>
      </c>
      <c r="H110" s="4">
        <f t="shared" si="1526"/>
        <v>6.9486056543641858E-2</v>
      </c>
      <c r="I110" s="4">
        <f t="shared" si="1526"/>
        <v>6.9486056543641858E-2</v>
      </c>
      <c r="J110" s="4">
        <f t="shared" si="1526"/>
        <v>6.9486056543641858E-2</v>
      </c>
      <c r="K110" s="4">
        <f t="shared" ref="K110:CA110" si="1527">+K109/K65</f>
        <v>2.96862607730537E-2</v>
      </c>
      <c r="L110" s="4">
        <f t="shared" ref="L110" si="1528">+L109/L65</f>
        <v>5.9449490343477976E-2</v>
      </c>
      <c r="M110" s="4">
        <f t="shared" si="1527"/>
        <v>4.002496663849358E-2</v>
      </c>
      <c r="N110" s="4">
        <f t="shared" ref="N110:P110" si="1529">+N109/N65</f>
        <v>2.0095380931042111E-2</v>
      </c>
      <c r="O110" s="4">
        <f t="shared" si="1529"/>
        <v>2.0095380931042111E-2</v>
      </c>
      <c r="P110" s="4">
        <f t="shared" si="1529"/>
        <v>2.0095380931042111E-2</v>
      </c>
      <c r="Q110" s="4">
        <f t="shared" si="1527"/>
        <v>4.002496663849358E-2</v>
      </c>
      <c r="R110" s="4">
        <f t="shared" ref="R110:S110" si="1530">+R109/R65</f>
        <v>4.002496663849358E-2</v>
      </c>
      <c r="S110" s="4">
        <f t="shared" si="1530"/>
        <v>4.002496663849358E-2</v>
      </c>
      <c r="T110" s="4">
        <f t="shared" ref="T110" si="1531">+T109/T65</f>
        <v>4.002496663849358E-2</v>
      </c>
      <c r="U110" s="4">
        <f t="shared" ref="U110:V110" si="1532">+U109/U65</f>
        <v>2.0095380931042111E-2</v>
      </c>
      <c r="V110" s="4">
        <f t="shared" si="1532"/>
        <v>3.3387549913580318E-2</v>
      </c>
      <c r="W110" s="4">
        <f t="shared" si="1527"/>
        <v>4.7186983923625629E-2</v>
      </c>
      <c r="X110" s="4">
        <f t="shared" ref="X110" si="1533">+X109/X65</f>
        <v>4.2175132496493958E-3</v>
      </c>
      <c r="Y110" s="4">
        <f t="shared" ref="Y110:AA110" si="1534">+Y109/Y65</f>
        <v>2.2458281361705329E-2</v>
      </c>
      <c r="Z110" s="4">
        <f t="shared" si="1534"/>
        <v>2.2458281361705329E-2</v>
      </c>
      <c r="AA110" s="4">
        <f t="shared" si="1534"/>
        <v>2.2458281361705329E-2</v>
      </c>
      <c r="AB110" s="4">
        <f t="shared" si="1527"/>
        <v>4.7186983923625629E-2</v>
      </c>
      <c r="AC110" s="4">
        <f t="shared" ref="AC110:AD110" si="1535">+AC109/AC65</f>
        <v>4.7186983923625629E-2</v>
      </c>
      <c r="AD110" s="4">
        <f t="shared" si="1535"/>
        <v>4.7186983923625629E-2</v>
      </c>
      <c r="AE110" s="4">
        <f t="shared" ref="AE110" si="1536">+AE109/AE65</f>
        <v>4.7186983923625629E-2</v>
      </c>
      <c r="AF110" s="4">
        <f t="shared" ref="AF110:AG110" si="1537">+AF109/AF65</f>
        <v>2.2458281361705329E-2</v>
      </c>
      <c r="AG110" s="4">
        <f t="shared" si="1537"/>
        <v>3.9586848874886955E-2</v>
      </c>
      <c r="AH110" s="4">
        <f t="shared" si="1527"/>
        <v>3.7281498702455659E-2</v>
      </c>
      <c r="AI110" s="4">
        <f t="shared" ref="AI110" si="1538">+AI109/AI65</f>
        <v>3.5335529516492491E-3</v>
      </c>
      <c r="AJ110" s="4">
        <f t="shared" ref="AJ110:AL110" si="1539">+AJ109/AJ65</f>
        <v>1.9438170343260525E-2</v>
      </c>
      <c r="AK110" s="4">
        <f t="shared" si="1539"/>
        <v>1.9438170343260525E-2</v>
      </c>
      <c r="AL110" s="4">
        <f t="shared" si="1539"/>
        <v>1.9438170343260525E-2</v>
      </c>
      <c r="AM110" s="4">
        <f t="shared" si="1527"/>
        <v>3.7281498702455659E-2</v>
      </c>
      <c r="AN110" s="4">
        <f t="shared" ref="AN110:AO110" si="1540">+AN109/AN65</f>
        <v>3.7281498702455659E-2</v>
      </c>
      <c r="AO110" s="4">
        <f t="shared" si="1540"/>
        <v>3.7281498702455659E-2</v>
      </c>
      <c r="AP110" s="4">
        <f t="shared" ref="AP110" si="1541">+AP109/AP65</f>
        <v>3.7281498702455659E-2</v>
      </c>
      <c r="AQ110" s="4">
        <f t="shared" ref="AQ110:AR110" si="1542">+AQ109/AQ65</f>
        <v>1.9438170343260525E-2</v>
      </c>
      <c r="AR110" s="4">
        <f t="shared" si="1542"/>
        <v>3.1033258405048756E-2</v>
      </c>
      <c r="AS110" s="4">
        <f t="shared" si="1527"/>
        <v>2.6421672861670641E-2</v>
      </c>
      <c r="AT110" s="4">
        <f t="shared" ref="AT110" si="1543">+AT109/AT65</f>
        <v>2.8463837518141188E-3</v>
      </c>
      <c r="AU110" s="4">
        <f t="shared" ref="AU110:AW110" si="1544">+AU109/AU65</f>
        <v>1.6346544916345185E-2</v>
      </c>
      <c r="AV110" s="4">
        <f t="shared" si="1544"/>
        <v>1.6346544916345185E-2</v>
      </c>
      <c r="AW110" s="4">
        <f t="shared" si="1544"/>
        <v>1.6346544916345185E-2</v>
      </c>
      <c r="AX110" s="4">
        <f t="shared" si="1527"/>
        <v>2.6421672861670641E-2</v>
      </c>
      <c r="AY110" s="4">
        <f t="shared" ref="AY110:AZ110" si="1545">+AY109/AY65</f>
        <v>2.6421672861670641E-2</v>
      </c>
      <c r="AZ110" s="4">
        <f t="shared" si="1545"/>
        <v>2.6421672861670641E-2</v>
      </c>
      <c r="BA110" s="4">
        <f t="shared" ref="BA110" si="1546">+BA109/BA65</f>
        <v>2.6421672861670641E-2</v>
      </c>
      <c r="BB110" s="4">
        <f t="shared" ref="BB110:BC110" si="1547">+BB109/BB65</f>
        <v>1.6346544916345185E-2</v>
      </c>
      <c r="BC110" s="4">
        <f t="shared" si="1547"/>
        <v>2.1817030294855533E-2</v>
      </c>
      <c r="BD110" s="4">
        <f t="shared" si="1527"/>
        <v>7.1827809692419253E-2</v>
      </c>
      <c r="BE110" s="4">
        <f t="shared" ref="BE110:BG110" si="1548">+BE109/BE65</f>
        <v>4.0928003356104387E-2</v>
      </c>
      <c r="BF110" s="4">
        <f t="shared" si="1548"/>
        <v>4.0928003356104387E-2</v>
      </c>
      <c r="BG110" s="4">
        <f t="shared" si="1548"/>
        <v>4.0928003356104387E-2</v>
      </c>
      <c r="BH110" s="4">
        <f t="shared" si="1527"/>
        <v>7.1827809692419253E-2</v>
      </c>
      <c r="BI110" s="4">
        <f t="shared" ref="BI110:BJ110" si="1549">+BI109/BI65</f>
        <v>7.1827809692419253E-2</v>
      </c>
      <c r="BJ110" s="4">
        <f t="shared" si="1549"/>
        <v>7.1827809692419253E-2</v>
      </c>
      <c r="BK110" s="4">
        <f t="shared" ref="BK110" si="1550">+BK109/BK65</f>
        <v>7.1827809692419253E-2</v>
      </c>
      <c r="BL110" s="4">
        <f t="shared" ref="BL110" si="1551">+BL109/BL65</f>
        <v>6.1591834241767431E-2</v>
      </c>
      <c r="BM110" s="4">
        <f t="shared" si="1527"/>
        <v>6.1417138186001016E-2</v>
      </c>
      <c r="BN110" s="4">
        <f t="shared" ref="BN110:BP110" si="1552">+BN109/BN65</f>
        <v>2.6402214541170331E-2</v>
      </c>
      <c r="BO110" s="4">
        <f t="shared" si="1552"/>
        <v>2.6402214541170331E-2</v>
      </c>
      <c r="BP110" s="4">
        <f t="shared" si="1552"/>
        <v>2.6402214541170331E-2</v>
      </c>
      <c r="BQ110" s="4">
        <f t="shared" si="1527"/>
        <v>6.1417138186001016E-2</v>
      </c>
      <c r="BR110" s="4">
        <f t="shared" ref="BR110:BS110" si="1553">+BR109/BR65</f>
        <v>6.1417138186001016E-2</v>
      </c>
      <c r="BS110" s="4">
        <f t="shared" si="1553"/>
        <v>6.1417138186001016E-2</v>
      </c>
      <c r="BT110" s="4">
        <f t="shared" ref="BT110" si="1554">+BT109/BT65</f>
        <v>6.1417138186001016E-2</v>
      </c>
      <c r="BU110" s="4">
        <f t="shared" ref="BU110" si="1555">+BU109/BU65</f>
        <v>2.6402214541170331E-2</v>
      </c>
      <c r="BV110" s="4">
        <f t="shared" ref="BV110" si="1556">+BV109/BV65</f>
        <v>5.2155142906100585E-2</v>
      </c>
      <c r="BW110" s="4">
        <f t="shared" si="1527"/>
        <v>4.8652226923688688E-2</v>
      </c>
      <c r="BX110" s="4">
        <f t="shared" ref="BX110:BZ110" si="1557">+BX109/BX65</f>
        <v>2.3038188487480338E-2</v>
      </c>
      <c r="BY110" s="4">
        <f t="shared" si="1557"/>
        <v>2.3038188487480338E-2</v>
      </c>
      <c r="BZ110" s="4">
        <f t="shared" si="1557"/>
        <v>2.3038188487480338E-2</v>
      </c>
      <c r="CA110" s="4">
        <f t="shared" si="1527"/>
        <v>4.8652226923688688E-2</v>
      </c>
      <c r="CB110" s="4">
        <f t="shared" ref="CB110:CC110" si="1558">+CB109/CB65</f>
        <v>4.8652226923688688E-2</v>
      </c>
      <c r="CC110" s="4">
        <f t="shared" si="1558"/>
        <v>4.8652226923688688E-2</v>
      </c>
      <c r="CD110" s="4">
        <f t="shared" ref="CD110" si="1559">+CD109/CD65</f>
        <v>4.8652226923688688E-2</v>
      </c>
      <c r="CE110" s="4">
        <f t="shared" ref="CE110" si="1560">+CE109/CE65</f>
        <v>2.3038188487480338E-2</v>
      </c>
      <c r="CF110" s="4">
        <f t="shared" ref="CF110:CG110" si="1561">+CF109/CF65</f>
        <v>4.3503238779469657E-3</v>
      </c>
      <c r="CG110" s="4">
        <f t="shared" si="1561"/>
        <v>4.0865032075425807E-2</v>
      </c>
    </row>
    <row r="111" spans="1:85" x14ac:dyDescent="0.25">
      <c r="A111" s="2" t="s">
        <v>152</v>
      </c>
      <c r="C111" s="4">
        <f t="shared" ref="C111:CA111" si="1562">+C110*C83*C101</f>
        <v>0.25099948853189769</v>
      </c>
      <c r="D111" s="4">
        <f t="shared" ref="D111:F111" si="1563">+D110*D83*D101</f>
        <v>0.10723354642785268</v>
      </c>
      <c r="E111" s="4">
        <f t="shared" si="1563"/>
        <v>0.10723354642785268</v>
      </c>
      <c r="F111" s="4">
        <f t="shared" si="1563"/>
        <v>0.10723354642785268</v>
      </c>
      <c r="G111" s="4">
        <f t="shared" si="1562"/>
        <v>0.25099948853189769</v>
      </c>
      <c r="H111" s="4">
        <f t="shared" ref="H111:I111" si="1564">+H110*H83*H101</f>
        <v>0.25099948853189769</v>
      </c>
      <c r="I111" s="4">
        <f t="shared" si="1564"/>
        <v>0.25099948853189769</v>
      </c>
      <c r="J111" s="4">
        <f t="shared" ref="J111" si="1565">+J110*J83*J101</f>
        <v>0.25099948853189769</v>
      </c>
      <c r="K111" s="4">
        <f t="shared" si="1562"/>
        <v>0.10723354642785268</v>
      </c>
      <c r="L111" s="4">
        <f t="shared" ref="L111" si="1566">+L110*L83*L101</f>
        <v>0.21474512171118945</v>
      </c>
      <c r="M111" s="4">
        <f t="shared" si="1562"/>
        <v>0.14457931064858237</v>
      </c>
      <c r="N111" s="4">
        <f t="shared" ref="N111:P111" si="1567">+N110*N83*N101</f>
        <v>7.258910041005559E-2</v>
      </c>
      <c r="O111" s="4">
        <f t="shared" si="1567"/>
        <v>7.258910041005559E-2</v>
      </c>
      <c r="P111" s="4">
        <f t="shared" si="1567"/>
        <v>7.258910041005559E-2</v>
      </c>
      <c r="Q111" s="4">
        <f t="shared" si="1562"/>
        <v>0.14457931064858237</v>
      </c>
      <c r="R111" s="4">
        <f t="shared" ref="R111:S111" si="1568">+R110*R83*R101</f>
        <v>0.14457931064858237</v>
      </c>
      <c r="S111" s="4">
        <f t="shared" si="1568"/>
        <v>0.14457931064858237</v>
      </c>
      <c r="T111" s="4">
        <f t="shared" ref="T111" si="1569">+T110*T83*T101</f>
        <v>0.14457931064858237</v>
      </c>
      <c r="U111" s="4">
        <f t="shared" ref="U111:V111" si="1570">+U110*U83*U101</f>
        <v>7.258910041005559E-2</v>
      </c>
      <c r="V111" s="4">
        <f t="shared" si="1570"/>
        <v>0.12060344720208012</v>
      </c>
      <c r="W111" s="4">
        <f t="shared" ref="W111:AG111" si="1571">+W110*W83*W101</f>
        <v>1.0337979610677892</v>
      </c>
      <c r="X111" s="4">
        <f t="shared" ref="X111" si="1572">+X110*X83*X101</f>
        <v>9.2399560974714759E-2</v>
      </c>
      <c r="Y111" s="4">
        <f t="shared" si="1571"/>
        <v>0.49202817281977679</v>
      </c>
      <c r="Z111" s="4">
        <f t="shared" si="1571"/>
        <v>0.49202817281977679</v>
      </c>
      <c r="AA111" s="4">
        <f t="shared" si="1571"/>
        <v>0.49202817281977679</v>
      </c>
      <c r="AB111" s="4">
        <f t="shared" si="1571"/>
        <v>1.0337979610677892</v>
      </c>
      <c r="AC111" s="4">
        <f t="shared" si="1571"/>
        <v>1.0337979610677892</v>
      </c>
      <c r="AD111" s="4">
        <f t="shared" si="1571"/>
        <v>1.0337979610677892</v>
      </c>
      <c r="AE111" s="4">
        <f t="shared" si="1571"/>
        <v>1.0337979610677892</v>
      </c>
      <c r="AF111" s="4">
        <f t="shared" si="1571"/>
        <v>0.49202817281977679</v>
      </c>
      <c r="AG111" s="4">
        <f t="shared" si="1571"/>
        <v>0.86729009250083822</v>
      </c>
      <c r="AH111" s="4">
        <f t="shared" si="1562"/>
        <v>0.81678323426077404</v>
      </c>
      <c r="AI111" s="4">
        <f t="shared" ref="AI111" si="1573">+AI110*AI83*AI101</f>
        <v>7.7414988901443313E-2</v>
      </c>
      <c r="AJ111" s="4">
        <f t="shared" ref="AJ111:AL111" si="1574">+AJ110*AJ83*AJ101</f>
        <v>0.42586194744457578</v>
      </c>
      <c r="AK111" s="4">
        <f t="shared" si="1574"/>
        <v>0.42586194744457578</v>
      </c>
      <c r="AL111" s="4">
        <f t="shared" si="1574"/>
        <v>0.42586194744457578</v>
      </c>
      <c r="AM111" s="4">
        <f t="shared" si="1562"/>
        <v>0.81678323426077404</v>
      </c>
      <c r="AN111" s="4">
        <f t="shared" ref="AN111:AO111" si="1575">+AN110*AN83*AN101</f>
        <v>0.81678323426077404</v>
      </c>
      <c r="AO111" s="4">
        <f t="shared" si="1575"/>
        <v>0.81678323426077404</v>
      </c>
      <c r="AP111" s="4">
        <f t="shared" ref="AP111" si="1576">+AP110*AP83*AP101</f>
        <v>0.81678323426077404</v>
      </c>
      <c r="AQ111" s="4">
        <f t="shared" ref="AQ111:AR111" si="1577">+AQ110*AQ83*AQ101</f>
        <v>0.42586194744457578</v>
      </c>
      <c r="AR111" s="4">
        <f t="shared" si="1577"/>
        <v>0.67989340696908429</v>
      </c>
      <c r="AS111" s="4">
        <f t="shared" si="1562"/>
        <v>0.57886029708118958</v>
      </c>
      <c r="AT111" s="4">
        <f t="shared" ref="AT111" si="1578">+AT110*AT83*AT101</f>
        <v>6.236011447149567E-2</v>
      </c>
      <c r="AU111" s="4">
        <f t="shared" ref="AU111:AW111" si="1579">+AU110*AU83*AU101</f>
        <v>0.35812894573581056</v>
      </c>
      <c r="AV111" s="4">
        <f t="shared" si="1579"/>
        <v>0.35812894573581056</v>
      </c>
      <c r="AW111" s="4">
        <f t="shared" si="1579"/>
        <v>0.35812894573581056</v>
      </c>
      <c r="AX111" s="4">
        <f t="shared" si="1562"/>
        <v>0.57886029708118958</v>
      </c>
      <c r="AY111" s="4">
        <f t="shared" ref="AY111:AZ111" si="1580">+AY110*AY83*AY101</f>
        <v>0.57886029708118958</v>
      </c>
      <c r="AZ111" s="4">
        <f t="shared" si="1580"/>
        <v>0.57886029708118958</v>
      </c>
      <c r="BA111" s="4">
        <f t="shared" ref="BA111" si="1581">+BA110*BA83*BA101</f>
        <v>0.57886029708118958</v>
      </c>
      <c r="BB111" s="4">
        <f t="shared" ref="BB111:BC111" si="1582">+BB110*BB83*BB101</f>
        <v>0.35812894573581056</v>
      </c>
      <c r="BC111" s="4">
        <f t="shared" si="1582"/>
        <v>0.47797929767838532</v>
      </c>
      <c r="BD111" s="4">
        <f t="shared" si="1562"/>
        <v>4.3870076968236189</v>
      </c>
      <c r="BE111" s="4">
        <f t="shared" ref="BE111:BG111" si="1583">+BE110*BE83*BE101</f>
        <v>2.4997485863445843</v>
      </c>
      <c r="BF111" s="4">
        <f t="shared" si="1583"/>
        <v>2.4997485863445843</v>
      </c>
      <c r="BG111" s="4">
        <f t="shared" si="1583"/>
        <v>2.4997485863445843</v>
      </c>
      <c r="BH111" s="4">
        <f t="shared" si="1562"/>
        <v>4.3870076968236189</v>
      </c>
      <c r="BI111" s="4">
        <f t="shared" ref="BI111:BJ111" si="1584">+BI110*BI83*BI101</f>
        <v>4.3870076968236189</v>
      </c>
      <c r="BJ111" s="4">
        <f t="shared" si="1584"/>
        <v>4.3870076968236189</v>
      </c>
      <c r="BK111" s="4">
        <f t="shared" ref="BK111" si="1585">+BK110*BK83*BK101</f>
        <v>4.3870076968236189</v>
      </c>
      <c r="BL111" s="4">
        <f t="shared" ref="BL111" si="1586">+BL110*BL83*BL101</f>
        <v>3.761827793958691</v>
      </c>
      <c r="BM111" s="4">
        <f t="shared" si="1562"/>
        <v>3.7511579302313436</v>
      </c>
      <c r="BN111" s="4">
        <f t="shared" ref="BN111:BP111" si="1587">+BN110*BN83*BN101</f>
        <v>1.612560913402419</v>
      </c>
      <c r="BO111" s="4">
        <f t="shared" si="1587"/>
        <v>1.612560913402419</v>
      </c>
      <c r="BP111" s="4">
        <f t="shared" si="1587"/>
        <v>1.612560913402419</v>
      </c>
      <c r="BQ111" s="4">
        <f t="shared" si="1562"/>
        <v>3.7511579302313436</v>
      </c>
      <c r="BR111" s="4">
        <f t="shared" ref="BR111:BS111" si="1588">+BR110*BR83*BR101</f>
        <v>3.7511579302313436</v>
      </c>
      <c r="BS111" s="4">
        <f t="shared" si="1588"/>
        <v>3.7511579302313436</v>
      </c>
      <c r="BT111" s="4">
        <f t="shared" ref="BT111" si="1589">+BT110*BT83*BT101</f>
        <v>3.7511579302313436</v>
      </c>
      <c r="BU111" s="4">
        <f t="shared" ref="BU111" si="1590">+BU110*BU83*BU101</f>
        <v>1.612560913402419</v>
      </c>
      <c r="BV111" s="4">
        <f t="shared" ref="BV111" si="1591">+BV110*BV83*BV101</f>
        <v>3.1854655507078236</v>
      </c>
      <c r="BW111" s="4">
        <f t="shared" si="1562"/>
        <v>5.3690445487415364</v>
      </c>
      <c r="BX111" s="4">
        <f t="shared" ref="BX111:BZ111" si="1592">+BX110*BX83*BX101</f>
        <v>2.5423925713739606</v>
      </c>
      <c r="BY111" s="4">
        <f t="shared" si="1592"/>
        <v>2.5423925713739606</v>
      </c>
      <c r="BZ111" s="4">
        <f t="shared" si="1592"/>
        <v>2.5423925713739606</v>
      </c>
      <c r="CA111" s="4">
        <f t="shared" si="1562"/>
        <v>5.3690445487415364</v>
      </c>
      <c r="CB111" s="4">
        <f t="shared" ref="CB111:CC111" si="1593">+CB110*CB83*CB101</f>
        <v>5.3690445487415364</v>
      </c>
      <c r="CC111" s="4">
        <f t="shared" si="1593"/>
        <v>5.3690445487415364</v>
      </c>
      <c r="CD111" s="4">
        <f t="shared" ref="CD111" si="1594">+CD110*CD83*CD101</f>
        <v>5.3690445487415364</v>
      </c>
      <c r="CE111" s="4">
        <f t="shared" ref="CE111" si="1595">+CE110*CE83*CE101</f>
        <v>2.5423925713739606</v>
      </c>
      <c r="CF111" s="4">
        <f t="shared" ref="CF111:CG111" si="1596">+CF110*CF83*CF101</f>
        <v>0.48008249938460207</v>
      </c>
      <c r="CG111" s="4">
        <f t="shared" si="1596"/>
        <v>4.5096841721726912</v>
      </c>
    </row>
    <row r="112" spans="1:85" x14ac:dyDescent="0.25">
      <c r="A112" s="2" t="s">
        <v>153</v>
      </c>
      <c r="C112" s="4">
        <f t="shared" ref="C112:J112" si="1597">+C111*1000/C94</f>
        <v>2.4031588746547854</v>
      </c>
      <c r="D112" s="4">
        <f t="shared" si="1597"/>
        <v>1.0266923262118561</v>
      </c>
      <c r="E112" s="4">
        <f t="shared" si="1597"/>
        <v>1.0266923262118561</v>
      </c>
      <c r="F112" s="4">
        <f t="shared" si="1597"/>
        <v>1.0266923262118561</v>
      </c>
      <c r="G112" s="4">
        <f t="shared" si="1597"/>
        <v>2.4031588746547854</v>
      </c>
      <c r="H112" s="4">
        <f t="shared" si="1597"/>
        <v>2.4031588746547854</v>
      </c>
      <c r="I112" s="4">
        <f t="shared" si="1597"/>
        <v>2.4031588746547854</v>
      </c>
      <c r="J112" s="4">
        <f t="shared" si="1597"/>
        <v>2.4031588746547854</v>
      </c>
      <c r="K112" s="4">
        <f t="shared" ref="K112:L112" si="1598">+K111*1000/K94</f>
        <v>1.0266923262118561</v>
      </c>
      <c r="L112" s="4">
        <f t="shared" si="1598"/>
        <v>2.0560466001247799</v>
      </c>
      <c r="M112" s="4">
        <f t="shared" ref="M112:U112" si="1599">+M111*1000/M94</f>
        <v>1.3711263754840612</v>
      </c>
      <c r="N112" s="4">
        <f t="shared" ref="N112:P112" si="1600">+N111*1000/N94</f>
        <v>0.68840299278231487</v>
      </c>
      <c r="O112" s="4">
        <f t="shared" si="1600"/>
        <v>0.68840299278231487</v>
      </c>
      <c r="P112" s="4">
        <f t="shared" si="1600"/>
        <v>0.68840299278231487</v>
      </c>
      <c r="Q112" s="4">
        <f t="shared" si="1599"/>
        <v>1.3711263754840612</v>
      </c>
      <c r="R112" s="4">
        <f t="shared" ref="R112:S112" si="1601">+R111*1000/R94</f>
        <v>1.3711263754840612</v>
      </c>
      <c r="S112" s="4">
        <f t="shared" si="1601"/>
        <v>1.3711263754840612</v>
      </c>
      <c r="T112" s="4">
        <f t="shared" ref="T112" si="1602">+T111*1000/T94</f>
        <v>1.3711263754840612</v>
      </c>
      <c r="U112" s="4">
        <f t="shared" si="1599"/>
        <v>0.68840299278231487</v>
      </c>
      <c r="V112" s="4">
        <f t="shared" ref="V112" si="1603">+V111*1000/V94</f>
        <v>1.143749867745637</v>
      </c>
      <c r="W112" s="4">
        <f t="shared" ref="W112:AG112" si="1604">+W111*1000/W94</f>
        <v>1.8092291971458265</v>
      </c>
      <c r="X112" s="4">
        <f t="shared" ref="X112" si="1605">+X111*1000/X94</f>
        <v>0.16170662916208642</v>
      </c>
      <c r="Y112" s="4">
        <f t="shared" si="1604"/>
        <v>0.86108869393047704</v>
      </c>
      <c r="Z112" s="4">
        <f t="shared" si="1604"/>
        <v>0.86108869393047704</v>
      </c>
      <c r="AA112" s="4">
        <f t="shared" si="1604"/>
        <v>0.86108869393047704</v>
      </c>
      <c r="AB112" s="4">
        <f t="shared" si="1604"/>
        <v>1.8092291971458265</v>
      </c>
      <c r="AC112" s="4">
        <f t="shared" si="1604"/>
        <v>1.8092291971458265</v>
      </c>
      <c r="AD112" s="4">
        <f t="shared" si="1604"/>
        <v>1.8092291971458265</v>
      </c>
      <c r="AE112" s="4">
        <f t="shared" si="1604"/>
        <v>1.8092291971458265</v>
      </c>
      <c r="AF112" s="4">
        <f t="shared" si="1604"/>
        <v>0.86108869393047704</v>
      </c>
      <c r="AG112" s="4">
        <f t="shared" si="1604"/>
        <v>1.5178270966283409</v>
      </c>
      <c r="AH112" s="4">
        <f t="shared" ref="AH112:AQ112" si="1606">+AH111*1000/AH94</f>
        <v>1.4294360511578641</v>
      </c>
      <c r="AI112" s="4">
        <f t="shared" ref="AI112" si="1607">+AI111*1000/AI94</f>
        <v>0.13548242837753779</v>
      </c>
      <c r="AJ112" s="4">
        <f t="shared" ref="AJ112:AL112" si="1608">+AJ111*1000/AJ94</f>
        <v>0.74529250229347788</v>
      </c>
      <c r="AK112" s="4">
        <f t="shared" si="1608"/>
        <v>0.74529250229347788</v>
      </c>
      <c r="AL112" s="4">
        <f t="shared" si="1608"/>
        <v>0.74529250229347788</v>
      </c>
      <c r="AM112" s="4">
        <f t="shared" si="1606"/>
        <v>1.4294360511578641</v>
      </c>
      <c r="AN112" s="4">
        <f t="shared" ref="AN112:AO112" si="1609">+AN111*1000/AN94</f>
        <v>1.4294360511578641</v>
      </c>
      <c r="AO112" s="4">
        <f t="shared" si="1609"/>
        <v>1.4294360511578641</v>
      </c>
      <c r="AP112" s="4">
        <f t="shared" ref="AP112" si="1610">+AP111*1000/AP94</f>
        <v>1.4294360511578641</v>
      </c>
      <c r="AQ112" s="4">
        <f t="shared" si="1606"/>
        <v>0.74529250229347788</v>
      </c>
      <c r="AR112" s="4">
        <f t="shared" ref="AR112" si="1611">+AR111*1000/AR94</f>
        <v>1.1898678940756364</v>
      </c>
      <c r="AS112" s="4">
        <f t="shared" ref="AS112:BB112" si="1612">+AS111*1000/AS94</f>
        <v>1.0130518631184662</v>
      </c>
      <c r="AT112" s="4">
        <f t="shared" ref="AT112" si="1613">+AT111*1000/AT94</f>
        <v>0.10913519284043913</v>
      </c>
      <c r="AU112" s="4">
        <f t="shared" ref="AU112:AW112" si="1614">+AU111*1000/AU94</f>
        <v>0.62675432663751851</v>
      </c>
      <c r="AV112" s="4">
        <f t="shared" si="1614"/>
        <v>0.62675432663751851</v>
      </c>
      <c r="AW112" s="4">
        <f t="shared" si="1614"/>
        <v>0.62675432663751851</v>
      </c>
      <c r="AX112" s="4">
        <f t="shared" si="1612"/>
        <v>1.0130518631184662</v>
      </c>
      <c r="AY112" s="4">
        <f t="shared" ref="AY112:AZ112" si="1615">+AY111*1000/AY94</f>
        <v>1.0130518631184662</v>
      </c>
      <c r="AZ112" s="4">
        <f t="shared" si="1615"/>
        <v>1.0130518631184662</v>
      </c>
      <c r="BA112" s="4">
        <f t="shared" ref="BA112" si="1616">+BA111*1000/BA94</f>
        <v>1.0130518631184662</v>
      </c>
      <c r="BB112" s="4">
        <f t="shared" si="1612"/>
        <v>0.62675432663751851</v>
      </c>
      <c r="BC112" s="4">
        <f t="shared" ref="BC112" si="1617">+BC111*1000/BC94</f>
        <v>0.83650203768808296</v>
      </c>
      <c r="BD112" s="4">
        <f t="shared" ref="BD112:BQ112" si="1618">+BD111*1000/BD94</f>
        <v>2.4661345380358854</v>
      </c>
      <c r="BE112" s="4">
        <f t="shared" ref="BE112:BG112" si="1619">+BE111*1000/BE94</f>
        <v>1.4052212239459432</v>
      </c>
      <c r="BF112" s="4">
        <f t="shared" si="1619"/>
        <v>1.4052212239459432</v>
      </c>
      <c r="BG112" s="4">
        <f t="shared" si="1619"/>
        <v>1.4052212239459432</v>
      </c>
      <c r="BH112" s="4">
        <f t="shared" si="1618"/>
        <v>2.4661345380358854</v>
      </c>
      <c r="BI112" s="4">
        <f t="shared" ref="BI112:BJ112" si="1620">+BI111*1000/BI94</f>
        <v>2.4661345380358854</v>
      </c>
      <c r="BJ112" s="4">
        <f t="shared" si="1620"/>
        <v>2.4661345380358854</v>
      </c>
      <c r="BK112" s="4">
        <f t="shared" ref="BK112" si="1621">+BK111*1000/BK94</f>
        <v>2.4661345380358854</v>
      </c>
      <c r="BL112" s="4">
        <f t="shared" ref="BL112" si="1622">+BL111*1000/BL94</f>
        <v>2.1146927678157348</v>
      </c>
      <c r="BM112" s="4">
        <f t="shared" si="1618"/>
        <v>2.1086947570364964</v>
      </c>
      <c r="BN112" s="4">
        <f t="shared" ref="BN112:BP112" si="1623">+BN111*1000/BN94</f>
        <v>0.90649309006404688</v>
      </c>
      <c r="BO112" s="4">
        <f t="shared" si="1623"/>
        <v>0.90649309006404688</v>
      </c>
      <c r="BP112" s="4">
        <f t="shared" si="1623"/>
        <v>0.90649309006404688</v>
      </c>
      <c r="BQ112" s="4">
        <f t="shared" si="1618"/>
        <v>2.1086947570364964</v>
      </c>
      <c r="BR112" s="4">
        <f t="shared" ref="BR112:BS112" si="1624">+BR111*1000/BR94</f>
        <v>2.1086947570364964</v>
      </c>
      <c r="BS112" s="4">
        <f t="shared" si="1624"/>
        <v>2.1086947570364964</v>
      </c>
      <c r="BT112" s="4">
        <f t="shared" ref="BT112" si="1625">+BT111*1000/BT94</f>
        <v>2.1086947570364964</v>
      </c>
      <c r="BU112" s="4">
        <f t="shared" ref="BU112" si="1626">+BU111*1000/BU94</f>
        <v>0.90649309006404688</v>
      </c>
      <c r="BV112" s="4">
        <f t="shared" ref="BV112" si="1627">+BV111*1000/BV94</f>
        <v>1.7906936019309907</v>
      </c>
      <c r="BW112" s="4">
        <f t="shared" ref="BW112:CF112" si="1628">+BW111*1000/BW94</f>
        <v>2.0261648876018588</v>
      </c>
      <c r="BX112" s="4">
        <f t="shared" ref="BX112:BZ112" si="1629">+BX111*1000/BX94</f>
        <v>0.95944567266165603</v>
      </c>
      <c r="BY112" s="4">
        <f t="shared" si="1629"/>
        <v>0.95944567266165603</v>
      </c>
      <c r="BZ112" s="4">
        <f t="shared" si="1629"/>
        <v>0.95944567266165603</v>
      </c>
      <c r="CA112" s="4">
        <f t="shared" si="1628"/>
        <v>2.0261648876018588</v>
      </c>
      <c r="CB112" s="4">
        <f t="shared" ref="CB112:CC112" si="1630">+CB111*1000/CB94</f>
        <v>2.0261648876018588</v>
      </c>
      <c r="CC112" s="4">
        <f t="shared" si="1630"/>
        <v>2.0261648876018588</v>
      </c>
      <c r="CD112" s="4">
        <f t="shared" ref="CD112" si="1631">+CD111*1000/CD94</f>
        <v>2.0261648876018588</v>
      </c>
      <c r="CE112" s="4">
        <f t="shared" ref="CE112" si="1632">+CE111*1000/CE94</f>
        <v>0.95944567266165603</v>
      </c>
      <c r="CF112" s="4">
        <f t="shared" si="1628"/>
        <v>0.18117307363993121</v>
      </c>
      <c r="CG112" s="4">
        <f t="shared" ref="CG112" si="1633">+CG111*1000/CG94</f>
        <v>1.7018602920647941</v>
      </c>
    </row>
    <row r="113" spans="1:8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</row>
    <row r="114" spans="1:85" x14ac:dyDescent="0.25">
      <c r="A114" s="2" t="s">
        <v>154</v>
      </c>
    </row>
    <row r="115" spans="1:85" x14ac:dyDescent="0.25">
      <c r="A115" s="2" t="s">
        <v>155</v>
      </c>
      <c r="C115" s="4">
        <f t="shared" ref="C115:CG115" si="1634">+(1-C103)^(C7+C13)</f>
        <v>0.51613213557467563</v>
      </c>
      <c r="D115" s="4">
        <f t="shared" ref="D115:F115" si="1635">+(1-D103)^(D7+D13)</f>
        <v>0.77126749107548032</v>
      </c>
      <c r="E115" s="4">
        <f t="shared" si="1635"/>
        <v>0.77126749107548032</v>
      </c>
      <c r="F115" s="4">
        <f t="shared" si="1635"/>
        <v>0.77126749107548032</v>
      </c>
      <c r="G115" s="4">
        <f t="shared" si="1634"/>
        <v>0.51613213557467563</v>
      </c>
      <c r="H115" s="4">
        <f t="shared" ref="H115:I115" si="1636">+(1-H103)^(H7+H13)</f>
        <v>0.51613213557467563</v>
      </c>
      <c r="I115" s="4">
        <f t="shared" si="1636"/>
        <v>0.51613213557467563</v>
      </c>
      <c r="J115" s="4">
        <f t="shared" si="1634"/>
        <v>0.51613213557467563</v>
      </c>
      <c r="K115" s="4">
        <f t="shared" si="1634"/>
        <v>0.77126749107548032</v>
      </c>
      <c r="L115" s="4">
        <f t="shared" si="1634"/>
        <v>0.58478202831320825</v>
      </c>
      <c r="M115" s="4">
        <f t="shared" si="1634"/>
        <v>0.70499153801276249</v>
      </c>
      <c r="N115" s="4">
        <f t="shared" ref="N115:P115" si="1637">+(1-N103)^(N7+N13)</f>
        <v>0.83274952862566876</v>
      </c>
      <c r="O115" s="4">
        <f t="shared" si="1637"/>
        <v>0.83274952862566876</v>
      </c>
      <c r="P115" s="4">
        <f t="shared" si="1637"/>
        <v>0.83274952862566876</v>
      </c>
      <c r="Q115" s="4">
        <f t="shared" si="1634"/>
        <v>0.70499153801276249</v>
      </c>
      <c r="R115" s="4">
        <f t="shared" ref="R115:S115" si="1638">+(1-R103)^(R7+R13)</f>
        <v>0.70499153801276249</v>
      </c>
      <c r="S115" s="4">
        <f t="shared" si="1638"/>
        <v>0.70499153801276249</v>
      </c>
      <c r="T115" s="4">
        <f t="shared" si="1634"/>
        <v>0.70499153801276249</v>
      </c>
      <c r="U115" s="4">
        <f t="shared" si="1634"/>
        <v>0.83274952862566876</v>
      </c>
      <c r="V115" s="4">
        <f t="shared" si="1634"/>
        <v>0.7530920073976366</v>
      </c>
      <c r="W115" s="4">
        <f t="shared" si="1634"/>
        <v>0.65907964849760503</v>
      </c>
      <c r="X115" s="4">
        <f t="shared" ref="X115" si="1639">+(1-X103)^(X7+X13)</f>
        <v>0.93453410658776315</v>
      </c>
      <c r="Y115" s="4">
        <f t="shared" ref="Y115:AA115" si="1640">+(1-Y103)^(Y7+Y13)</f>
        <v>0.81760222875344735</v>
      </c>
      <c r="Z115" s="4">
        <f t="shared" si="1640"/>
        <v>0.81760222875344735</v>
      </c>
      <c r="AA115" s="4">
        <f t="shared" si="1640"/>
        <v>0.81760222875344735</v>
      </c>
      <c r="AB115" s="4">
        <f t="shared" si="1634"/>
        <v>0.65907964849760503</v>
      </c>
      <c r="AC115" s="4">
        <f t="shared" ref="AC115:AD115" si="1641">+(1-AC103)^(AC7+AC13)</f>
        <v>0.65907964849760503</v>
      </c>
      <c r="AD115" s="4">
        <f t="shared" si="1641"/>
        <v>0.65907964849760503</v>
      </c>
      <c r="AE115" s="4">
        <f t="shared" si="1634"/>
        <v>0.65907964849760503</v>
      </c>
      <c r="AF115" s="4">
        <f t="shared" si="1634"/>
        <v>0.81760222875344735</v>
      </c>
      <c r="AG115" s="4">
        <f t="shared" si="1634"/>
        <v>0.71305646663188971</v>
      </c>
      <c r="AH115" s="4">
        <f t="shared" si="1634"/>
        <v>0.7225784540663206</v>
      </c>
      <c r="AI115" s="4">
        <f t="shared" ref="AI115" si="1642">+(1-AI103)^(AI7+AI13)</f>
        <v>0.9389186128496686</v>
      </c>
      <c r="AJ115" s="4">
        <f t="shared" ref="AJ115:AL115" si="1643">+(1-AJ103)^(AJ7+AJ13)</f>
        <v>0.83696255670046249</v>
      </c>
      <c r="AK115" s="4">
        <f t="shared" si="1643"/>
        <v>0.83696255670046249</v>
      </c>
      <c r="AL115" s="4">
        <f t="shared" si="1643"/>
        <v>0.83696255670046249</v>
      </c>
      <c r="AM115" s="4">
        <f t="shared" si="1634"/>
        <v>0.7225784540663206</v>
      </c>
      <c r="AN115" s="4">
        <f t="shared" ref="AN115:AO115" si="1644">+(1-AN103)^(AN7+AN13)</f>
        <v>0.7225784540663206</v>
      </c>
      <c r="AO115" s="4">
        <f t="shared" si="1644"/>
        <v>0.7225784540663206</v>
      </c>
      <c r="AP115" s="4">
        <f t="shared" si="1634"/>
        <v>0.7225784540663206</v>
      </c>
      <c r="AQ115" s="4">
        <f t="shared" si="1634"/>
        <v>0.83696255670046249</v>
      </c>
      <c r="AR115" s="4">
        <f t="shared" si="1634"/>
        <v>0.76829619971882801</v>
      </c>
      <c r="AS115" s="4">
        <f t="shared" si="1634"/>
        <v>0.79219503055672214</v>
      </c>
      <c r="AT115" s="4">
        <f t="shared" ref="AT115" si="1645">+(1-AT103)^(AT7+AT13)</f>
        <v>0.94332368967719094</v>
      </c>
      <c r="AU115" s="4">
        <f t="shared" ref="AU115:AW115" si="1646">+(1-AU103)^(AU7+AU13)</f>
        <v>0.85678132554334885</v>
      </c>
      <c r="AV115" s="4">
        <f t="shared" si="1646"/>
        <v>0.85678132554334885</v>
      </c>
      <c r="AW115" s="4">
        <f t="shared" si="1646"/>
        <v>0.85678132554334885</v>
      </c>
      <c r="AX115" s="4">
        <f t="shared" si="1634"/>
        <v>0.79219503055672214</v>
      </c>
      <c r="AY115" s="4">
        <f t="shared" ref="AY115:AZ115" si="1647">+(1-AY103)^(AY7+AY13)</f>
        <v>0.79219503055672214</v>
      </c>
      <c r="AZ115" s="4">
        <f t="shared" si="1647"/>
        <v>0.79219503055672214</v>
      </c>
      <c r="BA115" s="4">
        <f t="shared" si="1634"/>
        <v>0.79219503055672214</v>
      </c>
      <c r="BB115" s="4">
        <f t="shared" si="1634"/>
        <v>0.85678132554334885</v>
      </c>
      <c r="BC115" s="4">
        <f t="shared" si="1634"/>
        <v>0.82781529671915965</v>
      </c>
      <c r="BD115" s="4">
        <f t="shared" si="1634"/>
        <v>0.50112039969662447</v>
      </c>
      <c r="BE115" s="4">
        <f t="shared" ref="BE115:BG115" si="1648">+(1-BE103)^(BE7+BE13)</f>
        <v>0.69920264916252939</v>
      </c>
      <c r="BF115" s="4">
        <f t="shared" si="1648"/>
        <v>0.69920264916252939</v>
      </c>
      <c r="BG115" s="4">
        <f t="shared" si="1648"/>
        <v>0.69920264916252939</v>
      </c>
      <c r="BH115" s="4">
        <f t="shared" si="1634"/>
        <v>0.50112039969662447</v>
      </c>
      <c r="BI115" s="4">
        <f t="shared" ref="BI115:BJ115" si="1649">+(1-BI103)^(BI7+BI13)</f>
        <v>0.50112039969662447</v>
      </c>
      <c r="BJ115" s="4">
        <f t="shared" si="1649"/>
        <v>0.50112039969662447</v>
      </c>
      <c r="BK115" s="4">
        <f t="shared" si="1634"/>
        <v>0.50112039969662447</v>
      </c>
      <c r="BL115" s="4">
        <f t="shared" si="1634"/>
        <v>0.57094660966191313</v>
      </c>
      <c r="BM115" s="4">
        <f t="shared" si="1634"/>
        <v>0.5678576862671999</v>
      </c>
      <c r="BN115" s="4">
        <f t="shared" ref="BN115:BP115" si="1650">+(1-BN103)^(BN7+BN13)</f>
        <v>0.79231976751635158</v>
      </c>
      <c r="BO115" s="4">
        <f t="shared" si="1650"/>
        <v>0.79231976751635158</v>
      </c>
      <c r="BP115" s="4">
        <f t="shared" si="1650"/>
        <v>0.79231976751635158</v>
      </c>
      <c r="BQ115" s="4">
        <f t="shared" si="1634"/>
        <v>0.5678576862671999</v>
      </c>
      <c r="BR115" s="4">
        <f t="shared" ref="BR115:BS115" si="1651">+(1-BR103)^(BR7+BR13)</f>
        <v>0.5678576862671999</v>
      </c>
      <c r="BS115" s="4">
        <f t="shared" si="1651"/>
        <v>0.5678576862671999</v>
      </c>
      <c r="BT115" s="4">
        <f t="shared" si="1634"/>
        <v>0.5678576862671999</v>
      </c>
      <c r="BU115" s="4">
        <f t="shared" si="1634"/>
        <v>0.79231976751635158</v>
      </c>
      <c r="BV115" s="4">
        <f t="shared" si="1634"/>
        <v>0.63188947481827129</v>
      </c>
      <c r="BW115" s="4">
        <f t="shared" si="1634"/>
        <v>0.64968675372319484</v>
      </c>
      <c r="BX115" s="4">
        <f t="shared" ref="BX115:BZ115" si="1652">+(1-BX103)^(BX7+BX13)</f>
        <v>0.81388475212253975</v>
      </c>
      <c r="BY115" s="4">
        <f t="shared" si="1652"/>
        <v>0.81388475212253975</v>
      </c>
      <c r="BZ115" s="4">
        <f t="shared" si="1652"/>
        <v>0.81388475212253975</v>
      </c>
      <c r="CA115" s="4">
        <f t="shared" si="1634"/>
        <v>0.64968675372319484</v>
      </c>
      <c r="CB115" s="4">
        <f t="shared" ref="CB115:CC115" si="1653">+(1-CB103)^(CB7+CB13)</f>
        <v>0.64968675372319484</v>
      </c>
      <c r="CC115" s="4">
        <f t="shared" si="1653"/>
        <v>0.64968675372319484</v>
      </c>
      <c r="CD115" s="4">
        <f t="shared" si="1634"/>
        <v>0.64968675372319484</v>
      </c>
      <c r="CE115" s="4">
        <f t="shared" si="1634"/>
        <v>0.81388475212253975</v>
      </c>
      <c r="CF115" s="4">
        <f t="shared" si="1634"/>
        <v>0.93368272817717268</v>
      </c>
      <c r="CG115" s="4">
        <f t="shared" si="1634"/>
        <v>0.70480186301450243</v>
      </c>
    </row>
    <row r="116" spans="1:85" x14ac:dyDescent="0.25">
      <c r="A116" s="2" t="s">
        <v>156</v>
      </c>
      <c r="C116" s="4">
        <f t="shared" ref="C116:J116" si="1654">1-C115</f>
        <v>0.48386786442532437</v>
      </c>
      <c r="D116" s="4">
        <f t="shared" si="1654"/>
        <v>0.22873250892451968</v>
      </c>
      <c r="E116" s="4">
        <f t="shared" si="1654"/>
        <v>0.22873250892451968</v>
      </c>
      <c r="F116" s="4">
        <f t="shared" si="1654"/>
        <v>0.22873250892451968</v>
      </c>
      <c r="G116" s="4">
        <f t="shared" si="1654"/>
        <v>0.48386786442532437</v>
      </c>
      <c r="H116" s="4">
        <f t="shared" si="1654"/>
        <v>0.48386786442532437</v>
      </c>
      <c r="I116" s="4">
        <f t="shared" si="1654"/>
        <v>0.48386786442532437</v>
      </c>
      <c r="J116" s="4">
        <f t="shared" si="1654"/>
        <v>0.48386786442532437</v>
      </c>
      <c r="K116" s="4">
        <f t="shared" ref="K116:L116" si="1655">1-K115</f>
        <v>0.22873250892451968</v>
      </c>
      <c r="L116" s="4">
        <f t="shared" si="1655"/>
        <v>0.41521797168679175</v>
      </c>
      <c r="M116" s="4">
        <f t="shared" ref="M116:AB116" si="1656">1-M115</f>
        <v>0.29500846198723751</v>
      </c>
      <c r="N116" s="4">
        <f t="shared" ref="N116:P116" si="1657">1-N115</f>
        <v>0.16725047137433124</v>
      </c>
      <c r="O116" s="4">
        <f t="shared" si="1657"/>
        <v>0.16725047137433124</v>
      </c>
      <c r="P116" s="4">
        <f t="shared" si="1657"/>
        <v>0.16725047137433124</v>
      </c>
      <c r="Q116" s="4">
        <f t="shared" si="1656"/>
        <v>0.29500846198723751</v>
      </c>
      <c r="R116" s="4">
        <f t="shared" ref="R116:S116" si="1658">1-R115</f>
        <v>0.29500846198723751</v>
      </c>
      <c r="S116" s="4">
        <f t="shared" si="1658"/>
        <v>0.29500846198723751</v>
      </c>
      <c r="T116" s="4">
        <f t="shared" ref="T116" si="1659">1-T115</f>
        <v>0.29500846198723751</v>
      </c>
      <c r="U116" s="4">
        <f t="shared" ref="U116:V116" si="1660">1-U115</f>
        <v>0.16725047137433124</v>
      </c>
      <c r="V116" s="4">
        <f t="shared" si="1660"/>
        <v>0.2469079926023634</v>
      </c>
      <c r="W116" s="4">
        <f t="shared" si="1656"/>
        <v>0.34092035150239497</v>
      </c>
      <c r="X116" s="4">
        <f t="shared" ref="X116" si="1661">1-X115</f>
        <v>6.5465893412236853E-2</v>
      </c>
      <c r="Y116" s="4">
        <f t="shared" ref="Y116:AA116" si="1662">1-Y115</f>
        <v>0.18239777124655265</v>
      </c>
      <c r="Z116" s="4">
        <f t="shared" si="1662"/>
        <v>0.18239777124655265</v>
      </c>
      <c r="AA116" s="4">
        <f t="shared" si="1662"/>
        <v>0.18239777124655265</v>
      </c>
      <c r="AB116" s="4">
        <f t="shared" si="1656"/>
        <v>0.34092035150239497</v>
      </c>
      <c r="AC116" s="4">
        <f t="shared" ref="AC116:AD116" si="1663">1-AC115</f>
        <v>0.34092035150239497</v>
      </c>
      <c r="AD116" s="4">
        <f t="shared" si="1663"/>
        <v>0.34092035150239497</v>
      </c>
      <c r="AE116" s="4">
        <f t="shared" ref="AE116" si="1664">1-AE115</f>
        <v>0.34092035150239497</v>
      </c>
      <c r="AF116" s="4">
        <f t="shared" ref="AF116:AG116" si="1665">1-AF115</f>
        <v>0.18239777124655265</v>
      </c>
      <c r="AG116" s="4">
        <f t="shared" si="1665"/>
        <v>0.28694353336811029</v>
      </c>
      <c r="AH116" s="4">
        <f t="shared" ref="AH116:AQ116" si="1666">1-AH115</f>
        <v>0.2774215459336794</v>
      </c>
      <c r="AI116" s="4">
        <f t="shared" ref="AI116" si="1667">1-AI115</f>
        <v>6.1081387150331401E-2</v>
      </c>
      <c r="AJ116" s="4">
        <f t="shared" ref="AJ116:AL116" si="1668">1-AJ115</f>
        <v>0.16303744329953751</v>
      </c>
      <c r="AK116" s="4">
        <f t="shared" si="1668"/>
        <v>0.16303744329953751</v>
      </c>
      <c r="AL116" s="4">
        <f t="shared" si="1668"/>
        <v>0.16303744329953751</v>
      </c>
      <c r="AM116" s="4">
        <f t="shared" si="1666"/>
        <v>0.2774215459336794</v>
      </c>
      <c r="AN116" s="4">
        <f t="shared" ref="AN116:AO116" si="1669">1-AN115</f>
        <v>0.2774215459336794</v>
      </c>
      <c r="AO116" s="4">
        <f t="shared" si="1669"/>
        <v>0.2774215459336794</v>
      </c>
      <c r="AP116" s="4">
        <f t="shared" ref="AP116" si="1670">1-AP115</f>
        <v>0.2774215459336794</v>
      </c>
      <c r="AQ116" s="4">
        <f t="shared" si="1666"/>
        <v>0.16303744329953751</v>
      </c>
      <c r="AR116" s="4">
        <f t="shared" ref="AR116" si="1671">1-AR115</f>
        <v>0.23170380028117199</v>
      </c>
      <c r="AS116" s="4">
        <f t="shared" ref="AS116:BB116" si="1672">1-AS115</f>
        <v>0.20780496944327786</v>
      </c>
      <c r="AT116" s="4">
        <f t="shared" ref="AT116" si="1673">1-AT115</f>
        <v>5.6676310322809065E-2</v>
      </c>
      <c r="AU116" s="4">
        <f t="shared" ref="AU116:AW116" si="1674">1-AU115</f>
        <v>0.14321867445665115</v>
      </c>
      <c r="AV116" s="4">
        <f t="shared" si="1674"/>
        <v>0.14321867445665115</v>
      </c>
      <c r="AW116" s="4">
        <f t="shared" si="1674"/>
        <v>0.14321867445665115</v>
      </c>
      <c r="AX116" s="4">
        <f t="shared" si="1672"/>
        <v>0.20780496944327786</v>
      </c>
      <c r="AY116" s="4">
        <f t="shared" ref="AY116:AZ116" si="1675">1-AY115</f>
        <v>0.20780496944327786</v>
      </c>
      <c r="AZ116" s="4">
        <f t="shared" si="1675"/>
        <v>0.20780496944327786</v>
      </c>
      <c r="BA116" s="4">
        <f t="shared" ref="BA116" si="1676">1-BA115</f>
        <v>0.20780496944327786</v>
      </c>
      <c r="BB116" s="4">
        <f t="shared" si="1672"/>
        <v>0.14321867445665115</v>
      </c>
      <c r="BC116" s="4">
        <f t="shared" ref="BC116" si="1677">1-BC115</f>
        <v>0.17218470328084035</v>
      </c>
      <c r="BD116" s="4">
        <f t="shared" ref="BD116:BQ116" si="1678">1-BD115</f>
        <v>0.49887960030337553</v>
      </c>
      <c r="BE116" s="4">
        <f t="shared" ref="BE116:BG116" si="1679">1-BE115</f>
        <v>0.30079735083747061</v>
      </c>
      <c r="BF116" s="4">
        <f t="shared" si="1679"/>
        <v>0.30079735083747061</v>
      </c>
      <c r="BG116" s="4">
        <f t="shared" si="1679"/>
        <v>0.30079735083747061</v>
      </c>
      <c r="BH116" s="4">
        <f t="shared" si="1678"/>
        <v>0.49887960030337553</v>
      </c>
      <c r="BI116" s="4">
        <f t="shared" ref="BI116:BJ116" si="1680">1-BI115</f>
        <v>0.49887960030337553</v>
      </c>
      <c r="BJ116" s="4">
        <f t="shared" si="1680"/>
        <v>0.49887960030337553</v>
      </c>
      <c r="BK116" s="4">
        <f t="shared" ref="BK116" si="1681">1-BK115</f>
        <v>0.49887960030337553</v>
      </c>
      <c r="BL116" s="4">
        <f t="shared" ref="BL116" si="1682">1-BL115</f>
        <v>0.42905339033808687</v>
      </c>
      <c r="BM116" s="4">
        <f t="shared" si="1678"/>
        <v>0.4321423137328001</v>
      </c>
      <c r="BN116" s="4">
        <f t="shared" ref="BN116:BP116" si="1683">1-BN115</f>
        <v>0.20768023248364842</v>
      </c>
      <c r="BO116" s="4">
        <f t="shared" si="1683"/>
        <v>0.20768023248364842</v>
      </c>
      <c r="BP116" s="4">
        <f t="shared" si="1683"/>
        <v>0.20768023248364842</v>
      </c>
      <c r="BQ116" s="4">
        <f t="shared" si="1678"/>
        <v>0.4321423137328001</v>
      </c>
      <c r="BR116" s="4">
        <f t="shared" ref="BR116:BS116" si="1684">1-BR115</f>
        <v>0.4321423137328001</v>
      </c>
      <c r="BS116" s="4">
        <f t="shared" si="1684"/>
        <v>0.4321423137328001</v>
      </c>
      <c r="BT116" s="4">
        <f t="shared" ref="BT116" si="1685">1-BT115</f>
        <v>0.4321423137328001</v>
      </c>
      <c r="BU116" s="4">
        <f t="shared" ref="BU116" si="1686">1-BU115</f>
        <v>0.20768023248364842</v>
      </c>
      <c r="BV116" s="4">
        <f t="shared" ref="BV116" si="1687">1-BV115</f>
        <v>0.36811052518172871</v>
      </c>
      <c r="BW116" s="4">
        <f t="shared" ref="BW116:CF116" si="1688">1-BW115</f>
        <v>0.35031324627680516</v>
      </c>
      <c r="BX116" s="4">
        <f t="shared" ref="BX116:BZ116" si="1689">1-BX115</f>
        <v>0.18611524787746025</v>
      </c>
      <c r="BY116" s="4">
        <f t="shared" si="1689"/>
        <v>0.18611524787746025</v>
      </c>
      <c r="BZ116" s="4">
        <f t="shared" si="1689"/>
        <v>0.18611524787746025</v>
      </c>
      <c r="CA116" s="4">
        <f t="shared" si="1688"/>
        <v>0.35031324627680516</v>
      </c>
      <c r="CB116" s="4">
        <f t="shared" ref="CB116:CC116" si="1690">1-CB115</f>
        <v>0.35031324627680516</v>
      </c>
      <c r="CC116" s="4">
        <f t="shared" si="1690"/>
        <v>0.35031324627680516</v>
      </c>
      <c r="CD116" s="4">
        <f t="shared" ref="CD116" si="1691">1-CD115</f>
        <v>0.35031324627680516</v>
      </c>
      <c r="CE116" s="4">
        <f t="shared" ref="CE116" si="1692">1-CE115</f>
        <v>0.18611524787746025</v>
      </c>
      <c r="CF116" s="4">
        <f t="shared" si="1688"/>
        <v>6.6317271822827317E-2</v>
      </c>
      <c r="CG116" s="4">
        <f t="shared" ref="CG116" si="1693">1-CG115</f>
        <v>0.29519813698549757</v>
      </c>
    </row>
    <row r="117" spans="1:85" x14ac:dyDescent="0.25">
      <c r="A117" s="2" t="s">
        <v>151</v>
      </c>
      <c r="C117" s="4">
        <f t="shared" ref="C117:CA117" si="1694">+C116/C65</f>
        <v>7.258017966379865E-2</v>
      </c>
      <c r="D117" s="4">
        <f t="shared" ref="D117:F117" si="1695">+D116/D65</f>
        <v>3.430987633867795E-2</v>
      </c>
      <c r="E117" s="4">
        <f t="shared" si="1695"/>
        <v>3.430987633867795E-2</v>
      </c>
      <c r="F117" s="4">
        <f t="shared" si="1695"/>
        <v>3.430987633867795E-2</v>
      </c>
      <c r="G117" s="4">
        <f t="shared" si="1694"/>
        <v>7.258017966379865E-2</v>
      </c>
      <c r="H117" s="4">
        <f t="shared" ref="H117:I117" si="1696">+H116/H65</f>
        <v>7.258017966379865E-2</v>
      </c>
      <c r="I117" s="4">
        <f t="shared" si="1696"/>
        <v>7.258017966379865E-2</v>
      </c>
      <c r="J117" s="4">
        <f t="shared" ref="J117" si="1697">+J116/J65</f>
        <v>7.258017966379865E-2</v>
      </c>
      <c r="K117" s="4">
        <f t="shared" si="1694"/>
        <v>3.430987633867795E-2</v>
      </c>
      <c r="L117" s="4">
        <f t="shared" ref="L117" si="1698">+L116/L65</f>
        <v>6.2282695753018757E-2</v>
      </c>
      <c r="M117" s="4">
        <f t="shared" si="1694"/>
        <v>4.4251269298085628E-2</v>
      </c>
      <c r="N117" s="4">
        <f t="shared" ref="N117:P117" si="1699">+N116/N65</f>
        <v>2.5087570706149684E-2</v>
      </c>
      <c r="O117" s="4">
        <f t="shared" si="1699"/>
        <v>2.5087570706149684E-2</v>
      </c>
      <c r="P117" s="4">
        <f t="shared" si="1699"/>
        <v>2.5087570706149684E-2</v>
      </c>
      <c r="Q117" s="4">
        <f t="shared" si="1694"/>
        <v>4.4251269298085628E-2</v>
      </c>
      <c r="R117" s="4">
        <f t="shared" ref="R117:S117" si="1700">+R116/R65</f>
        <v>4.4251269298085628E-2</v>
      </c>
      <c r="S117" s="4">
        <f t="shared" si="1700"/>
        <v>4.4251269298085628E-2</v>
      </c>
      <c r="T117" s="4">
        <f t="shared" ref="T117" si="1701">+T116/T65</f>
        <v>4.4251269298085628E-2</v>
      </c>
      <c r="U117" s="4">
        <f t="shared" ref="U117:V117" si="1702">+U116/U65</f>
        <v>2.5087570706149684E-2</v>
      </c>
      <c r="V117" s="4">
        <f t="shared" si="1702"/>
        <v>3.7036198890354512E-2</v>
      </c>
      <c r="W117" s="4">
        <f t="shared" si="1694"/>
        <v>5.1138052725359241E-2</v>
      </c>
      <c r="X117" s="4">
        <f t="shared" ref="X117" si="1703">+X116/X65</f>
        <v>9.8198840118355283E-3</v>
      </c>
      <c r="Y117" s="4">
        <f t="shared" ref="Y117:AA117" si="1704">+Y116/Y65</f>
        <v>2.7359665686982896E-2</v>
      </c>
      <c r="Z117" s="4">
        <f t="shared" si="1704"/>
        <v>2.7359665686982896E-2</v>
      </c>
      <c r="AA117" s="4">
        <f t="shared" si="1704"/>
        <v>2.7359665686982896E-2</v>
      </c>
      <c r="AB117" s="4">
        <f t="shared" si="1694"/>
        <v>5.1138052725359241E-2</v>
      </c>
      <c r="AC117" s="4">
        <f t="shared" ref="AC117:AD117" si="1705">+AC116/AC65</f>
        <v>5.1138052725359241E-2</v>
      </c>
      <c r="AD117" s="4">
        <f t="shared" si="1705"/>
        <v>5.1138052725359241E-2</v>
      </c>
      <c r="AE117" s="4">
        <f t="shared" ref="AE117" si="1706">+AE116/AE65</f>
        <v>5.1138052725359241E-2</v>
      </c>
      <c r="AF117" s="4">
        <f t="shared" ref="AF117:AG117" si="1707">+AF116/AF65</f>
        <v>2.7359665686982896E-2</v>
      </c>
      <c r="AG117" s="4">
        <f t="shared" si="1707"/>
        <v>4.3041530005216544E-2</v>
      </c>
      <c r="AH117" s="4">
        <f t="shared" si="1694"/>
        <v>4.1613231890051908E-2</v>
      </c>
      <c r="AI117" s="4">
        <f t="shared" ref="AI117" si="1708">+AI116/AI65</f>
        <v>9.1622080725497091E-3</v>
      </c>
      <c r="AJ117" s="4">
        <f t="shared" ref="AJ117:AL117" si="1709">+AJ116/AJ65</f>
        <v>2.4455616494930624E-2</v>
      </c>
      <c r="AK117" s="4">
        <f t="shared" si="1709"/>
        <v>2.4455616494930624E-2</v>
      </c>
      <c r="AL117" s="4">
        <f t="shared" si="1709"/>
        <v>2.4455616494930624E-2</v>
      </c>
      <c r="AM117" s="4">
        <f t="shared" si="1694"/>
        <v>4.1613231890051908E-2</v>
      </c>
      <c r="AN117" s="4">
        <f t="shared" ref="AN117:AO117" si="1710">+AN116/AN65</f>
        <v>4.1613231890051908E-2</v>
      </c>
      <c r="AO117" s="4">
        <f t="shared" si="1710"/>
        <v>4.1613231890051908E-2</v>
      </c>
      <c r="AP117" s="4">
        <f t="shared" ref="AP117" si="1711">+AP116/AP65</f>
        <v>4.1613231890051908E-2</v>
      </c>
      <c r="AQ117" s="4">
        <f t="shared" ref="AQ117:AR117" si="1712">+AQ116/AQ65</f>
        <v>2.4455616494930624E-2</v>
      </c>
      <c r="AR117" s="4">
        <f t="shared" si="1712"/>
        <v>3.4755570042175797E-2</v>
      </c>
      <c r="AS117" s="4">
        <f t="shared" si="1694"/>
        <v>3.1170745416491678E-2</v>
      </c>
      <c r="AT117" s="4">
        <f t="shared" ref="AT117" si="1713">+AT116/AT65</f>
        <v>8.5014465484213597E-3</v>
      </c>
      <c r="AU117" s="4">
        <f t="shared" ref="AU117:AW117" si="1714">+AU116/AU65</f>
        <v>2.1482801168497673E-2</v>
      </c>
      <c r="AV117" s="4">
        <f t="shared" si="1714"/>
        <v>2.1482801168497673E-2</v>
      </c>
      <c r="AW117" s="4">
        <f t="shared" si="1714"/>
        <v>2.1482801168497673E-2</v>
      </c>
      <c r="AX117" s="4">
        <f t="shared" si="1694"/>
        <v>3.1170745416491678E-2</v>
      </c>
      <c r="AY117" s="4">
        <f t="shared" ref="AY117:AZ117" si="1715">+AY116/AY65</f>
        <v>3.1170745416491678E-2</v>
      </c>
      <c r="AZ117" s="4">
        <f t="shared" si="1715"/>
        <v>3.1170745416491678E-2</v>
      </c>
      <c r="BA117" s="4">
        <f t="shared" ref="BA117" si="1716">+BA116/BA65</f>
        <v>3.1170745416491678E-2</v>
      </c>
      <c r="BB117" s="4">
        <f t="shared" ref="BB117:BC117" si="1717">+BB116/BB65</f>
        <v>2.1482801168497673E-2</v>
      </c>
      <c r="BC117" s="4">
        <f t="shared" si="1717"/>
        <v>2.5827705492126051E-2</v>
      </c>
      <c r="BD117" s="4">
        <f t="shared" si="1694"/>
        <v>7.4831940045506321E-2</v>
      </c>
      <c r="BE117" s="4">
        <f t="shared" ref="BE117:BG117" si="1718">+BE116/BE65</f>
        <v>4.5119602625620592E-2</v>
      </c>
      <c r="BF117" s="4">
        <f t="shared" si="1718"/>
        <v>4.5119602625620592E-2</v>
      </c>
      <c r="BG117" s="4">
        <f t="shared" si="1718"/>
        <v>4.5119602625620592E-2</v>
      </c>
      <c r="BH117" s="4">
        <f t="shared" si="1694"/>
        <v>7.4831940045506321E-2</v>
      </c>
      <c r="BI117" s="4">
        <f t="shared" ref="BI117:BJ117" si="1719">+BI116/BI65</f>
        <v>7.4831940045506321E-2</v>
      </c>
      <c r="BJ117" s="4">
        <f t="shared" si="1719"/>
        <v>7.4831940045506321E-2</v>
      </c>
      <c r="BK117" s="4">
        <f t="shared" ref="BK117" si="1720">+BK116/BK65</f>
        <v>7.4831940045506321E-2</v>
      </c>
      <c r="BL117" s="4">
        <f t="shared" ref="BL117" si="1721">+BL116/BL65</f>
        <v>6.4358008550713025E-2</v>
      </c>
      <c r="BM117" s="4">
        <f t="shared" si="1694"/>
        <v>6.4821347059920015E-2</v>
      </c>
      <c r="BN117" s="4">
        <f t="shared" ref="BN117:BP117" si="1722">+BN116/BN65</f>
        <v>3.1152034872547262E-2</v>
      </c>
      <c r="BO117" s="4">
        <f t="shared" si="1722"/>
        <v>3.1152034872547262E-2</v>
      </c>
      <c r="BP117" s="4">
        <f t="shared" si="1722"/>
        <v>3.1152034872547262E-2</v>
      </c>
      <c r="BQ117" s="4">
        <f t="shared" si="1694"/>
        <v>6.4821347059920015E-2</v>
      </c>
      <c r="BR117" s="4">
        <f t="shared" ref="BR117:BS117" si="1723">+BR116/BR65</f>
        <v>6.4821347059920015E-2</v>
      </c>
      <c r="BS117" s="4">
        <f t="shared" si="1723"/>
        <v>6.4821347059920015E-2</v>
      </c>
      <c r="BT117" s="4">
        <f t="shared" ref="BT117" si="1724">+BT116/BT65</f>
        <v>6.4821347059920015E-2</v>
      </c>
      <c r="BU117" s="4">
        <f t="shared" ref="BU117" si="1725">+BU116/BU65</f>
        <v>3.1152034872547262E-2</v>
      </c>
      <c r="BV117" s="4">
        <f t="shared" ref="BV117" si="1726">+BV116/BV65</f>
        <v>5.5216578777259301E-2</v>
      </c>
      <c r="BW117" s="4">
        <f t="shared" si="1694"/>
        <v>5.2546986941520768E-2</v>
      </c>
      <c r="BX117" s="4">
        <f t="shared" ref="BX117:BZ117" si="1727">+BX116/BX65</f>
        <v>2.7917287181619038E-2</v>
      </c>
      <c r="BY117" s="4">
        <f t="shared" si="1727"/>
        <v>2.7917287181619038E-2</v>
      </c>
      <c r="BZ117" s="4">
        <f t="shared" si="1727"/>
        <v>2.7917287181619038E-2</v>
      </c>
      <c r="CA117" s="4">
        <f t="shared" si="1694"/>
        <v>5.2546986941520768E-2</v>
      </c>
      <c r="CB117" s="4">
        <f t="shared" ref="CB117:CC117" si="1728">+CB116/CB65</f>
        <v>5.2546986941520768E-2</v>
      </c>
      <c r="CC117" s="4">
        <f t="shared" si="1728"/>
        <v>5.2546986941520768E-2</v>
      </c>
      <c r="CD117" s="4">
        <f t="shared" ref="CD117" si="1729">+CD116/CD65</f>
        <v>5.2546986941520768E-2</v>
      </c>
      <c r="CE117" s="4">
        <f t="shared" ref="CE117" si="1730">+CE116/CE65</f>
        <v>2.7917287181619038E-2</v>
      </c>
      <c r="CF117" s="4">
        <f t="shared" ref="CF117:CG117" si="1731">+CF116/CF65</f>
        <v>9.9475907734240965E-3</v>
      </c>
      <c r="CG117" s="4">
        <f t="shared" si="1731"/>
        <v>4.4279720547824634E-2</v>
      </c>
    </row>
    <row r="118" spans="1:85" x14ac:dyDescent="0.25">
      <c r="A118" s="2" t="s">
        <v>152</v>
      </c>
      <c r="C118" s="4">
        <f t="shared" ref="C118:CA118" si="1732">+C83*C101*C117</f>
        <v>0.26217616712390129</v>
      </c>
      <c r="D118" s="4">
        <f t="shared" ref="D118:F118" si="1733">+D83*D101*D117</f>
        <v>0.12393510066572948</v>
      </c>
      <c r="E118" s="4">
        <f t="shared" si="1733"/>
        <v>0.12393510066572948</v>
      </c>
      <c r="F118" s="4">
        <f t="shared" si="1733"/>
        <v>0.12393510066572948</v>
      </c>
      <c r="G118" s="4">
        <f t="shared" si="1732"/>
        <v>0.26217616712390129</v>
      </c>
      <c r="H118" s="4">
        <f t="shared" ref="H118:I118" si="1734">+H83*H101*H117</f>
        <v>0.26217616712390129</v>
      </c>
      <c r="I118" s="4">
        <f t="shared" si="1734"/>
        <v>0.26217616712390129</v>
      </c>
      <c r="J118" s="4">
        <f t="shared" ref="J118" si="1735">+J83*J101*J117</f>
        <v>0.26217616712390129</v>
      </c>
      <c r="K118" s="4">
        <f t="shared" si="1732"/>
        <v>0.12393510066572948</v>
      </c>
      <c r="L118" s="4">
        <f t="shared" ref="L118" si="1736">+L83*L101*L117</f>
        <v>0.2249793060076303</v>
      </c>
      <c r="M118" s="4">
        <f t="shared" si="1732"/>
        <v>0.15984568002834926</v>
      </c>
      <c r="N118" s="4">
        <f t="shared" ref="N118:P118" si="1737">+N83*N101*N117</f>
        <v>9.0622028777766025E-2</v>
      </c>
      <c r="O118" s="4">
        <f t="shared" si="1737"/>
        <v>9.0622028777766025E-2</v>
      </c>
      <c r="P118" s="4">
        <f t="shared" si="1737"/>
        <v>9.0622028777766025E-2</v>
      </c>
      <c r="Q118" s="4">
        <f t="shared" si="1732"/>
        <v>0.15984568002834926</v>
      </c>
      <c r="R118" s="4">
        <f t="shared" ref="R118:S118" si="1738">+R83*R101*R117</f>
        <v>0.15984568002834926</v>
      </c>
      <c r="S118" s="4">
        <f t="shared" si="1738"/>
        <v>0.15984568002834926</v>
      </c>
      <c r="T118" s="4">
        <f t="shared" ref="T118" si="1739">+T83*T101*T117</f>
        <v>0.15984568002834926</v>
      </c>
      <c r="U118" s="4">
        <f t="shared" ref="U118:V118" si="1740">+U83*U101*U117</f>
        <v>9.0622028777766025E-2</v>
      </c>
      <c r="V118" s="4">
        <f t="shared" si="1740"/>
        <v>0.13378319969569827</v>
      </c>
      <c r="W118" s="4">
        <f t="shared" si="1732"/>
        <v>1.120360112992606</v>
      </c>
      <c r="X118" s="4">
        <f t="shared" ref="X118" si="1741">+X83*X101*X117</f>
        <v>0.21513932922241613</v>
      </c>
      <c r="Y118" s="4">
        <f t="shared" ref="Y118:AA118" si="1742">+Y83*Y101*Y117</f>
        <v>0.59941035113578911</v>
      </c>
      <c r="Z118" s="4">
        <f t="shared" si="1742"/>
        <v>0.59941035113578911</v>
      </c>
      <c r="AA118" s="4">
        <f t="shared" si="1742"/>
        <v>0.59941035113578911</v>
      </c>
      <c r="AB118" s="4">
        <f t="shared" si="1732"/>
        <v>1.120360112992606</v>
      </c>
      <c r="AC118" s="4">
        <f t="shared" ref="AC118:AD118" si="1743">+AC83*AC101*AC117</f>
        <v>1.120360112992606</v>
      </c>
      <c r="AD118" s="4">
        <f t="shared" si="1743"/>
        <v>1.120360112992606</v>
      </c>
      <c r="AE118" s="4">
        <f t="shared" ref="AE118" si="1744">+AE83*AE101*AE117</f>
        <v>1.120360112992606</v>
      </c>
      <c r="AF118" s="4">
        <f t="shared" ref="AF118:AG118" si="1745">+AF83*AF101*AF117</f>
        <v>0.59941035113578911</v>
      </c>
      <c r="AG118" s="4">
        <f t="shared" si="1745"/>
        <v>0.94297711488935632</v>
      </c>
      <c r="AH118" s="4">
        <f t="shared" si="1732"/>
        <v>0.91168518740265647</v>
      </c>
      <c r="AI118" s="4">
        <f t="shared" ref="AI118" si="1746">+AI83*AI101*AI117</f>
        <v>0.20073060909363064</v>
      </c>
      <c r="AJ118" s="4">
        <f t="shared" ref="AJ118:AL118" si="1747">+AJ83*AJ101*AJ117</f>
        <v>0.5357868710158602</v>
      </c>
      <c r="AK118" s="4">
        <f t="shared" si="1747"/>
        <v>0.5357868710158602</v>
      </c>
      <c r="AL118" s="4">
        <f t="shared" si="1747"/>
        <v>0.5357868710158602</v>
      </c>
      <c r="AM118" s="4">
        <f t="shared" si="1732"/>
        <v>0.91168518740265647</v>
      </c>
      <c r="AN118" s="4">
        <f t="shared" ref="AN118:AO118" si="1748">+AN83*AN101*AN117</f>
        <v>0.91168518740265647</v>
      </c>
      <c r="AO118" s="4">
        <f t="shared" si="1748"/>
        <v>0.91168518740265647</v>
      </c>
      <c r="AP118" s="4">
        <f t="shared" ref="AP118" si="1749">+AP83*AP101*AP117</f>
        <v>0.91168518740265647</v>
      </c>
      <c r="AQ118" s="4">
        <f t="shared" ref="AQ118:AR118" si="1750">+AQ83*AQ101*AQ117</f>
        <v>0.5357868710158602</v>
      </c>
      <c r="AR118" s="4">
        <f t="shared" si="1750"/>
        <v>0.76144382322686421</v>
      </c>
      <c r="AS118" s="4">
        <f t="shared" si="1732"/>
        <v>0.6829055467645212</v>
      </c>
      <c r="AT118" s="4">
        <f t="shared" ref="AT118" si="1751">+AT83*AT101*AT117</f>
        <v>0.18625428830352561</v>
      </c>
      <c r="AU118" s="4">
        <f t="shared" ref="AU118:AW118" si="1752">+AU83*AU101*AU117</f>
        <v>0.47065682523730984</v>
      </c>
      <c r="AV118" s="4">
        <f t="shared" si="1752"/>
        <v>0.47065682523730984</v>
      </c>
      <c r="AW118" s="4">
        <f t="shared" si="1752"/>
        <v>0.47065682523730984</v>
      </c>
      <c r="AX118" s="4">
        <f t="shared" si="1732"/>
        <v>0.6829055467645212</v>
      </c>
      <c r="AY118" s="4">
        <f t="shared" ref="AY118:AZ118" si="1753">+AY83*AY101*AY117</f>
        <v>0.6829055467645212</v>
      </c>
      <c r="AZ118" s="4">
        <f t="shared" si="1753"/>
        <v>0.6829055467645212</v>
      </c>
      <c r="BA118" s="4">
        <f t="shared" ref="BA118" si="1754">+BA83*BA101*BA117</f>
        <v>0.6829055467645212</v>
      </c>
      <c r="BB118" s="4">
        <f t="shared" ref="BB118:BC118" si="1755">+BB83*BB101*BB117</f>
        <v>0.47065682523730984</v>
      </c>
      <c r="BC118" s="4">
        <f t="shared" si="1755"/>
        <v>0.56584733874992921</v>
      </c>
      <c r="BD118" s="4">
        <f t="shared" si="1732"/>
        <v>4.5704901535167863</v>
      </c>
      <c r="BE118" s="4">
        <f t="shared" ref="BE118:BG118" si="1756">+BE83*BE101*BE117</f>
        <v>2.7557577607313757</v>
      </c>
      <c r="BF118" s="4">
        <f t="shared" si="1756"/>
        <v>2.7557577607313757</v>
      </c>
      <c r="BG118" s="4">
        <f t="shared" si="1756"/>
        <v>2.7557577607313757</v>
      </c>
      <c r="BH118" s="4">
        <f t="shared" si="1732"/>
        <v>4.5704901535167863</v>
      </c>
      <c r="BI118" s="4">
        <f t="shared" ref="BI118:BJ118" si="1757">+BI83*BI101*BI117</f>
        <v>4.5704901535167863</v>
      </c>
      <c r="BJ118" s="4">
        <f t="shared" si="1757"/>
        <v>4.5704901535167863</v>
      </c>
      <c r="BK118" s="4">
        <f t="shared" ref="BK118" si="1758">+BK83*BK101*BK117</f>
        <v>4.5704901535167863</v>
      </c>
      <c r="BL118" s="4">
        <f t="shared" ref="BL118" si="1759">+BL83*BL101*BL117</f>
        <v>3.9307766737319367</v>
      </c>
      <c r="BM118" s="4">
        <f t="shared" si="1732"/>
        <v>3.9590758744848222</v>
      </c>
      <c r="BN118" s="4">
        <f t="shared" ref="BN118:BP118" si="1760">+BN83*BN101*BN117</f>
        <v>1.9026644045364263</v>
      </c>
      <c r="BO118" s="4">
        <f t="shared" si="1760"/>
        <v>1.9026644045364263</v>
      </c>
      <c r="BP118" s="4">
        <f t="shared" si="1760"/>
        <v>1.9026644045364263</v>
      </c>
      <c r="BQ118" s="4">
        <f t="shared" si="1732"/>
        <v>3.9590758744848222</v>
      </c>
      <c r="BR118" s="4">
        <f t="shared" ref="BR118:BS118" si="1761">+BR83*BR101*BR117</f>
        <v>3.9590758744848222</v>
      </c>
      <c r="BS118" s="4">
        <f t="shared" si="1761"/>
        <v>3.9590758744848222</v>
      </c>
      <c r="BT118" s="4">
        <f t="shared" ref="BT118" si="1762">+BT83*BT101*BT117</f>
        <v>3.9590758744848222</v>
      </c>
      <c r="BU118" s="4">
        <f t="shared" ref="BU118" si="1763">+BU83*BU101*BU117</f>
        <v>1.9026644045364263</v>
      </c>
      <c r="BV118" s="4">
        <f t="shared" ref="BV118" si="1764">+BV83*BV101*BV117</f>
        <v>3.3724480410220541</v>
      </c>
      <c r="BW118" s="4">
        <f t="shared" si="1732"/>
        <v>5.7988530357239938</v>
      </c>
      <c r="BX118" s="4">
        <f t="shared" ref="BX118:BZ118" si="1765">+BX83*BX101*BX117</f>
        <v>3.0808283204225306</v>
      </c>
      <c r="BY118" s="4">
        <f t="shared" si="1765"/>
        <v>3.0808283204225306</v>
      </c>
      <c r="BZ118" s="4">
        <f t="shared" si="1765"/>
        <v>3.0808283204225306</v>
      </c>
      <c r="CA118" s="4">
        <f t="shared" si="1732"/>
        <v>5.7988530357239938</v>
      </c>
      <c r="CB118" s="4">
        <f t="shared" ref="CB118:CC118" si="1766">+CB83*CB101*CB117</f>
        <v>5.7988530357239938</v>
      </c>
      <c r="CC118" s="4">
        <f t="shared" si="1766"/>
        <v>5.7988530357239938</v>
      </c>
      <c r="CD118" s="4">
        <f t="shared" ref="CD118" si="1767">+CD83*CD101*CD117</f>
        <v>5.7988530357239938</v>
      </c>
      <c r="CE118" s="4">
        <f t="shared" ref="CE118" si="1768">+CE83*CE101*CE117</f>
        <v>3.0808283204225306</v>
      </c>
      <c r="CF118" s="4">
        <f t="shared" ref="CF118:CG118" si="1769">+CF83*CF101*CF117</f>
        <v>1.0977721142947203</v>
      </c>
      <c r="CG118" s="4">
        <f t="shared" si="1769"/>
        <v>4.8865140870117356</v>
      </c>
    </row>
    <row r="119" spans="1:85" x14ac:dyDescent="0.25">
      <c r="A119" s="2" t="s">
        <v>153</v>
      </c>
      <c r="C119" s="4">
        <f t="shared" ref="C119:J119" si="1770">+C118*1000/C94</f>
        <v>2.5101683928997764</v>
      </c>
      <c r="D119" s="4">
        <f t="shared" si="1770"/>
        <v>1.1865989798948624</v>
      </c>
      <c r="E119" s="4">
        <f t="shared" si="1770"/>
        <v>1.1865989798948624</v>
      </c>
      <c r="F119" s="4">
        <f t="shared" si="1770"/>
        <v>1.1865989798948624</v>
      </c>
      <c r="G119" s="4">
        <f t="shared" si="1770"/>
        <v>2.5101683928997764</v>
      </c>
      <c r="H119" s="4">
        <f t="shared" si="1770"/>
        <v>2.5101683928997764</v>
      </c>
      <c r="I119" s="4">
        <f t="shared" si="1770"/>
        <v>2.5101683928997764</v>
      </c>
      <c r="J119" s="4">
        <f t="shared" si="1770"/>
        <v>2.5101683928997764</v>
      </c>
      <c r="K119" s="4">
        <f t="shared" ref="K119:L119" si="1771">+K118*1000/K94</f>
        <v>1.1865989798948624</v>
      </c>
      <c r="L119" s="4">
        <f t="shared" si="1771"/>
        <v>2.154032340895399</v>
      </c>
      <c r="M119" s="4">
        <f t="shared" ref="M119:AB119" si="1772">+M118*1000/M94</f>
        <v>1.5159058852256637</v>
      </c>
      <c r="N119" s="4">
        <f t="shared" ref="N119:P119" si="1773">+N118*1000/N94</f>
        <v>0.85941932700928225</v>
      </c>
      <c r="O119" s="4">
        <f t="shared" si="1773"/>
        <v>0.85941932700928225</v>
      </c>
      <c r="P119" s="4">
        <f t="shared" si="1773"/>
        <v>0.85941932700928225</v>
      </c>
      <c r="Q119" s="4">
        <f t="shared" si="1772"/>
        <v>1.5159058852256637</v>
      </c>
      <c r="R119" s="4">
        <f t="shared" ref="R119:S119" si="1774">+R118*1000/R94</f>
        <v>1.5159058852256637</v>
      </c>
      <c r="S119" s="4">
        <f t="shared" si="1774"/>
        <v>1.5159058852256637</v>
      </c>
      <c r="T119" s="4">
        <f t="shared" ref="T119" si="1775">+T118*1000/T94</f>
        <v>1.5159058852256637</v>
      </c>
      <c r="U119" s="4">
        <f t="shared" ref="U119:V119" si="1776">+U118*1000/U94</f>
        <v>0.85941932700928225</v>
      </c>
      <c r="V119" s="4">
        <f t="shared" si="1776"/>
        <v>1.2687408238187068</v>
      </c>
      <c r="W119" s="4">
        <f t="shared" si="1772"/>
        <v>1.9607198931309406</v>
      </c>
      <c r="X119" s="4">
        <f t="shared" ref="X119" si="1777">+X118*1000/X94</f>
        <v>0.37651105007164959</v>
      </c>
      <c r="Y119" s="4">
        <f t="shared" ref="Y119:AA119" si="1778">+Y118*1000/Y94</f>
        <v>1.0490161029396632</v>
      </c>
      <c r="Z119" s="4">
        <f t="shared" si="1778"/>
        <v>1.0490161029396632</v>
      </c>
      <c r="AA119" s="4">
        <f t="shared" si="1778"/>
        <v>1.0490161029396632</v>
      </c>
      <c r="AB119" s="4">
        <f t="shared" si="1772"/>
        <v>1.9607198931309406</v>
      </c>
      <c r="AC119" s="4">
        <f t="shared" ref="AC119:AD119" si="1779">+AC118*1000/AC94</f>
        <v>1.9607198931309406</v>
      </c>
      <c r="AD119" s="4">
        <f t="shared" si="1779"/>
        <v>1.9607198931309406</v>
      </c>
      <c r="AE119" s="4">
        <f t="shared" ref="AE119" si="1780">+AE118*1000/AE94</f>
        <v>1.9607198931309406</v>
      </c>
      <c r="AF119" s="4">
        <f t="shared" ref="AF119:AG119" si="1781">+AF118*1000/AF94</f>
        <v>1.0490161029396632</v>
      </c>
      <c r="AG119" s="4">
        <f t="shared" si="1781"/>
        <v>1.6502854452682427</v>
      </c>
      <c r="AH119" s="4">
        <f t="shared" ref="AH119:AQ119" si="1782">+AH118*1000/AH94</f>
        <v>1.5955220669525882</v>
      </c>
      <c r="AI119" s="4">
        <f t="shared" ref="AI119" si="1783">+AI118*1000/AI94</f>
        <v>0.35129463629233076</v>
      </c>
      <c r="AJ119" s="4">
        <f t="shared" ref="AJ119:AL119" si="1784">+AJ118*1000/AJ94</f>
        <v>0.93766991907013009</v>
      </c>
      <c r="AK119" s="4">
        <f t="shared" si="1784"/>
        <v>0.93766991907013009</v>
      </c>
      <c r="AL119" s="4">
        <f t="shared" si="1784"/>
        <v>0.93766991907013009</v>
      </c>
      <c r="AM119" s="4">
        <f t="shared" si="1782"/>
        <v>1.5955220669525882</v>
      </c>
      <c r="AN119" s="4">
        <f t="shared" ref="AN119:AO119" si="1785">+AN118*1000/AN94</f>
        <v>1.5955220669525882</v>
      </c>
      <c r="AO119" s="4">
        <f t="shared" si="1785"/>
        <v>1.5955220669525882</v>
      </c>
      <c r="AP119" s="4">
        <f t="shared" ref="AP119" si="1786">+AP118*1000/AP94</f>
        <v>1.5955220669525882</v>
      </c>
      <c r="AQ119" s="4">
        <f t="shared" si="1782"/>
        <v>0.93766991907013009</v>
      </c>
      <c r="AR119" s="4">
        <f t="shared" ref="AR119" si="1787">+AR118*1000/AR94</f>
        <v>1.332587651406727</v>
      </c>
      <c r="AS119" s="4">
        <f t="shared" ref="AS119:BB119" si="1788">+AS118*1000/AS94</f>
        <v>1.1951393798678511</v>
      </c>
      <c r="AT119" s="4">
        <f t="shared" ref="AT119" si="1789">+AT118*1000/AT94</f>
        <v>0.32595991594363222</v>
      </c>
      <c r="AU119" s="4">
        <f t="shared" ref="AU119:AW119" si="1790">+AU118*1000/AU94</f>
        <v>0.82368712468321892</v>
      </c>
      <c r="AV119" s="4">
        <f t="shared" si="1790"/>
        <v>0.82368712468321892</v>
      </c>
      <c r="AW119" s="4">
        <f t="shared" si="1790"/>
        <v>0.82368712468321892</v>
      </c>
      <c r="AX119" s="4">
        <f t="shared" si="1788"/>
        <v>1.1951393798678511</v>
      </c>
      <c r="AY119" s="4">
        <f t="shared" ref="AY119:AZ119" si="1791">+AY118*1000/AY94</f>
        <v>1.1951393798678511</v>
      </c>
      <c r="AZ119" s="4">
        <f t="shared" si="1791"/>
        <v>1.1951393798678511</v>
      </c>
      <c r="BA119" s="4">
        <f t="shared" ref="BA119" si="1792">+BA118*1000/BA94</f>
        <v>1.1951393798678511</v>
      </c>
      <c r="BB119" s="4">
        <f t="shared" si="1788"/>
        <v>0.82368712468321892</v>
      </c>
      <c r="BC119" s="4">
        <f t="shared" ref="BC119" si="1793">+BC118*1000/BC94</f>
        <v>0.99027814422871241</v>
      </c>
      <c r="BD119" s="4">
        <f t="shared" ref="BD119:BQ119" si="1794">+BD118*1000/BD94</f>
        <v>2.5692782876815303</v>
      </c>
      <c r="BE119" s="4">
        <f t="shared" ref="BE119:BG119" si="1795">+BE118*1000/BE94</f>
        <v>1.5491355069015997</v>
      </c>
      <c r="BF119" s="4">
        <f t="shared" si="1795"/>
        <v>1.5491355069015997</v>
      </c>
      <c r="BG119" s="4">
        <f t="shared" si="1795"/>
        <v>1.5491355069015997</v>
      </c>
      <c r="BH119" s="4">
        <f t="shared" si="1794"/>
        <v>2.5692782876815303</v>
      </c>
      <c r="BI119" s="4">
        <f t="shared" ref="BI119:BJ119" si="1796">+BI118*1000/BI94</f>
        <v>2.5692782876815303</v>
      </c>
      <c r="BJ119" s="4">
        <f t="shared" si="1796"/>
        <v>2.5692782876815303</v>
      </c>
      <c r="BK119" s="4">
        <f t="shared" ref="BK119" si="1797">+BK118*1000/BK94</f>
        <v>2.5692782876815303</v>
      </c>
      <c r="BL119" s="4">
        <f t="shared" ref="BL119" si="1798">+BL118*1000/BL94</f>
        <v>2.2096665395446848</v>
      </c>
      <c r="BM119" s="4">
        <f t="shared" si="1794"/>
        <v>2.2255747943731485</v>
      </c>
      <c r="BN119" s="4">
        <f t="shared" ref="BN119:BP119" si="1799">+BN118*1000/BN94</f>
        <v>1.0695733234560165</v>
      </c>
      <c r="BO119" s="4">
        <f t="shared" si="1799"/>
        <v>1.0695733234560165</v>
      </c>
      <c r="BP119" s="4">
        <f t="shared" si="1799"/>
        <v>1.0695733234560165</v>
      </c>
      <c r="BQ119" s="4">
        <f t="shared" si="1794"/>
        <v>2.2255747943731485</v>
      </c>
      <c r="BR119" s="4">
        <f t="shared" ref="BR119:BS119" si="1800">+BR118*1000/BR94</f>
        <v>2.2255747943731485</v>
      </c>
      <c r="BS119" s="4">
        <f t="shared" si="1800"/>
        <v>2.2255747943731485</v>
      </c>
      <c r="BT119" s="4">
        <f t="shared" ref="BT119" si="1801">+BT118*1000/BT94</f>
        <v>2.2255747943731485</v>
      </c>
      <c r="BU119" s="4">
        <f t="shared" ref="BU119" si="1802">+BU118*1000/BU94</f>
        <v>1.0695733234560165</v>
      </c>
      <c r="BV119" s="4">
        <f t="shared" ref="BV119" si="1803">+BV118*1000/BV94</f>
        <v>1.895804878053382</v>
      </c>
      <c r="BW119" s="4">
        <f t="shared" ref="BW119:CF119" si="1804">+BW118*1000/BW94</f>
        <v>2.1883656026101295</v>
      </c>
      <c r="BX119" s="4">
        <f t="shared" ref="BX119:BZ119" si="1805">+BX118*1000/BX94</f>
        <v>1.1626400397502159</v>
      </c>
      <c r="BY119" s="4">
        <f t="shared" si="1805"/>
        <v>1.1626400397502159</v>
      </c>
      <c r="BZ119" s="4">
        <f t="shared" si="1805"/>
        <v>1.1626400397502159</v>
      </c>
      <c r="CA119" s="4">
        <f t="shared" si="1804"/>
        <v>2.1883656026101295</v>
      </c>
      <c r="CB119" s="4">
        <f t="shared" ref="CB119:CC119" si="1806">+CB118*1000/CB94</f>
        <v>2.1883656026101295</v>
      </c>
      <c r="CC119" s="4">
        <f t="shared" si="1806"/>
        <v>2.1883656026101295</v>
      </c>
      <c r="CD119" s="4">
        <f t="shared" ref="CD119" si="1807">+CD118*1000/CD94</f>
        <v>2.1883656026101295</v>
      </c>
      <c r="CE119" s="4">
        <f t="shared" ref="CE119" si="1808">+CE118*1000/CE94</f>
        <v>1.1626400397502159</v>
      </c>
      <c r="CF119" s="4">
        <f t="shared" si="1804"/>
        <v>0.41427618869241234</v>
      </c>
      <c r="CG119" s="4">
        <f t="shared" ref="CG119" si="1809">+CG118*1000/CG94</f>
        <v>1.8440680042775441</v>
      </c>
    </row>
    <row r="121" spans="1:85" x14ac:dyDescent="0.25">
      <c r="A121" s="2" t="s">
        <v>157</v>
      </c>
    </row>
    <row r="122" spans="1:85" x14ac:dyDescent="0.25">
      <c r="A122" s="2" t="s">
        <v>158</v>
      </c>
      <c r="C122" s="4">
        <f t="shared" ref="C122:J122" si="1810">C108*C105</f>
        <v>1.9388982128176515</v>
      </c>
      <c r="D122" s="4">
        <f t="shared" si="1810"/>
        <v>2.8973378268446184</v>
      </c>
      <c r="E122" s="4">
        <f t="shared" si="1810"/>
        <v>2.8973378268446184</v>
      </c>
      <c r="F122" s="4">
        <f t="shared" si="1810"/>
        <v>2.8973378268446184</v>
      </c>
      <c r="G122" s="4">
        <f t="shared" si="1810"/>
        <v>1.9388982128176515</v>
      </c>
      <c r="H122" s="4">
        <f t="shared" si="1810"/>
        <v>1.9388982128176515</v>
      </c>
      <c r="I122" s="4">
        <f t="shared" si="1810"/>
        <v>1.9388982128176515</v>
      </c>
      <c r="J122" s="4">
        <f t="shared" si="1810"/>
        <v>1.9388982128176515</v>
      </c>
      <c r="K122" s="4">
        <f t="shared" ref="K122:L122" si="1811">K108*K105</f>
        <v>2.8973378268446184</v>
      </c>
      <c r="L122" s="4">
        <f t="shared" si="1811"/>
        <v>2.1805939916223736</v>
      </c>
      <c r="M122" s="4">
        <f t="shared" ref="M122:U122" si="1812">M108*M105</f>
        <v>2.6483660653730872</v>
      </c>
      <c r="N122" s="4">
        <f t="shared" ref="N122:P122" si="1813">N108*N105</f>
        <v>3.1283008002965991</v>
      </c>
      <c r="O122" s="4">
        <f t="shared" si="1813"/>
        <v>3.1283008002965991</v>
      </c>
      <c r="P122" s="4">
        <f t="shared" si="1813"/>
        <v>3.1283008002965991</v>
      </c>
      <c r="Q122" s="4">
        <f t="shared" si="1812"/>
        <v>2.6483660653730872</v>
      </c>
      <c r="R122" s="4">
        <f t="shared" ref="R122:S122" si="1814">R108*R105</f>
        <v>2.6483660653730872</v>
      </c>
      <c r="S122" s="4">
        <f t="shared" si="1814"/>
        <v>2.6483660653730872</v>
      </c>
      <c r="T122" s="4">
        <f t="shared" ref="T122" si="1815">T108*T105</f>
        <v>2.6483660653730872</v>
      </c>
      <c r="U122" s="4">
        <f t="shared" si="1812"/>
        <v>3.1283008002965991</v>
      </c>
      <c r="V122" s="4">
        <f t="shared" ref="V122" si="1816">V108*V105</f>
        <v>2.8082051550164353</v>
      </c>
      <c r="W122" s="4">
        <f t="shared" ref="W122:AF122" si="1817">W108*W105</f>
        <v>15.01655436211218</v>
      </c>
      <c r="X122" s="4">
        <f t="shared" ref="X122" si="1818">X108*X105</f>
        <v>21.292543696066009</v>
      </c>
      <c r="Y122" s="4">
        <f t="shared" ref="Y122:AA122" si="1819">Y108*Y105</f>
        <v>18.628352950432262</v>
      </c>
      <c r="Z122" s="4">
        <f t="shared" si="1819"/>
        <v>18.628352950432262</v>
      </c>
      <c r="AA122" s="4">
        <f t="shared" si="1819"/>
        <v>18.628352950432262</v>
      </c>
      <c r="AB122" s="4">
        <f t="shared" si="1817"/>
        <v>15.01655436211218</v>
      </c>
      <c r="AC122" s="4">
        <f t="shared" ref="AC122:AD122" si="1820">AC108*AC105</f>
        <v>15.01655436211218</v>
      </c>
      <c r="AD122" s="4">
        <f t="shared" si="1820"/>
        <v>15.01655436211218</v>
      </c>
      <c r="AE122" s="4">
        <f t="shared" ref="AE122" si="1821">AE108*AE105</f>
        <v>15.01655436211218</v>
      </c>
      <c r="AF122" s="4">
        <f t="shared" si="1817"/>
        <v>18.628352950432262</v>
      </c>
      <c r="AG122" s="4">
        <f t="shared" ref="AG122" si="1822">AG108*AG105</f>
        <v>16.126606819225184</v>
      </c>
      <c r="AH122" s="4">
        <f t="shared" ref="AH122:AQ122" si="1823">AH108*AH105</f>
        <v>16.46331920749228</v>
      </c>
      <c r="AI122" s="4">
        <f t="shared" ref="AI122" si="1824">AI108*AI105</f>
        <v>21.392440843221152</v>
      </c>
      <c r="AJ122" s="4">
        <f t="shared" ref="AJ122:AL122" si="1825">AJ108*AJ105</f>
        <v>19.06946111960027</v>
      </c>
      <c r="AK122" s="4">
        <f t="shared" si="1825"/>
        <v>19.06946111960027</v>
      </c>
      <c r="AL122" s="4">
        <f t="shared" si="1825"/>
        <v>19.06946111960027</v>
      </c>
      <c r="AM122" s="4">
        <f t="shared" si="1823"/>
        <v>16.46331920749228</v>
      </c>
      <c r="AN122" s="4">
        <f t="shared" ref="AN122:AO122" si="1826">AN108*AN105</f>
        <v>16.46331920749228</v>
      </c>
      <c r="AO122" s="4">
        <f t="shared" si="1826"/>
        <v>16.46331920749228</v>
      </c>
      <c r="AP122" s="4">
        <f t="shared" ref="AP122" si="1827">AP108*AP105</f>
        <v>16.46331920749228</v>
      </c>
      <c r="AQ122" s="4">
        <f t="shared" si="1823"/>
        <v>19.06946111960027</v>
      </c>
      <c r="AR122" s="4">
        <f t="shared" ref="AR122" si="1828">AR108*AR105</f>
        <v>17.375918056103547</v>
      </c>
      <c r="AS122" s="4">
        <f t="shared" ref="AS122:BB122" si="1829">AS108*AS105</f>
        <v>18.049472122022845</v>
      </c>
      <c r="AT122" s="4">
        <f t="shared" ref="AT122" si="1830">AT108*AT105</f>
        <v>21.492806672754138</v>
      </c>
      <c r="AU122" s="4">
        <f t="shared" ref="AU122:AW122" si="1831">AU108*AU105</f>
        <v>19.521014464325372</v>
      </c>
      <c r="AV122" s="4">
        <f t="shared" si="1831"/>
        <v>19.521014464325372</v>
      </c>
      <c r="AW122" s="4">
        <f t="shared" si="1831"/>
        <v>19.521014464325372</v>
      </c>
      <c r="AX122" s="4">
        <f t="shared" si="1829"/>
        <v>18.049472122022845</v>
      </c>
      <c r="AY122" s="4">
        <f t="shared" ref="AY122:AZ122" si="1832">AY108*AY105</f>
        <v>18.049472122022845</v>
      </c>
      <c r="AZ122" s="4">
        <f t="shared" si="1832"/>
        <v>18.049472122022845</v>
      </c>
      <c r="BA122" s="4">
        <f t="shared" ref="BA122" si="1833">BA108*BA105</f>
        <v>18.049472122022845</v>
      </c>
      <c r="BB122" s="4">
        <f t="shared" si="1829"/>
        <v>19.521014464325372</v>
      </c>
      <c r="BC122" s="4">
        <f t="shared" ref="BC122" si="1834">BC108*BC105</f>
        <v>18.72201211804154</v>
      </c>
      <c r="BD122" s="4">
        <f t="shared" ref="BD122:BQ122" si="1835">BD108*BD105</f>
        <v>31.830011432940548</v>
      </c>
      <c r="BE122" s="4">
        <f t="shared" ref="BE122:BG122" si="1836">BE108*BE105</f>
        <v>44.411738836134113</v>
      </c>
      <c r="BF122" s="4">
        <f t="shared" si="1836"/>
        <v>44.411738836134113</v>
      </c>
      <c r="BG122" s="4">
        <f t="shared" si="1836"/>
        <v>44.411738836134113</v>
      </c>
      <c r="BH122" s="4">
        <f t="shared" si="1835"/>
        <v>31.830011432940548</v>
      </c>
      <c r="BI122" s="4">
        <f t="shared" ref="BI122:BJ122" si="1837">BI108*BI105</f>
        <v>31.830011432940548</v>
      </c>
      <c r="BJ122" s="4">
        <f t="shared" si="1837"/>
        <v>31.830011432940548</v>
      </c>
      <c r="BK122" s="4">
        <f t="shared" ref="BK122" si="1838">BK108*BK105</f>
        <v>31.830011432940548</v>
      </c>
      <c r="BL122" s="4">
        <f t="shared" ref="BL122" si="1839">BL108*BL105</f>
        <v>35.997877452040065</v>
      </c>
      <c r="BM122" s="4">
        <f t="shared" si="1835"/>
        <v>36.069009876889048</v>
      </c>
      <c r="BN122" s="4">
        <f t="shared" ref="BN122:BP122" si="1840">BN108*BN105</f>
        <v>50.326323322415213</v>
      </c>
      <c r="BO122" s="4">
        <f t="shared" si="1840"/>
        <v>50.326323322415213</v>
      </c>
      <c r="BP122" s="4">
        <f t="shared" si="1840"/>
        <v>50.326323322415213</v>
      </c>
      <c r="BQ122" s="4">
        <f t="shared" si="1835"/>
        <v>36.069009876889048</v>
      </c>
      <c r="BR122" s="4">
        <f t="shared" ref="BR122:BS122" si="1841">BR108*BR105</f>
        <v>36.069009876889048</v>
      </c>
      <c r="BS122" s="4">
        <f t="shared" si="1841"/>
        <v>36.069009876889048</v>
      </c>
      <c r="BT122" s="4">
        <f t="shared" ref="BT122" si="1842">BT108*BT105</f>
        <v>36.069009876889048</v>
      </c>
      <c r="BU122" s="4">
        <f t="shared" ref="BU122" si="1843">BU108*BU105</f>
        <v>50.326323322415213</v>
      </c>
      <c r="BV122" s="4">
        <f t="shared" ref="BV122" si="1844">BV108*BV105</f>
        <v>39.840292407045851</v>
      </c>
      <c r="BW122" s="4">
        <f t="shared" ref="BW122:CF122" si="1845">BW108*BW105</f>
        <v>74.561946145644598</v>
      </c>
      <c r="BX122" s="4">
        <f t="shared" ref="BX122:BZ122" si="1846">BX108*BX105</f>
        <v>93.406292661428438</v>
      </c>
      <c r="BY122" s="4">
        <f t="shared" si="1846"/>
        <v>93.406292661428438</v>
      </c>
      <c r="BZ122" s="4">
        <f t="shared" si="1846"/>
        <v>93.406292661428438</v>
      </c>
      <c r="CA122" s="4">
        <f t="shared" si="1845"/>
        <v>74.561946145644598</v>
      </c>
      <c r="CB122" s="4">
        <f t="shared" ref="CB122:CC122" si="1847">CB108*CB105</f>
        <v>74.561946145644598</v>
      </c>
      <c r="CC122" s="4">
        <f t="shared" si="1847"/>
        <v>74.561946145644598</v>
      </c>
      <c r="CD122" s="4">
        <f t="shared" ref="CD122" si="1848">CD108*CD105</f>
        <v>74.561946145644598</v>
      </c>
      <c r="CE122" s="4">
        <f t="shared" ref="CE122" si="1849">CE108*CE105</f>
        <v>93.406292661428438</v>
      </c>
      <c r="CF122" s="4">
        <f t="shared" si="1845"/>
        <v>107.15502647469083</v>
      </c>
      <c r="CG122" s="4">
        <f t="shared" ref="CG122" si="1850">CG108*CG105</f>
        <v>80.291015322770235</v>
      </c>
    </row>
    <row r="123" spans="1:85" x14ac:dyDescent="0.25">
      <c r="A123" s="2" t="s">
        <v>159</v>
      </c>
      <c r="C123" s="4">
        <f t="shared" ref="C123:J123" si="1851">+C106</f>
        <v>1.5480977727272731</v>
      </c>
      <c r="D123" s="4">
        <f t="shared" si="1851"/>
        <v>1.5480977727272731</v>
      </c>
      <c r="E123" s="4">
        <f t="shared" si="1851"/>
        <v>1.5480977727272731</v>
      </c>
      <c r="F123" s="4">
        <f t="shared" si="1851"/>
        <v>1.5480977727272731</v>
      </c>
      <c r="G123" s="4">
        <f t="shared" si="1851"/>
        <v>1.5480977727272731</v>
      </c>
      <c r="H123" s="4">
        <f t="shared" si="1851"/>
        <v>1.5480977727272731</v>
      </c>
      <c r="I123" s="4">
        <f t="shared" si="1851"/>
        <v>1.5480977727272731</v>
      </c>
      <c r="J123" s="4">
        <f t="shared" si="1851"/>
        <v>1.5480977727272731</v>
      </c>
      <c r="K123" s="4">
        <f t="shared" ref="K123:L123" si="1852">+K106</f>
        <v>1.5480977727272731</v>
      </c>
      <c r="L123" s="4">
        <f t="shared" si="1852"/>
        <v>1.5480977727272731</v>
      </c>
      <c r="M123" s="4">
        <f t="shared" ref="M123:U123" si="1853">+M106</f>
        <v>1.5480977727272731</v>
      </c>
      <c r="N123" s="4">
        <f t="shared" ref="N123:P123" si="1854">+N106</f>
        <v>1.5480977727272731</v>
      </c>
      <c r="O123" s="4">
        <f t="shared" si="1854"/>
        <v>1.5480977727272731</v>
      </c>
      <c r="P123" s="4">
        <f t="shared" si="1854"/>
        <v>1.5480977727272731</v>
      </c>
      <c r="Q123" s="4">
        <f t="shared" si="1853"/>
        <v>1.5480977727272731</v>
      </c>
      <c r="R123" s="4">
        <f t="shared" ref="R123:S123" si="1855">+R106</f>
        <v>1.5480977727272731</v>
      </c>
      <c r="S123" s="4">
        <f t="shared" si="1855"/>
        <v>1.5480977727272731</v>
      </c>
      <c r="T123" s="4">
        <f t="shared" ref="T123" si="1856">+T106</f>
        <v>1.5480977727272731</v>
      </c>
      <c r="U123" s="4">
        <f t="shared" si="1853"/>
        <v>1.5480977727272731</v>
      </c>
      <c r="V123" s="4">
        <f t="shared" ref="V123" si="1857">+V106</f>
        <v>1.5480977727272731</v>
      </c>
      <c r="W123" s="4">
        <f t="shared" ref="W123:AF123" si="1858">+W106</f>
        <v>9.3893746153846198</v>
      </c>
      <c r="X123" s="4">
        <f t="shared" ref="X123" si="1859">+X106</f>
        <v>9.3893746153846198</v>
      </c>
      <c r="Y123" s="4">
        <f t="shared" ref="Y123:AA123" si="1860">+Y106</f>
        <v>9.3893746153846198</v>
      </c>
      <c r="Z123" s="4">
        <f t="shared" si="1860"/>
        <v>9.3893746153846198</v>
      </c>
      <c r="AA123" s="4">
        <f t="shared" si="1860"/>
        <v>9.3893746153846198</v>
      </c>
      <c r="AB123" s="4">
        <f t="shared" si="1858"/>
        <v>9.3893746153846198</v>
      </c>
      <c r="AC123" s="4">
        <f t="shared" ref="AC123:AD123" si="1861">+AC106</f>
        <v>9.3893746153846198</v>
      </c>
      <c r="AD123" s="4">
        <f t="shared" si="1861"/>
        <v>9.3893746153846198</v>
      </c>
      <c r="AE123" s="4">
        <f t="shared" ref="AE123" si="1862">+AE106</f>
        <v>9.3893746153846198</v>
      </c>
      <c r="AF123" s="4">
        <f t="shared" si="1858"/>
        <v>9.3893746153846198</v>
      </c>
      <c r="AG123" s="4">
        <f t="shared" ref="AG123" si="1863">+AG106</f>
        <v>9.3893746153846198</v>
      </c>
      <c r="AH123" s="4">
        <f t="shared" ref="AH123:AQ123" si="1864">+AH106</f>
        <v>9.3893746153846198</v>
      </c>
      <c r="AI123" s="4">
        <f t="shared" ref="AI123" si="1865">+AI106</f>
        <v>9.3893746153846198</v>
      </c>
      <c r="AJ123" s="4">
        <f t="shared" ref="AJ123:AL123" si="1866">+AJ106</f>
        <v>9.3893746153846198</v>
      </c>
      <c r="AK123" s="4">
        <f t="shared" si="1866"/>
        <v>9.3893746153846198</v>
      </c>
      <c r="AL123" s="4">
        <f t="shared" si="1866"/>
        <v>9.3893746153846198</v>
      </c>
      <c r="AM123" s="4">
        <f t="shared" si="1864"/>
        <v>9.3893746153846198</v>
      </c>
      <c r="AN123" s="4">
        <f t="shared" ref="AN123:AO123" si="1867">+AN106</f>
        <v>9.3893746153846198</v>
      </c>
      <c r="AO123" s="4">
        <f t="shared" si="1867"/>
        <v>9.3893746153846198</v>
      </c>
      <c r="AP123" s="4">
        <f t="shared" ref="AP123" si="1868">+AP106</f>
        <v>9.3893746153846198</v>
      </c>
      <c r="AQ123" s="4">
        <f t="shared" si="1864"/>
        <v>9.3893746153846198</v>
      </c>
      <c r="AR123" s="4">
        <f t="shared" ref="AR123" si="1869">+AR106</f>
        <v>9.3893746153846198</v>
      </c>
      <c r="AS123" s="4">
        <f t="shared" ref="AS123:BB123" si="1870">+AS106</f>
        <v>9.3893746153846198</v>
      </c>
      <c r="AT123" s="4">
        <f t="shared" ref="AT123" si="1871">+AT106</f>
        <v>9.3893746153846198</v>
      </c>
      <c r="AU123" s="4">
        <f t="shared" ref="AU123:AW123" si="1872">+AU106</f>
        <v>9.3893746153846198</v>
      </c>
      <c r="AV123" s="4">
        <f t="shared" si="1872"/>
        <v>9.3893746153846198</v>
      </c>
      <c r="AW123" s="4">
        <f t="shared" si="1872"/>
        <v>9.3893746153846198</v>
      </c>
      <c r="AX123" s="4">
        <f t="shared" si="1870"/>
        <v>9.3893746153846198</v>
      </c>
      <c r="AY123" s="4">
        <f t="shared" ref="AY123:AZ123" si="1873">+AY106</f>
        <v>9.3893746153846198</v>
      </c>
      <c r="AZ123" s="4">
        <f t="shared" si="1873"/>
        <v>9.3893746153846198</v>
      </c>
      <c r="BA123" s="4">
        <f t="shared" ref="BA123" si="1874">+BA106</f>
        <v>9.3893746153846198</v>
      </c>
      <c r="BB123" s="4">
        <f t="shared" si="1870"/>
        <v>9.3893746153846198</v>
      </c>
      <c r="BC123" s="4">
        <f t="shared" ref="BC123" si="1875">+BC106</f>
        <v>9.3893746153846198</v>
      </c>
      <c r="BD123" s="4">
        <f t="shared" ref="BD123:BQ123" si="1876">+BD106</f>
        <v>26.175741176470581</v>
      </c>
      <c r="BE123" s="4">
        <f t="shared" ref="BE123:BG123" si="1877">+BE106</f>
        <v>26.175741176470581</v>
      </c>
      <c r="BF123" s="4">
        <f t="shared" si="1877"/>
        <v>26.175741176470581</v>
      </c>
      <c r="BG123" s="4">
        <f t="shared" si="1877"/>
        <v>26.175741176470581</v>
      </c>
      <c r="BH123" s="4">
        <f t="shared" si="1876"/>
        <v>26.175741176470581</v>
      </c>
      <c r="BI123" s="4">
        <f t="shared" ref="BI123:BJ123" si="1878">+BI106</f>
        <v>26.175741176470581</v>
      </c>
      <c r="BJ123" s="4">
        <f t="shared" si="1878"/>
        <v>26.175741176470581</v>
      </c>
      <c r="BK123" s="4">
        <f t="shared" ref="BK123" si="1879">+BK106</f>
        <v>26.175741176470581</v>
      </c>
      <c r="BL123" s="4">
        <f t="shared" ref="BL123" si="1880">+BL106</f>
        <v>26.175741176470581</v>
      </c>
      <c r="BM123" s="4">
        <f t="shared" si="1876"/>
        <v>26.175741176470581</v>
      </c>
      <c r="BN123" s="4">
        <f t="shared" ref="BN123:BP123" si="1881">+BN106</f>
        <v>26.175741176470581</v>
      </c>
      <c r="BO123" s="4">
        <f t="shared" si="1881"/>
        <v>26.175741176470581</v>
      </c>
      <c r="BP123" s="4">
        <f t="shared" si="1881"/>
        <v>26.175741176470581</v>
      </c>
      <c r="BQ123" s="4">
        <f t="shared" si="1876"/>
        <v>26.175741176470581</v>
      </c>
      <c r="BR123" s="4">
        <f t="shared" ref="BR123:BS123" si="1882">+BR106</f>
        <v>26.175741176470581</v>
      </c>
      <c r="BS123" s="4">
        <f t="shared" si="1882"/>
        <v>26.175741176470581</v>
      </c>
      <c r="BT123" s="4">
        <f t="shared" ref="BT123" si="1883">+BT106</f>
        <v>26.175741176470581</v>
      </c>
      <c r="BU123" s="4">
        <f t="shared" ref="BU123" si="1884">+BU106</f>
        <v>26.175741176470581</v>
      </c>
      <c r="BV123" s="4">
        <f t="shared" ref="BV123" si="1885">+BV106</f>
        <v>26.175741176470581</v>
      </c>
      <c r="BW123" s="4">
        <f t="shared" ref="BW123:CF123" si="1886">+BW106</f>
        <v>47.295247058823513</v>
      </c>
      <c r="BX123" s="4">
        <f t="shared" ref="BX123:BZ123" si="1887">+BX106</f>
        <v>47.295247058823513</v>
      </c>
      <c r="BY123" s="4">
        <f t="shared" si="1887"/>
        <v>47.295247058823513</v>
      </c>
      <c r="BZ123" s="4">
        <f t="shared" si="1887"/>
        <v>47.295247058823513</v>
      </c>
      <c r="CA123" s="4">
        <f t="shared" si="1886"/>
        <v>47.295247058823513</v>
      </c>
      <c r="CB123" s="4">
        <f t="shared" ref="CB123:CC123" si="1888">+CB106</f>
        <v>47.295247058823513</v>
      </c>
      <c r="CC123" s="4">
        <f t="shared" si="1888"/>
        <v>47.295247058823513</v>
      </c>
      <c r="CD123" s="4">
        <f t="shared" ref="CD123" si="1889">+CD106</f>
        <v>47.295247058823513</v>
      </c>
      <c r="CE123" s="4">
        <f t="shared" ref="CE123" si="1890">+CE106</f>
        <v>47.295247058823513</v>
      </c>
      <c r="CF123" s="4">
        <f t="shared" si="1886"/>
        <v>47.295247058823513</v>
      </c>
      <c r="CG123" s="4">
        <f t="shared" ref="CG123" si="1891">+CG106</f>
        <v>47.295247058823513</v>
      </c>
    </row>
    <row r="124" spans="1:85" x14ac:dyDescent="0.25">
      <c r="A124" s="2" t="s">
        <v>160</v>
      </c>
      <c r="C124" s="4">
        <f t="shared" ref="C124:J124" si="1892">+C122*1000/C94</f>
        <v>18.563704947920254</v>
      </c>
      <c r="D124" s="4">
        <f t="shared" si="1892"/>
        <v>27.740148604206453</v>
      </c>
      <c r="E124" s="4">
        <f t="shared" si="1892"/>
        <v>27.740148604206453</v>
      </c>
      <c r="F124" s="4">
        <f t="shared" si="1892"/>
        <v>27.740148604206453</v>
      </c>
      <c r="G124" s="4">
        <f t="shared" si="1892"/>
        <v>18.563704947920254</v>
      </c>
      <c r="H124" s="4">
        <f t="shared" si="1892"/>
        <v>18.563704947920254</v>
      </c>
      <c r="I124" s="4">
        <f t="shared" si="1892"/>
        <v>18.563704947920254</v>
      </c>
      <c r="J124" s="4">
        <f t="shared" si="1892"/>
        <v>18.563704947920254</v>
      </c>
      <c r="K124" s="4">
        <f t="shared" ref="K124:L124" si="1893">+K122*1000/K94</f>
        <v>27.740148604206453</v>
      </c>
      <c r="L124" s="4">
        <f t="shared" si="1893"/>
        <v>20.877786778120292</v>
      </c>
      <c r="M124" s="4">
        <f t="shared" ref="M124:U124" si="1894">+M122*1000/M94</f>
        <v>25.115934969396609</v>
      </c>
      <c r="N124" s="4">
        <f t="shared" ref="N124:P124" si="1895">+N122*1000/N94</f>
        <v>29.667424187408251</v>
      </c>
      <c r="O124" s="4">
        <f t="shared" si="1895"/>
        <v>29.667424187408251</v>
      </c>
      <c r="P124" s="4">
        <f t="shared" si="1895"/>
        <v>29.667424187408251</v>
      </c>
      <c r="Q124" s="4">
        <f t="shared" si="1894"/>
        <v>25.115934969396609</v>
      </c>
      <c r="R124" s="4">
        <f t="shared" ref="R124:S124" si="1896">+R122*1000/R94</f>
        <v>25.115934969396609</v>
      </c>
      <c r="S124" s="4">
        <f t="shared" si="1896"/>
        <v>25.115934969396609</v>
      </c>
      <c r="T124" s="4">
        <f t="shared" ref="T124" si="1897">+T122*1000/T94</f>
        <v>25.115934969396609</v>
      </c>
      <c r="U124" s="4">
        <f t="shared" si="1894"/>
        <v>29.667424187408251</v>
      </c>
      <c r="V124" s="4">
        <f t="shared" ref="V124" si="1898">+V122*1000/V94</f>
        <v>26.631778354319433</v>
      </c>
      <c r="W124" s="4">
        <f t="shared" ref="W124:AF124" si="1899">+W122*1000/W94</f>
        <v>26.280172350503761</v>
      </c>
      <c r="X124" s="4">
        <f t="shared" ref="X124" si="1900">+X122*1000/X94</f>
        <v>37.263656137062029</v>
      </c>
      <c r="Y124" s="4">
        <f t="shared" ref="Y124:AA124" si="1901">+Y122*1000/Y94</f>
        <v>32.60110903860609</v>
      </c>
      <c r="Z124" s="4">
        <f t="shared" si="1901"/>
        <v>32.60110903860609</v>
      </c>
      <c r="AA124" s="4">
        <f t="shared" si="1901"/>
        <v>32.60110903860609</v>
      </c>
      <c r="AB124" s="4">
        <f t="shared" si="1899"/>
        <v>26.280172350503761</v>
      </c>
      <c r="AC124" s="4">
        <f t="shared" ref="AC124:AD124" si="1902">+AC122*1000/AC94</f>
        <v>26.280172350503761</v>
      </c>
      <c r="AD124" s="4">
        <f t="shared" si="1902"/>
        <v>26.280172350503761</v>
      </c>
      <c r="AE124" s="4">
        <f t="shared" ref="AE124" si="1903">+AE122*1000/AE94</f>
        <v>26.280172350503761</v>
      </c>
      <c r="AF124" s="4">
        <f t="shared" si="1899"/>
        <v>32.60110903860609</v>
      </c>
      <c r="AG124" s="4">
        <f t="shared" ref="AG124" si="1904">+AG122*1000/AG94</f>
        <v>28.222853020620327</v>
      </c>
      <c r="AH124" s="4">
        <f t="shared" ref="AH124:AQ124" si="1905">+AH122*1000/AH94</f>
        <v>28.812126657090179</v>
      </c>
      <c r="AI124" s="4">
        <f t="shared" ref="AI124" si="1906">+AI122*1000/AI94</f>
        <v>37.438484142292353</v>
      </c>
      <c r="AJ124" s="4">
        <f t="shared" ref="AJ124:AL124" si="1907">+AJ122*1000/AJ94</f>
        <v>33.373083649519423</v>
      </c>
      <c r="AK124" s="4">
        <f t="shared" si="1907"/>
        <v>33.373083649519423</v>
      </c>
      <c r="AL124" s="4">
        <f t="shared" si="1907"/>
        <v>33.373083649519423</v>
      </c>
      <c r="AM124" s="4">
        <f t="shared" si="1905"/>
        <v>28.812126657090179</v>
      </c>
      <c r="AN124" s="4">
        <f t="shared" ref="AN124:AO124" si="1908">+AN122*1000/AN94</f>
        <v>28.812126657090179</v>
      </c>
      <c r="AO124" s="4">
        <f t="shared" si="1908"/>
        <v>28.812126657090179</v>
      </c>
      <c r="AP124" s="4">
        <f t="shared" ref="AP124" si="1909">+AP122*1000/AP94</f>
        <v>28.812126657090179</v>
      </c>
      <c r="AQ124" s="4">
        <f t="shared" si="1905"/>
        <v>33.373083649519423</v>
      </c>
      <c r="AR124" s="4">
        <f t="shared" ref="AR124" si="1910">+AR122*1000/AR94</f>
        <v>30.409247704305031</v>
      </c>
      <c r="AS124" s="4">
        <f t="shared" ref="AS124:BB124" si="1911">+AS122*1000/AS94</f>
        <v>31.588021244019501</v>
      </c>
      <c r="AT124" s="4">
        <f t="shared" ref="AT124" si="1912">+AT122*1000/AT94</f>
        <v>37.614132379206346</v>
      </c>
      <c r="AU124" s="4">
        <f t="shared" ref="AU124:AW124" si="1913">+AU122*1000/AU94</f>
        <v>34.163338153892489</v>
      </c>
      <c r="AV124" s="4">
        <f t="shared" si="1913"/>
        <v>34.163338153892489</v>
      </c>
      <c r="AW124" s="4">
        <f t="shared" si="1913"/>
        <v>34.163338153892489</v>
      </c>
      <c r="AX124" s="4">
        <f t="shared" si="1911"/>
        <v>31.588021244019501</v>
      </c>
      <c r="AY124" s="4">
        <f t="shared" ref="AY124:AZ124" si="1914">+AY122*1000/AY94</f>
        <v>31.588021244019501</v>
      </c>
      <c r="AZ124" s="4">
        <f t="shared" si="1914"/>
        <v>31.588021244019501</v>
      </c>
      <c r="BA124" s="4">
        <f t="shared" ref="BA124" si="1915">+BA122*1000/BA94</f>
        <v>31.588021244019501</v>
      </c>
      <c r="BB124" s="4">
        <f t="shared" si="1911"/>
        <v>34.163338153892489</v>
      </c>
      <c r="BC124" s="4">
        <f t="shared" ref="BC124" si="1916">+BC122*1000/BC94</f>
        <v>32.765020080222058</v>
      </c>
      <c r="BD124" s="4">
        <f t="shared" ref="BD124:BQ124" si="1917">+BD122*1000/BD94</f>
        <v>17.893082475712781</v>
      </c>
      <c r="BE124" s="4">
        <f t="shared" ref="BE124:BG124" si="1918">+BE122*1000/BE94</f>
        <v>24.965837902979064</v>
      </c>
      <c r="BF124" s="4">
        <f t="shared" si="1918"/>
        <v>24.965837902979064</v>
      </c>
      <c r="BG124" s="4">
        <f t="shared" si="1918"/>
        <v>24.965837902979064</v>
      </c>
      <c r="BH124" s="4">
        <f t="shared" si="1917"/>
        <v>17.893082475712781</v>
      </c>
      <c r="BI124" s="4">
        <f t="shared" ref="BI124:BJ124" si="1919">+BI122*1000/BI94</f>
        <v>17.893082475712781</v>
      </c>
      <c r="BJ124" s="4">
        <f t="shared" si="1919"/>
        <v>17.893082475712781</v>
      </c>
      <c r="BK124" s="4">
        <f t="shared" ref="BK124" si="1920">+BK122*1000/BK94</f>
        <v>17.893082475712781</v>
      </c>
      <c r="BL124" s="4">
        <f t="shared" ref="BL124" si="1921">+BL122*1000/BL94</f>
        <v>20.236027610513784</v>
      </c>
      <c r="BM124" s="4">
        <f t="shared" si="1917"/>
        <v>20.276014349042036</v>
      </c>
      <c r="BN124" s="4">
        <f t="shared" ref="BN124:BP124" si="1922">+BN122*1000/BN94</f>
        <v>28.290692128858371</v>
      </c>
      <c r="BO124" s="4">
        <f t="shared" si="1922"/>
        <v>28.290692128858371</v>
      </c>
      <c r="BP124" s="4">
        <f t="shared" si="1922"/>
        <v>28.290692128858371</v>
      </c>
      <c r="BQ124" s="4">
        <f t="shared" si="1917"/>
        <v>20.276014349042036</v>
      </c>
      <c r="BR124" s="4">
        <f t="shared" ref="BR124:BS124" si="1923">+BR122*1000/BR94</f>
        <v>20.276014349042036</v>
      </c>
      <c r="BS124" s="4">
        <f t="shared" si="1923"/>
        <v>20.276014349042036</v>
      </c>
      <c r="BT124" s="4">
        <f t="shared" ref="BT124" si="1924">+BT122*1000/BT94</f>
        <v>20.276014349042036</v>
      </c>
      <c r="BU124" s="4">
        <f t="shared" ref="BU124" si="1925">+BU122*1000/BU94</f>
        <v>28.290692128858371</v>
      </c>
      <c r="BV124" s="4">
        <f t="shared" ref="BV124" si="1926">+BV122*1000/BV94</f>
        <v>22.396022049745415</v>
      </c>
      <c r="BW124" s="4">
        <f t="shared" ref="BW124:CF124" si="1927">+BW122*1000/BW94</f>
        <v>28.13811579696738</v>
      </c>
      <c r="BX124" s="4">
        <f t="shared" ref="BX124:BZ124" si="1928">+BX122*1000/BX94</f>
        <v>35.249577229902066</v>
      </c>
      <c r="BY124" s="4">
        <f t="shared" si="1928"/>
        <v>35.249577229902066</v>
      </c>
      <c r="BZ124" s="4">
        <f t="shared" si="1928"/>
        <v>35.249577229902066</v>
      </c>
      <c r="CA124" s="4">
        <f t="shared" si="1927"/>
        <v>28.13811579696738</v>
      </c>
      <c r="CB124" s="4">
        <f t="shared" ref="CB124:CC124" si="1929">+CB122*1000/CB94</f>
        <v>28.13811579696738</v>
      </c>
      <c r="CC124" s="4">
        <f t="shared" si="1929"/>
        <v>28.13811579696738</v>
      </c>
      <c r="CD124" s="4">
        <f t="shared" ref="CD124" si="1930">+CD122*1000/CD94</f>
        <v>28.13811579696738</v>
      </c>
      <c r="CE124" s="4">
        <f t="shared" ref="CE124" si="1931">+CE122*1000/CE94</f>
        <v>35.249577229902066</v>
      </c>
      <c r="CF124" s="4">
        <f t="shared" si="1927"/>
        <v>40.438061223380224</v>
      </c>
      <c r="CG124" s="4">
        <f t="shared" ref="CG124" si="1932">+CG122*1000/CG94</f>
        <v>30.300146433881146</v>
      </c>
    </row>
    <row r="125" spans="1:85" x14ac:dyDescent="0.25">
      <c r="A125" s="2" t="s">
        <v>161</v>
      </c>
      <c r="C125" s="4">
        <f t="shared" ref="C125:J125" si="1933">+C123*1000/C94</f>
        <v>14.822041762408073</v>
      </c>
      <c r="D125" s="4">
        <f t="shared" si="1933"/>
        <v>14.822041762408073</v>
      </c>
      <c r="E125" s="4">
        <f t="shared" si="1933"/>
        <v>14.822041762408073</v>
      </c>
      <c r="F125" s="4">
        <f t="shared" si="1933"/>
        <v>14.822041762408073</v>
      </c>
      <c r="G125" s="4">
        <f t="shared" si="1933"/>
        <v>14.822041762408073</v>
      </c>
      <c r="H125" s="4">
        <f t="shared" si="1933"/>
        <v>14.822041762408073</v>
      </c>
      <c r="I125" s="4">
        <f t="shared" si="1933"/>
        <v>14.822041762408073</v>
      </c>
      <c r="J125" s="4">
        <f t="shared" si="1933"/>
        <v>14.822041762408073</v>
      </c>
      <c r="K125" s="4">
        <f t="shared" ref="K125:L125" si="1934">+K123*1000/K94</f>
        <v>14.822041762408073</v>
      </c>
      <c r="L125" s="4">
        <f t="shared" si="1934"/>
        <v>14.822041762408073</v>
      </c>
      <c r="M125" s="4">
        <f t="shared" ref="M125:U125" si="1935">+M123*1000/M94</f>
        <v>14.68147605969587</v>
      </c>
      <c r="N125" s="4">
        <f t="shared" ref="N125:P125" si="1936">+N123*1000/N94</f>
        <v>14.68147605969587</v>
      </c>
      <c r="O125" s="4">
        <f t="shared" si="1936"/>
        <v>14.68147605969587</v>
      </c>
      <c r="P125" s="4">
        <f t="shared" si="1936"/>
        <v>14.68147605969587</v>
      </c>
      <c r="Q125" s="4">
        <f t="shared" si="1935"/>
        <v>14.68147605969587</v>
      </c>
      <c r="R125" s="4">
        <f t="shared" ref="R125:S125" si="1937">+R123*1000/R94</f>
        <v>14.68147605969587</v>
      </c>
      <c r="S125" s="4">
        <f t="shared" si="1937"/>
        <v>14.68147605969587</v>
      </c>
      <c r="T125" s="4">
        <f t="shared" ref="T125" si="1938">+T123*1000/T94</f>
        <v>14.68147605969587</v>
      </c>
      <c r="U125" s="4">
        <f t="shared" si="1935"/>
        <v>14.68147605969587</v>
      </c>
      <c r="V125" s="4">
        <f t="shared" ref="V125" si="1939">+V123*1000/V94</f>
        <v>14.68147605969587</v>
      </c>
      <c r="W125" s="4">
        <f t="shared" ref="W125:AF125" si="1940">+W123*1000/W94</f>
        <v>16.432157284918265</v>
      </c>
      <c r="X125" s="4">
        <f t="shared" ref="X125" si="1941">+X123*1000/X94</f>
        <v>16.432157284918265</v>
      </c>
      <c r="Y125" s="4">
        <f t="shared" ref="Y125:AA125" si="1942">+Y123*1000/Y94</f>
        <v>16.432157284918265</v>
      </c>
      <c r="Z125" s="4">
        <f t="shared" si="1942"/>
        <v>16.432157284918265</v>
      </c>
      <c r="AA125" s="4">
        <f t="shared" si="1942"/>
        <v>16.432157284918265</v>
      </c>
      <c r="AB125" s="4">
        <f t="shared" si="1940"/>
        <v>16.432157284918265</v>
      </c>
      <c r="AC125" s="4">
        <f t="shared" ref="AC125:AD125" si="1943">+AC123*1000/AC94</f>
        <v>16.432157284918265</v>
      </c>
      <c r="AD125" s="4">
        <f t="shared" si="1943"/>
        <v>16.432157284918265</v>
      </c>
      <c r="AE125" s="4">
        <f t="shared" ref="AE125" si="1944">+AE123*1000/AE94</f>
        <v>16.432157284918265</v>
      </c>
      <c r="AF125" s="4">
        <f t="shared" si="1940"/>
        <v>16.432157284918265</v>
      </c>
      <c r="AG125" s="4">
        <f t="shared" ref="AG125" si="1945">+AG123*1000/AG94</f>
        <v>16.432157284918265</v>
      </c>
      <c r="AH125" s="4">
        <f t="shared" ref="AH125:AQ125" si="1946">+AH123*1000/AH94</f>
        <v>16.432157284918265</v>
      </c>
      <c r="AI125" s="4">
        <f t="shared" ref="AI125" si="1947">+AI123*1000/AI94</f>
        <v>16.432157284918265</v>
      </c>
      <c r="AJ125" s="4">
        <f t="shared" ref="AJ125:AL125" si="1948">+AJ123*1000/AJ94</f>
        <v>16.432157284918265</v>
      </c>
      <c r="AK125" s="4">
        <f t="shared" si="1948"/>
        <v>16.432157284918265</v>
      </c>
      <c r="AL125" s="4">
        <f t="shared" si="1948"/>
        <v>16.432157284918265</v>
      </c>
      <c r="AM125" s="4">
        <f t="shared" si="1946"/>
        <v>16.432157284918265</v>
      </c>
      <c r="AN125" s="4">
        <f t="shared" ref="AN125:AO125" si="1949">+AN123*1000/AN94</f>
        <v>16.432157284918265</v>
      </c>
      <c r="AO125" s="4">
        <f t="shared" si="1949"/>
        <v>16.432157284918265</v>
      </c>
      <c r="AP125" s="4">
        <f t="shared" ref="AP125" si="1950">+AP123*1000/AP94</f>
        <v>16.432157284918265</v>
      </c>
      <c r="AQ125" s="4">
        <f t="shared" si="1946"/>
        <v>16.432157284918265</v>
      </c>
      <c r="AR125" s="4">
        <f t="shared" ref="AR125" si="1951">+AR123*1000/AR94</f>
        <v>16.432157284918265</v>
      </c>
      <c r="AS125" s="4">
        <f t="shared" ref="AS125:BB125" si="1952">+AS123*1000/AS94</f>
        <v>16.432157284918265</v>
      </c>
      <c r="AT125" s="4">
        <f t="shared" ref="AT125" si="1953">+AT123*1000/AT94</f>
        <v>16.432157284918265</v>
      </c>
      <c r="AU125" s="4">
        <f t="shared" ref="AU125:AW125" si="1954">+AU123*1000/AU94</f>
        <v>16.432157284918265</v>
      </c>
      <c r="AV125" s="4">
        <f t="shared" si="1954"/>
        <v>16.432157284918265</v>
      </c>
      <c r="AW125" s="4">
        <f t="shared" si="1954"/>
        <v>16.432157284918265</v>
      </c>
      <c r="AX125" s="4">
        <f t="shared" si="1952"/>
        <v>16.432157284918265</v>
      </c>
      <c r="AY125" s="4">
        <f t="shared" ref="AY125:AZ125" si="1955">+AY123*1000/AY94</f>
        <v>16.432157284918265</v>
      </c>
      <c r="AZ125" s="4">
        <f t="shared" si="1955"/>
        <v>16.432157284918265</v>
      </c>
      <c r="BA125" s="4">
        <f t="shared" ref="BA125" si="1956">+BA123*1000/BA94</f>
        <v>16.432157284918265</v>
      </c>
      <c r="BB125" s="4">
        <f t="shared" si="1952"/>
        <v>16.432157284918265</v>
      </c>
      <c r="BC125" s="4">
        <f t="shared" ref="BC125" si="1957">+BC123*1000/BC94</f>
        <v>16.432157284918265</v>
      </c>
      <c r="BD125" s="4">
        <f t="shared" ref="BD125:BQ125" si="1958">+BD123*1000/BD94</f>
        <v>14.714562598265152</v>
      </c>
      <c r="BE125" s="4">
        <f t="shared" ref="BE125:BG125" si="1959">+BE123*1000/BE94</f>
        <v>14.714562598265152</v>
      </c>
      <c r="BF125" s="4">
        <f t="shared" si="1959"/>
        <v>14.714562598265152</v>
      </c>
      <c r="BG125" s="4">
        <f t="shared" si="1959"/>
        <v>14.714562598265152</v>
      </c>
      <c r="BH125" s="4">
        <f t="shared" si="1958"/>
        <v>14.714562598265152</v>
      </c>
      <c r="BI125" s="4">
        <f t="shared" ref="BI125:BJ125" si="1960">+BI123*1000/BI94</f>
        <v>14.714562598265152</v>
      </c>
      <c r="BJ125" s="4">
        <f t="shared" si="1960"/>
        <v>14.714562598265152</v>
      </c>
      <c r="BK125" s="4">
        <f t="shared" ref="BK125" si="1961">+BK123*1000/BK94</f>
        <v>14.714562598265152</v>
      </c>
      <c r="BL125" s="4">
        <f t="shared" ref="BL125" si="1962">+BL123*1000/BL94</f>
        <v>14.714562598265152</v>
      </c>
      <c r="BM125" s="4">
        <f t="shared" si="1958"/>
        <v>14.714562598265152</v>
      </c>
      <c r="BN125" s="4">
        <f t="shared" ref="BN125:BP125" si="1963">+BN123*1000/BN94</f>
        <v>14.714562598265152</v>
      </c>
      <c r="BO125" s="4">
        <f t="shared" si="1963"/>
        <v>14.714562598265152</v>
      </c>
      <c r="BP125" s="4">
        <f t="shared" si="1963"/>
        <v>14.714562598265152</v>
      </c>
      <c r="BQ125" s="4">
        <f t="shared" si="1958"/>
        <v>14.714562598265152</v>
      </c>
      <c r="BR125" s="4">
        <f t="shared" ref="BR125:BS125" si="1964">+BR123*1000/BR94</f>
        <v>14.714562598265152</v>
      </c>
      <c r="BS125" s="4">
        <f t="shared" si="1964"/>
        <v>14.714562598265152</v>
      </c>
      <c r="BT125" s="4">
        <f t="shared" ref="BT125" si="1965">+BT123*1000/BT94</f>
        <v>14.714562598265152</v>
      </c>
      <c r="BU125" s="4">
        <f t="shared" ref="BU125" si="1966">+BU123*1000/BU94</f>
        <v>14.714562598265152</v>
      </c>
      <c r="BV125" s="4">
        <f t="shared" ref="BV125" si="1967">+BV123*1000/BV94</f>
        <v>14.714562598265152</v>
      </c>
      <c r="BW125" s="4">
        <f t="shared" ref="BW125:CF125" si="1968">+BW123*1000/BW94</f>
        <v>17.848235020419907</v>
      </c>
      <c r="BX125" s="4">
        <f t="shared" ref="BX125:BZ125" si="1969">+BX123*1000/BX94</f>
        <v>17.848235020419907</v>
      </c>
      <c r="BY125" s="4">
        <f t="shared" si="1969"/>
        <v>17.848235020419907</v>
      </c>
      <c r="BZ125" s="4">
        <f t="shared" si="1969"/>
        <v>17.848235020419907</v>
      </c>
      <c r="CA125" s="4">
        <f t="shared" si="1968"/>
        <v>17.848235020419907</v>
      </c>
      <c r="CB125" s="4">
        <f t="shared" ref="CB125:CC125" si="1970">+CB123*1000/CB94</f>
        <v>17.848235020419907</v>
      </c>
      <c r="CC125" s="4">
        <f t="shared" si="1970"/>
        <v>17.848235020419907</v>
      </c>
      <c r="CD125" s="4">
        <f t="shared" ref="CD125" si="1971">+CD123*1000/CD94</f>
        <v>17.848235020419907</v>
      </c>
      <c r="CE125" s="4">
        <f t="shared" ref="CE125" si="1972">+CE123*1000/CE94</f>
        <v>17.848235020419907</v>
      </c>
      <c r="CF125" s="4">
        <f t="shared" si="1968"/>
        <v>17.848235020419907</v>
      </c>
      <c r="CG125" s="4">
        <f t="shared" ref="CG125" si="1973">+CG123*1000/CG94</f>
        <v>17.848235020419907</v>
      </c>
    </row>
    <row r="126" spans="1:85" x14ac:dyDescent="0.25">
      <c r="A126" s="2" t="s">
        <v>162</v>
      </c>
      <c r="C126" s="4">
        <f t="shared" ref="C126:J126" si="1974">+C124+C125</f>
        <v>33.385746710328327</v>
      </c>
      <c r="D126" s="4">
        <f t="shared" si="1974"/>
        <v>42.56219036661453</v>
      </c>
      <c r="E126" s="4">
        <f t="shared" si="1974"/>
        <v>42.56219036661453</v>
      </c>
      <c r="F126" s="4">
        <f t="shared" si="1974"/>
        <v>42.56219036661453</v>
      </c>
      <c r="G126" s="4">
        <f t="shared" si="1974"/>
        <v>33.385746710328327</v>
      </c>
      <c r="H126" s="4">
        <f t="shared" si="1974"/>
        <v>33.385746710328327</v>
      </c>
      <c r="I126" s="4">
        <f t="shared" si="1974"/>
        <v>33.385746710328327</v>
      </c>
      <c r="J126" s="4">
        <f t="shared" si="1974"/>
        <v>33.385746710328327</v>
      </c>
      <c r="K126" s="4">
        <f t="shared" ref="K126:L126" si="1975">+K124+K125</f>
        <v>42.56219036661453</v>
      </c>
      <c r="L126" s="4">
        <f t="shared" si="1975"/>
        <v>35.699828540528365</v>
      </c>
      <c r="M126" s="4">
        <f t="shared" ref="M126:U126" si="1976">+M124+M125</f>
        <v>39.79741102909248</v>
      </c>
      <c r="N126" s="4">
        <f t="shared" ref="N126:P126" si="1977">+N124+N125</f>
        <v>44.348900247104119</v>
      </c>
      <c r="O126" s="4">
        <f t="shared" si="1977"/>
        <v>44.348900247104119</v>
      </c>
      <c r="P126" s="4">
        <f t="shared" si="1977"/>
        <v>44.348900247104119</v>
      </c>
      <c r="Q126" s="4">
        <f t="shared" si="1976"/>
        <v>39.79741102909248</v>
      </c>
      <c r="R126" s="4">
        <f t="shared" ref="R126:S126" si="1978">+R124+R125</f>
        <v>39.79741102909248</v>
      </c>
      <c r="S126" s="4">
        <f t="shared" si="1978"/>
        <v>39.79741102909248</v>
      </c>
      <c r="T126" s="4">
        <f t="shared" ref="T126" si="1979">+T124+T125</f>
        <v>39.79741102909248</v>
      </c>
      <c r="U126" s="4">
        <f t="shared" si="1976"/>
        <v>44.348900247104119</v>
      </c>
      <c r="V126" s="4">
        <f t="shared" ref="V126" si="1980">+V124+V125</f>
        <v>41.313254414015304</v>
      </c>
      <c r="W126" s="4">
        <f t="shared" ref="W126:AF126" si="1981">+W124+W125</f>
        <v>42.712329635422023</v>
      </c>
      <c r="X126" s="4">
        <f t="shared" ref="X126" si="1982">+X124+X125</f>
        <v>53.69581342198029</v>
      </c>
      <c r="Y126" s="4">
        <f t="shared" ref="Y126:AA126" si="1983">+Y124+Y125</f>
        <v>49.033266323524359</v>
      </c>
      <c r="Z126" s="4">
        <f t="shared" si="1983"/>
        <v>49.033266323524359</v>
      </c>
      <c r="AA126" s="4">
        <f t="shared" si="1983"/>
        <v>49.033266323524359</v>
      </c>
      <c r="AB126" s="4">
        <f t="shared" si="1981"/>
        <v>42.712329635422023</v>
      </c>
      <c r="AC126" s="4">
        <f t="shared" ref="AC126:AD126" si="1984">+AC124+AC125</f>
        <v>42.712329635422023</v>
      </c>
      <c r="AD126" s="4">
        <f t="shared" si="1984"/>
        <v>42.712329635422023</v>
      </c>
      <c r="AE126" s="4">
        <f t="shared" ref="AE126" si="1985">+AE124+AE125</f>
        <v>42.712329635422023</v>
      </c>
      <c r="AF126" s="4">
        <f t="shared" si="1981"/>
        <v>49.033266323524359</v>
      </c>
      <c r="AG126" s="4">
        <f t="shared" ref="AG126" si="1986">+AG124+AG125</f>
        <v>44.655010305538596</v>
      </c>
      <c r="AH126" s="4">
        <f t="shared" ref="AH126:AQ126" si="1987">+AH124+AH125</f>
        <v>45.244283942008444</v>
      </c>
      <c r="AI126" s="4">
        <f t="shared" ref="AI126" si="1988">+AI124+AI125</f>
        <v>53.870641427210614</v>
      </c>
      <c r="AJ126" s="4">
        <f t="shared" ref="AJ126:AL126" si="1989">+AJ124+AJ125</f>
        <v>49.805240934437691</v>
      </c>
      <c r="AK126" s="4">
        <f t="shared" si="1989"/>
        <v>49.805240934437691</v>
      </c>
      <c r="AL126" s="4">
        <f t="shared" si="1989"/>
        <v>49.805240934437691</v>
      </c>
      <c r="AM126" s="4">
        <f t="shared" si="1987"/>
        <v>45.244283942008444</v>
      </c>
      <c r="AN126" s="4">
        <f t="shared" ref="AN126:AO126" si="1990">+AN124+AN125</f>
        <v>45.244283942008444</v>
      </c>
      <c r="AO126" s="4">
        <f t="shared" si="1990"/>
        <v>45.244283942008444</v>
      </c>
      <c r="AP126" s="4">
        <f t="shared" ref="AP126" si="1991">+AP124+AP125</f>
        <v>45.244283942008444</v>
      </c>
      <c r="AQ126" s="4">
        <f t="shared" si="1987"/>
        <v>49.805240934437691</v>
      </c>
      <c r="AR126" s="4">
        <f t="shared" ref="AR126" si="1992">+AR124+AR125</f>
        <v>46.841404989223292</v>
      </c>
      <c r="AS126" s="4">
        <f t="shared" ref="AS126:BB126" si="1993">+AS124+AS125</f>
        <v>48.020178528937763</v>
      </c>
      <c r="AT126" s="4">
        <f t="shared" ref="AT126" si="1994">+AT124+AT125</f>
        <v>54.046289664124615</v>
      </c>
      <c r="AU126" s="4">
        <f t="shared" ref="AU126:AW126" si="1995">+AU124+AU125</f>
        <v>50.595495438810758</v>
      </c>
      <c r="AV126" s="4">
        <f t="shared" si="1995"/>
        <v>50.595495438810758</v>
      </c>
      <c r="AW126" s="4">
        <f t="shared" si="1995"/>
        <v>50.595495438810758</v>
      </c>
      <c r="AX126" s="4">
        <f t="shared" si="1993"/>
        <v>48.020178528937763</v>
      </c>
      <c r="AY126" s="4">
        <f t="shared" ref="AY126:AZ126" si="1996">+AY124+AY125</f>
        <v>48.020178528937763</v>
      </c>
      <c r="AZ126" s="4">
        <f t="shared" si="1996"/>
        <v>48.020178528937763</v>
      </c>
      <c r="BA126" s="4">
        <f t="shared" ref="BA126" si="1997">+BA124+BA125</f>
        <v>48.020178528937763</v>
      </c>
      <c r="BB126" s="4">
        <f t="shared" si="1993"/>
        <v>50.595495438810758</v>
      </c>
      <c r="BC126" s="4">
        <f t="shared" ref="BC126" si="1998">+BC124+BC125</f>
        <v>49.19717736514032</v>
      </c>
      <c r="BD126" s="4">
        <f t="shared" ref="BD126:BQ126" si="1999">+BD124+BD125</f>
        <v>32.607645073977935</v>
      </c>
      <c r="BE126" s="4">
        <f t="shared" ref="BE126:BG126" si="2000">+BE124+BE125</f>
        <v>39.680400501244215</v>
      </c>
      <c r="BF126" s="4">
        <f t="shared" si="2000"/>
        <v>39.680400501244215</v>
      </c>
      <c r="BG126" s="4">
        <f t="shared" si="2000"/>
        <v>39.680400501244215</v>
      </c>
      <c r="BH126" s="4">
        <f t="shared" si="1999"/>
        <v>32.607645073977935</v>
      </c>
      <c r="BI126" s="4">
        <f t="shared" ref="BI126:BJ126" si="2001">+BI124+BI125</f>
        <v>32.607645073977935</v>
      </c>
      <c r="BJ126" s="4">
        <f t="shared" si="2001"/>
        <v>32.607645073977935</v>
      </c>
      <c r="BK126" s="4">
        <f t="shared" ref="BK126" si="2002">+BK124+BK125</f>
        <v>32.607645073977935</v>
      </c>
      <c r="BL126" s="4">
        <f t="shared" ref="BL126" si="2003">+BL124+BL125</f>
        <v>34.950590208778934</v>
      </c>
      <c r="BM126" s="4">
        <f t="shared" si="1999"/>
        <v>34.99057694730719</v>
      </c>
      <c r="BN126" s="4">
        <f t="shared" ref="BN126:BP126" si="2004">+BN124+BN125</f>
        <v>43.005254727123521</v>
      </c>
      <c r="BO126" s="4">
        <f t="shared" si="2004"/>
        <v>43.005254727123521</v>
      </c>
      <c r="BP126" s="4">
        <f t="shared" si="2004"/>
        <v>43.005254727123521</v>
      </c>
      <c r="BQ126" s="4">
        <f t="shared" si="1999"/>
        <v>34.99057694730719</v>
      </c>
      <c r="BR126" s="4">
        <f t="shared" ref="BR126:BS126" si="2005">+BR124+BR125</f>
        <v>34.99057694730719</v>
      </c>
      <c r="BS126" s="4">
        <f t="shared" si="2005"/>
        <v>34.99057694730719</v>
      </c>
      <c r="BT126" s="4">
        <f t="shared" ref="BT126" si="2006">+BT124+BT125</f>
        <v>34.99057694730719</v>
      </c>
      <c r="BU126" s="4">
        <f t="shared" ref="BU126" si="2007">+BU124+BU125</f>
        <v>43.005254727123521</v>
      </c>
      <c r="BV126" s="4">
        <f t="shared" ref="BV126" si="2008">+BV124+BV125</f>
        <v>37.110584648010565</v>
      </c>
      <c r="BW126" s="4">
        <f t="shared" ref="BW126:CF126" si="2009">+BW124+BW125</f>
        <v>45.98635081738729</v>
      </c>
      <c r="BX126" s="4">
        <f t="shared" ref="BX126:BZ126" si="2010">+BX124+BX125</f>
        <v>53.097812250321972</v>
      </c>
      <c r="BY126" s="4">
        <f t="shared" si="2010"/>
        <v>53.097812250321972</v>
      </c>
      <c r="BZ126" s="4">
        <f t="shared" si="2010"/>
        <v>53.097812250321972</v>
      </c>
      <c r="CA126" s="4">
        <f t="shared" si="2009"/>
        <v>45.98635081738729</v>
      </c>
      <c r="CB126" s="4">
        <f t="shared" ref="CB126:CC126" si="2011">+CB124+CB125</f>
        <v>45.98635081738729</v>
      </c>
      <c r="CC126" s="4">
        <f t="shared" si="2011"/>
        <v>45.98635081738729</v>
      </c>
      <c r="CD126" s="4">
        <f t="shared" ref="CD126" si="2012">+CD124+CD125</f>
        <v>45.98635081738729</v>
      </c>
      <c r="CE126" s="4">
        <f t="shared" ref="CE126" si="2013">+CE124+CE125</f>
        <v>53.097812250321972</v>
      </c>
      <c r="CF126" s="4">
        <f t="shared" si="2009"/>
        <v>58.28629624380013</v>
      </c>
      <c r="CG126" s="4">
        <f t="shared" ref="CG126" si="2014">+CG124+CG125</f>
        <v>48.148381454301052</v>
      </c>
    </row>
    <row r="127" spans="1:85" x14ac:dyDescent="0.25">
      <c r="A127" s="2" t="s">
        <v>163</v>
      </c>
      <c r="B127" s="2" t="s">
        <v>164</v>
      </c>
      <c r="C127" s="3">
        <f t="shared" ref="C127:CG127" si="2015">VS_svin_tot_omsat_lager</f>
        <v>0.66286302531667807</v>
      </c>
      <c r="D127" s="3">
        <f t="shared" si="2015"/>
        <v>0.66286302531667807</v>
      </c>
      <c r="E127" s="3">
        <f t="shared" si="2015"/>
        <v>0.66286302531667807</v>
      </c>
      <c r="F127" s="3">
        <f t="shared" si="2015"/>
        <v>0.66286302531667807</v>
      </c>
      <c r="G127" s="3">
        <f t="shared" si="2015"/>
        <v>0.66286302531667807</v>
      </c>
      <c r="H127" s="3">
        <f t="shared" si="2015"/>
        <v>0.66286302531667807</v>
      </c>
      <c r="I127" s="3">
        <f t="shared" si="2015"/>
        <v>0.66286302531667807</v>
      </c>
      <c r="J127" s="3">
        <f t="shared" si="2015"/>
        <v>0.66286302531667807</v>
      </c>
      <c r="K127" s="3">
        <f t="shared" si="2015"/>
        <v>0.66286302531667807</v>
      </c>
      <c r="L127" s="3">
        <f t="shared" si="2015"/>
        <v>0.66286302531667807</v>
      </c>
      <c r="M127" s="3">
        <f t="shared" si="2015"/>
        <v>0.66286302531667807</v>
      </c>
      <c r="N127" s="3">
        <f t="shared" si="2015"/>
        <v>0.66286302531667807</v>
      </c>
      <c r="O127" s="3">
        <f t="shared" si="2015"/>
        <v>0.66286302531667807</v>
      </c>
      <c r="P127" s="3">
        <f t="shared" si="2015"/>
        <v>0.66286302531667807</v>
      </c>
      <c r="Q127" s="3">
        <f t="shared" si="2015"/>
        <v>0.66286302531667807</v>
      </c>
      <c r="R127" s="3">
        <f t="shared" si="2015"/>
        <v>0.66286302531667807</v>
      </c>
      <c r="S127" s="3">
        <f t="shared" si="2015"/>
        <v>0.66286302531667807</v>
      </c>
      <c r="T127" s="3">
        <f t="shared" si="2015"/>
        <v>0.66286302531667807</v>
      </c>
      <c r="U127" s="3">
        <f t="shared" si="2015"/>
        <v>0.66286302531667807</v>
      </c>
      <c r="V127" s="3">
        <f t="shared" si="2015"/>
        <v>0.66286302531667807</v>
      </c>
      <c r="W127" s="3">
        <f t="shared" si="2015"/>
        <v>0.66286302531667807</v>
      </c>
      <c r="X127" s="3">
        <f t="shared" si="2015"/>
        <v>0.66286302531667807</v>
      </c>
      <c r="Y127" s="3">
        <f t="shared" si="2015"/>
        <v>0.66286302531667807</v>
      </c>
      <c r="Z127" s="3">
        <f t="shared" si="2015"/>
        <v>0.66286302531667807</v>
      </c>
      <c r="AA127" s="3">
        <f t="shared" si="2015"/>
        <v>0.66286302531667807</v>
      </c>
      <c r="AB127" s="3">
        <f t="shared" si="2015"/>
        <v>0.66286302531667807</v>
      </c>
      <c r="AC127" s="3">
        <f t="shared" si="2015"/>
        <v>0.66286302531667807</v>
      </c>
      <c r="AD127" s="3">
        <f t="shared" si="2015"/>
        <v>0.66286302531667807</v>
      </c>
      <c r="AE127" s="3">
        <f t="shared" si="2015"/>
        <v>0.66286302531667807</v>
      </c>
      <c r="AF127" s="3">
        <f t="shared" si="2015"/>
        <v>0.66286302531667807</v>
      </c>
      <c r="AG127" s="3">
        <f t="shared" si="2015"/>
        <v>0.66286302531667807</v>
      </c>
      <c r="AH127" s="3">
        <f t="shared" si="2015"/>
        <v>0.66286302531667807</v>
      </c>
      <c r="AI127" s="3">
        <f t="shared" si="2015"/>
        <v>0.66286302531667807</v>
      </c>
      <c r="AJ127" s="3">
        <f t="shared" si="2015"/>
        <v>0.66286302531667807</v>
      </c>
      <c r="AK127" s="3">
        <f t="shared" si="2015"/>
        <v>0.66286302531667807</v>
      </c>
      <c r="AL127" s="3">
        <f t="shared" si="2015"/>
        <v>0.66286302531667807</v>
      </c>
      <c r="AM127" s="3">
        <f t="shared" si="2015"/>
        <v>0.66286302531667807</v>
      </c>
      <c r="AN127" s="3">
        <f t="shared" si="2015"/>
        <v>0.66286302531667807</v>
      </c>
      <c r="AO127" s="3">
        <f t="shared" si="2015"/>
        <v>0.66286302531667807</v>
      </c>
      <c r="AP127" s="3">
        <f t="shared" si="2015"/>
        <v>0.66286302531667807</v>
      </c>
      <c r="AQ127" s="3">
        <f t="shared" si="2015"/>
        <v>0.66286302531667807</v>
      </c>
      <c r="AR127" s="3">
        <f t="shared" si="2015"/>
        <v>0.66286302531667807</v>
      </c>
      <c r="AS127" s="3">
        <f t="shared" si="2015"/>
        <v>0.66286302531667807</v>
      </c>
      <c r="AT127" s="3">
        <f t="shared" si="2015"/>
        <v>0.66286302531667807</v>
      </c>
      <c r="AU127" s="3">
        <f t="shared" si="2015"/>
        <v>0.66286302531667807</v>
      </c>
      <c r="AV127" s="3">
        <f t="shared" si="2015"/>
        <v>0.66286302531667807</v>
      </c>
      <c r="AW127" s="3">
        <f t="shared" si="2015"/>
        <v>0.66286302531667807</v>
      </c>
      <c r="AX127" s="3">
        <f t="shared" si="2015"/>
        <v>0.66286302531667807</v>
      </c>
      <c r="AY127" s="3">
        <f t="shared" si="2015"/>
        <v>0.66286302531667807</v>
      </c>
      <c r="AZ127" s="3">
        <f t="shared" si="2015"/>
        <v>0.66286302531667807</v>
      </c>
      <c r="BA127" s="3">
        <f t="shared" si="2015"/>
        <v>0.66286302531667807</v>
      </c>
      <c r="BB127" s="3">
        <f t="shared" si="2015"/>
        <v>0.66286302531667807</v>
      </c>
      <c r="BC127" s="3">
        <f t="shared" si="2015"/>
        <v>0.66286302531667807</v>
      </c>
      <c r="BD127" s="3">
        <f t="shared" si="2015"/>
        <v>0.66286302531667807</v>
      </c>
      <c r="BE127" s="3">
        <f t="shared" si="2015"/>
        <v>0.66286302531667807</v>
      </c>
      <c r="BF127" s="3">
        <f t="shared" si="2015"/>
        <v>0.66286302531667807</v>
      </c>
      <c r="BG127" s="3">
        <f t="shared" si="2015"/>
        <v>0.66286302531667807</v>
      </c>
      <c r="BH127" s="3">
        <f t="shared" si="2015"/>
        <v>0.66286302531667807</v>
      </c>
      <c r="BI127" s="3">
        <f t="shared" si="2015"/>
        <v>0.66286302531667807</v>
      </c>
      <c r="BJ127" s="3">
        <f t="shared" si="2015"/>
        <v>0.66286302531667807</v>
      </c>
      <c r="BK127" s="3">
        <f t="shared" si="2015"/>
        <v>0.66286302531667807</v>
      </c>
      <c r="BL127" s="3">
        <f t="shared" si="2015"/>
        <v>0.66286302531667807</v>
      </c>
      <c r="BM127" s="3">
        <f t="shared" si="2015"/>
        <v>0.66286302531667807</v>
      </c>
      <c r="BN127" s="3">
        <f t="shared" si="2015"/>
        <v>0.66286302531667807</v>
      </c>
      <c r="BO127" s="3">
        <f t="shared" si="2015"/>
        <v>0.66286302531667807</v>
      </c>
      <c r="BP127" s="3">
        <f t="shared" si="2015"/>
        <v>0.66286302531667807</v>
      </c>
      <c r="BQ127" s="3">
        <f t="shared" si="2015"/>
        <v>0.66286302531667807</v>
      </c>
      <c r="BR127" s="3">
        <f t="shared" si="2015"/>
        <v>0.66286302531667807</v>
      </c>
      <c r="BS127" s="3">
        <f t="shared" si="2015"/>
        <v>0.66286302531667807</v>
      </c>
      <c r="BT127" s="3">
        <f t="shared" si="2015"/>
        <v>0.66286302531667807</v>
      </c>
      <c r="BU127" s="3">
        <f t="shared" si="2015"/>
        <v>0.66286302531667807</v>
      </c>
      <c r="BV127" s="3">
        <f t="shared" si="2015"/>
        <v>0.66286302531667807</v>
      </c>
      <c r="BW127" s="3">
        <f t="shared" si="2015"/>
        <v>0.66286302531667807</v>
      </c>
      <c r="BX127" s="3">
        <f t="shared" si="2015"/>
        <v>0.66286302531667807</v>
      </c>
      <c r="BY127" s="3">
        <f t="shared" si="2015"/>
        <v>0.66286302531667807</v>
      </c>
      <c r="BZ127" s="3">
        <f t="shared" si="2015"/>
        <v>0.66286302531667807</v>
      </c>
      <c r="CA127" s="3">
        <f t="shared" si="2015"/>
        <v>0.66286302531667807</v>
      </c>
      <c r="CB127" s="3">
        <f t="shared" si="2015"/>
        <v>0.66286302531667807</v>
      </c>
      <c r="CC127" s="3">
        <f t="shared" si="2015"/>
        <v>0.66286302531667807</v>
      </c>
      <c r="CD127" s="3">
        <f t="shared" si="2015"/>
        <v>0.66286302531667807</v>
      </c>
      <c r="CE127" s="3">
        <f t="shared" si="2015"/>
        <v>0.66286302531667807</v>
      </c>
      <c r="CF127" s="3">
        <f t="shared" si="2015"/>
        <v>0.66286302531667807</v>
      </c>
      <c r="CG127" s="3">
        <f t="shared" si="2015"/>
        <v>0.66286302531667807</v>
      </c>
    </row>
    <row r="128" spans="1:85" x14ac:dyDescent="0.25">
      <c r="A128" s="2" t="s">
        <v>165</v>
      </c>
      <c r="C128" s="4">
        <f t="shared" ref="C128:J128" si="2016">+C127*C124</f>
        <v>12.305193622864605</v>
      </c>
      <c r="D128" s="4">
        <f t="shared" si="2016"/>
        <v>18.387918826518515</v>
      </c>
      <c r="E128" s="4">
        <f t="shared" si="2016"/>
        <v>18.387918826518515</v>
      </c>
      <c r="F128" s="4">
        <f t="shared" si="2016"/>
        <v>18.387918826518515</v>
      </c>
      <c r="G128" s="4">
        <f t="shared" si="2016"/>
        <v>12.305193622864605</v>
      </c>
      <c r="H128" s="4">
        <f t="shared" si="2016"/>
        <v>12.305193622864605</v>
      </c>
      <c r="I128" s="4">
        <f t="shared" si="2016"/>
        <v>12.305193622864605</v>
      </c>
      <c r="J128" s="4">
        <f t="shared" si="2016"/>
        <v>12.305193622864605</v>
      </c>
      <c r="K128" s="4">
        <f t="shared" ref="K128:L128" si="2017">+K127*K124</f>
        <v>18.387918826518515</v>
      </c>
      <c r="L128" s="4">
        <f t="shared" si="2017"/>
        <v>13.839112905661358</v>
      </c>
      <c r="M128" s="4">
        <f t="shared" ref="M128:U128" si="2018">+M127*M124</f>
        <v>16.648424637471184</v>
      </c>
      <c r="N128" s="4">
        <f t="shared" ref="N128:P128" si="2019">+N127*N124</f>
        <v>19.665438550218624</v>
      </c>
      <c r="O128" s="4">
        <f t="shared" si="2019"/>
        <v>19.665438550218624</v>
      </c>
      <c r="P128" s="4">
        <f t="shared" si="2019"/>
        <v>19.665438550218624</v>
      </c>
      <c r="Q128" s="4">
        <f t="shared" si="2018"/>
        <v>16.648424637471184</v>
      </c>
      <c r="R128" s="4">
        <f t="shared" ref="R128:S128" si="2020">+R127*R124</f>
        <v>16.648424637471184</v>
      </c>
      <c r="S128" s="4">
        <f t="shared" si="2020"/>
        <v>16.648424637471184</v>
      </c>
      <c r="T128" s="4">
        <f t="shared" ref="T128" si="2021">+T127*T124</f>
        <v>16.648424637471184</v>
      </c>
      <c r="U128" s="4">
        <f t="shared" si="2018"/>
        <v>19.665438550218624</v>
      </c>
      <c r="V128" s="4">
        <f t="shared" ref="V128" si="2022">+V127*V124</f>
        <v>17.6532211695074</v>
      </c>
      <c r="W128" s="4">
        <f t="shared" ref="W128:AF128" si="2023">+W127*W124</f>
        <v>17.420154550098637</v>
      </c>
      <c r="X128" s="4">
        <f t="shared" ref="X128" si="2024">+X127*X124</f>
        <v>24.700699841373332</v>
      </c>
      <c r="Y128" s="4">
        <f t="shared" ref="Y128:AA128" si="2025">+Y127*Y124</f>
        <v>21.610069766009332</v>
      </c>
      <c r="Z128" s="4">
        <f t="shared" si="2025"/>
        <v>21.610069766009332</v>
      </c>
      <c r="AA128" s="4">
        <f t="shared" si="2025"/>
        <v>21.610069766009332</v>
      </c>
      <c r="AB128" s="4">
        <f t="shared" si="2023"/>
        <v>17.420154550098637</v>
      </c>
      <c r="AC128" s="4">
        <f t="shared" ref="AC128:AD128" si="2026">+AC127*AC124</f>
        <v>17.420154550098637</v>
      </c>
      <c r="AD128" s="4">
        <f t="shared" si="2026"/>
        <v>17.420154550098637</v>
      </c>
      <c r="AE128" s="4">
        <f t="shared" ref="AE128" si="2027">+AE127*AE124</f>
        <v>17.420154550098637</v>
      </c>
      <c r="AF128" s="4">
        <f t="shared" si="2023"/>
        <v>21.610069766009332</v>
      </c>
      <c r="AG128" s="4">
        <f t="shared" ref="AG128" si="2028">+AG127*AG124</f>
        <v>18.707885736316335</v>
      </c>
      <c r="AH128" s="4">
        <f t="shared" ref="AH128:AQ128" si="2029">+AH127*AH124</f>
        <v>19.098493441726102</v>
      </c>
      <c r="AI128" s="4">
        <f t="shared" ref="AI128" si="2030">+AI127*AI124</f>
        <v>24.816586861830388</v>
      </c>
      <c r="AJ128" s="4">
        <f t="shared" ref="AJ128:AL128" si="2031">+AJ127*AJ124</f>
        <v>22.121783192067006</v>
      </c>
      <c r="AK128" s="4">
        <f t="shared" si="2031"/>
        <v>22.121783192067006</v>
      </c>
      <c r="AL128" s="4">
        <f t="shared" si="2031"/>
        <v>22.121783192067006</v>
      </c>
      <c r="AM128" s="4">
        <f t="shared" si="2029"/>
        <v>19.098493441726102</v>
      </c>
      <c r="AN128" s="4">
        <f t="shared" ref="AN128:AO128" si="2032">+AN127*AN124</f>
        <v>19.098493441726102</v>
      </c>
      <c r="AO128" s="4">
        <f t="shared" si="2032"/>
        <v>19.098493441726102</v>
      </c>
      <c r="AP128" s="4">
        <f t="shared" ref="AP128" si="2033">+AP127*AP124</f>
        <v>19.098493441726102</v>
      </c>
      <c r="AQ128" s="4">
        <f t="shared" si="2029"/>
        <v>22.121783192067006</v>
      </c>
      <c r="AR128" s="4">
        <f t="shared" ref="AR128" si="2034">+AR127*AR124</f>
        <v>20.157165930879881</v>
      </c>
      <c r="AS128" s="4">
        <f t="shared" ref="AS128:BB128" si="2035">+AS127*AS124</f>
        <v>20.938531325578264</v>
      </c>
      <c r="AT128" s="4">
        <f t="shared" ref="AT128" si="2036">+AT127*AT124</f>
        <v>24.933017583542735</v>
      </c>
      <c r="AU128" s="4">
        <f t="shared" ref="AU128:AW128" si="2037">+AU127*AU124</f>
        <v>22.64561368360587</v>
      </c>
      <c r="AV128" s="4">
        <f t="shared" si="2037"/>
        <v>22.64561368360587</v>
      </c>
      <c r="AW128" s="4">
        <f t="shared" si="2037"/>
        <v>22.64561368360587</v>
      </c>
      <c r="AX128" s="4">
        <f t="shared" si="2035"/>
        <v>20.938531325578264</v>
      </c>
      <c r="AY128" s="4">
        <f t="shared" ref="AY128:AZ128" si="2038">+AY127*AY124</f>
        <v>20.938531325578264</v>
      </c>
      <c r="AZ128" s="4">
        <f t="shared" si="2038"/>
        <v>20.938531325578264</v>
      </c>
      <c r="BA128" s="4">
        <f t="shared" ref="BA128" si="2039">+BA127*BA124</f>
        <v>20.938531325578264</v>
      </c>
      <c r="BB128" s="4">
        <f t="shared" si="2035"/>
        <v>22.64561368360587</v>
      </c>
      <c r="BC128" s="4">
        <f t="shared" ref="BC128" si="2040">+BC127*BC124</f>
        <v>21.7187203349377</v>
      </c>
      <c r="BD128" s="4">
        <f t="shared" ref="BD128:BQ128" si="2041">+BD127*BD124</f>
        <v>11.86066278209181</v>
      </c>
      <c r="BE128" s="4">
        <f t="shared" ref="BE128:BG128" si="2042">+BE127*BE124</f>
        <v>16.548930841934492</v>
      </c>
      <c r="BF128" s="4">
        <f t="shared" si="2042"/>
        <v>16.548930841934492</v>
      </c>
      <c r="BG128" s="4">
        <f t="shared" si="2042"/>
        <v>16.548930841934492</v>
      </c>
      <c r="BH128" s="4">
        <f t="shared" si="2041"/>
        <v>11.86066278209181</v>
      </c>
      <c r="BI128" s="4">
        <f t="shared" ref="BI128:BJ128" si="2043">+BI127*BI124</f>
        <v>11.86066278209181</v>
      </c>
      <c r="BJ128" s="4">
        <f t="shared" si="2043"/>
        <v>11.86066278209181</v>
      </c>
      <c r="BK128" s="4">
        <f t="shared" ref="BK128" si="2044">+BK127*BK124</f>
        <v>11.86066278209181</v>
      </c>
      <c r="BL128" s="4">
        <f t="shared" ref="BL128" si="2045">+BL127*BL124</f>
        <v>13.413714482296994</v>
      </c>
      <c r="BM128" s="4">
        <f t="shared" si="2041"/>
        <v>13.440220212770379</v>
      </c>
      <c r="BN128" s="4">
        <f t="shared" ref="BN128:BP128" si="2046">+BN127*BN124</f>
        <v>18.752853772837792</v>
      </c>
      <c r="BO128" s="4">
        <f t="shared" si="2046"/>
        <v>18.752853772837792</v>
      </c>
      <c r="BP128" s="4">
        <f t="shared" si="2046"/>
        <v>18.752853772837792</v>
      </c>
      <c r="BQ128" s="4">
        <f t="shared" si="2041"/>
        <v>13.440220212770379</v>
      </c>
      <c r="BR128" s="4">
        <f t="shared" ref="BR128:BS128" si="2047">+BR127*BR124</f>
        <v>13.440220212770379</v>
      </c>
      <c r="BS128" s="4">
        <f t="shared" si="2047"/>
        <v>13.440220212770379</v>
      </c>
      <c r="BT128" s="4">
        <f t="shared" ref="BT128" si="2048">+BT127*BT124</f>
        <v>13.440220212770379</v>
      </c>
      <c r="BU128" s="4">
        <f t="shared" ref="BU128" si="2049">+BU127*BU124</f>
        <v>18.752853772837792</v>
      </c>
      <c r="BV128" s="4">
        <f t="shared" ref="BV128" si="2050">+BV127*BV124</f>
        <v>14.845494930953276</v>
      </c>
      <c r="BW128" s="4">
        <f t="shared" ref="BW128:CF128" si="2051">+BW127*BW124</f>
        <v>18.651716563888808</v>
      </c>
      <c r="BX128" s="4">
        <f t="shared" ref="BX128:BZ128" si="2052">+BX127*BX124</f>
        <v>23.365641403746771</v>
      </c>
      <c r="BY128" s="4">
        <f t="shared" si="2052"/>
        <v>23.365641403746771</v>
      </c>
      <c r="BZ128" s="4">
        <f t="shared" si="2052"/>
        <v>23.365641403746771</v>
      </c>
      <c r="CA128" s="4">
        <f t="shared" si="2051"/>
        <v>18.651716563888808</v>
      </c>
      <c r="CB128" s="4">
        <f t="shared" ref="CB128:CC128" si="2053">+CB127*CB124</f>
        <v>18.651716563888808</v>
      </c>
      <c r="CC128" s="4">
        <f t="shared" si="2053"/>
        <v>18.651716563888808</v>
      </c>
      <c r="CD128" s="4">
        <f t="shared" ref="CD128" si="2054">+CD127*CD124</f>
        <v>18.651716563888808</v>
      </c>
      <c r="CE128" s="4">
        <f t="shared" ref="CE128" si="2055">+CE127*CE124</f>
        <v>23.365641403746771</v>
      </c>
      <c r="CF128" s="4">
        <f t="shared" si="2051"/>
        <v>26.804895600470864</v>
      </c>
      <c r="CG128" s="4">
        <f t="shared" ref="CG128" si="2056">+CG127*CG124</f>
        <v>20.084846732700811</v>
      </c>
    </row>
    <row r="129" spans="1:85" x14ac:dyDescent="0.25">
      <c r="A129" s="2" t="s">
        <v>166</v>
      </c>
      <c r="C129" s="4">
        <f t="shared" ref="C129:J129" si="2057">+C125*C127</f>
        <v>9.8249834439999617</v>
      </c>
      <c r="D129" s="4">
        <f t="shared" si="2057"/>
        <v>9.8249834439999617</v>
      </c>
      <c r="E129" s="4">
        <f t="shared" si="2057"/>
        <v>9.8249834439999617</v>
      </c>
      <c r="F129" s="4">
        <f t="shared" si="2057"/>
        <v>9.8249834439999617</v>
      </c>
      <c r="G129" s="4">
        <f t="shared" si="2057"/>
        <v>9.8249834439999617</v>
      </c>
      <c r="H129" s="4">
        <f t="shared" si="2057"/>
        <v>9.8249834439999617</v>
      </c>
      <c r="I129" s="4">
        <f t="shared" si="2057"/>
        <v>9.8249834439999617</v>
      </c>
      <c r="J129" s="4">
        <f t="shared" si="2057"/>
        <v>9.8249834439999617</v>
      </c>
      <c r="K129" s="4">
        <f t="shared" ref="K129:L129" si="2058">+K125*K127</f>
        <v>9.8249834439999617</v>
      </c>
      <c r="L129" s="4">
        <f t="shared" si="2058"/>
        <v>9.8249834439999617</v>
      </c>
      <c r="M129" s="4">
        <f t="shared" ref="M129:AB129" si="2059">+M125*M127</f>
        <v>9.7318076370443869</v>
      </c>
      <c r="N129" s="4">
        <f t="shared" ref="N129:P129" si="2060">+N125*N127</f>
        <v>9.7318076370443869</v>
      </c>
      <c r="O129" s="4">
        <f t="shared" si="2060"/>
        <v>9.7318076370443869</v>
      </c>
      <c r="P129" s="4">
        <f t="shared" si="2060"/>
        <v>9.7318076370443869</v>
      </c>
      <c r="Q129" s="4">
        <f t="shared" si="2059"/>
        <v>9.7318076370443869</v>
      </c>
      <c r="R129" s="4">
        <f t="shared" ref="R129:S129" si="2061">+R125*R127</f>
        <v>9.7318076370443869</v>
      </c>
      <c r="S129" s="4">
        <f t="shared" si="2061"/>
        <v>9.7318076370443869</v>
      </c>
      <c r="T129" s="4">
        <f t="shared" ref="T129" si="2062">+T125*T127</f>
        <v>9.7318076370443869</v>
      </c>
      <c r="U129" s="4">
        <f t="shared" ref="U129:V129" si="2063">+U125*U127</f>
        <v>9.7318076370443869</v>
      </c>
      <c r="V129" s="4">
        <f t="shared" si="2063"/>
        <v>9.7318076370443869</v>
      </c>
      <c r="W129" s="4">
        <f t="shared" si="2059"/>
        <v>10.892269490360412</v>
      </c>
      <c r="X129" s="4">
        <f t="shared" ref="X129" si="2064">+X125*X127</f>
        <v>10.892269490360412</v>
      </c>
      <c r="Y129" s="4">
        <f t="shared" ref="Y129:AA129" si="2065">+Y125*Y127</f>
        <v>10.892269490360412</v>
      </c>
      <c r="Z129" s="4">
        <f t="shared" si="2065"/>
        <v>10.892269490360412</v>
      </c>
      <c r="AA129" s="4">
        <f t="shared" si="2065"/>
        <v>10.892269490360412</v>
      </c>
      <c r="AB129" s="4">
        <f t="shared" si="2059"/>
        <v>10.892269490360412</v>
      </c>
      <c r="AC129" s="4">
        <f t="shared" ref="AC129:AD129" si="2066">+AC125*AC127</f>
        <v>10.892269490360412</v>
      </c>
      <c r="AD129" s="4">
        <f t="shared" si="2066"/>
        <v>10.892269490360412</v>
      </c>
      <c r="AE129" s="4">
        <f t="shared" ref="AE129" si="2067">+AE125*AE127</f>
        <v>10.892269490360412</v>
      </c>
      <c r="AF129" s="4">
        <f t="shared" ref="AF129:AG129" si="2068">+AF125*AF127</f>
        <v>10.892269490360412</v>
      </c>
      <c r="AG129" s="4">
        <f t="shared" si="2068"/>
        <v>10.892269490360412</v>
      </c>
      <c r="AH129" s="4">
        <f t="shared" ref="AH129:AQ129" si="2069">+AH125*AH127</f>
        <v>10.892269490360412</v>
      </c>
      <c r="AI129" s="4">
        <f t="shared" ref="AI129" si="2070">+AI125*AI127</f>
        <v>10.892269490360412</v>
      </c>
      <c r="AJ129" s="4">
        <f t="shared" ref="AJ129:AL129" si="2071">+AJ125*AJ127</f>
        <v>10.892269490360412</v>
      </c>
      <c r="AK129" s="4">
        <f t="shared" si="2071"/>
        <v>10.892269490360412</v>
      </c>
      <c r="AL129" s="4">
        <f t="shared" si="2071"/>
        <v>10.892269490360412</v>
      </c>
      <c r="AM129" s="4">
        <f t="shared" si="2069"/>
        <v>10.892269490360412</v>
      </c>
      <c r="AN129" s="4">
        <f t="shared" ref="AN129:AO129" si="2072">+AN125*AN127</f>
        <v>10.892269490360412</v>
      </c>
      <c r="AO129" s="4">
        <f t="shared" si="2072"/>
        <v>10.892269490360412</v>
      </c>
      <c r="AP129" s="4">
        <f t="shared" ref="AP129" si="2073">+AP125*AP127</f>
        <v>10.892269490360412</v>
      </c>
      <c r="AQ129" s="4">
        <f t="shared" si="2069"/>
        <v>10.892269490360412</v>
      </c>
      <c r="AR129" s="4">
        <f t="shared" ref="AR129" si="2074">+AR125*AR127</f>
        <v>10.892269490360412</v>
      </c>
      <c r="AS129" s="4">
        <f t="shared" ref="AS129:BB129" si="2075">+AS125*AS127</f>
        <v>10.892269490360412</v>
      </c>
      <c r="AT129" s="4">
        <f t="shared" ref="AT129" si="2076">+AT125*AT127</f>
        <v>10.892269490360412</v>
      </c>
      <c r="AU129" s="4">
        <f t="shared" ref="AU129:AW129" si="2077">+AU125*AU127</f>
        <v>10.892269490360412</v>
      </c>
      <c r="AV129" s="4">
        <f t="shared" si="2077"/>
        <v>10.892269490360412</v>
      </c>
      <c r="AW129" s="4">
        <f t="shared" si="2077"/>
        <v>10.892269490360412</v>
      </c>
      <c r="AX129" s="4">
        <f t="shared" si="2075"/>
        <v>10.892269490360412</v>
      </c>
      <c r="AY129" s="4">
        <f t="shared" ref="AY129:AZ129" si="2078">+AY125*AY127</f>
        <v>10.892269490360412</v>
      </c>
      <c r="AZ129" s="4">
        <f t="shared" si="2078"/>
        <v>10.892269490360412</v>
      </c>
      <c r="BA129" s="4">
        <f t="shared" ref="BA129" si="2079">+BA125*BA127</f>
        <v>10.892269490360412</v>
      </c>
      <c r="BB129" s="4">
        <f t="shared" si="2075"/>
        <v>10.892269490360412</v>
      </c>
      <c r="BC129" s="4">
        <f t="shared" ref="BC129" si="2080">+BC125*BC127</f>
        <v>10.892269490360412</v>
      </c>
      <c r="BD129" s="4">
        <f t="shared" ref="BD129:BQ129" si="2081">+BD125*BD127</f>
        <v>9.7537394800976784</v>
      </c>
      <c r="BE129" s="4">
        <f t="shared" ref="BE129:BG129" si="2082">+BE125*BE127</f>
        <v>9.7537394800976784</v>
      </c>
      <c r="BF129" s="4">
        <f t="shared" si="2082"/>
        <v>9.7537394800976784</v>
      </c>
      <c r="BG129" s="4">
        <f t="shared" si="2082"/>
        <v>9.7537394800976784</v>
      </c>
      <c r="BH129" s="4">
        <f t="shared" si="2081"/>
        <v>9.7537394800976784</v>
      </c>
      <c r="BI129" s="4">
        <f t="shared" ref="BI129:BJ129" si="2083">+BI125*BI127</f>
        <v>9.7537394800976784</v>
      </c>
      <c r="BJ129" s="4">
        <f t="shared" si="2083"/>
        <v>9.7537394800976784</v>
      </c>
      <c r="BK129" s="4">
        <f t="shared" ref="BK129" si="2084">+BK125*BK127</f>
        <v>9.7537394800976784</v>
      </c>
      <c r="BL129" s="4">
        <f t="shared" ref="BL129" si="2085">+BL125*BL127</f>
        <v>9.7537394800976784</v>
      </c>
      <c r="BM129" s="4">
        <f t="shared" si="2081"/>
        <v>9.7537394800976784</v>
      </c>
      <c r="BN129" s="4">
        <f t="shared" ref="BN129:BP129" si="2086">+BN125*BN127</f>
        <v>9.7537394800976784</v>
      </c>
      <c r="BO129" s="4">
        <f t="shared" si="2086"/>
        <v>9.7537394800976784</v>
      </c>
      <c r="BP129" s="4">
        <f t="shared" si="2086"/>
        <v>9.7537394800976784</v>
      </c>
      <c r="BQ129" s="4">
        <f t="shared" si="2081"/>
        <v>9.7537394800976784</v>
      </c>
      <c r="BR129" s="4">
        <f t="shared" ref="BR129:BS129" si="2087">+BR125*BR127</f>
        <v>9.7537394800976784</v>
      </c>
      <c r="BS129" s="4">
        <f t="shared" si="2087"/>
        <v>9.7537394800976784</v>
      </c>
      <c r="BT129" s="4">
        <f t="shared" ref="BT129" si="2088">+BT125*BT127</f>
        <v>9.7537394800976784</v>
      </c>
      <c r="BU129" s="4">
        <f t="shared" ref="BU129" si="2089">+BU125*BU127</f>
        <v>9.7537394800976784</v>
      </c>
      <c r="BV129" s="4">
        <f t="shared" ref="BV129" si="2090">+BV125*BV127</f>
        <v>9.7537394800976784</v>
      </c>
      <c r="BW129" s="4">
        <f t="shared" ref="BW129:CF129" si="2091">+BW125*BW127</f>
        <v>11.83093506219862</v>
      </c>
      <c r="BX129" s="4">
        <f t="shared" ref="BX129:BZ129" si="2092">+BX125*BX127</f>
        <v>11.83093506219862</v>
      </c>
      <c r="BY129" s="4">
        <f t="shared" si="2092"/>
        <v>11.83093506219862</v>
      </c>
      <c r="BZ129" s="4">
        <f t="shared" si="2092"/>
        <v>11.83093506219862</v>
      </c>
      <c r="CA129" s="4">
        <f t="shared" si="2091"/>
        <v>11.83093506219862</v>
      </c>
      <c r="CB129" s="4">
        <f t="shared" ref="CB129:CC129" si="2093">+CB125*CB127</f>
        <v>11.83093506219862</v>
      </c>
      <c r="CC129" s="4">
        <f t="shared" si="2093"/>
        <v>11.83093506219862</v>
      </c>
      <c r="CD129" s="4">
        <f t="shared" ref="CD129" si="2094">+CD125*CD127</f>
        <v>11.83093506219862</v>
      </c>
      <c r="CE129" s="4">
        <f t="shared" ref="CE129" si="2095">+CE125*CE127</f>
        <v>11.83093506219862</v>
      </c>
      <c r="CF129" s="4">
        <f t="shared" si="2091"/>
        <v>11.83093506219862</v>
      </c>
      <c r="CG129" s="4">
        <f t="shared" ref="CG129" si="2096">+CG125*CG127</f>
        <v>11.83093506219862</v>
      </c>
    </row>
    <row r="130" spans="1:85" x14ac:dyDescent="0.25">
      <c r="A130" s="2" t="s">
        <v>167</v>
      </c>
      <c r="C130" s="4">
        <f t="shared" ref="C130:CA130" si="2097">+C128/C65</f>
        <v>1.8457790434296908</v>
      </c>
      <c r="D130" s="4">
        <f t="shared" ref="D130:F130" si="2098">+D128/D65</f>
        <v>2.7581878239777771</v>
      </c>
      <c r="E130" s="4">
        <f t="shared" si="2098"/>
        <v>2.7581878239777771</v>
      </c>
      <c r="F130" s="4">
        <f t="shared" si="2098"/>
        <v>2.7581878239777771</v>
      </c>
      <c r="G130" s="4">
        <f t="shared" si="2097"/>
        <v>1.8457790434296908</v>
      </c>
      <c r="H130" s="4">
        <f t="shared" ref="H130:I130" si="2099">+H128/H65</f>
        <v>1.8457790434296908</v>
      </c>
      <c r="I130" s="4">
        <f t="shared" si="2099"/>
        <v>1.8457790434296908</v>
      </c>
      <c r="J130" s="4">
        <f t="shared" ref="J130" si="2100">+J128/J65</f>
        <v>1.8457790434296908</v>
      </c>
      <c r="K130" s="4">
        <f t="shared" si="2097"/>
        <v>2.7581878239777771</v>
      </c>
      <c r="L130" s="4">
        <f t="shared" ref="L130" si="2101">+L128/L65</f>
        <v>2.0758669358492035</v>
      </c>
      <c r="M130" s="4">
        <f t="shared" si="2097"/>
        <v>2.4972636956206773</v>
      </c>
      <c r="N130" s="4">
        <f t="shared" ref="N130:P130" si="2102">+N128/N65</f>
        <v>2.9498157825327938</v>
      </c>
      <c r="O130" s="4">
        <f t="shared" si="2102"/>
        <v>2.9498157825327938</v>
      </c>
      <c r="P130" s="4">
        <f t="shared" si="2102"/>
        <v>2.9498157825327938</v>
      </c>
      <c r="Q130" s="4">
        <f t="shared" si="2097"/>
        <v>2.4972636956206773</v>
      </c>
      <c r="R130" s="4">
        <f t="shared" ref="R130:S130" si="2103">+R128/R65</f>
        <v>2.4972636956206773</v>
      </c>
      <c r="S130" s="4">
        <f t="shared" si="2103"/>
        <v>2.4972636956206773</v>
      </c>
      <c r="T130" s="4">
        <f t="shared" ref="T130" si="2104">+T128/T65</f>
        <v>2.4972636956206773</v>
      </c>
      <c r="U130" s="4">
        <f t="shared" ref="U130:V130" si="2105">+U128/U65</f>
        <v>2.9498157825327938</v>
      </c>
      <c r="V130" s="4">
        <f t="shared" si="2105"/>
        <v>2.6479831754261101</v>
      </c>
      <c r="W130" s="4">
        <f t="shared" si="2097"/>
        <v>2.6130231825147954</v>
      </c>
      <c r="X130" s="4">
        <f t="shared" ref="X130" si="2106">+X128/X65</f>
        <v>3.7051049762059995</v>
      </c>
      <c r="Y130" s="4">
        <f t="shared" ref="Y130:AA130" si="2107">+Y128/Y65</f>
        <v>3.2415104649013995</v>
      </c>
      <c r="Z130" s="4">
        <f t="shared" si="2107"/>
        <v>3.2415104649013995</v>
      </c>
      <c r="AA130" s="4">
        <f t="shared" si="2107"/>
        <v>3.2415104649013995</v>
      </c>
      <c r="AB130" s="4">
        <f t="shared" si="2097"/>
        <v>2.6130231825147954</v>
      </c>
      <c r="AC130" s="4">
        <f t="shared" ref="AC130:AD130" si="2108">+AC128/AC65</f>
        <v>2.6130231825147954</v>
      </c>
      <c r="AD130" s="4">
        <f t="shared" si="2108"/>
        <v>2.6130231825147954</v>
      </c>
      <c r="AE130" s="4">
        <f t="shared" ref="AE130" si="2109">+AE128/AE65</f>
        <v>2.6130231825147954</v>
      </c>
      <c r="AF130" s="4">
        <f t="shared" ref="AF130:AG130" si="2110">+AF128/AF65</f>
        <v>3.2415104649013995</v>
      </c>
      <c r="AG130" s="4">
        <f t="shared" si="2110"/>
        <v>2.8061828604474504</v>
      </c>
      <c r="AH130" s="4">
        <f t="shared" si="2097"/>
        <v>2.8647740162589153</v>
      </c>
      <c r="AI130" s="4">
        <f t="shared" ref="AI130" si="2111">+AI128/AI65</f>
        <v>3.7224880292745581</v>
      </c>
      <c r="AJ130" s="4">
        <f t="shared" ref="AJ130:AL130" si="2112">+AJ128/AJ65</f>
        <v>3.3182674788100508</v>
      </c>
      <c r="AK130" s="4">
        <f t="shared" si="2112"/>
        <v>3.3182674788100508</v>
      </c>
      <c r="AL130" s="4">
        <f t="shared" si="2112"/>
        <v>3.3182674788100508</v>
      </c>
      <c r="AM130" s="4">
        <f t="shared" si="2097"/>
        <v>2.8647740162589153</v>
      </c>
      <c r="AN130" s="4">
        <f t="shared" ref="AN130:AO130" si="2113">+AN128/AN65</f>
        <v>2.8647740162589153</v>
      </c>
      <c r="AO130" s="4">
        <f t="shared" si="2113"/>
        <v>2.8647740162589153</v>
      </c>
      <c r="AP130" s="4">
        <f t="shared" ref="AP130" si="2114">+AP128/AP65</f>
        <v>2.8647740162589153</v>
      </c>
      <c r="AQ130" s="4">
        <f t="shared" ref="AQ130:AR130" si="2115">+AQ128/AQ65</f>
        <v>3.3182674788100508</v>
      </c>
      <c r="AR130" s="4">
        <f t="shared" si="2115"/>
        <v>3.0235748896319818</v>
      </c>
      <c r="AS130" s="4">
        <f t="shared" si="2097"/>
        <v>3.1407796988367394</v>
      </c>
      <c r="AT130" s="4">
        <f t="shared" ref="AT130" si="2116">+AT128/AT65</f>
        <v>3.7399526375314101</v>
      </c>
      <c r="AU130" s="4">
        <f t="shared" ref="AU130:AW130" si="2117">+AU128/AU65</f>
        <v>3.3968420525408805</v>
      </c>
      <c r="AV130" s="4">
        <f t="shared" si="2117"/>
        <v>3.3968420525408805</v>
      </c>
      <c r="AW130" s="4">
        <f t="shared" si="2117"/>
        <v>3.3968420525408805</v>
      </c>
      <c r="AX130" s="4">
        <f t="shared" si="2097"/>
        <v>3.1407796988367394</v>
      </c>
      <c r="AY130" s="4">
        <f t="shared" ref="AY130:AZ130" si="2118">+AY128/AY65</f>
        <v>3.1407796988367394</v>
      </c>
      <c r="AZ130" s="4">
        <f t="shared" si="2118"/>
        <v>3.1407796988367394</v>
      </c>
      <c r="BA130" s="4">
        <f t="shared" ref="BA130" si="2119">+BA128/BA65</f>
        <v>3.1407796988367394</v>
      </c>
      <c r="BB130" s="4">
        <f t="shared" ref="BB130:BC130" si="2120">+BB128/BB65</f>
        <v>3.3968420525408805</v>
      </c>
      <c r="BC130" s="4">
        <f t="shared" si="2120"/>
        <v>3.257808050240655</v>
      </c>
      <c r="BD130" s="4">
        <f t="shared" si="2097"/>
        <v>1.7790994173137713</v>
      </c>
      <c r="BE130" s="4">
        <f t="shared" ref="BE130:BG130" si="2121">+BE128/BE65</f>
        <v>2.4823396262901736</v>
      </c>
      <c r="BF130" s="4">
        <f t="shared" si="2121"/>
        <v>2.4823396262901736</v>
      </c>
      <c r="BG130" s="4">
        <f t="shared" si="2121"/>
        <v>2.4823396262901736</v>
      </c>
      <c r="BH130" s="4">
        <f t="shared" si="2097"/>
        <v>1.7790994173137713</v>
      </c>
      <c r="BI130" s="4">
        <f t="shared" ref="BI130:BJ130" si="2122">+BI128/BI65</f>
        <v>1.7790994173137713</v>
      </c>
      <c r="BJ130" s="4">
        <f t="shared" si="2122"/>
        <v>1.7790994173137713</v>
      </c>
      <c r="BK130" s="4">
        <f t="shared" ref="BK130" si="2123">+BK128/BK65</f>
        <v>1.7790994173137713</v>
      </c>
      <c r="BL130" s="4">
        <f t="shared" ref="BL130" si="2124">+BL128/BL65</f>
        <v>2.0120571723445488</v>
      </c>
      <c r="BM130" s="4">
        <f t="shared" si="2097"/>
        <v>2.0160330319155566</v>
      </c>
      <c r="BN130" s="4">
        <f t="shared" ref="BN130:BP130" si="2125">+BN128/BN65</f>
        <v>2.8129280659256688</v>
      </c>
      <c r="BO130" s="4">
        <f t="shared" si="2125"/>
        <v>2.8129280659256688</v>
      </c>
      <c r="BP130" s="4">
        <f t="shared" si="2125"/>
        <v>2.8129280659256688</v>
      </c>
      <c r="BQ130" s="4">
        <f t="shared" si="2097"/>
        <v>2.0160330319155566</v>
      </c>
      <c r="BR130" s="4">
        <f t="shared" ref="BR130:BS130" si="2126">+BR128/BR65</f>
        <v>2.0160330319155566</v>
      </c>
      <c r="BS130" s="4">
        <f t="shared" si="2126"/>
        <v>2.0160330319155566</v>
      </c>
      <c r="BT130" s="4">
        <f t="shared" ref="BT130" si="2127">+BT128/BT65</f>
        <v>2.0160330319155566</v>
      </c>
      <c r="BU130" s="4">
        <f t="shared" ref="BU130" si="2128">+BU128/BU65</f>
        <v>2.8129280659256688</v>
      </c>
      <c r="BV130" s="4">
        <f t="shared" ref="BV130" si="2129">+BV128/BV65</f>
        <v>2.2268242396429914</v>
      </c>
      <c r="BW130" s="4">
        <f t="shared" si="2097"/>
        <v>2.7977574845833213</v>
      </c>
      <c r="BX130" s="4">
        <f t="shared" ref="BX130:BZ130" si="2130">+BX128/BX65</f>
        <v>3.5048462105620155</v>
      </c>
      <c r="BY130" s="4">
        <f t="shared" si="2130"/>
        <v>3.5048462105620155</v>
      </c>
      <c r="BZ130" s="4">
        <f t="shared" si="2130"/>
        <v>3.5048462105620155</v>
      </c>
      <c r="CA130" s="4">
        <f t="shared" si="2097"/>
        <v>2.7977574845833213</v>
      </c>
      <c r="CB130" s="4">
        <f t="shared" ref="CB130:CC130" si="2131">+CB128/CB65</f>
        <v>2.7977574845833213</v>
      </c>
      <c r="CC130" s="4">
        <f t="shared" si="2131"/>
        <v>2.7977574845833213</v>
      </c>
      <c r="CD130" s="4">
        <f t="shared" ref="CD130" si="2132">+CD128/CD65</f>
        <v>2.7977574845833213</v>
      </c>
      <c r="CE130" s="4">
        <f t="shared" ref="CE130" si="2133">+CE128/CE65</f>
        <v>3.5048462105620155</v>
      </c>
      <c r="CF130" s="4">
        <f t="shared" ref="CF130:CG130" si="2134">+CF128/CF65</f>
        <v>4.0207343400706295</v>
      </c>
      <c r="CG130" s="4">
        <f t="shared" si="2134"/>
        <v>3.0127270099051215</v>
      </c>
    </row>
    <row r="131" spans="1:85" x14ac:dyDescent="0.25">
      <c r="A131" s="2" t="s">
        <v>168</v>
      </c>
      <c r="C131" s="4">
        <f t="shared" ref="C131:CA131" si="2135">+C129/C65</f>
        <v>1.4737475165999943</v>
      </c>
      <c r="D131" s="4">
        <f t="shared" ref="D131:F131" si="2136">+D129/D65</f>
        <v>1.4737475165999943</v>
      </c>
      <c r="E131" s="4">
        <f t="shared" si="2136"/>
        <v>1.4737475165999943</v>
      </c>
      <c r="F131" s="4">
        <f t="shared" si="2136"/>
        <v>1.4737475165999943</v>
      </c>
      <c r="G131" s="4">
        <f t="shared" si="2135"/>
        <v>1.4737475165999943</v>
      </c>
      <c r="H131" s="4">
        <f t="shared" ref="H131:I131" si="2137">+H129/H65</f>
        <v>1.4737475165999943</v>
      </c>
      <c r="I131" s="4">
        <f t="shared" si="2137"/>
        <v>1.4737475165999943</v>
      </c>
      <c r="J131" s="4">
        <f t="shared" ref="J131" si="2138">+J129/J65</f>
        <v>1.4737475165999943</v>
      </c>
      <c r="K131" s="4">
        <f t="shared" si="2135"/>
        <v>1.4737475165999943</v>
      </c>
      <c r="L131" s="4">
        <f t="shared" ref="L131" si="2139">+L129/L65</f>
        <v>1.4737475165999943</v>
      </c>
      <c r="M131" s="4">
        <f t="shared" si="2135"/>
        <v>1.459771145556658</v>
      </c>
      <c r="N131" s="4">
        <f t="shared" ref="N131:P131" si="2140">+N129/N65</f>
        <v>1.459771145556658</v>
      </c>
      <c r="O131" s="4">
        <f t="shared" si="2140"/>
        <v>1.459771145556658</v>
      </c>
      <c r="P131" s="4">
        <f t="shared" si="2140"/>
        <v>1.459771145556658</v>
      </c>
      <c r="Q131" s="4">
        <f t="shared" si="2135"/>
        <v>1.459771145556658</v>
      </c>
      <c r="R131" s="4">
        <f t="shared" ref="R131:S131" si="2141">+R129/R65</f>
        <v>1.459771145556658</v>
      </c>
      <c r="S131" s="4">
        <f t="shared" si="2141"/>
        <v>1.459771145556658</v>
      </c>
      <c r="T131" s="4">
        <f t="shared" ref="T131" si="2142">+T129/T65</f>
        <v>1.459771145556658</v>
      </c>
      <c r="U131" s="4">
        <f t="shared" ref="U131:V131" si="2143">+U129/U65</f>
        <v>1.459771145556658</v>
      </c>
      <c r="V131" s="4">
        <f t="shared" si="2143"/>
        <v>1.459771145556658</v>
      </c>
      <c r="W131" s="4">
        <f t="shared" si="2135"/>
        <v>1.6338404235540618</v>
      </c>
      <c r="X131" s="4">
        <f t="shared" ref="X131" si="2144">+X129/X65</f>
        <v>1.6338404235540618</v>
      </c>
      <c r="Y131" s="4">
        <f t="shared" ref="Y131:AA131" si="2145">+Y129/Y65</f>
        <v>1.6338404235540618</v>
      </c>
      <c r="Z131" s="4">
        <f t="shared" si="2145"/>
        <v>1.6338404235540618</v>
      </c>
      <c r="AA131" s="4">
        <f t="shared" si="2145"/>
        <v>1.6338404235540618</v>
      </c>
      <c r="AB131" s="4">
        <f t="shared" si="2135"/>
        <v>1.6338404235540618</v>
      </c>
      <c r="AC131" s="4">
        <f t="shared" ref="AC131:AD131" si="2146">+AC129/AC65</f>
        <v>1.6338404235540618</v>
      </c>
      <c r="AD131" s="4">
        <f t="shared" si="2146"/>
        <v>1.6338404235540618</v>
      </c>
      <c r="AE131" s="4">
        <f t="shared" ref="AE131" si="2147">+AE129/AE65</f>
        <v>1.6338404235540618</v>
      </c>
      <c r="AF131" s="4">
        <f t="shared" ref="AF131:AG131" si="2148">+AF129/AF65</f>
        <v>1.6338404235540618</v>
      </c>
      <c r="AG131" s="4">
        <f t="shared" si="2148"/>
        <v>1.6338404235540618</v>
      </c>
      <c r="AH131" s="4">
        <f t="shared" si="2135"/>
        <v>1.6338404235540618</v>
      </c>
      <c r="AI131" s="4">
        <f t="shared" ref="AI131" si="2149">+AI129/AI65</f>
        <v>1.6338404235540618</v>
      </c>
      <c r="AJ131" s="4">
        <f t="shared" ref="AJ131:AL131" si="2150">+AJ129/AJ65</f>
        <v>1.6338404235540618</v>
      </c>
      <c r="AK131" s="4">
        <f t="shared" si="2150"/>
        <v>1.6338404235540618</v>
      </c>
      <c r="AL131" s="4">
        <f t="shared" si="2150"/>
        <v>1.6338404235540618</v>
      </c>
      <c r="AM131" s="4">
        <f t="shared" si="2135"/>
        <v>1.6338404235540618</v>
      </c>
      <c r="AN131" s="4">
        <f t="shared" ref="AN131:AO131" si="2151">+AN129/AN65</f>
        <v>1.6338404235540618</v>
      </c>
      <c r="AO131" s="4">
        <f t="shared" si="2151"/>
        <v>1.6338404235540618</v>
      </c>
      <c r="AP131" s="4">
        <f t="shared" ref="AP131" si="2152">+AP129/AP65</f>
        <v>1.6338404235540618</v>
      </c>
      <c r="AQ131" s="4">
        <f t="shared" ref="AQ131:AR131" si="2153">+AQ129/AQ65</f>
        <v>1.6338404235540618</v>
      </c>
      <c r="AR131" s="4">
        <f t="shared" si="2153"/>
        <v>1.6338404235540618</v>
      </c>
      <c r="AS131" s="4">
        <f t="shared" si="2135"/>
        <v>1.6338404235540618</v>
      </c>
      <c r="AT131" s="4">
        <f t="shared" ref="AT131" si="2154">+AT129/AT65</f>
        <v>1.6338404235540618</v>
      </c>
      <c r="AU131" s="4">
        <f t="shared" ref="AU131:AW131" si="2155">+AU129/AU65</f>
        <v>1.6338404235540618</v>
      </c>
      <c r="AV131" s="4">
        <f t="shared" si="2155"/>
        <v>1.6338404235540618</v>
      </c>
      <c r="AW131" s="4">
        <f t="shared" si="2155"/>
        <v>1.6338404235540618</v>
      </c>
      <c r="AX131" s="4">
        <f t="shared" si="2135"/>
        <v>1.6338404235540618</v>
      </c>
      <c r="AY131" s="4">
        <f t="shared" ref="AY131:AZ131" si="2156">+AY129/AY65</f>
        <v>1.6338404235540618</v>
      </c>
      <c r="AZ131" s="4">
        <f t="shared" si="2156"/>
        <v>1.6338404235540618</v>
      </c>
      <c r="BA131" s="4">
        <f t="shared" ref="BA131" si="2157">+BA129/BA65</f>
        <v>1.6338404235540618</v>
      </c>
      <c r="BB131" s="4">
        <f t="shared" ref="BB131:BC131" si="2158">+BB129/BB65</f>
        <v>1.6338404235540618</v>
      </c>
      <c r="BC131" s="4">
        <f t="shared" si="2158"/>
        <v>1.6338404235540618</v>
      </c>
      <c r="BD131" s="4">
        <f t="shared" si="2135"/>
        <v>1.4630609220146518</v>
      </c>
      <c r="BE131" s="4">
        <f t="shared" ref="BE131:BG131" si="2159">+BE129/BE65</f>
        <v>1.4630609220146518</v>
      </c>
      <c r="BF131" s="4">
        <f t="shared" si="2159"/>
        <v>1.4630609220146518</v>
      </c>
      <c r="BG131" s="4">
        <f t="shared" si="2159"/>
        <v>1.4630609220146518</v>
      </c>
      <c r="BH131" s="4">
        <f t="shared" si="2135"/>
        <v>1.4630609220146518</v>
      </c>
      <c r="BI131" s="4">
        <f t="shared" ref="BI131:BJ131" si="2160">+BI129/BI65</f>
        <v>1.4630609220146518</v>
      </c>
      <c r="BJ131" s="4">
        <f t="shared" si="2160"/>
        <v>1.4630609220146518</v>
      </c>
      <c r="BK131" s="4">
        <f t="shared" ref="BK131" si="2161">+BK129/BK65</f>
        <v>1.4630609220146518</v>
      </c>
      <c r="BL131" s="4">
        <f t="shared" ref="BL131" si="2162">+BL129/BL65</f>
        <v>1.4630609220146518</v>
      </c>
      <c r="BM131" s="4">
        <f t="shared" si="2135"/>
        <v>1.4630609220146518</v>
      </c>
      <c r="BN131" s="4">
        <f t="shared" ref="BN131:BP131" si="2163">+BN129/BN65</f>
        <v>1.4630609220146518</v>
      </c>
      <c r="BO131" s="4">
        <f t="shared" si="2163"/>
        <v>1.4630609220146518</v>
      </c>
      <c r="BP131" s="4">
        <f t="shared" si="2163"/>
        <v>1.4630609220146518</v>
      </c>
      <c r="BQ131" s="4">
        <f t="shared" si="2135"/>
        <v>1.4630609220146518</v>
      </c>
      <c r="BR131" s="4">
        <f t="shared" ref="BR131:BS131" si="2164">+BR129/BR65</f>
        <v>1.4630609220146518</v>
      </c>
      <c r="BS131" s="4">
        <f t="shared" si="2164"/>
        <v>1.4630609220146518</v>
      </c>
      <c r="BT131" s="4">
        <f t="shared" ref="BT131" si="2165">+BT129/BT65</f>
        <v>1.4630609220146518</v>
      </c>
      <c r="BU131" s="4">
        <f t="shared" ref="BU131" si="2166">+BU129/BU65</f>
        <v>1.4630609220146518</v>
      </c>
      <c r="BV131" s="4">
        <f t="shared" ref="BV131" si="2167">+BV129/BV65</f>
        <v>1.4630609220146518</v>
      </c>
      <c r="BW131" s="4">
        <f t="shared" si="2135"/>
        <v>1.774640259329793</v>
      </c>
      <c r="BX131" s="4">
        <f t="shared" ref="BX131:BZ131" si="2168">+BX129/BX65</f>
        <v>1.774640259329793</v>
      </c>
      <c r="BY131" s="4">
        <f t="shared" si="2168"/>
        <v>1.774640259329793</v>
      </c>
      <c r="BZ131" s="4">
        <f t="shared" si="2168"/>
        <v>1.774640259329793</v>
      </c>
      <c r="CA131" s="4">
        <f t="shared" si="2135"/>
        <v>1.774640259329793</v>
      </c>
      <c r="CB131" s="4">
        <f t="shared" ref="CB131:CC131" si="2169">+CB129/CB65</f>
        <v>1.774640259329793</v>
      </c>
      <c r="CC131" s="4">
        <f t="shared" si="2169"/>
        <v>1.774640259329793</v>
      </c>
      <c r="CD131" s="4">
        <f t="shared" ref="CD131" si="2170">+CD129/CD65</f>
        <v>1.774640259329793</v>
      </c>
      <c r="CE131" s="4">
        <f t="shared" ref="CE131" si="2171">+CE129/CE65</f>
        <v>1.774640259329793</v>
      </c>
      <c r="CF131" s="4">
        <f t="shared" ref="CF131:CG131" si="2172">+CF129/CF65</f>
        <v>1.774640259329793</v>
      </c>
      <c r="CG131" s="4">
        <f t="shared" si="2172"/>
        <v>1.774640259329793</v>
      </c>
    </row>
    <row r="132" spans="1:85" x14ac:dyDescent="0.25">
      <c r="A132" s="2" t="s">
        <v>153</v>
      </c>
      <c r="C132" s="4">
        <f t="shared" ref="C132:J132" si="2173">+SUM(C130)</f>
        <v>1.8457790434296908</v>
      </c>
      <c r="D132" s="4">
        <f t="shared" si="2173"/>
        <v>2.7581878239777771</v>
      </c>
      <c r="E132" s="4">
        <f t="shared" si="2173"/>
        <v>2.7581878239777771</v>
      </c>
      <c r="F132" s="4">
        <f t="shared" si="2173"/>
        <v>2.7581878239777771</v>
      </c>
      <c r="G132" s="4">
        <f t="shared" si="2173"/>
        <v>1.8457790434296908</v>
      </c>
      <c r="H132" s="4">
        <f t="shared" si="2173"/>
        <v>1.8457790434296908</v>
      </c>
      <c r="I132" s="4">
        <f t="shared" si="2173"/>
        <v>1.8457790434296908</v>
      </c>
      <c r="J132" s="4">
        <f t="shared" si="2173"/>
        <v>1.8457790434296908</v>
      </c>
      <c r="K132" s="4">
        <f t="shared" ref="K132:CF132" si="2174">+SUM(K130)</f>
        <v>2.7581878239777771</v>
      </c>
      <c r="L132" s="4">
        <f t="shared" ref="L132" si="2175">+SUM(L130)</f>
        <v>2.0758669358492035</v>
      </c>
      <c r="M132" s="4">
        <f t="shared" si="2174"/>
        <v>2.4972636956206773</v>
      </c>
      <c r="N132" s="4">
        <f t="shared" ref="N132:P132" si="2176">+SUM(N130)</f>
        <v>2.9498157825327938</v>
      </c>
      <c r="O132" s="4">
        <f t="shared" si="2176"/>
        <v>2.9498157825327938</v>
      </c>
      <c r="P132" s="4">
        <f t="shared" si="2176"/>
        <v>2.9498157825327938</v>
      </c>
      <c r="Q132" s="4">
        <f t="shared" si="2174"/>
        <v>2.4972636956206773</v>
      </c>
      <c r="R132" s="4">
        <f t="shared" ref="R132:S132" si="2177">+SUM(R130)</f>
        <v>2.4972636956206773</v>
      </c>
      <c r="S132" s="4">
        <f t="shared" si="2177"/>
        <v>2.4972636956206773</v>
      </c>
      <c r="T132" s="4">
        <f t="shared" ref="T132" si="2178">+SUM(T130)</f>
        <v>2.4972636956206773</v>
      </c>
      <c r="U132" s="4">
        <f t="shared" si="2174"/>
        <v>2.9498157825327938</v>
      </c>
      <c r="V132" s="4">
        <f t="shared" ref="V132" si="2179">+SUM(V130)</f>
        <v>2.6479831754261101</v>
      </c>
      <c r="W132" s="4">
        <f t="shared" si="2174"/>
        <v>2.6130231825147954</v>
      </c>
      <c r="X132" s="4">
        <f t="shared" ref="X132" si="2180">+SUM(X130)</f>
        <v>3.7051049762059995</v>
      </c>
      <c r="Y132" s="4">
        <f t="shared" ref="Y132:AA132" si="2181">+SUM(Y130)</f>
        <v>3.2415104649013995</v>
      </c>
      <c r="Z132" s="4">
        <f t="shared" si="2181"/>
        <v>3.2415104649013995</v>
      </c>
      <c r="AA132" s="4">
        <f t="shared" si="2181"/>
        <v>3.2415104649013995</v>
      </c>
      <c r="AB132" s="4">
        <f t="shared" si="2174"/>
        <v>2.6130231825147954</v>
      </c>
      <c r="AC132" s="4">
        <f t="shared" ref="AC132:AD132" si="2182">+SUM(AC130)</f>
        <v>2.6130231825147954</v>
      </c>
      <c r="AD132" s="4">
        <f t="shared" si="2182"/>
        <v>2.6130231825147954</v>
      </c>
      <c r="AE132" s="4">
        <f t="shared" ref="AE132" si="2183">+SUM(AE130)</f>
        <v>2.6130231825147954</v>
      </c>
      <c r="AF132" s="4">
        <f t="shared" si="2174"/>
        <v>3.2415104649013995</v>
      </c>
      <c r="AG132" s="4">
        <f t="shared" ref="AG132" si="2184">+SUM(AG130)</f>
        <v>2.8061828604474504</v>
      </c>
      <c r="AH132" s="4">
        <f t="shared" si="2174"/>
        <v>2.8647740162589153</v>
      </c>
      <c r="AI132" s="4">
        <f t="shared" ref="AI132" si="2185">+SUM(AI130)</f>
        <v>3.7224880292745581</v>
      </c>
      <c r="AJ132" s="4">
        <f t="shared" ref="AJ132:AL132" si="2186">+SUM(AJ130)</f>
        <v>3.3182674788100508</v>
      </c>
      <c r="AK132" s="4">
        <f t="shared" si="2186"/>
        <v>3.3182674788100508</v>
      </c>
      <c r="AL132" s="4">
        <f t="shared" si="2186"/>
        <v>3.3182674788100508</v>
      </c>
      <c r="AM132" s="4">
        <f t="shared" si="2174"/>
        <v>2.8647740162589153</v>
      </c>
      <c r="AN132" s="4">
        <f t="shared" ref="AN132:AO132" si="2187">+SUM(AN130)</f>
        <v>2.8647740162589153</v>
      </c>
      <c r="AO132" s="4">
        <f t="shared" si="2187"/>
        <v>2.8647740162589153</v>
      </c>
      <c r="AP132" s="4">
        <f t="shared" ref="AP132" si="2188">+SUM(AP130)</f>
        <v>2.8647740162589153</v>
      </c>
      <c r="AQ132" s="4">
        <f t="shared" si="2174"/>
        <v>3.3182674788100508</v>
      </c>
      <c r="AR132" s="4">
        <f t="shared" ref="AR132" si="2189">+SUM(AR130)</f>
        <v>3.0235748896319818</v>
      </c>
      <c r="AS132" s="4">
        <f t="shared" si="2174"/>
        <v>3.1407796988367394</v>
      </c>
      <c r="AT132" s="4">
        <f t="shared" ref="AT132" si="2190">+SUM(AT130)</f>
        <v>3.7399526375314101</v>
      </c>
      <c r="AU132" s="4">
        <f t="shared" ref="AU132:AW132" si="2191">+SUM(AU130)</f>
        <v>3.3968420525408805</v>
      </c>
      <c r="AV132" s="4">
        <f t="shared" si="2191"/>
        <v>3.3968420525408805</v>
      </c>
      <c r="AW132" s="4">
        <f t="shared" si="2191"/>
        <v>3.3968420525408805</v>
      </c>
      <c r="AX132" s="4">
        <f t="shared" si="2174"/>
        <v>3.1407796988367394</v>
      </c>
      <c r="AY132" s="4">
        <f t="shared" ref="AY132:AZ132" si="2192">+SUM(AY130)</f>
        <v>3.1407796988367394</v>
      </c>
      <c r="AZ132" s="4">
        <f t="shared" si="2192"/>
        <v>3.1407796988367394</v>
      </c>
      <c r="BA132" s="4">
        <f t="shared" ref="BA132" si="2193">+SUM(BA130)</f>
        <v>3.1407796988367394</v>
      </c>
      <c r="BB132" s="4">
        <f t="shared" si="2174"/>
        <v>3.3968420525408805</v>
      </c>
      <c r="BC132" s="4">
        <f t="shared" ref="BC132" si="2194">+SUM(BC130)</f>
        <v>3.257808050240655</v>
      </c>
      <c r="BD132" s="4">
        <f t="shared" si="2174"/>
        <v>1.7790994173137713</v>
      </c>
      <c r="BE132" s="4">
        <f t="shared" ref="BE132:BG132" si="2195">+SUM(BE130)</f>
        <v>2.4823396262901736</v>
      </c>
      <c r="BF132" s="4">
        <f t="shared" si="2195"/>
        <v>2.4823396262901736</v>
      </c>
      <c r="BG132" s="4">
        <f t="shared" si="2195"/>
        <v>2.4823396262901736</v>
      </c>
      <c r="BH132" s="4">
        <f t="shared" si="2174"/>
        <v>1.7790994173137713</v>
      </c>
      <c r="BI132" s="4">
        <f t="shared" ref="BI132:BJ132" si="2196">+SUM(BI130)</f>
        <v>1.7790994173137713</v>
      </c>
      <c r="BJ132" s="4">
        <f t="shared" si="2196"/>
        <v>1.7790994173137713</v>
      </c>
      <c r="BK132" s="4">
        <f t="shared" ref="BK132" si="2197">+SUM(BK130)</f>
        <v>1.7790994173137713</v>
      </c>
      <c r="BL132" s="4">
        <f t="shared" ref="BL132" si="2198">+SUM(BL130)</f>
        <v>2.0120571723445488</v>
      </c>
      <c r="BM132" s="4">
        <f t="shared" si="2174"/>
        <v>2.0160330319155566</v>
      </c>
      <c r="BN132" s="4">
        <f t="shared" ref="BN132:BP132" si="2199">+SUM(BN130)</f>
        <v>2.8129280659256688</v>
      </c>
      <c r="BO132" s="4">
        <f t="shared" si="2199"/>
        <v>2.8129280659256688</v>
      </c>
      <c r="BP132" s="4">
        <f t="shared" si="2199"/>
        <v>2.8129280659256688</v>
      </c>
      <c r="BQ132" s="4">
        <f t="shared" si="2174"/>
        <v>2.0160330319155566</v>
      </c>
      <c r="BR132" s="4">
        <f t="shared" ref="BR132:BS132" si="2200">+SUM(BR130)</f>
        <v>2.0160330319155566</v>
      </c>
      <c r="BS132" s="4">
        <f t="shared" si="2200"/>
        <v>2.0160330319155566</v>
      </c>
      <c r="BT132" s="4">
        <f t="shared" ref="BT132" si="2201">+SUM(BT130)</f>
        <v>2.0160330319155566</v>
      </c>
      <c r="BU132" s="4">
        <f t="shared" si="2174"/>
        <v>2.8129280659256688</v>
      </c>
      <c r="BV132" s="4">
        <f t="shared" ref="BV132" si="2202">+SUM(BV130)</f>
        <v>2.2268242396429914</v>
      </c>
      <c r="BW132" s="4">
        <f t="shared" si="2174"/>
        <v>2.7977574845833213</v>
      </c>
      <c r="BX132" s="4">
        <f t="shared" ref="BX132:BZ132" si="2203">+SUM(BX130)</f>
        <v>3.5048462105620155</v>
      </c>
      <c r="BY132" s="4">
        <f t="shared" si="2203"/>
        <v>3.5048462105620155</v>
      </c>
      <c r="BZ132" s="4">
        <f t="shared" si="2203"/>
        <v>3.5048462105620155</v>
      </c>
      <c r="CA132" s="4">
        <f t="shared" si="2174"/>
        <v>2.7977574845833213</v>
      </c>
      <c r="CB132" s="4">
        <f t="shared" ref="CB132:CC132" si="2204">+SUM(CB130)</f>
        <v>2.7977574845833213</v>
      </c>
      <c r="CC132" s="4">
        <f t="shared" si="2204"/>
        <v>2.7977574845833213</v>
      </c>
      <c r="CD132" s="4">
        <f t="shared" ref="CD132" si="2205">+SUM(CD130)</f>
        <v>2.7977574845833213</v>
      </c>
      <c r="CE132" s="4">
        <f t="shared" si="2174"/>
        <v>3.5048462105620155</v>
      </c>
      <c r="CF132" s="4">
        <f t="shared" si="2174"/>
        <v>4.0207343400706295</v>
      </c>
      <c r="CG132" s="4">
        <f t="shared" ref="CG132" si="2206">+SUM(CG130)</f>
        <v>3.0127270099051215</v>
      </c>
    </row>
    <row r="134" spans="1:85" x14ac:dyDescent="0.25">
      <c r="A134" s="2" t="s">
        <v>169</v>
      </c>
    </row>
    <row r="135" spans="1:85" x14ac:dyDescent="0.25">
      <c r="A135" s="2" t="s">
        <v>158</v>
      </c>
      <c r="C135" s="4">
        <f t="shared" ref="C135:J135" si="2207">+C105*C108</f>
        <v>1.9388982128176515</v>
      </c>
      <c r="D135" s="4">
        <f t="shared" si="2207"/>
        <v>2.8973378268446184</v>
      </c>
      <c r="E135" s="4">
        <f t="shared" si="2207"/>
        <v>2.8973378268446184</v>
      </c>
      <c r="F135" s="4">
        <f t="shared" si="2207"/>
        <v>2.8973378268446184</v>
      </c>
      <c r="G135" s="4">
        <f t="shared" si="2207"/>
        <v>1.9388982128176515</v>
      </c>
      <c r="H135" s="4">
        <f t="shared" si="2207"/>
        <v>1.9388982128176515</v>
      </c>
      <c r="I135" s="4">
        <f t="shared" si="2207"/>
        <v>1.9388982128176515</v>
      </c>
      <c r="J135" s="4">
        <f t="shared" si="2207"/>
        <v>1.9388982128176515</v>
      </c>
      <c r="K135" s="4">
        <f t="shared" ref="K135:L135" si="2208">+K105*K108</f>
        <v>2.8973378268446184</v>
      </c>
      <c r="L135" s="4">
        <f t="shared" si="2208"/>
        <v>2.1805939916223736</v>
      </c>
      <c r="M135" s="4">
        <f t="shared" ref="M135:U135" si="2209">+M105*M108</f>
        <v>2.6483660653730872</v>
      </c>
      <c r="N135" s="4">
        <f t="shared" ref="N135:P135" si="2210">+N105*N108</f>
        <v>3.1283008002965991</v>
      </c>
      <c r="O135" s="4">
        <f t="shared" si="2210"/>
        <v>3.1283008002965991</v>
      </c>
      <c r="P135" s="4">
        <f t="shared" si="2210"/>
        <v>3.1283008002965991</v>
      </c>
      <c r="Q135" s="4">
        <f t="shared" si="2209"/>
        <v>2.6483660653730872</v>
      </c>
      <c r="R135" s="4">
        <f t="shared" ref="R135:S135" si="2211">+R105*R108</f>
        <v>2.6483660653730872</v>
      </c>
      <c r="S135" s="4">
        <f t="shared" si="2211"/>
        <v>2.6483660653730872</v>
      </c>
      <c r="T135" s="4">
        <f t="shared" ref="T135" si="2212">+T105*T108</f>
        <v>2.6483660653730872</v>
      </c>
      <c r="U135" s="4">
        <f t="shared" si="2209"/>
        <v>3.1283008002965991</v>
      </c>
      <c r="V135" s="4">
        <f t="shared" ref="V135" si="2213">+V105*V108</f>
        <v>2.8082051550164353</v>
      </c>
      <c r="W135" s="4">
        <f t="shared" ref="W135:AG135" si="2214">+W105*W108</f>
        <v>15.01655436211218</v>
      </c>
      <c r="X135" s="4">
        <f t="shared" ref="X135" si="2215">+X105*X108</f>
        <v>21.292543696066009</v>
      </c>
      <c r="Y135" s="4">
        <f t="shared" si="2214"/>
        <v>18.628352950432262</v>
      </c>
      <c r="Z135" s="4">
        <f t="shared" si="2214"/>
        <v>18.628352950432262</v>
      </c>
      <c r="AA135" s="4">
        <f t="shared" si="2214"/>
        <v>18.628352950432262</v>
      </c>
      <c r="AB135" s="4">
        <f t="shared" si="2214"/>
        <v>15.01655436211218</v>
      </c>
      <c r="AC135" s="4">
        <f t="shared" si="2214"/>
        <v>15.01655436211218</v>
      </c>
      <c r="AD135" s="4">
        <f t="shared" si="2214"/>
        <v>15.01655436211218</v>
      </c>
      <c r="AE135" s="4">
        <f t="shared" si="2214"/>
        <v>15.01655436211218</v>
      </c>
      <c r="AF135" s="4">
        <f t="shared" si="2214"/>
        <v>18.628352950432262</v>
      </c>
      <c r="AG135" s="4">
        <f t="shared" si="2214"/>
        <v>16.126606819225184</v>
      </c>
      <c r="AH135" s="4">
        <f t="shared" ref="AH135:AQ135" si="2216">+AH105*AH108</f>
        <v>16.46331920749228</v>
      </c>
      <c r="AI135" s="4">
        <f t="shared" ref="AI135" si="2217">+AI105*AI108</f>
        <v>21.392440843221152</v>
      </c>
      <c r="AJ135" s="4">
        <f t="shared" ref="AJ135:AL135" si="2218">+AJ105*AJ108</f>
        <v>19.06946111960027</v>
      </c>
      <c r="AK135" s="4">
        <f t="shared" si="2218"/>
        <v>19.06946111960027</v>
      </c>
      <c r="AL135" s="4">
        <f t="shared" si="2218"/>
        <v>19.06946111960027</v>
      </c>
      <c r="AM135" s="4">
        <f t="shared" si="2216"/>
        <v>16.46331920749228</v>
      </c>
      <c r="AN135" s="4">
        <f t="shared" ref="AN135:AO135" si="2219">+AN105*AN108</f>
        <v>16.46331920749228</v>
      </c>
      <c r="AO135" s="4">
        <f t="shared" si="2219"/>
        <v>16.46331920749228</v>
      </c>
      <c r="AP135" s="4">
        <f t="shared" ref="AP135" si="2220">+AP105*AP108</f>
        <v>16.46331920749228</v>
      </c>
      <c r="AQ135" s="4">
        <f t="shared" si="2216"/>
        <v>19.06946111960027</v>
      </c>
      <c r="AR135" s="4">
        <f t="shared" ref="AR135" si="2221">+AR105*AR108</f>
        <v>17.375918056103547</v>
      </c>
      <c r="AS135" s="4">
        <f t="shared" ref="AS135:BB135" si="2222">+AS105*AS108</f>
        <v>18.049472122022845</v>
      </c>
      <c r="AT135" s="4">
        <f t="shared" ref="AT135" si="2223">+AT105*AT108</f>
        <v>21.492806672754138</v>
      </c>
      <c r="AU135" s="4">
        <f t="shared" ref="AU135:AW135" si="2224">+AU105*AU108</f>
        <v>19.521014464325372</v>
      </c>
      <c r="AV135" s="4">
        <f t="shared" si="2224"/>
        <v>19.521014464325372</v>
      </c>
      <c r="AW135" s="4">
        <f t="shared" si="2224"/>
        <v>19.521014464325372</v>
      </c>
      <c r="AX135" s="4">
        <f t="shared" si="2222"/>
        <v>18.049472122022845</v>
      </c>
      <c r="AY135" s="4">
        <f t="shared" ref="AY135:AZ135" si="2225">+AY105*AY108</f>
        <v>18.049472122022845</v>
      </c>
      <c r="AZ135" s="4">
        <f t="shared" si="2225"/>
        <v>18.049472122022845</v>
      </c>
      <c r="BA135" s="4">
        <f t="shared" ref="BA135" si="2226">+BA105*BA108</f>
        <v>18.049472122022845</v>
      </c>
      <c r="BB135" s="4">
        <f t="shared" si="2222"/>
        <v>19.521014464325372</v>
      </c>
      <c r="BC135" s="4">
        <f t="shared" ref="BC135" si="2227">+BC105*BC108</f>
        <v>18.72201211804154</v>
      </c>
      <c r="BD135" s="4">
        <f t="shared" ref="BD135:BQ135" si="2228">+BD105*BD108</f>
        <v>31.830011432940548</v>
      </c>
      <c r="BE135" s="4">
        <f t="shared" ref="BE135:BG135" si="2229">+BE105*BE108</f>
        <v>44.411738836134113</v>
      </c>
      <c r="BF135" s="4">
        <f t="shared" si="2229"/>
        <v>44.411738836134113</v>
      </c>
      <c r="BG135" s="4">
        <f t="shared" si="2229"/>
        <v>44.411738836134113</v>
      </c>
      <c r="BH135" s="4">
        <f t="shared" si="2228"/>
        <v>31.830011432940548</v>
      </c>
      <c r="BI135" s="4">
        <f t="shared" ref="BI135:BJ135" si="2230">+BI105*BI108</f>
        <v>31.830011432940548</v>
      </c>
      <c r="BJ135" s="4">
        <f t="shared" si="2230"/>
        <v>31.830011432940548</v>
      </c>
      <c r="BK135" s="4">
        <f t="shared" ref="BK135" si="2231">+BK105*BK108</f>
        <v>31.830011432940548</v>
      </c>
      <c r="BL135" s="4">
        <f t="shared" ref="BL135" si="2232">+BL105*BL108</f>
        <v>35.997877452040065</v>
      </c>
      <c r="BM135" s="4">
        <f t="shared" si="2228"/>
        <v>36.069009876889048</v>
      </c>
      <c r="BN135" s="4">
        <f t="shared" ref="BN135:BP135" si="2233">+BN105*BN108</f>
        <v>50.326323322415213</v>
      </c>
      <c r="BO135" s="4">
        <f t="shared" si="2233"/>
        <v>50.326323322415213</v>
      </c>
      <c r="BP135" s="4">
        <f t="shared" si="2233"/>
        <v>50.326323322415213</v>
      </c>
      <c r="BQ135" s="4">
        <f t="shared" si="2228"/>
        <v>36.069009876889048</v>
      </c>
      <c r="BR135" s="4">
        <f t="shared" ref="BR135:BS135" si="2234">+BR105*BR108</f>
        <v>36.069009876889048</v>
      </c>
      <c r="BS135" s="4">
        <f t="shared" si="2234"/>
        <v>36.069009876889048</v>
      </c>
      <c r="BT135" s="4">
        <f t="shared" ref="BT135" si="2235">+BT105*BT108</f>
        <v>36.069009876889048</v>
      </c>
      <c r="BU135" s="4">
        <f t="shared" ref="BU135" si="2236">+BU105*BU108</f>
        <v>50.326323322415213</v>
      </c>
      <c r="BV135" s="4">
        <f t="shared" ref="BV135" si="2237">+BV105*BV108</f>
        <v>39.840292407045851</v>
      </c>
      <c r="BW135" s="4">
        <f t="shared" ref="BW135:CF135" si="2238">+BW105*BW108</f>
        <v>74.561946145644598</v>
      </c>
      <c r="BX135" s="4">
        <f t="shared" ref="BX135:BZ135" si="2239">+BX105*BX108</f>
        <v>93.406292661428438</v>
      </c>
      <c r="BY135" s="4">
        <f t="shared" si="2239"/>
        <v>93.406292661428438</v>
      </c>
      <c r="BZ135" s="4">
        <f t="shared" si="2239"/>
        <v>93.406292661428438</v>
      </c>
      <c r="CA135" s="4">
        <f t="shared" si="2238"/>
        <v>74.561946145644598</v>
      </c>
      <c r="CB135" s="4">
        <f t="shared" ref="CB135:CC135" si="2240">+CB105*CB108</f>
        <v>74.561946145644598</v>
      </c>
      <c r="CC135" s="4">
        <f t="shared" si="2240"/>
        <v>74.561946145644598</v>
      </c>
      <c r="CD135" s="4">
        <f t="shared" ref="CD135" si="2241">+CD105*CD108</f>
        <v>74.561946145644598</v>
      </c>
      <c r="CE135" s="4">
        <f t="shared" ref="CE135" si="2242">+CE105*CE108</f>
        <v>93.406292661428438</v>
      </c>
      <c r="CF135" s="4">
        <f t="shared" si="2238"/>
        <v>107.15502647469083</v>
      </c>
      <c r="CG135" s="4">
        <f t="shared" ref="CG135" si="2243">+CG105*CG108</f>
        <v>80.291015322770235</v>
      </c>
    </row>
    <row r="136" spans="1:85" x14ac:dyDescent="0.25">
      <c r="A136" s="2" t="s">
        <v>159</v>
      </c>
      <c r="C136" s="4">
        <f t="shared" ref="C136:J136" si="2244">+C106</f>
        <v>1.5480977727272731</v>
      </c>
      <c r="D136" s="4">
        <f t="shared" si="2244"/>
        <v>1.5480977727272731</v>
      </c>
      <c r="E136" s="4">
        <f t="shared" si="2244"/>
        <v>1.5480977727272731</v>
      </c>
      <c r="F136" s="4">
        <f t="shared" si="2244"/>
        <v>1.5480977727272731</v>
      </c>
      <c r="G136" s="4">
        <f t="shared" si="2244"/>
        <v>1.5480977727272731</v>
      </c>
      <c r="H136" s="4">
        <f t="shared" si="2244"/>
        <v>1.5480977727272731</v>
      </c>
      <c r="I136" s="4">
        <f t="shared" si="2244"/>
        <v>1.5480977727272731</v>
      </c>
      <c r="J136" s="4">
        <f t="shared" si="2244"/>
        <v>1.5480977727272731</v>
      </c>
      <c r="K136" s="4">
        <f t="shared" ref="K136:L136" si="2245">+K106</f>
        <v>1.5480977727272731</v>
      </c>
      <c r="L136" s="4">
        <f t="shared" si="2245"/>
        <v>1.5480977727272731</v>
      </c>
      <c r="M136" s="4">
        <f t="shared" ref="M136:U136" si="2246">+M106</f>
        <v>1.5480977727272731</v>
      </c>
      <c r="N136" s="4">
        <f t="shared" ref="N136:P136" si="2247">+N106</f>
        <v>1.5480977727272731</v>
      </c>
      <c r="O136" s="4">
        <f t="shared" si="2247"/>
        <v>1.5480977727272731</v>
      </c>
      <c r="P136" s="4">
        <f t="shared" si="2247"/>
        <v>1.5480977727272731</v>
      </c>
      <c r="Q136" s="4">
        <f t="shared" si="2246"/>
        <v>1.5480977727272731</v>
      </c>
      <c r="R136" s="4">
        <f t="shared" ref="R136:S136" si="2248">+R106</f>
        <v>1.5480977727272731</v>
      </c>
      <c r="S136" s="4">
        <f t="shared" si="2248"/>
        <v>1.5480977727272731</v>
      </c>
      <c r="T136" s="4">
        <f t="shared" ref="T136" si="2249">+T106</f>
        <v>1.5480977727272731</v>
      </c>
      <c r="U136" s="4">
        <f t="shared" si="2246"/>
        <v>1.5480977727272731</v>
      </c>
      <c r="V136" s="4">
        <f t="shared" ref="V136" si="2250">+V106</f>
        <v>1.5480977727272731</v>
      </c>
      <c r="W136" s="4">
        <f t="shared" ref="W136:AF136" si="2251">+W106</f>
        <v>9.3893746153846198</v>
      </c>
      <c r="X136" s="4">
        <f t="shared" ref="X136" si="2252">+X106</f>
        <v>9.3893746153846198</v>
      </c>
      <c r="Y136" s="4">
        <f t="shared" ref="Y136:AA136" si="2253">+Y106</f>
        <v>9.3893746153846198</v>
      </c>
      <c r="Z136" s="4">
        <f t="shared" si="2253"/>
        <v>9.3893746153846198</v>
      </c>
      <c r="AA136" s="4">
        <f t="shared" si="2253"/>
        <v>9.3893746153846198</v>
      </c>
      <c r="AB136" s="4">
        <f t="shared" si="2251"/>
        <v>9.3893746153846198</v>
      </c>
      <c r="AC136" s="4">
        <f t="shared" ref="AC136:AD136" si="2254">+AC106</f>
        <v>9.3893746153846198</v>
      </c>
      <c r="AD136" s="4">
        <f t="shared" si="2254"/>
        <v>9.3893746153846198</v>
      </c>
      <c r="AE136" s="4">
        <f t="shared" ref="AE136" si="2255">+AE106</f>
        <v>9.3893746153846198</v>
      </c>
      <c r="AF136" s="4">
        <f t="shared" si="2251"/>
        <v>9.3893746153846198</v>
      </c>
      <c r="AG136" s="4">
        <f t="shared" ref="AG136" si="2256">+AG106</f>
        <v>9.3893746153846198</v>
      </c>
      <c r="AH136" s="4">
        <f t="shared" ref="AH136:AQ136" si="2257">+AH106</f>
        <v>9.3893746153846198</v>
      </c>
      <c r="AI136" s="4">
        <f t="shared" ref="AI136" si="2258">+AI106</f>
        <v>9.3893746153846198</v>
      </c>
      <c r="AJ136" s="4">
        <f t="shared" ref="AJ136:AL136" si="2259">+AJ106</f>
        <v>9.3893746153846198</v>
      </c>
      <c r="AK136" s="4">
        <f t="shared" si="2259"/>
        <v>9.3893746153846198</v>
      </c>
      <c r="AL136" s="4">
        <f t="shared" si="2259"/>
        <v>9.3893746153846198</v>
      </c>
      <c r="AM136" s="4">
        <f t="shared" si="2257"/>
        <v>9.3893746153846198</v>
      </c>
      <c r="AN136" s="4">
        <f t="shared" ref="AN136:AO136" si="2260">+AN106</f>
        <v>9.3893746153846198</v>
      </c>
      <c r="AO136" s="4">
        <f t="shared" si="2260"/>
        <v>9.3893746153846198</v>
      </c>
      <c r="AP136" s="4">
        <f t="shared" ref="AP136" si="2261">+AP106</f>
        <v>9.3893746153846198</v>
      </c>
      <c r="AQ136" s="4">
        <f t="shared" si="2257"/>
        <v>9.3893746153846198</v>
      </c>
      <c r="AR136" s="4">
        <f t="shared" ref="AR136" si="2262">+AR106</f>
        <v>9.3893746153846198</v>
      </c>
      <c r="AS136" s="4">
        <f t="shared" ref="AS136:BB136" si="2263">+AS106</f>
        <v>9.3893746153846198</v>
      </c>
      <c r="AT136" s="4">
        <f t="shared" ref="AT136" si="2264">+AT106</f>
        <v>9.3893746153846198</v>
      </c>
      <c r="AU136" s="4">
        <f t="shared" ref="AU136:AW136" si="2265">+AU106</f>
        <v>9.3893746153846198</v>
      </c>
      <c r="AV136" s="4">
        <f t="shared" si="2265"/>
        <v>9.3893746153846198</v>
      </c>
      <c r="AW136" s="4">
        <f t="shared" si="2265"/>
        <v>9.3893746153846198</v>
      </c>
      <c r="AX136" s="4">
        <f t="shared" si="2263"/>
        <v>9.3893746153846198</v>
      </c>
      <c r="AY136" s="4">
        <f t="shared" ref="AY136:AZ136" si="2266">+AY106</f>
        <v>9.3893746153846198</v>
      </c>
      <c r="AZ136" s="4">
        <f t="shared" si="2266"/>
        <v>9.3893746153846198</v>
      </c>
      <c r="BA136" s="4">
        <f t="shared" ref="BA136" si="2267">+BA106</f>
        <v>9.3893746153846198</v>
      </c>
      <c r="BB136" s="4">
        <f t="shared" si="2263"/>
        <v>9.3893746153846198</v>
      </c>
      <c r="BC136" s="4">
        <f t="shared" ref="BC136" si="2268">+BC106</f>
        <v>9.3893746153846198</v>
      </c>
      <c r="BD136" s="4">
        <f t="shared" ref="BD136:BQ136" si="2269">+BD106</f>
        <v>26.175741176470581</v>
      </c>
      <c r="BE136" s="4">
        <f t="shared" ref="BE136:BG136" si="2270">+BE106</f>
        <v>26.175741176470581</v>
      </c>
      <c r="BF136" s="4">
        <f t="shared" si="2270"/>
        <v>26.175741176470581</v>
      </c>
      <c r="BG136" s="4">
        <f t="shared" si="2270"/>
        <v>26.175741176470581</v>
      </c>
      <c r="BH136" s="4">
        <f t="shared" si="2269"/>
        <v>26.175741176470581</v>
      </c>
      <c r="BI136" s="4">
        <f t="shared" ref="BI136:BJ136" si="2271">+BI106</f>
        <v>26.175741176470581</v>
      </c>
      <c r="BJ136" s="4">
        <f t="shared" si="2271"/>
        <v>26.175741176470581</v>
      </c>
      <c r="BK136" s="4">
        <f t="shared" ref="BK136" si="2272">+BK106</f>
        <v>26.175741176470581</v>
      </c>
      <c r="BL136" s="4">
        <f t="shared" ref="BL136" si="2273">+BL106</f>
        <v>26.175741176470581</v>
      </c>
      <c r="BM136" s="4">
        <f t="shared" si="2269"/>
        <v>26.175741176470581</v>
      </c>
      <c r="BN136" s="4">
        <f t="shared" ref="BN136:BP136" si="2274">+BN106</f>
        <v>26.175741176470581</v>
      </c>
      <c r="BO136" s="4">
        <f t="shared" si="2274"/>
        <v>26.175741176470581</v>
      </c>
      <c r="BP136" s="4">
        <f t="shared" si="2274"/>
        <v>26.175741176470581</v>
      </c>
      <c r="BQ136" s="4">
        <f t="shared" si="2269"/>
        <v>26.175741176470581</v>
      </c>
      <c r="BR136" s="4">
        <f t="shared" ref="BR136:BS136" si="2275">+BR106</f>
        <v>26.175741176470581</v>
      </c>
      <c r="BS136" s="4">
        <f t="shared" si="2275"/>
        <v>26.175741176470581</v>
      </c>
      <c r="BT136" s="4">
        <f t="shared" ref="BT136" si="2276">+BT106</f>
        <v>26.175741176470581</v>
      </c>
      <c r="BU136" s="4">
        <f t="shared" ref="BU136" si="2277">+BU106</f>
        <v>26.175741176470581</v>
      </c>
      <c r="BV136" s="4">
        <f t="shared" ref="BV136" si="2278">+BV106</f>
        <v>26.175741176470581</v>
      </c>
      <c r="BW136" s="4">
        <f t="shared" ref="BW136:CF136" si="2279">+BW106</f>
        <v>47.295247058823513</v>
      </c>
      <c r="BX136" s="4">
        <f t="shared" ref="BX136:BZ136" si="2280">+BX106</f>
        <v>47.295247058823513</v>
      </c>
      <c r="BY136" s="4">
        <f t="shared" si="2280"/>
        <v>47.295247058823513</v>
      </c>
      <c r="BZ136" s="4">
        <f t="shared" si="2280"/>
        <v>47.295247058823513</v>
      </c>
      <c r="CA136" s="4">
        <f t="shared" si="2279"/>
        <v>47.295247058823513</v>
      </c>
      <c r="CB136" s="4">
        <f t="shared" ref="CB136:CC136" si="2281">+CB106</f>
        <v>47.295247058823513</v>
      </c>
      <c r="CC136" s="4">
        <f t="shared" si="2281"/>
        <v>47.295247058823513</v>
      </c>
      <c r="CD136" s="4">
        <f t="shared" ref="CD136" si="2282">+CD106</f>
        <v>47.295247058823513</v>
      </c>
      <c r="CE136" s="4">
        <f t="shared" ref="CE136" si="2283">+CE106</f>
        <v>47.295247058823513</v>
      </c>
      <c r="CF136" s="4">
        <f t="shared" si="2279"/>
        <v>47.295247058823513</v>
      </c>
      <c r="CG136" s="4">
        <f t="shared" ref="CG136" si="2284">+CG106</f>
        <v>47.295247058823513</v>
      </c>
    </row>
    <row r="137" spans="1:85" x14ac:dyDescent="0.25">
      <c r="A137" s="2" t="s">
        <v>160</v>
      </c>
      <c r="C137" s="4">
        <f t="shared" ref="C137:J137" si="2285">+C135*1000/C94</f>
        <v>18.563704947920254</v>
      </c>
      <c r="D137" s="4">
        <f t="shared" si="2285"/>
        <v>27.740148604206453</v>
      </c>
      <c r="E137" s="4">
        <f t="shared" si="2285"/>
        <v>27.740148604206453</v>
      </c>
      <c r="F137" s="4">
        <f t="shared" si="2285"/>
        <v>27.740148604206453</v>
      </c>
      <c r="G137" s="4">
        <f t="shared" si="2285"/>
        <v>18.563704947920254</v>
      </c>
      <c r="H137" s="4">
        <f t="shared" si="2285"/>
        <v>18.563704947920254</v>
      </c>
      <c r="I137" s="4">
        <f t="shared" si="2285"/>
        <v>18.563704947920254</v>
      </c>
      <c r="J137" s="4">
        <f t="shared" si="2285"/>
        <v>18.563704947920254</v>
      </c>
      <c r="K137" s="4">
        <f t="shared" ref="K137:L137" si="2286">+K135*1000/K94</f>
        <v>27.740148604206453</v>
      </c>
      <c r="L137" s="4">
        <f t="shared" si="2286"/>
        <v>20.877786778120292</v>
      </c>
      <c r="M137" s="4">
        <f t="shared" ref="M137:U137" si="2287">+M135*1000/M94</f>
        <v>25.115934969396609</v>
      </c>
      <c r="N137" s="4">
        <f t="shared" ref="N137:P137" si="2288">+N135*1000/N94</f>
        <v>29.667424187408251</v>
      </c>
      <c r="O137" s="4">
        <f t="shared" si="2288"/>
        <v>29.667424187408251</v>
      </c>
      <c r="P137" s="4">
        <f t="shared" si="2288"/>
        <v>29.667424187408251</v>
      </c>
      <c r="Q137" s="4">
        <f t="shared" si="2287"/>
        <v>25.115934969396609</v>
      </c>
      <c r="R137" s="4">
        <f t="shared" ref="R137:S137" si="2289">+R135*1000/R94</f>
        <v>25.115934969396609</v>
      </c>
      <c r="S137" s="4">
        <f t="shared" si="2289"/>
        <v>25.115934969396609</v>
      </c>
      <c r="T137" s="4">
        <f t="shared" ref="T137" si="2290">+T135*1000/T94</f>
        <v>25.115934969396609</v>
      </c>
      <c r="U137" s="4">
        <f t="shared" si="2287"/>
        <v>29.667424187408251</v>
      </c>
      <c r="V137" s="4">
        <f t="shared" ref="V137" si="2291">+V135*1000/V94</f>
        <v>26.631778354319433</v>
      </c>
      <c r="W137" s="4">
        <f t="shared" ref="W137:AG137" si="2292">+W135*1000/W94</f>
        <v>26.280172350503761</v>
      </c>
      <c r="X137" s="4">
        <f t="shared" ref="X137" si="2293">+X135*1000/X94</f>
        <v>37.263656137062029</v>
      </c>
      <c r="Y137" s="4">
        <f t="shared" si="2292"/>
        <v>32.60110903860609</v>
      </c>
      <c r="Z137" s="4">
        <f t="shared" si="2292"/>
        <v>32.60110903860609</v>
      </c>
      <c r="AA137" s="4">
        <f t="shared" si="2292"/>
        <v>32.60110903860609</v>
      </c>
      <c r="AB137" s="4">
        <f t="shared" si="2292"/>
        <v>26.280172350503761</v>
      </c>
      <c r="AC137" s="4">
        <f t="shared" si="2292"/>
        <v>26.280172350503761</v>
      </c>
      <c r="AD137" s="4">
        <f t="shared" si="2292"/>
        <v>26.280172350503761</v>
      </c>
      <c r="AE137" s="4">
        <f t="shared" si="2292"/>
        <v>26.280172350503761</v>
      </c>
      <c r="AF137" s="4">
        <f t="shared" si="2292"/>
        <v>32.60110903860609</v>
      </c>
      <c r="AG137" s="4">
        <f t="shared" si="2292"/>
        <v>28.222853020620327</v>
      </c>
      <c r="AH137" s="4">
        <f t="shared" ref="AH137:AQ137" si="2294">+AH135*1000/AH94</f>
        <v>28.812126657090179</v>
      </c>
      <c r="AI137" s="4">
        <f t="shared" ref="AI137" si="2295">+AI135*1000/AI94</f>
        <v>37.438484142292353</v>
      </c>
      <c r="AJ137" s="4">
        <f t="shared" ref="AJ137:AL137" si="2296">+AJ135*1000/AJ94</f>
        <v>33.373083649519423</v>
      </c>
      <c r="AK137" s="4">
        <f t="shared" si="2296"/>
        <v>33.373083649519423</v>
      </c>
      <c r="AL137" s="4">
        <f t="shared" si="2296"/>
        <v>33.373083649519423</v>
      </c>
      <c r="AM137" s="4">
        <f t="shared" si="2294"/>
        <v>28.812126657090179</v>
      </c>
      <c r="AN137" s="4">
        <f t="shared" ref="AN137:AO137" si="2297">+AN135*1000/AN94</f>
        <v>28.812126657090179</v>
      </c>
      <c r="AO137" s="4">
        <f t="shared" si="2297"/>
        <v>28.812126657090179</v>
      </c>
      <c r="AP137" s="4">
        <f t="shared" ref="AP137" si="2298">+AP135*1000/AP94</f>
        <v>28.812126657090179</v>
      </c>
      <c r="AQ137" s="4">
        <f t="shared" si="2294"/>
        <v>33.373083649519423</v>
      </c>
      <c r="AR137" s="4">
        <f t="shared" ref="AR137" si="2299">+AR135*1000/AR94</f>
        <v>30.409247704305031</v>
      </c>
      <c r="AS137" s="4">
        <f t="shared" ref="AS137:BB137" si="2300">+AS135*1000/AS94</f>
        <v>31.588021244019501</v>
      </c>
      <c r="AT137" s="4">
        <f t="shared" ref="AT137" si="2301">+AT135*1000/AT94</f>
        <v>37.614132379206346</v>
      </c>
      <c r="AU137" s="4">
        <f t="shared" ref="AU137:AW137" si="2302">+AU135*1000/AU94</f>
        <v>34.163338153892489</v>
      </c>
      <c r="AV137" s="4">
        <f t="shared" si="2302"/>
        <v>34.163338153892489</v>
      </c>
      <c r="AW137" s="4">
        <f t="shared" si="2302"/>
        <v>34.163338153892489</v>
      </c>
      <c r="AX137" s="4">
        <f t="shared" si="2300"/>
        <v>31.588021244019501</v>
      </c>
      <c r="AY137" s="4">
        <f t="shared" ref="AY137:AZ137" si="2303">+AY135*1000/AY94</f>
        <v>31.588021244019501</v>
      </c>
      <c r="AZ137" s="4">
        <f t="shared" si="2303"/>
        <v>31.588021244019501</v>
      </c>
      <c r="BA137" s="4">
        <f t="shared" ref="BA137" si="2304">+BA135*1000/BA94</f>
        <v>31.588021244019501</v>
      </c>
      <c r="BB137" s="4">
        <f t="shared" si="2300"/>
        <v>34.163338153892489</v>
      </c>
      <c r="BC137" s="4">
        <f t="shared" ref="BC137" si="2305">+BC135*1000/BC94</f>
        <v>32.765020080222058</v>
      </c>
      <c r="BD137" s="4">
        <f t="shared" ref="BD137:BQ137" si="2306">+BD135*1000/BD94</f>
        <v>17.893082475712781</v>
      </c>
      <c r="BE137" s="4">
        <f t="shared" ref="BE137:BG137" si="2307">+BE135*1000/BE94</f>
        <v>24.965837902979064</v>
      </c>
      <c r="BF137" s="4">
        <f t="shared" si="2307"/>
        <v>24.965837902979064</v>
      </c>
      <c r="BG137" s="4">
        <f t="shared" si="2307"/>
        <v>24.965837902979064</v>
      </c>
      <c r="BH137" s="4">
        <f t="shared" si="2306"/>
        <v>17.893082475712781</v>
      </c>
      <c r="BI137" s="4">
        <f t="shared" ref="BI137:BJ137" si="2308">+BI135*1000/BI94</f>
        <v>17.893082475712781</v>
      </c>
      <c r="BJ137" s="4">
        <f t="shared" si="2308"/>
        <v>17.893082475712781</v>
      </c>
      <c r="BK137" s="4">
        <f t="shared" ref="BK137" si="2309">+BK135*1000/BK94</f>
        <v>17.893082475712781</v>
      </c>
      <c r="BL137" s="4">
        <f t="shared" ref="BL137" si="2310">+BL135*1000/BL94</f>
        <v>20.236027610513784</v>
      </c>
      <c r="BM137" s="4">
        <f t="shared" si="2306"/>
        <v>20.276014349042036</v>
      </c>
      <c r="BN137" s="4">
        <f t="shared" ref="BN137:BP137" si="2311">+BN135*1000/BN94</f>
        <v>28.290692128858371</v>
      </c>
      <c r="BO137" s="4">
        <f t="shared" si="2311"/>
        <v>28.290692128858371</v>
      </c>
      <c r="BP137" s="4">
        <f t="shared" si="2311"/>
        <v>28.290692128858371</v>
      </c>
      <c r="BQ137" s="4">
        <f t="shared" si="2306"/>
        <v>20.276014349042036</v>
      </c>
      <c r="BR137" s="4">
        <f t="shared" ref="BR137:BS137" si="2312">+BR135*1000/BR94</f>
        <v>20.276014349042036</v>
      </c>
      <c r="BS137" s="4">
        <f t="shared" si="2312"/>
        <v>20.276014349042036</v>
      </c>
      <c r="BT137" s="4">
        <f t="shared" ref="BT137" si="2313">+BT135*1000/BT94</f>
        <v>20.276014349042036</v>
      </c>
      <c r="BU137" s="4">
        <f t="shared" ref="BU137" si="2314">+BU135*1000/BU94</f>
        <v>28.290692128858371</v>
      </c>
      <c r="BV137" s="4">
        <f t="shared" ref="BV137" si="2315">+BV135*1000/BV94</f>
        <v>22.396022049745415</v>
      </c>
      <c r="BW137" s="4">
        <f t="shared" ref="BW137:CF137" si="2316">+BW135*1000/BW94</f>
        <v>28.13811579696738</v>
      </c>
      <c r="BX137" s="4">
        <f t="shared" ref="BX137:BZ137" si="2317">+BX135*1000/BX94</f>
        <v>35.249577229902066</v>
      </c>
      <c r="BY137" s="4">
        <f t="shared" si="2317"/>
        <v>35.249577229902066</v>
      </c>
      <c r="BZ137" s="4">
        <f t="shared" si="2317"/>
        <v>35.249577229902066</v>
      </c>
      <c r="CA137" s="4">
        <f t="shared" si="2316"/>
        <v>28.13811579696738</v>
      </c>
      <c r="CB137" s="4">
        <f t="shared" ref="CB137:CC137" si="2318">+CB135*1000/CB94</f>
        <v>28.13811579696738</v>
      </c>
      <c r="CC137" s="4">
        <f t="shared" si="2318"/>
        <v>28.13811579696738</v>
      </c>
      <c r="CD137" s="4">
        <f t="shared" ref="CD137" si="2319">+CD135*1000/CD94</f>
        <v>28.13811579696738</v>
      </c>
      <c r="CE137" s="4">
        <f t="shared" ref="CE137" si="2320">+CE135*1000/CE94</f>
        <v>35.249577229902066</v>
      </c>
      <c r="CF137" s="4">
        <f t="shared" si="2316"/>
        <v>40.438061223380224</v>
      </c>
      <c r="CG137" s="4">
        <f t="shared" ref="CG137" si="2321">+CG135*1000/CG94</f>
        <v>30.300146433881146</v>
      </c>
    </row>
    <row r="138" spans="1:85" x14ac:dyDescent="0.25">
      <c r="A138" s="2" t="s">
        <v>161</v>
      </c>
      <c r="C138" s="4">
        <f t="shared" ref="C138:J138" si="2322">+C136*1000/C94</f>
        <v>14.822041762408073</v>
      </c>
      <c r="D138" s="4">
        <f t="shared" si="2322"/>
        <v>14.822041762408073</v>
      </c>
      <c r="E138" s="4">
        <f t="shared" si="2322"/>
        <v>14.822041762408073</v>
      </c>
      <c r="F138" s="4">
        <f t="shared" si="2322"/>
        <v>14.822041762408073</v>
      </c>
      <c r="G138" s="4">
        <f t="shared" si="2322"/>
        <v>14.822041762408073</v>
      </c>
      <c r="H138" s="4">
        <f t="shared" si="2322"/>
        <v>14.822041762408073</v>
      </c>
      <c r="I138" s="4">
        <f t="shared" si="2322"/>
        <v>14.822041762408073</v>
      </c>
      <c r="J138" s="4">
        <f t="shared" si="2322"/>
        <v>14.822041762408073</v>
      </c>
      <c r="K138" s="4">
        <f t="shared" ref="K138:L138" si="2323">+K136*1000/K94</f>
        <v>14.822041762408073</v>
      </c>
      <c r="L138" s="4">
        <f t="shared" si="2323"/>
        <v>14.822041762408073</v>
      </c>
      <c r="M138" s="4">
        <f t="shared" ref="M138:U138" si="2324">+M136*1000/M94</f>
        <v>14.68147605969587</v>
      </c>
      <c r="N138" s="4">
        <f t="shared" ref="N138:P138" si="2325">+N136*1000/N94</f>
        <v>14.68147605969587</v>
      </c>
      <c r="O138" s="4">
        <f t="shared" si="2325"/>
        <v>14.68147605969587</v>
      </c>
      <c r="P138" s="4">
        <f t="shared" si="2325"/>
        <v>14.68147605969587</v>
      </c>
      <c r="Q138" s="4">
        <f t="shared" si="2324"/>
        <v>14.68147605969587</v>
      </c>
      <c r="R138" s="4">
        <f t="shared" ref="R138:S138" si="2326">+R136*1000/R94</f>
        <v>14.68147605969587</v>
      </c>
      <c r="S138" s="4">
        <f t="shared" si="2326"/>
        <v>14.68147605969587</v>
      </c>
      <c r="T138" s="4">
        <f t="shared" ref="T138" si="2327">+T136*1000/T94</f>
        <v>14.68147605969587</v>
      </c>
      <c r="U138" s="4">
        <f t="shared" si="2324"/>
        <v>14.68147605969587</v>
      </c>
      <c r="V138" s="4">
        <f t="shared" ref="V138" si="2328">+V136*1000/V94</f>
        <v>14.68147605969587</v>
      </c>
      <c r="W138" s="4">
        <f t="shared" ref="W138:AF138" si="2329">+W136*1000/W94</f>
        <v>16.432157284918265</v>
      </c>
      <c r="X138" s="4">
        <f t="shared" ref="X138" si="2330">+X136*1000/X94</f>
        <v>16.432157284918265</v>
      </c>
      <c r="Y138" s="4">
        <f t="shared" ref="Y138:AA138" si="2331">+Y136*1000/Y94</f>
        <v>16.432157284918265</v>
      </c>
      <c r="Z138" s="4">
        <f t="shared" si="2331"/>
        <v>16.432157284918265</v>
      </c>
      <c r="AA138" s="4">
        <f t="shared" si="2331"/>
        <v>16.432157284918265</v>
      </c>
      <c r="AB138" s="4">
        <f t="shared" si="2329"/>
        <v>16.432157284918265</v>
      </c>
      <c r="AC138" s="4">
        <f t="shared" ref="AC138:AD138" si="2332">+AC136*1000/AC94</f>
        <v>16.432157284918265</v>
      </c>
      <c r="AD138" s="4">
        <f t="shared" si="2332"/>
        <v>16.432157284918265</v>
      </c>
      <c r="AE138" s="4">
        <f t="shared" ref="AE138" si="2333">+AE136*1000/AE94</f>
        <v>16.432157284918265</v>
      </c>
      <c r="AF138" s="4">
        <f t="shared" si="2329"/>
        <v>16.432157284918265</v>
      </c>
      <c r="AG138" s="4">
        <f t="shared" ref="AG138" si="2334">+AG136*1000/AG94</f>
        <v>16.432157284918265</v>
      </c>
      <c r="AH138" s="4">
        <f t="shared" ref="AH138:AQ138" si="2335">+AH136*1000/AH94</f>
        <v>16.432157284918265</v>
      </c>
      <c r="AI138" s="4">
        <f t="shared" ref="AI138" si="2336">+AI136*1000/AI94</f>
        <v>16.432157284918265</v>
      </c>
      <c r="AJ138" s="4">
        <f t="shared" ref="AJ138:AL138" si="2337">+AJ136*1000/AJ94</f>
        <v>16.432157284918265</v>
      </c>
      <c r="AK138" s="4">
        <f t="shared" si="2337"/>
        <v>16.432157284918265</v>
      </c>
      <c r="AL138" s="4">
        <f t="shared" si="2337"/>
        <v>16.432157284918265</v>
      </c>
      <c r="AM138" s="4">
        <f t="shared" si="2335"/>
        <v>16.432157284918265</v>
      </c>
      <c r="AN138" s="4">
        <f t="shared" ref="AN138:AO138" si="2338">+AN136*1000/AN94</f>
        <v>16.432157284918265</v>
      </c>
      <c r="AO138" s="4">
        <f t="shared" si="2338"/>
        <v>16.432157284918265</v>
      </c>
      <c r="AP138" s="4">
        <f t="shared" ref="AP138" si="2339">+AP136*1000/AP94</f>
        <v>16.432157284918265</v>
      </c>
      <c r="AQ138" s="4">
        <f t="shared" si="2335"/>
        <v>16.432157284918265</v>
      </c>
      <c r="AR138" s="4">
        <f t="shared" ref="AR138" si="2340">+AR136*1000/AR94</f>
        <v>16.432157284918265</v>
      </c>
      <c r="AS138" s="4">
        <f t="shared" ref="AS138:BC138" si="2341">+AS136*1000/AS94</f>
        <v>16.432157284918265</v>
      </c>
      <c r="AT138" s="4">
        <f t="shared" ref="AT138" si="2342">+AT136*1000/AT94</f>
        <v>16.432157284918265</v>
      </c>
      <c r="AU138" s="4">
        <f t="shared" si="2341"/>
        <v>16.432157284918265</v>
      </c>
      <c r="AV138" s="4">
        <f t="shared" si="2341"/>
        <v>16.432157284918265</v>
      </c>
      <c r="AW138" s="4">
        <f t="shared" si="2341"/>
        <v>16.432157284918265</v>
      </c>
      <c r="AX138" s="4">
        <f t="shared" si="2341"/>
        <v>16.432157284918265</v>
      </c>
      <c r="AY138" s="4">
        <f t="shared" si="2341"/>
        <v>16.432157284918265</v>
      </c>
      <c r="AZ138" s="4">
        <f t="shared" si="2341"/>
        <v>16.432157284918265</v>
      </c>
      <c r="BA138" s="4">
        <f t="shared" si="2341"/>
        <v>16.432157284918265</v>
      </c>
      <c r="BB138" s="4">
        <f t="shared" si="2341"/>
        <v>16.432157284918265</v>
      </c>
      <c r="BC138" s="4">
        <f t="shared" si="2341"/>
        <v>16.432157284918265</v>
      </c>
      <c r="BD138" s="4">
        <f t="shared" ref="BD138:BQ138" si="2343">+BD136*1000/BD94</f>
        <v>14.714562598265152</v>
      </c>
      <c r="BE138" s="4">
        <f t="shared" ref="BE138:BG138" si="2344">+BE136*1000/BE94</f>
        <v>14.714562598265152</v>
      </c>
      <c r="BF138" s="4">
        <f t="shared" si="2344"/>
        <v>14.714562598265152</v>
      </c>
      <c r="BG138" s="4">
        <f t="shared" si="2344"/>
        <v>14.714562598265152</v>
      </c>
      <c r="BH138" s="4">
        <f t="shared" si="2343"/>
        <v>14.714562598265152</v>
      </c>
      <c r="BI138" s="4">
        <f t="shared" ref="BI138:BJ138" si="2345">+BI136*1000/BI94</f>
        <v>14.714562598265152</v>
      </c>
      <c r="BJ138" s="4">
        <f t="shared" si="2345"/>
        <v>14.714562598265152</v>
      </c>
      <c r="BK138" s="4">
        <f t="shared" ref="BK138" si="2346">+BK136*1000/BK94</f>
        <v>14.714562598265152</v>
      </c>
      <c r="BL138" s="4">
        <f t="shared" ref="BL138" si="2347">+BL136*1000/BL94</f>
        <v>14.714562598265152</v>
      </c>
      <c r="BM138" s="4">
        <f t="shared" si="2343"/>
        <v>14.714562598265152</v>
      </c>
      <c r="BN138" s="4">
        <f t="shared" ref="BN138:BP138" si="2348">+BN136*1000/BN94</f>
        <v>14.714562598265152</v>
      </c>
      <c r="BO138" s="4">
        <f t="shared" si="2348"/>
        <v>14.714562598265152</v>
      </c>
      <c r="BP138" s="4">
        <f t="shared" si="2348"/>
        <v>14.714562598265152</v>
      </c>
      <c r="BQ138" s="4">
        <f t="shared" si="2343"/>
        <v>14.714562598265152</v>
      </c>
      <c r="BR138" s="4">
        <f t="shared" ref="BR138:BS138" si="2349">+BR136*1000/BR94</f>
        <v>14.714562598265152</v>
      </c>
      <c r="BS138" s="4">
        <f t="shared" si="2349"/>
        <v>14.714562598265152</v>
      </c>
      <c r="BT138" s="4">
        <f t="shared" ref="BT138" si="2350">+BT136*1000/BT94</f>
        <v>14.714562598265152</v>
      </c>
      <c r="BU138" s="4">
        <f t="shared" ref="BU138" si="2351">+BU136*1000/BU94</f>
        <v>14.714562598265152</v>
      </c>
      <c r="BV138" s="4">
        <f t="shared" ref="BV138" si="2352">+BV136*1000/BV94</f>
        <v>14.714562598265152</v>
      </c>
      <c r="BW138" s="4">
        <f t="shared" ref="BW138:CF138" si="2353">+BW136*1000/BW94</f>
        <v>17.848235020419907</v>
      </c>
      <c r="BX138" s="4">
        <f t="shared" ref="BX138:BZ138" si="2354">+BX136*1000/BX94</f>
        <v>17.848235020419907</v>
      </c>
      <c r="BY138" s="4">
        <f t="shared" si="2354"/>
        <v>17.848235020419907</v>
      </c>
      <c r="BZ138" s="4">
        <f t="shared" si="2354"/>
        <v>17.848235020419907</v>
      </c>
      <c r="CA138" s="4">
        <f t="shared" si="2353"/>
        <v>17.848235020419907</v>
      </c>
      <c r="CB138" s="4">
        <f t="shared" ref="CB138:CC138" si="2355">+CB136*1000/CB94</f>
        <v>17.848235020419907</v>
      </c>
      <c r="CC138" s="4">
        <f t="shared" si="2355"/>
        <v>17.848235020419907</v>
      </c>
      <c r="CD138" s="4">
        <f t="shared" ref="CD138" si="2356">+CD136*1000/CD94</f>
        <v>17.848235020419907</v>
      </c>
      <c r="CE138" s="4">
        <f t="shared" ref="CE138" si="2357">+CE136*1000/CE94</f>
        <v>17.848235020419907</v>
      </c>
      <c r="CF138" s="4">
        <f t="shared" si="2353"/>
        <v>17.848235020419907</v>
      </c>
      <c r="CG138" s="4">
        <f t="shared" ref="CG138" si="2358">+CG136*1000/CG94</f>
        <v>17.848235020419907</v>
      </c>
    </row>
    <row r="139" spans="1:85" x14ac:dyDescent="0.25">
      <c r="A139" s="2" t="s">
        <v>170</v>
      </c>
      <c r="C139" s="4">
        <f t="shared" ref="C139:J139" si="2359">+C96</f>
        <v>0</v>
      </c>
      <c r="D139" s="4">
        <f t="shared" si="2359"/>
        <v>0</v>
      </c>
      <c r="E139" s="4">
        <f t="shared" si="2359"/>
        <v>0</v>
      </c>
      <c r="F139" s="4">
        <f t="shared" si="2359"/>
        <v>0</v>
      </c>
      <c r="G139" s="4">
        <f t="shared" si="2359"/>
        <v>0</v>
      </c>
      <c r="H139" s="4">
        <f t="shared" si="2359"/>
        <v>0</v>
      </c>
      <c r="I139" s="4">
        <f t="shared" si="2359"/>
        <v>0</v>
      </c>
      <c r="J139" s="4">
        <f t="shared" si="2359"/>
        <v>0</v>
      </c>
      <c r="K139" s="4">
        <f t="shared" ref="K139:CA139" si="2360">+K96</f>
        <v>0</v>
      </c>
      <c r="L139" s="4">
        <f t="shared" ref="L139" si="2361">+L96</f>
        <v>0</v>
      </c>
      <c r="M139" s="4">
        <f t="shared" si="2360"/>
        <v>8.0610248723224185</v>
      </c>
      <c r="N139" s="4">
        <f t="shared" ref="N139:P139" si="2362">+N96</f>
        <v>8.0610248723224185</v>
      </c>
      <c r="O139" s="4">
        <f t="shared" si="2362"/>
        <v>8.0610248723224185</v>
      </c>
      <c r="P139" s="4">
        <f t="shared" si="2362"/>
        <v>8.0610248723224185</v>
      </c>
      <c r="Q139" s="4">
        <f t="shared" si="2360"/>
        <v>8.0610248723224185</v>
      </c>
      <c r="R139" s="4">
        <f t="shared" ref="R139:S139" si="2363">+R96</f>
        <v>8.0610248723224185</v>
      </c>
      <c r="S139" s="4">
        <f t="shared" si="2363"/>
        <v>8.0610248723224185</v>
      </c>
      <c r="T139" s="4">
        <f t="shared" ref="T139" si="2364">+T96</f>
        <v>8.0610248723224185</v>
      </c>
      <c r="U139" s="4">
        <f t="shared" ref="U139:V139" si="2365">+U96</f>
        <v>8.0610248723224185</v>
      </c>
      <c r="V139" s="4">
        <f t="shared" si="2365"/>
        <v>8.0610248723224185</v>
      </c>
      <c r="W139" s="4">
        <f t="shared" si="2360"/>
        <v>4.4627041515506853</v>
      </c>
      <c r="X139" s="4">
        <f t="shared" ref="X139" si="2366">+X96</f>
        <v>4.4627041515506853</v>
      </c>
      <c r="Y139" s="4">
        <f t="shared" ref="Y139:AA139" si="2367">+Y96</f>
        <v>4.4627041515506853</v>
      </c>
      <c r="Z139" s="4">
        <f t="shared" si="2367"/>
        <v>4.4627041515506853</v>
      </c>
      <c r="AA139" s="4">
        <f t="shared" si="2367"/>
        <v>4.4627041515506853</v>
      </c>
      <c r="AB139" s="4">
        <f t="shared" si="2360"/>
        <v>4.4627041515506853</v>
      </c>
      <c r="AC139" s="4">
        <f t="shared" ref="AC139:AD139" si="2368">+AC96</f>
        <v>4.4627041515506853</v>
      </c>
      <c r="AD139" s="4">
        <f t="shared" si="2368"/>
        <v>4.4627041515506853</v>
      </c>
      <c r="AE139" s="4">
        <f t="shared" ref="AE139" si="2369">+AE96</f>
        <v>4.4627041515506853</v>
      </c>
      <c r="AF139" s="4">
        <f t="shared" ref="AF139:AG139" si="2370">+AF96</f>
        <v>4.4627041515506853</v>
      </c>
      <c r="AG139" s="4">
        <f t="shared" si="2370"/>
        <v>4.4627041515506853</v>
      </c>
      <c r="AH139" s="4">
        <f t="shared" si="2360"/>
        <v>4.4627041515506853</v>
      </c>
      <c r="AI139" s="4">
        <f t="shared" ref="AI139" si="2371">+AI96</f>
        <v>4.4627041515506853</v>
      </c>
      <c r="AJ139" s="4">
        <f t="shared" ref="AJ139:AL139" si="2372">+AJ96</f>
        <v>4.4627041515506853</v>
      </c>
      <c r="AK139" s="4">
        <f t="shared" si="2372"/>
        <v>4.4627041515506853</v>
      </c>
      <c r="AL139" s="4">
        <f t="shared" si="2372"/>
        <v>4.4627041515506853</v>
      </c>
      <c r="AM139" s="4">
        <f t="shared" si="2360"/>
        <v>4.4627041515506853</v>
      </c>
      <c r="AN139" s="4">
        <f t="shared" ref="AN139:AO139" si="2373">+AN96</f>
        <v>4.4627041515506853</v>
      </c>
      <c r="AO139" s="4">
        <f t="shared" si="2373"/>
        <v>4.4627041515506853</v>
      </c>
      <c r="AP139" s="4">
        <f t="shared" ref="AP139" si="2374">+AP96</f>
        <v>4.4627041515506853</v>
      </c>
      <c r="AQ139" s="4">
        <f t="shared" ref="AQ139:AR139" si="2375">+AQ96</f>
        <v>4.4627041515506853</v>
      </c>
      <c r="AR139" s="4">
        <f t="shared" si="2375"/>
        <v>4.4627041515506853</v>
      </c>
      <c r="AS139" s="4">
        <f t="shared" si="2360"/>
        <v>4.4627041515506853</v>
      </c>
      <c r="AT139" s="4">
        <f t="shared" ref="AT139" si="2376">+AT96</f>
        <v>4.4627041515506853</v>
      </c>
      <c r="AU139" s="4">
        <f t="shared" ref="AU139:AW139" si="2377">+AU96</f>
        <v>4.4627041515506853</v>
      </c>
      <c r="AV139" s="4">
        <f t="shared" si="2377"/>
        <v>4.4627041515506853</v>
      </c>
      <c r="AW139" s="4">
        <f t="shared" si="2377"/>
        <v>4.4627041515506853</v>
      </c>
      <c r="AX139" s="4">
        <f t="shared" si="2360"/>
        <v>4.4627041515506853</v>
      </c>
      <c r="AY139" s="4">
        <f t="shared" ref="AY139:AZ139" si="2378">+AY96</f>
        <v>4.4627041515506853</v>
      </c>
      <c r="AZ139" s="4">
        <f t="shared" si="2378"/>
        <v>4.4627041515506853</v>
      </c>
      <c r="BA139" s="4">
        <f t="shared" ref="BA139" si="2379">+BA96</f>
        <v>4.4627041515506853</v>
      </c>
      <c r="BB139" s="4">
        <f t="shared" ref="BB139:BC139" si="2380">+BB96</f>
        <v>4.4627041515506853</v>
      </c>
      <c r="BC139" s="4">
        <f t="shared" si="2380"/>
        <v>4.4627041515506853</v>
      </c>
      <c r="BD139" s="4">
        <f t="shared" si="2360"/>
        <v>0</v>
      </c>
      <c r="BE139" s="4">
        <f t="shared" ref="BE139:BG139" si="2381">+BE96</f>
        <v>0</v>
      </c>
      <c r="BF139" s="4">
        <f t="shared" si="2381"/>
        <v>0</v>
      </c>
      <c r="BG139" s="4">
        <f t="shared" si="2381"/>
        <v>0</v>
      </c>
      <c r="BH139" s="4">
        <f t="shared" si="2360"/>
        <v>0</v>
      </c>
      <c r="BI139" s="4">
        <f t="shared" ref="BI139:BJ139" si="2382">+BI96</f>
        <v>0</v>
      </c>
      <c r="BJ139" s="4">
        <f t="shared" si="2382"/>
        <v>0</v>
      </c>
      <c r="BK139" s="4">
        <f t="shared" ref="BK139" si="2383">+BK96</f>
        <v>0</v>
      </c>
      <c r="BL139" s="4">
        <f t="shared" ref="BL139" si="2384">+BL96</f>
        <v>0</v>
      </c>
      <c r="BM139" s="4">
        <f t="shared" si="2360"/>
        <v>0</v>
      </c>
      <c r="BN139" s="4">
        <f t="shared" ref="BN139:BP139" si="2385">+BN96</f>
        <v>0</v>
      </c>
      <c r="BO139" s="4">
        <f t="shared" si="2385"/>
        <v>0</v>
      </c>
      <c r="BP139" s="4">
        <f t="shared" si="2385"/>
        <v>0</v>
      </c>
      <c r="BQ139" s="4">
        <f t="shared" si="2360"/>
        <v>0</v>
      </c>
      <c r="BR139" s="4">
        <f t="shared" ref="BR139:BS139" si="2386">+BR96</f>
        <v>0</v>
      </c>
      <c r="BS139" s="4">
        <f t="shared" si="2386"/>
        <v>0</v>
      </c>
      <c r="BT139" s="4">
        <f t="shared" ref="BT139" si="2387">+BT96</f>
        <v>0</v>
      </c>
      <c r="BU139" s="4">
        <f t="shared" ref="BU139" si="2388">+BU96</f>
        <v>0</v>
      </c>
      <c r="BV139" s="4">
        <f t="shared" ref="BV139" si="2389">+BV96</f>
        <v>0</v>
      </c>
      <c r="BW139" s="4">
        <f t="shared" si="2360"/>
        <v>16.038609279795043</v>
      </c>
      <c r="BX139" s="4">
        <f t="shared" ref="BX139:BZ139" si="2390">+BX96</f>
        <v>16.038609279795043</v>
      </c>
      <c r="BY139" s="4">
        <f t="shared" si="2390"/>
        <v>16.038609279795043</v>
      </c>
      <c r="BZ139" s="4">
        <f t="shared" si="2390"/>
        <v>16.038609279795043</v>
      </c>
      <c r="CA139" s="4">
        <f t="shared" si="2360"/>
        <v>16.038609279795043</v>
      </c>
      <c r="CB139" s="4">
        <f t="shared" ref="CB139:CC139" si="2391">+CB96</f>
        <v>16.038609279795043</v>
      </c>
      <c r="CC139" s="4">
        <f t="shared" si="2391"/>
        <v>16.038609279795043</v>
      </c>
      <c r="CD139" s="4">
        <f t="shared" ref="CD139" si="2392">+CD96</f>
        <v>16.038609279795043</v>
      </c>
      <c r="CE139" s="4">
        <f t="shared" ref="CE139" si="2393">+CE96</f>
        <v>16.038609279795043</v>
      </c>
      <c r="CF139" s="4">
        <f t="shared" ref="CF139:CG139" si="2394">+CF96</f>
        <v>16.038609279795043</v>
      </c>
      <c r="CG139" s="4">
        <f t="shared" si="2394"/>
        <v>16.038609279795043</v>
      </c>
    </row>
    <row r="140" spans="1:85" x14ac:dyDescent="0.25">
      <c r="A140" s="2" t="s">
        <v>171</v>
      </c>
      <c r="C140" s="4">
        <f t="shared" ref="C140:J140" si="2395">+C137+C138+C139</f>
        <v>33.385746710328327</v>
      </c>
      <c r="D140" s="4">
        <f t="shared" si="2395"/>
        <v>42.56219036661453</v>
      </c>
      <c r="E140" s="4">
        <f t="shared" si="2395"/>
        <v>42.56219036661453</v>
      </c>
      <c r="F140" s="4">
        <f t="shared" si="2395"/>
        <v>42.56219036661453</v>
      </c>
      <c r="G140" s="4">
        <f t="shared" si="2395"/>
        <v>33.385746710328327</v>
      </c>
      <c r="H140" s="4">
        <f t="shared" si="2395"/>
        <v>33.385746710328327</v>
      </c>
      <c r="I140" s="4">
        <f t="shared" si="2395"/>
        <v>33.385746710328327</v>
      </c>
      <c r="J140" s="4">
        <f t="shared" si="2395"/>
        <v>33.385746710328327</v>
      </c>
      <c r="K140" s="4">
        <f t="shared" ref="K140:L140" si="2396">+K137+K138</f>
        <v>42.56219036661453</v>
      </c>
      <c r="L140" s="4">
        <f t="shared" si="2396"/>
        <v>35.699828540528365</v>
      </c>
      <c r="M140" s="4">
        <f t="shared" ref="M140:U140" si="2397">+M137+M138</f>
        <v>39.79741102909248</v>
      </c>
      <c r="N140" s="4">
        <f t="shared" ref="N140:P140" si="2398">+N137+N138</f>
        <v>44.348900247104119</v>
      </c>
      <c r="O140" s="4">
        <f t="shared" si="2398"/>
        <v>44.348900247104119</v>
      </c>
      <c r="P140" s="4">
        <f t="shared" si="2398"/>
        <v>44.348900247104119</v>
      </c>
      <c r="Q140" s="4">
        <f t="shared" si="2397"/>
        <v>39.79741102909248</v>
      </c>
      <c r="R140" s="4">
        <f t="shared" ref="R140:S140" si="2399">+R137+R138</f>
        <v>39.79741102909248</v>
      </c>
      <c r="S140" s="4">
        <f t="shared" si="2399"/>
        <v>39.79741102909248</v>
      </c>
      <c r="T140" s="4">
        <f t="shared" ref="T140" si="2400">+T137+T138</f>
        <v>39.79741102909248</v>
      </c>
      <c r="U140" s="4">
        <f t="shared" si="2397"/>
        <v>44.348900247104119</v>
      </c>
      <c r="V140" s="4">
        <f t="shared" ref="V140" si="2401">+V137+V138</f>
        <v>41.313254414015304</v>
      </c>
      <c r="W140" s="4">
        <f t="shared" ref="W140:AG140" si="2402">+W137+W138</f>
        <v>42.712329635422023</v>
      </c>
      <c r="X140" s="4">
        <f t="shared" ref="X140" si="2403">+X137+X138</f>
        <v>53.69581342198029</v>
      </c>
      <c r="Y140" s="4">
        <f t="shared" si="2402"/>
        <v>49.033266323524359</v>
      </c>
      <c r="Z140" s="4">
        <f t="shared" si="2402"/>
        <v>49.033266323524359</v>
      </c>
      <c r="AA140" s="4">
        <f t="shared" si="2402"/>
        <v>49.033266323524359</v>
      </c>
      <c r="AB140" s="4">
        <f t="shared" si="2402"/>
        <v>42.712329635422023</v>
      </c>
      <c r="AC140" s="4">
        <f t="shared" si="2402"/>
        <v>42.712329635422023</v>
      </c>
      <c r="AD140" s="4">
        <f t="shared" si="2402"/>
        <v>42.712329635422023</v>
      </c>
      <c r="AE140" s="4">
        <f t="shared" si="2402"/>
        <v>42.712329635422023</v>
      </c>
      <c r="AF140" s="4">
        <f t="shared" si="2402"/>
        <v>49.033266323524359</v>
      </c>
      <c r="AG140" s="4">
        <f t="shared" si="2402"/>
        <v>44.655010305538596</v>
      </c>
      <c r="AH140" s="4">
        <f t="shared" ref="AH140:AQ140" si="2404">+AH137+AH138</f>
        <v>45.244283942008444</v>
      </c>
      <c r="AI140" s="4">
        <f t="shared" ref="AI140" si="2405">+AI137+AI138</f>
        <v>53.870641427210614</v>
      </c>
      <c r="AJ140" s="4">
        <f t="shared" ref="AJ140:AL140" si="2406">+AJ137+AJ138</f>
        <v>49.805240934437691</v>
      </c>
      <c r="AK140" s="4">
        <f t="shared" si="2406"/>
        <v>49.805240934437691</v>
      </c>
      <c r="AL140" s="4">
        <f t="shared" si="2406"/>
        <v>49.805240934437691</v>
      </c>
      <c r="AM140" s="4">
        <f t="shared" si="2404"/>
        <v>45.244283942008444</v>
      </c>
      <c r="AN140" s="4">
        <f t="shared" ref="AN140:AO140" si="2407">+AN137+AN138</f>
        <v>45.244283942008444</v>
      </c>
      <c r="AO140" s="4">
        <f t="shared" si="2407"/>
        <v>45.244283942008444</v>
      </c>
      <c r="AP140" s="4">
        <f t="shared" ref="AP140" si="2408">+AP137+AP138</f>
        <v>45.244283942008444</v>
      </c>
      <c r="AQ140" s="4">
        <f t="shared" si="2404"/>
        <v>49.805240934437691</v>
      </c>
      <c r="AR140" s="4">
        <f t="shared" ref="AR140" si="2409">+AR137+AR138</f>
        <v>46.841404989223292</v>
      </c>
      <c r="AS140" s="4">
        <f t="shared" ref="AS140:BC140" si="2410">+AS137+AS138</f>
        <v>48.020178528937763</v>
      </c>
      <c r="AT140" s="4">
        <f t="shared" ref="AT140" si="2411">+AT137+AT138</f>
        <v>54.046289664124615</v>
      </c>
      <c r="AU140" s="4">
        <f t="shared" si="2410"/>
        <v>50.595495438810758</v>
      </c>
      <c r="AV140" s="4">
        <f t="shared" si="2410"/>
        <v>50.595495438810758</v>
      </c>
      <c r="AW140" s="4">
        <f t="shared" si="2410"/>
        <v>50.595495438810758</v>
      </c>
      <c r="AX140" s="4">
        <f t="shared" si="2410"/>
        <v>48.020178528937763</v>
      </c>
      <c r="AY140" s="4">
        <f t="shared" si="2410"/>
        <v>48.020178528937763</v>
      </c>
      <c r="AZ140" s="4">
        <f t="shared" si="2410"/>
        <v>48.020178528937763</v>
      </c>
      <c r="BA140" s="4">
        <f t="shared" si="2410"/>
        <v>48.020178528937763</v>
      </c>
      <c r="BB140" s="4">
        <f t="shared" si="2410"/>
        <v>50.595495438810758</v>
      </c>
      <c r="BC140" s="4">
        <f t="shared" si="2410"/>
        <v>49.19717736514032</v>
      </c>
      <c r="BD140" s="4">
        <f t="shared" ref="BD140:BQ140" si="2412">+BD137+BD138</f>
        <v>32.607645073977935</v>
      </c>
      <c r="BE140" s="4">
        <f t="shared" ref="BE140:BG140" si="2413">+BE137+BE138</f>
        <v>39.680400501244215</v>
      </c>
      <c r="BF140" s="4">
        <f t="shared" si="2413"/>
        <v>39.680400501244215</v>
      </c>
      <c r="BG140" s="4">
        <f t="shared" si="2413"/>
        <v>39.680400501244215</v>
      </c>
      <c r="BH140" s="4">
        <f t="shared" si="2412"/>
        <v>32.607645073977935</v>
      </c>
      <c r="BI140" s="4">
        <f t="shared" ref="BI140:BJ140" si="2414">+BI137+BI138</f>
        <v>32.607645073977935</v>
      </c>
      <c r="BJ140" s="4">
        <f t="shared" si="2414"/>
        <v>32.607645073977935</v>
      </c>
      <c r="BK140" s="4">
        <f t="shared" ref="BK140" si="2415">+BK137+BK138</f>
        <v>32.607645073977935</v>
      </c>
      <c r="BL140" s="4">
        <f t="shared" ref="BL140" si="2416">+BL137+BL138</f>
        <v>34.950590208778934</v>
      </c>
      <c r="BM140" s="4">
        <f t="shared" si="2412"/>
        <v>34.99057694730719</v>
      </c>
      <c r="BN140" s="4">
        <f t="shared" ref="BN140:BP140" si="2417">+BN137+BN138</f>
        <v>43.005254727123521</v>
      </c>
      <c r="BO140" s="4">
        <f t="shared" si="2417"/>
        <v>43.005254727123521</v>
      </c>
      <c r="BP140" s="4">
        <f t="shared" si="2417"/>
        <v>43.005254727123521</v>
      </c>
      <c r="BQ140" s="4">
        <f t="shared" si="2412"/>
        <v>34.99057694730719</v>
      </c>
      <c r="BR140" s="4">
        <f t="shared" ref="BR140:BS140" si="2418">+BR137+BR138</f>
        <v>34.99057694730719</v>
      </c>
      <c r="BS140" s="4">
        <f t="shared" si="2418"/>
        <v>34.99057694730719</v>
      </c>
      <c r="BT140" s="4">
        <f t="shared" ref="BT140" si="2419">+BT137+BT138</f>
        <v>34.99057694730719</v>
      </c>
      <c r="BU140" s="4">
        <f t="shared" ref="BU140" si="2420">+BU137+BU138</f>
        <v>43.005254727123521</v>
      </c>
      <c r="BV140" s="4">
        <f t="shared" ref="BV140" si="2421">+BV137+BV138</f>
        <v>37.110584648010565</v>
      </c>
      <c r="BW140" s="4">
        <f t="shared" ref="BW140:CF140" si="2422">+BW137+BW138</f>
        <v>45.98635081738729</v>
      </c>
      <c r="BX140" s="4">
        <f t="shared" ref="BX140:BZ140" si="2423">+BX137+BX138</f>
        <v>53.097812250321972</v>
      </c>
      <c r="BY140" s="4">
        <f t="shared" si="2423"/>
        <v>53.097812250321972</v>
      </c>
      <c r="BZ140" s="4">
        <f t="shared" si="2423"/>
        <v>53.097812250321972</v>
      </c>
      <c r="CA140" s="4">
        <f t="shared" si="2422"/>
        <v>45.98635081738729</v>
      </c>
      <c r="CB140" s="4">
        <f t="shared" ref="CB140:CC140" si="2424">+CB137+CB138</f>
        <v>45.98635081738729</v>
      </c>
      <c r="CC140" s="4">
        <f t="shared" si="2424"/>
        <v>45.98635081738729</v>
      </c>
      <c r="CD140" s="4">
        <f t="shared" ref="CD140" si="2425">+CD137+CD138</f>
        <v>45.98635081738729</v>
      </c>
      <c r="CE140" s="4">
        <f t="shared" ref="CE140" si="2426">+CE137+CE138</f>
        <v>53.097812250321972</v>
      </c>
      <c r="CF140" s="4">
        <f t="shared" si="2422"/>
        <v>58.28629624380013</v>
      </c>
      <c r="CG140" s="4">
        <f t="shared" ref="CG140" si="2427">+CG137+CG138</f>
        <v>48.148381454301052</v>
      </c>
    </row>
    <row r="141" spans="1:85" x14ac:dyDescent="0.25">
      <c r="A141" s="2" t="s">
        <v>172</v>
      </c>
      <c r="C141" s="4">
        <f t="shared" ref="C141:J141" si="2428">+C140+C139</f>
        <v>33.385746710328327</v>
      </c>
      <c r="D141" s="4">
        <f t="shared" si="2428"/>
        <v>42.56219036661453</v>
      </c>
      <c r="E141" s="4">
        <f t="shared" si="2428"/>
        <v>42.56219036661453</v>
      </c>
      <c r="F141" s="4">
        <f t="shared" si="2428"/>
        <v>42.56219036661453</v>
      </c>
      <c r="G141" s="4">
        <f t="shared" si="2428"/>
        <v>33.385746710328327</v>
      </c>
      <c r="H141" s="4">
        <f t="shared" si="2428"/>
        <v>33.385746710328327</v>
      </c>
      <c r="I141" s="4">
        <f t="shared" si="2428"/>
        <v>33.385746710328327</v>
      </c>
      <c r="J141" s="4">
        <f t="shared" si="2428"/>
        <v>33.385746710328327</v>
      </c>
      <c r="K141" s="4">
        <f t="shared" ref="K141:CA141" si="2429">+K140+K139</f>
        <v>42.56219036661453</v>
      </c>
      <c r="L141" s="4">
        <f t="shared" ref="L141" si="2430">+L140+L139</f>
        <v>35.699828540528365</v>
      </c>
      <c r="M141" s="4">
        <f t="shared" si="2429"/>
        <v>47.8584359014149</v>
      </c>
      <c r="N141" s="4">
        <f t="shared" ref="N141:P141" si="2431">+N140+N139</f>
        <v>52.409925119426539</v>
      </c>
      <c r="O141" s="4">
        <f t="shared" si="2431"/>
        <v>52.409925119426539</v>
      </c>
      <c r="P141" s="4">
        <f t="shared" si="2431"/>
        <v>52.409925119426539</v>
      </c>
      <c r="Q141" s="4">
        <f t="shared" si="2429"/>
        <v>47.8584359014149</v>
      </c>
      <c r="R141" s="4">
        <f t="shared" ref="R141:S141" si="2432">+R140+R139</f>
        <v>47.8584359014149</v>
      </c>
      <c r="S141" s="4">
        <f t="shared" si="2432"/>
        <v>47.8584359014149</v>
      </c>
      <c r="T141" s="4">
        <f t="shared" ref="T141" si="2433">+T140+T139</f>
        <v>47.8584359014149</v>
      </c>
      <c r="U141" s="4">
        <f t="shared" ref="U141:V141" si="2434">+U140+U139</f>
        <v>52.409925119426539</v>
      </c>
      <c r="V141" s="4">
        <f t="shared" si="2434"/>
        <v>49.374279286337725</v>
      </c>
      <c r="W141" s="4">
        <f t="shared" si="2429"/>
        <v>47.175033786972705</v>
      </c>
      <c r="X141" s="4">
        <f t="shared" ref="X141" si="2435">+X140+X139</f>
        <v>58.158517573530972</v>
      </c>
      <c r="Y141" s="4">
        <f t="shared" ref="Y141:AA141" si="2436">+Y140+Y139</f>
        <v>53.49597047507504</v>
      </c>
      <c r="Z141" s="4">
        <f t="shared" si="2436"/>
        <v>53.49597047507504</v>
      </c>
      <c r="AA141" s="4">
        <f t="shared" si="2436"/>
        <v>53.49597047507504</v>
      </c>
      <c r="AB141" s="4">
        <f t="shared" si="2429"/>
        <v>47.175033786972705</v>
      </c>
      <c r="AC141" s="4">
        <f t="shared" ref="AC141:AD141" si="2437">+AC140+AC139</f>
        <v>47.175033786972705</v>
      </c>
      <c r="AD141" s="4">
        <f t="shared" si="2437"/>
        <v>47.175033786972705</v>
      </c>
      <c r="AE141" s="4">
        <f t="shared" ref="AE141" si="2438">+AE140+AE139</f>
        <v>47.175033786972705</v>
      </c>
      <c r="AF141" s="4">
        <f t="shared" ref="AF141:AG141" si="2439">+AF140+AF139</f>
        <v>53.49597047507504</v>
      </c>
      <c r="AG141" s="4">
        <f t="shared" si="2439"/>
        <v>49.117714457089278</v>
      </c>
      <c r="AH141" s="4">
        <f t="shared" si="2429"/>
        <v>49.706988093559133</v>
      </c>
      <c r="AI141" s="4">
        <f t="shared" ref="AI141" si="2440">+AI140+AI139</f>
        <v>58.333345578761296</v>
      </c>
      <c r="AJ141" s="4">
        <f t="shared" ref="AJ141:AL141" si="2441">+AJ140+AJ139</f>
        <v>54.267945085988373</v>
      </c>
      <c r="AK141" s="4">
        <f t="shared" si="2441"/>
        <v>54.267945085988373</v>
      </c>
      <c r="AL141" s="4">
        <f t="shared" si="2441"/>
        <v>54.267945085988373</v>
      </c>
      <c r="AM141" s="4">
        <f t="shared" si="2429"/>
        <v>49.706988093559133</v>
      </c>
      <c r="AN141" s="4">
        <f t="shared" ref="AN141:AO141" si="2442">+AN140+AN139</f>
        <v>49.706988093559133</v>
      </c>
      <c r="AO141" s="4">
        <f t="shared" si="2442"/>
        <v>49.706988093559133</v>
      </c>
      <c r="AP141" s="4">
        <f t="shared" ref="AP141" si="2443">+AP140+AP139</f>
        <v>49.706988093559133</v>
      </c>
      <c r="AQ141" s="4">
        <f t="shared" ref="AQ141:AR141" si="2444">+AQ140+AQ139</f>
        <v>54.267945085988373</v>
      </c>
      <c r="AR141" s="4">
        <f t="shared" si="2444"/>
        <v>51.304109140773974</v>
      </c>
      <c r="AS141" s="4">
        <f t="shared" si="2429"/>
        <v>52.482882680488444</v>
      </c>
      <c r="AT141" s="4">
        <f t="shared" ref="AT141" si="2445">+AT140+AT139</f>
        <v>58.508993815675296</v>
      </c>
      <c r="AU141" s="4">
        <f t="shared" ref="AU141:AW141" si="2446">+AU140+AU139</f>
        <v>55.05819959036144</v>
      </c>
      <c r="AV141" s="4">
        <f t="shared" si="2446"/>
        <v>55.05819959036144</v>
      </c>
      <c r="AW141" s="4">
        <f t="shared" si="2446"/>
        <v>55.05819959036144</v>
      </c>
      <c r="AX141" s="4">
        <f t="shared" si="2429"/>
        <v>52.482882680488444</v>
      </c>
      <c r="AY141" s="4">
        <f t="shared" ref="AY141:AZ141" si="2447">+AY140+AY139</f>
        <v>52.482882680488444</v>
      </c>
      <c r="AZ141" s="4">
        <f t="shared" si="2447"/>
        <v>52.482882680488444</v>
      </c>
      <c r="BA141" s="4">
        <f t="shared" ref="BA141" si="2448">+BA140+BA139</f>
        <v>52.482882680488444</v>
      </c>
      <c r="BB141" s="4">
        <f t="shared" ref="BB141:BC141" si="2449">+BB140+BB139</f>
        <v>55.05819959036144</v>
      </c>
      <c r="BC141" s="4">
        <f t="shared" si="2449"/>
        <v>53.659881516691001</v>
      </c>
      <c r="BD141" s="4">
        <f t="shared" si="2429"/>
        <v>32.607645073977935</v>
      </c>
      <c r="BE141" s="4">
        <f t="shared" ref="BE141:BG141" si="2450">+BE140+BE139</f>
        <v>39.680400501244215</v>
      </c>
      <c r="BF141" s="4">
        <f t="shared" si="2450"/>
        <v>39.680400501244215</v>
      </c>
      <c r="BG141" s="4">
        <f t="shared" si="2450"/>
        <v>39.680400501244215</v>
      </c>
      <c r="BH141" s="4">
        <f t="shared" si="2429"/>
        <v>32.607645073977935</v>
      </c>
      <c r="BI141" s="4">
        <f t="shared" ref="BI141:BJ141" si="2451">+BI140+BI139</f>
        <v>32.607645073977935</v>
      </c>
      <c r="BJ141" s="4">
        <f t="shared" si="2451"/>
        <v>32.607645073977935</v>
      </c>
      <c r="BK141" s="4">
        <f t="shared" ref="BK141" si="2452">+BK140+BK139</f>
        <v>32.607645073977935</v>
      </c>
      <c r="BL141" s="4">
        <f t="shared" ref="BL141" si="2453">+BL140+BL139</f>
        <v>34.950590208778934</v>
      </c>
      <c r="BM141" s="4">
        <f t="shared" si="2429"/>
        <v>34.99057694730719</v>
      </c>
      <c r="BN141" s="4">
        <f t="shared" ref="BN141:BP141" si="2454">+BN140+BN139</f>
        <v>43.005254727123521</v>
      </c>
      <c r="BO141" s="4">
        <f t="shared" si="2454"/>
        <v>43.005254727123521</v>
      </c>
      <c r="BP141" s="4">
        <f t="shared" si="2454"/>
        <v>43.005254727123521</v>
      </c>
      <c r="BQ141" s="4">
        <f t="shared" si="2429"/>
        <v>34.99057694730719</v>
      </c>
      <c r="BR141" s="4">
        <f t="shared" ref="BR141:BS141" si="2455">+BR140+BR139</f>
        <v>34.99057694730719</v>
      </c>
      <c r="BS141" s="4">
        <f t="shared" si="2455"/>
        <v>34.99057694730719</v>
      </c>
      <c r="BT141" s="4">
        <f t="shared" ref="BT141" si="2456">+BT140+BT139</f>
        <v>34.99057694730719</v>
      </c>
      <c r="BU141" s="4">
        <f t="shared" ref="BU141" si="2457">+BU140+BU139</f>
        <v>43.005254727123521</v>
      </c>
      <c r="BV141" s="4">
        <f t="shared" ref="BV141" si="2458">+BV140+BV139</f>
        <v>37.110584648010565</v>
      </c>
      <c r="BW141" s="4">
        <f t="shared" si="2429"/>
        <v>62.02496009718233</v>
      </c>
      <c r="BX141" s="4">
        <f t="shared" ref="BX141:BZ141" si="2459">+BX140+BX139</f>
        <v>69.136421530117019</v>
      </c>
      <c r="BY141" s="4">
        <f t="shared" si="2459"/>
        <v>69.136421530117019</v>
      </c>
      <c r="BZ141" s="4">
        <f t="shared" si="2459"/>
        <v>69.136421530117019</v>
      </c>
      <c r="CA141" s="4">
        <f t="shared" si="2429"/>
        <v>62.02496009718233</v>
      </c>
      <c r="CB141" s="4">
        <f t="shared" ref="CB141:CC141" si="2460">+CB140+CB139</f>
        <v>62.02496009718233</v>
      </c>
      <c r="CC141" s="4">
        <f t="shared" si="2460"/>
        <v>62.02496009718233</v>
      </c>
      <c r="CD141" s="4">
        <f t="shared" ref="CD141" si="2461">+CD140+CD139</f>
        <v>62.02496009718233</v>
      </c>
      <c r="CE141" s="4">
        <f t="shared" ref="CE141" si="2462">+CE140+CE139</f>
        <v>69.136421530117019</v>
      </c>
      <c r="CF141" s="4">
        <f t="shared" ref="CF141:CG141" si="2463">+CF140+CF139</f>
        <v>74.324905523595177</v>
      </c>
      <c r="CG141" s="4">
        <f t="shared" si="2463"/>
        <v>64.186990734096099</v>
      </c>
    </row>
    <row r="142" spans="1:85" x14ac:dyDescent="0.25">
      <c r="A142" s="2" t="s">
        <v>173</v>
      </c>
      <c r="B142" s="2" t="s">
        <v>174</v>
      </c>
      <c r="C142" s="3">
        <v>0.73</v>
      </c>
      <c r="D142" s="3">
        <v>0.73</v>
      </c>
      <c r="E142" s="3">
        <v>0.73</v>
      </c>
      <c r="F142" s="3">
        <v>0.73</v>
      </c>
      <c r="G142" s="3">
        <v>0.73</v>
      </c>
      <c r="H142" s="3">
        <v>0.73</v>
      </c>
      <c r="I142" s="3">
        <v>0.73</v>
      </c>
      <c r="J142" s="3">
        <v>0.73</v>
      </c>
      <c r="K142" s="3">
        <v>0.73</v>
      </c>
      <c r="L142" s="3">
        <v>0.73</v>
      </c>
      <c r="M142" s="3">
        <v>0.73</v>
      </c>
      <c r="N142" s="3">
        <v>0.73</v>
      </c>
      <c r="O142" s="3">
        <v>0.73</v>
      </c>
      <c r="P142" s="3">
        <v>0.73</v>
      </c>
      <c r="Q142" s="3">
        <v>0.73</v>
      </c>
      <c r="R142" s="3">
        <v>0.73</v>
      </c>
      <c r="S142" s="3">
        <v>0.73</v>
      </c>
      <c r="T142" s="3">
        <v>0.73</v>
      </c>
      <c r="U142" s="3">
        <v>0.73</v>
      </c>
      <c r="V142" s="3">
        <v>0.73</v>
      </c>
      <c r="W142" s="3">
        <v>0.73</v>
      </c>
      <c r="X142" s="3">
        <v>0.73</v>
      </c>
      <c r="Y142" s="3">
        <v>0.73</v>
      </c>
      <c r="Z142" s="3">
        <v>0.73</v>
      </c>
      <c r="AA142" s="3">
        <v>0.73</v>
      </c>
      <c r="AB142" s="3">
        <v>0.73</v>
      </c>
      <c r="AC142" s="3">
        <v>0.73</v>
      </c>
      <c r="AD142" s="3">
        <v>0.73</v>
      </c>
      <c r="AE142" s="3">
        <v>0.73</v>
      </c>
      <c r="AF142" s="3">
        <v>0.73</v>
      </c>
      <c r="AG142" s="3">
        <v>0.73</v>
      </c>
      <c r="AH142" s="3">
        <v>0.73</v>
      </c>
      <c r="AI142" s="3">
        <v>0.73</v>
      </c>
      <c r="AJ142" s="3">
        <v>0.73</v>
      </c>
      <c r="AK142" s="3">
        <v>0.73</v>
      </c>
      <c r="AL142" s="3">
        <v>0.73</v>
      </c>
      <c r="AM142" s="3">
        <v>0.73</v>
      </c>
      <c r="AN142" s="3">
        <v>0.73</v>
      </c>
      <c r="AO142" s="3">
        <v>0.73</v>
      </c>
      <c r="AP142" s="3">
        <v>0.73</v>
      </c>
      <c r="AQ142" s="3">
        <v>0.73</v>
      </c>
      <c r="AR142" s="3">
        <v>0.73</v>
      </c>
      <c r="AS142" s="3">
        <v>0.73</v>
      </c>
      <c r="AT142" s="3">
        <v>0.73</v>
      </c>
      <c r="AU142" s="3">
        <v>0.73</v>
      </c>
      <c r="AV142" s="3">
        <v>0.73</v>
      </c>
      <c r="AW142" s="3">
        <v>0.73</v>
      </c>
      <c r="AX142" s="3">
        <v>0.73</v>
      </c>
      <c r="AY142" s="3">
        <v>0.73</v>
      </c>
      <c r="AZ142" s="3">
        <v>0.73</v>
      </c>
      <c r="BA142" s="3">
        <v>0.73</v>
      </c>
      <c r="BB142" s="3">
        <v>0.73</v>
      </c>
      <c r="BC142" s="3">
        <v>0.73</v>
      </c>
      <c r="BD142" s="3">
        <v>0.73</v>
      </c>
      <c r="BE142" s="3">
        <v>0.73</v>
      </c>
      <c r="BF142" s="3">
        <v>0.73</v>
      </c>
      <c r="BG142" s="3">
        <v>0.73</v>
      </c>
      <c r="BH142" s="3">
        <v>0.73</v>
      </c>
      <c r="BI142" s="3">
        <v>0.73</v>
      </c>
      <c r="BJ142" s="3">
        <v>0.73</v>
      </c>
      <c r="BK142" s="3">
        <v>0.73</v>
      </c>
      <c r="BL142" s="3">
        <v>0.73</v>
      </c>
      <c r="BM142" s="3">
        <v>0.73</v>
      </c>
      <c r="BN142" s="3">
        <v>0.73</v>
      </c>
      <c r="BO142" s="3">
        <v>0.73</v>
      </c>
      <c r="BP142" s="3">
        <v>0.73</v>
      </c>
      <c r="BQ142" s="3">
        <v>0.73</v>
      </c>
      <c r="BR142" s="3">
        <v>0.73</v>
      </c>
      <c r="BS142" s="3">
        <v>0.73</v>
      </c>
      <c r="BT142" s="3">
        <v>0.73</v>
      </c>
      <c r="BU142" s="3">
        <v>0.73</v>
      </c>
      <c r="BV142" s="3">
        <v>0.73</v>
      </c>
      <c r="BW142" s="3">
        <v>0.73</v>
      </c>
      <c r="BX142" s="3">
        <v>0.73</v>
      </c>
      <c r="BY142" s="3">
        <v>0.73</v>
      </c>
      <c r="BZ142" s="3">
        <v>0.73</v>
      </c>
      <c r="CA142" s="3">
        <v>0.73</v>
      </c>
      <c r="CB142" s="3">
        <v>0.73</v>
      </c>
      <c r="CC142" s="3">
        <v>0.73</v>
      </c>
      <c r="CD142" s="3">
        <v>0.73</v>
      </c>
      <c r="CE142" s="3">
        <v>0.73</v>
      </c>
      <c r="CF142" s="3">
        <v>0.73</v>
      </c>
      <c r="CG142" s="3">
        <v>0.73</v>
      </c>
    </row>
    <row r="143" spans="1:85" x14ac:dyDescent="0.25">
      <c r="A143" s="2" t="s">
        <v>175</v>
      </c>
      <c r="C143" s="3">
        <v>335</v>
      </c>
      <c r="D143" s="3">
        <v>335</v>
      </c>
      <c r="E143" s="3">
        <v>335</v>
      </c>
      <c r="F143" s="3">
        <v>335</v>
      </c>
      <c r="G143" s="3">
        <v>335</v>
      </c>
      <c r="H143" s="3">
        <v>335</v>
      </c>
      <c r="I143" s="3">
        <v>335</v>
      </c>
      <c r="J143" s="3">
        <v>335</v>
      </c>
      <c r="K143" s="3">
        <v>335</v>
      </c>
      <c r="L143" s="3">
        <v>335</v>
      </c>
      <c r="M143" s="3">
        <v>335</v>
      </c>
      <c r="N143" s="3">
        <v>335</v>
      </c>
      <c r="O143" s="3">
        <v>335</v>
      </c>
      <c r="P143" s="3">
        <v>335</v>
      </c>
      <c r="Q143" s="3">
        <v>335</v>
      </c>
      <c r="R143" s="3">
        <v>335</v>
      </c>
      <c r="S143" s="3">
        <v>335</v>
      </c>
      <c r="T143" s="3">
        <v>335</v>
      </c>
      <c r="U143" s="3">
        <v>335</v>
      </c>
      <c r="V143" s="3">
        <v>335</v>
      </c>
      <c r="W143" s="3">
        <v>335</v>
      </c>
      <c r="X143" s="3">
        <v>335</v>
      </c>
      <c r="Y143" s="3">
        <v>335</v>
      </c>
      <c r="Z143" s="3">
        <v>335</v>
      </c>
      <c r="AA143" s="3">
        <v>335</v>
      </c>
      <c r="AB143" s="3">
        <v>335</v>
      </c>
      <c r="AC143" s="3">
        <v>335</v>
      </c>
      <c r="AD143" s="3">
        <v>335</v>
      </c>
      <c r="AE143" s="3">
        <v>335</v>
      </c>
      <c r="AF143" s="3">
        <v>335</v>
      </c>
      <c r="AG143" s="3">
        <v>335</v>
      </c>
      <c r="AH143" s="3">
        <v>335</v>
      </c>
      <c r="AI143" s="3">
        <v>335</v>
      </c>
      <c r="AJ143" s="3">
        <v>335</v>
      </c>
      <c r="AK143" s="3">
        <v>335</v>
      </c>
      <c r="AL143" s="3">
        <v>335</v>
      </c>
      <c r="AM143" s="3">
        <v>335</v>
      </c>
      <c r="AN143" s="3">
        <v>335</v>
      </c>
      <c r="AO143" s="3">
        <v>335</v>
      </c>
      <c r="AP143" s="3">
        <v>335</v>
      </c>
      <c r="AQ143" s="3">
        <v>335</v>
      </c>
      <c r="AR143" s="3">
        <v>335</v>
      </c>
      <c r="AS143" s="3">
        <v>335</v>
      </c>
      <c r="AT143" s="3">
        <v>335</v>
      </c>
      <c r="AU143" s="3">
        <v>335</v>
      </c>
      <c r="AV143" s="3">
        <v>335</v>
      </c>
      <c r="AW143" s="3">
        <v>335</v>
      </c>
      <c r="AX143" s="3">
        <v>335</v>
      </c>
      <c r="AY143" s="3">
        <v>335</v>
      </c>
      <c r="AZ143" s="3">
        <v>335</v>
      </c>
      <c r="BA143" s="3">
        <v>335</v>
      </c>
      <c r="BB143" s="3">
        <v>335</v>
      </c>
      <c r="BC143" s="3">
        <v>335</v>
      </c>
      <c r="BD143" s="3">
        <v>335</v>
      </c>
      <c r="BE143" s="3">
        <v>335</v>
      </c>
      <c r="BF143" s="3">
        <v>335</v>
      </c>
      <c r="BG143" s="3">
        <v>335</v>
      </c>
      <c r="BH143" s="3">
        <v>335</v>
      </c>
      <c r="BI143" s="3">
        <v>335</v>
      </c>
      <c r="BJ143" s="3">
        <v>335</v>
      </c>
      <c r="BK143" s="3">
        <v>335</v>
      </c>
      <c r="BL143" s="3">
        <v>335</v>
      </c>
      <c r="BM143" s="3">
        <v>335</v>
      </c>
      <c r="BN143" s="3">
        <v>335</v>
      </c>
      <c r="BO143" s="3">
        <v>335</v>
      </c>
      <c r="BP143" s="3">
        <v>335</v>
      </c>
      <c r="BQ143" s="3">
        <v>335</v>
      </c>
      <c r="BR143" s="3">
        <v>335</v>
      </c>
      <c r="BS143" s="3">
        <v>335</v>
      </c>
      <c r="BT143" s="3">
        <v>335</v>
      </c>
      <c r="BU143" s="3">
        <v>335</v>
      </c>
      <c r="BV143" s="3">
        <v>335</v>
      </c>
      <c r="BW143" s="3">
        <v>335</v>
      </c>
      <c r="BX143" s="3">
        <v>335</v>
      </c>
      <c r="BY143" s="3">
        <v>335</v>
      </c>
      <c r="BZ143" s="3">
        <v>335</v>
      </c>
      <c r="CA143" s="3">
        <v>335</v>
      </c>
      <c r="CB143" s="3">
        <v>335</v>
      </c>
      <c r="CC143" s="3">
        <v>335</v>
      </c>
      <c r="CD143" s="3">
        <v>335</v>
      </c>
      <c r="CE143" s="3">
        <v>335</v>
      </c>
      <c r="CF143" s="3">
        <v>335</v>
      </c>
      <c r="CG143" s="3">
        <v>335</v>
      </c>
    </row>
    <row r="144" spans="1:85" x14ac:dyDescent="0.25">
      <c r="A144" s="2" t="s">
        <v>176</v>
      </c>
      <c r="C144" s="3">
        <v>0.55000000000000004</v>
      </c>
      <c r="D144" s="3">
        <v>0.55000000000000004</v>
      </c>
      <c r="E144" s="3">
        <v>0.55000000000000004</v>
      </c>
      <c r="F144" s="3">
        <v>0.55000000000000004</v>
      </c>
      <c r="G144" s="3">
        <v>0.55000000000000004</v>
      </c>
      <c r="H144" s="3">
        <v>0.55000000000000004</v>
      </c>
      <c r="I144" s="3">
        <v>0.55000000000000004</v>
      </c>
      <c r="J144" s="3">
        <v>0.55000000000000004</v>
      </c>
      <c r="K144" s="3">
        <v>0.55000000000000004</v>
      </c>
      <c r="L144" s="3">
        <v>0.55000000000000004</v>
      </c>
      <c r="M144" s="3">
        <v>0.55000000000000004</v>
      </c>
      <c r="N144" s="3">
        <v>0.55000000000000004</v>
      </c>
      <c r="O144" s="3">
        <v>0.55000000000000004</v>
      </c>
      <c r="P144" s="3">
        <v>0.55000000000000004</v>
      </c>
      <c r="Q144" s="3">
        <v>0.55000000000000004</v>
      </c>
      <c r="R144" s="3">
        <v>0.55000000000000004</v>
      </c>
      <c r="S144" s="3">
        <v>0.55000000000000004</v>
      </c>
      <c r="T144" s="3">
        <v>0.55000000000000004</v>
      </c>
      <c r="U144" s="3">
        <v>0.55000000000000004</v>
      </c>
      <c r="V144" s="3">
        <v>0.55000000000000004</v>
      </c>
      <c r="W144" s="3">
        <v>0.55000000000000004</v>
      </c>
      <c r="X144" s="3">
        <v>0.55000000000000004</v>
      </c>
      <c r="Y144" s="3">
        <v>0.55000000000000004</v>
      </c>
      <c r="Z144" s="3">
        <v>0.55000000000000004</v>
      </c>
      <c r="AA144" s="3">
        <v>0.55000000000000004</v>
      </c>
      <c r="AB144" s="3">
        <v>0.55000000000000004</v>
      </c>
      <c r="AC144" s="3">
        <v>0.55000000000000004</v>
      </c>
      <c r="AD144" s="3">
        <v>0.55000000000000004</v>
      </c>
      <c r="AE144" s="3">
        <v>0.55000000000000004</v>
      </c>
      <c r="AF144" s="3">
        <v>0.55000000000000004</v>
      </c>
      <c r="AG144" s="3">
        <v>0.55000000000000004</v>
      </c>
      <c r="AH144" s="3">
        <v>0.55000000000000004</v>
      </c>
      <c r="AI144" s="3">
        <v>0.55000000000000004</v>
      </c>
      <c r="AJ144" s="3">
        <v>0.55000000000000004</v>
      </c>
      <c r="AK144" s="3">
        <v>0.55000000000000004</v>
      </c>
      <c r="AL144" s="3">
        <v>0.55000000000000004</v>
      </c>
      <c r="AM144" s="3">
        <v>0.55000000000000004</v>
      </c>
      <c r="AN144" s="3">
        <v>0.55000000000000004</v>
      </c>
      <c r="AO144" s="3">
        <v>0.55000000000000004</v>
      </c>
      <c r="AP144" s="3">
        <v>0.55000000000000004</v>
      </c>
      <c r="AQ144" s="3">
        <v>0.55000000000000004</v>
      </c>
      <c r="AR144" s="3">
        <v>0.55000000000000004</v>
      </c>
      <c r="AS144" s="3">
        <v>0.55000000000000004</v>
      </c>
      <c r="AT144" s="3">
        <v>0.55000000000000004</v>
      </c>
      <c r="AU144" s="3">
        <v>0.55000000000000004</v>
      </c>
      <c r="AV144" s="3">
        <v>0.55000000000000004</v>
      </c>
      <c r="AW144" s="3">
        <v>0.55000000000000004</v>
      </c>
      <c r="AX144" s="3">
        <v>0.55000000000000004</v>
      </c>
      <c r="AY144" s="3">
        <v>0.55000000000000004</v>
      </c>
      <c r="AZ144" s="3">
        <v>0.55000000000000004</v>
      </c>
      <c r="BA144" s="3">
        <v>0.55000000000000004</v>
      </c>
      <c r="BB144" s="3">
        <v>0.55000000000000004</v>
      </c>
      <c r="BC144" s="3">
        <v>0.55000000000000004</v>
      </c>
      <c r="BD144" s="3">
        <v>0.55000000000000004</v>
      </c>
      <c r="BE144" s="3">
        <v>0.55000000000000004</v>
      </c>
      <c r="BF144" s="3">
        <v>0.55000000000000004</v>
      </c>
      <c r="BG144" s="3">
        <v>0.55000000000000004</v>
      </c>
      <c r="BH144" s="3">
        <v>0.55000000000000004</v>
      </c>
      <c r="BI144" s="3">
        <v>0.55000000000000004</v>
      </c>
      <c r="BJ144" s="3">
        <v>0.55000000000000004</v>
      </c>
      <c r="BK144" s="3">
        <v>0.55000000000000004</v>
      </c>
      <c r="BL144" s="3">
        <v>0.55000000000000004</v>
      </c>
      <c r="BM144" s="3">
        <v>0.55000000000000004</v>
      </c>
      <c r="BN144" s="3">
        <v>0.55000000000000004</v>
      </c>
      <c r="BO144" s="3">
        <v>0.55000000000000004</v>
      </c>
      <c r="BP144" s="3">
        <v>0.55000000000000004</v>
      </c>
      <c r="BQ144" s="3">
        <v>0.55000000000000004</v>
      </c>
      <c r="BR144" s="3">
        <v>0.55000000000000004</v>
      </c>
      <c r="BS144" s="3">
        <v>0.55000000000000004</v>
      </c>
      <c r="BT144" s="3">
        <v>0.55000000000000004</v>
      </c>
      <c r="BU144" s="3">
        <v>0.55000000000000004</v>
      </c>
      <c r="BV144" s="3">
        <v>0.55000000000000004</v>
      </c>
      <c r="BW144" s="3">
        <v>0.55000000000000004</v>
      </c>
      <c r="BX144" s="3">
        <v>0.55000000000000004</v>
      </c>
      <c r="BY144" s="3">
        <v>0.55000000000000004</v>
      </c>
      <c r="BZ144" s="3">
        <v>0.55000000000000004</v>
      </c>
      <c r="CA144" s="3">
        <v>0.55000000000000004</v>
      </c>
      <c r="CB144" s="3">
        <v>0.55000000000000004</v>
      </c>
      <c r="CC144" s="3">
        <v>0.55000000000000004</v>
      </c>
      <c r="CD144" s="3">
        <v>0.55000000000000004</v>
      </c>
      <c r="CE144" s="3">
        <v>0.55000000000000004</v>
      </c>
      <c r="CF144" s="3">
        <v>0.55000000000000004</v>
      </c>
      <c r="CG144" s="3">
        <v>0.55000000000000004</v>
      </c>
    </row>
    <row r="145" spans="1:85" x14ac:dyDescent="0.25">
      <c r="A145" s="2" t="s">
        <v>177</v>
      </c>
      <c r="C145" s="3">
        <v>0.71699999999999997</v>
      </c>
      <c r="D145" s="3">
        <v>0.71699999999999997</v>
      </c>
      <c r="E145" s="3">
        <v>0.71699999999999997</v>
      </c>
      <c r="F145" s="3">
        <v>0.71699999999999997</v>
      </c>
      <c r="G145" s="3">
        <v>0.71699999999999997</v>
      </c>
      <c r="H145" s="3">
        <v>0.71699999999999997</v>
      </c>
      <c r="I145" s="3">
        <v>0.71699999999999997</v>
      </c>
      <c r="J145" s="3">
        <v>0.71699999999999997</v>
      </c>
      <c r="K145" s="3">
        <v>0.71699999999999997</v>
      </c>
      <c r="L145" s="3">
        <v>0.71699999999999997</v>
      </c>
      <c r="M145" s="3">
        <v>0.71699999999999997</v>
      </c>
      <c r="N145" s="3">
        <v>0.71699999999999997</v>
      </c>
      <c r="O145" s="3">
        <v>0.71699999999999997</v>
      </c>
      <c r="P145" s="3">
        <v>0.71699999999999997</v>
      </c>
      <c r="Q145" s="3">
        <v>0.71699999999999997</v>
      </c>
      <c r="R145" s="3">
        <v>0.71699999999999997</v>
      </c>
      <c r="S145" s="3">
        <v>0.71699999999999997</v>
      </c>
      <c r="T145" s="3">
        <v>0.71699999999999997</v>
      </c>
      <c r="U145" s="3">
        <v>0.71699999999999997</v>
      </c>
      <c r="V145" s="3">
        <v>0.71699999999999997</v>
      </c>
      <c r="W145" s="3">
        <v>0.71699999999999997</v>
      </c>
      <c r="X145" s="3">
        <v>0.71699999999999997</v>
      </c>
      <c r="Y145" s="3">
        <v>0.71699999999999997</v>
      </c>
      <c r="Z145" s="3">
        <v>0.71699999999999997</v>
      </c>
      <c r="AA145" s="3">
        <v>0.71699999999999997</v>
      </c>
      <c r="AB145" s="3">
        <v>0.71699999999999997</v>
      </c>
      <c r="AC145" s="3">
        <v>0.71699999999999997</v>
      </c>
      <c r="AD145" s="3">
        <v>0.71699999999999997</v>
      </c>
      <c r="AE145" s="3">
        <v>0.71699999999999997</v>
      </c>
      <c r="AF145" s="3">
        <v>0.71699999999999997</v>
      </c>
      <c r="AG145" s="3">
        <v>0.71699999999999997</v>
      </c>
      <c r="AH145" s="3">
        <v>0.71699999999999997</v>
      </c>
      <c r="AI145" s="3">
        <v>0.71699999999999997</v>
      </c>
      <c r="AJ145" s="3">
        <v>0.71699999999999997</v>
      </c>
      <c r="AK145" s="3">
        <v>0.71699999999999997</v>
      </c>
      <c r="AL145" s="3">
        <v>0.71699999999999997</v>
      </c>
      <c r="AM145" s="3">
        <v>0.71699999999999997</v>
      </c>
      <c r="AN145" s="3">
        <v>0.71699999999999997</v>
      </c>
      <c r="AO145" s="3">
        <v>0.71699999999999997</v>
      </c>
      <c r="AP145" s="3">
        <v>0.71699999999999997</v>
      </c>
      <c r="AQ145" s="3">
        <v>0.71699999999999997</v>
      </c>
      <c r="AR145" s="3">
        <v>0.71699999999999997</v>
      </c>
      <c r="AS145" s="3">
        <v>0.71699999999999997</v>
      </c>
      <c r="AT145" s="3">
        <v>0.71699999999999997</v>
      </c>
      <c r="AU145" s="3">
        <v>0.71699999999999997</v>
      </c>
      <c r="AV145" s="3">
        <v>0.71699999999999997</v>
      </c>
      <c r="AW145" s="3">
        <v>0.71699999999999997</v>
      </c>
      <c r="AX145" s="3">
        <v>0.71699999999999997</v>
      </c>
      <c r="AY145" s="3">
        <v>0.71699999999999997</v>
      </c>
      <c r="AZ145" s="3">
        <v>0.71699999999999997</v>
      </c>
      <c r="BA145" s="3">
        <v>0.71699999999999997</v>
      </c>
      <c r="BB145" s="3">
        <v>0.71699999999999997</v>
      </c>
      <c r="BC145" s="3">
        <v>0.71699999999999997</v>
      </c>
      <c r="BD145" s="3">
        <v>0.71699999999999997</v>
      </c>
      <c r="BE145" s="3">
        <v>0.71699999999999997</v>
      </c>
      <c r="BF145" s="3">
        <v>0.71699999999999997</v>
      </c>
      <c r="BG145" s="3">
        <v>0.71699999999999997</v>
      </c>
      <c r="BH145" s="3">
        <v>0.71699999999999997</v>
      </c>
      <c r="BI145" s="3">
        <v>0.71699999999999997</v>
      </c>
      <c r="BJ145" s="3">
        <v>0.71699999999999997</v>
      </c>
      <c r="BK145" s="3">
        <v>0.71699999999999997</v>
      </c>
      <c r="BL145" s="3">
        <v>0.71699999999999997</v>
      </c>
      <c r="BM145" s="3">
        <v>0.71699999999999997</v>
      </c>
      <c r="BN145" s="3">
        <v>0.71699999999999997</v>
      </c>
      <c r="BO145" s="3">
        <v>0.71699999999999997</v>
      </c>
      <c r="BP145" s="3">
        <v>0.71699999999999997</v>
      </c>
      <c r="BQ145" s="3">
        <v>0.71699999999999997</v>
      </c>
      <c r="BR145" s="3">
        <v>0.71699999999999997</v>
      </c>
      <c r="BS145" s="3">
        <v>0.71699999999999997</v>
      </c>
      <c r="BT145" s="3">
        <v>0.71699999999999997</v>
      </c>
      <c r="BU145" s="3">
        <v>0.71699999999999997</v>
      </c>
      <c r="BV145" s="3">
        <v>0.71699999999999997</v>
      </c>
      <c r="BW145" s="3">
        <v>0.71699999999999997</v>
      </c>
      <c r="BX145" s="3">
        <v>0.71699999999999997</v>
      </c>
      <c r="BY145" s="3">
        <v>0.71699999999999997</v>
      </c>
      <c r="BZ145" s="3">
        <v>0.71699999999999997</v>
      </c>
      <c r="CA145" s="3">
        <v>0.71699999999999997</v>
      </c>
      <c r="CB145" s="3">
        <v>0.71699999999999997</v>
      </c>
      <c r="CC145" s="3">
        <v>0.71699999999999997</v>
      </c>
      <c r="CD145" s="3">
        <v>0.71699999999999997</v>
      </c>
      <c r="CE145" s="3">
        <v>0.71699999999999997</v>
      </c>
      <c r="CF145" s="3">
        <v>0.71699999999999997</v>
      </c>
      <c r="CG145" s="3">
        <v>0.71699999999999997</v>
      </c>
    </row>
    <row r="146" spans="1:85" x14ac:dyDescent="0.25">
      <c r="A146" s="2" t="s">
        <v>178</v>
      </c>
      <c r="C146" s="4">
        <f t="shared" ref="C146:J146" si="2464">+C143*C145/1000</f>
        <v>0.24019499999999999</v>
      </c>
      <c r="D146" s="4">
        <f t="shared" si="2464"/>
        <v>0.24019499999999999</v>
      </c>
      <c r="E146" s="4">
        <f t="shared" si="2464"/>
        <v>0.24019499999999999</v>
      </c>
      <c r="F146" s="4">
        <f t="shared" si="2464"/>
        <v>0.24019499999999999</v>
      </c>
      <c r="G146" s="4">
        <f t="shared" si="2464"/>
        <v>0.24019499999999999</v>
      </c>
      <c r="H146" s="4">
        <f t="shared" si="2464"/>
        <v>0.24019499999999999</v>
      </c>
      <c r="I146" s="4">
        <f t="shared" si="2464"/>
        <v>0.24019499999999999</v>
      </c>
      <c r="J146" s="4">
        <f t="shared" si="2464"/>
        <v>0.24019499999999999</v>
      </c>
      <c r="K146" s="4">
        <f t="shared" ref="K146:CA146" si="2465">+K143*K145/1000</f>
        <v>0.24019499999999999</v>
      </c>
      <c r="L146" s="4">
        <f t="shared" ref="L146" si="2466">+L143*L145/1000</f>
        <v>0.24019499999999999</v>
      </c>
      <c r="M146" s="4">
        <f t="shared" si="2465"/>
        <v>0.24019499999999999</v>
      </c>
      <c r="N146" s="4">
        <f t="shared" ref="N146:P146" si="2467">+N143*N145/1000</f>
        <v>0.24019499999999999</v>
      </c>
      <c r="O146" s="4">
        <f t="shared" si="2467"/>
        <v>0.24019499999999999</v>
      </c>
      <c r="P146" s="4">
        <f t="shared" si="2467"/>
        <v>0.24019499999999999</v>
      </c>
      <c r="Q146" s="4">
        <f t="shared" si="2465"/>
        <v>0.24019499999999999</v>
      </c>
      <c r="R146" s="4">
        <f t="shared" ref="R146:S146" si="2468">+R143*R145/1000</f>
        <v>0.24019499999999999</v>
      </c>
      <c r="S146" s="4">
        <f t="shared" si="2468"/>
        <v>0.24019499999999999</v>
      </c>
      <c r="T146" s="4">
        <f t="shared" ref="T146" si="2469">+T143*T145/1000</f>
        <v>0.24019499999999999</v>
      </c>
      <c r="U146" s="4">
        <f t="shared" ref="U146:V146" si="2470">+U143*U145/1000</f>
        <v>0.24019499999999999</v>
      </c>
      <c r="V146" s="4">
        <f t="shared" si="2470"/>
        <v>0.24019499999999999</v>
      </c>
      <c r="W146" s="4">
        <f t="shared" si="2465"/>
        <v>0.24019499999999999</v>
      </c>
      <c r="X146" s="4">
        <f t="shared" ref="X146" si="2471">+X143*X145/1000</f>
        <v>0.24019499999999999</v>
      </c>
      <c r="Y146" s="4">
        <f t="shared" ref="Y146:AA146" si="2472">+Y143*Y145/1000</f>
        <v>0.24019499999999999</v>
      </c>
      <c r="Z146" s="4">
        <f t="shared" si="2472"/>
        <v>0.24019499999999999</v>
      </c>
      <c r="AA146" s="4">
        <f t="shared" si="2472"/>
        <v>0.24019499999999999</v>
      </c>
      <c r="AB146" s="4">
        <f t="shared" si="2465"/>
        <v>0.24019499999999999</v>
      </c>
      <c r="AC146" s="4">
        <f t="shared" ref="AC146:AD146" si="2473">+AC143*AC145/1000</f>
        <v>0.24019499999999999</v>
      </c>
      <c r="AD146" s="4">
        <f t="shared" si="2473"/>
        <v>0.24019499999999999</v>
      </c>
      <c r="AE146" s="4">
        <f t="shared" ref="AE146" si="2474">+AE143*AE145/1000</f>
        <v>0.24019499999999999</v>
      </c>
      <c r="AF146" s="4">
        <f t="shared" ref="AF146:AG146" si="2475">+AF143*AF145/1000</f>
        <v>0.24019499999999999</v>
      </c>
      <c r="AG146" s="4">
        <f t="shared" si="2475"/>
        <v>0.24019499999999999</v>
      </c>
      <c r="AH146" s="4">
        <f t="shared" si="2465"/>
        <v>0.24019499999999999</v>
      </c>
      <c r="AI146" s="4">
        <f t="shared" ref="AI146" si="2476">+AI143*AI145/1000</f>
        <v>0.24019499999999999</v>
      </c>
      <c r="AJ146" s="4">
        <f t="shared" ref="AJ146:AL146" si="2477">+AJ143*AJ145/1000</f>
        <v>0.24019499999999999</v>
      </c>
      <c r="AK146" s="4">
        <f t="shared" si="2477"/>
        <v>0.24019499999999999</v>
      </c>
      <c r="AL146" s="4">
        <f t="shared" si="2477"/>
        <v>0.24019499999999999</v>
      </c>
      <c r="AM146" s="4">
        <f t="shared" si="2465"/>
        <v>0.24019499999999999</v>
      </c>
      <c r="AN146" s="4">
        <f t="shared" ref="AN146:AO146" si="2478">+AN143*AN145/1000</f>
        <v>0.24019499999999999</v>
      </c>
      <c r="AO146" s="4">
        <f t="shared" si="2478"/>
        <v>0.24019499999999999</v>
      </c>
      <c r="AP146" s="4">
        <f t="shared" ref="AP146" si="2479">+AP143*AP145/1000</f>
        <v>0.24019499999999999</v>
      </c>
      <c r="AQ146" s="4">
        <f t="shared" ref="AQ146:AR146" si="2480">+AQ143*AQ145/1000</f>
        <v>0.24019499999999999</v>
      </c>
      <c r="AR146" s="4">
        <f t="shared" si="2480"/>
        <v>0.24019499999999999</v>
      </c>
      <c r="AS146" s="4">
        <f t="shared" si="2465"/>
        <v>0.24019499999999999</v>
      </c>
      <c r="AT146" s="4">
        <f t="shared" ref="AT146" si="2481">+AT143*AT145/1000</f>
        <v>0.24019499999999999</v>
      </c>
      <c r="AU146" s="4">
        <f t="shared" ref="AU146:AW146" si="2482">+AU143*AU145/1000</f>
        <v>0.24019499999999999</v>
      </c>
      <c r="AV146" s="4">
        <f t="shared" si="2482"/>
        <v>0.24019499999999999</v>
      </c>
      <c r="AW146" s="4">
        <f t="shared" si="2482"/>
        <v>0.24019499999999999</v>
      </c>
      <c r="AX146" s="4">
        <f t="shared" si="2465"/>
        <v>0.24019499999999999</v>
      </c>
      <c r="AY146" s="4">
        <f t="shared" ref="AY146:AZ146" si="2483">+AY143*AY145/1000</f>
        <v>0.24019499999999999</v>
      </c>
      <c r="AZ146" s="4">
        <f t="shared" si="2483"/>
        <v>0.24019499999999999</v>
      </c>
      <c r="BA146" s="4">
        <f t="shared" ref="BA146" si="2484">+BA143*BA145/1000</f>
        <v>0.24019499999999999</v>
      </c>
      <c r="BB146" s="4">
        <f t="shared" ref="BB146:BC146" si="2485">+BB143*BB145/1000</f>
        <v>0.24019499999999999</v>
      </c>
      <c r="BC146" s="4">
        <f t="shared" si="2485"/>
        <v>0.24019499999999999</v>
      </c>
      <c r="BD146" s="4">
        <f t="shared" si="2465"/>
        <v>0.24019499999999999</v>
      </c>
      <c r="BE146" s="4">
        <f t="shared" ref="BE146:BG146" si="2486">+BE143*BE145/1000</f>
        <v>0.24019499999999999</v>
      </c>
      <c r="BF146" s="4">
        <f t="shared" si="2486"/>
        <v>0.24019499999999999</v>
      </c>
      <c r="BG146" s="4">
        <f t="shared" si="2486"/>
        <v>0.24019499999999999</v>
      </c>
      <c r="BH146" s="4">
        <f t="shared" si="2465"/>
        <v>0.24019499999999999</v>
      </c>
      <c r="BI146" s="4">
        <f t="shared" ref="BI146:BJ146" si="2487">+BI143*BI145/1000</f>
        <v>0.24019499999999999</v>
      </c>
      <c r="BJ146" s="4">
        <f t="shared" si="2487"/>
        <v>0.24019499999999999</v>
      </c>
      <c r="BK146" s="4">
        <f t="shared" ref="BK146" si="2488">+BK143*BK145/1000</f>
        <v>0.24019499999999999</v>
      </c>
      <c r="BL146" s="4">
        <f t="shared" ref="BL146" si="2489">+BL143*BL145/1000</f>
        <v>0.24019499999999999</v>
      </c>
      <c r="BM146" s="4">
        <f t="shared" si="2465"/>
        <v>0.24019499999999999</v>
      </c>
      <c r="BN146" s="4">
        <f t="shared" ref="BN146:BP146" si="2490">+BN143*BN145/1000</f>
        <v>0.24019499999999999</v>
      </c>
      <c r="BO146" s="4">
        <f t="shared" si="2490"/>
        <v>0.24019499999999999</v>
      </c>
      <c r="BP146" s="4">
        <f t="shared" si="2490"/>
        <v>0.24019499999999999</v>
      </c>
      <c r="BQ146" s="4">
        <f t="shared" si="2465"/>
        <v>0.24019499999999999</v>
      </c>
      <c r="BR146" s="4">
        <f t="shared" ref="BR146:BS146" si="2491">+BR143*BR145/1000</f>
        <v>0.24019499999999999</v>
      </c>
      <c r="BS146" s="4">
        <f t="shared" si="2491"/>
        <v>0.24019499999999999</v>
      </c>
      <c r="BT146" s="4">
        <f t="shared" ref="BT146" si="2492">+BT143*BT145/1000</f>
        <v>0.24019499999999999</v>
      </c>
      <c r="BU146" s="4">
        <f t="shared" ref="BU146" si="2493">+BU143*BU145/1000</f>
        <v>0.24019499999999999</v>
      </c>
      <c r="BV146" s="4">
        <f t="shared" ref="BV146" si="2494">+BV143*BV145/1000</f>
        <v>0.24019499999999999</v>
      </c>
      <c r="BW146" s="4">
        <f t="shared" si="2465"/>
        <v>0.24019499999999999</v>
      </c>
      <c r="BX146" s="4">
        <f t="shared" ref="BX146:BZ146" si="2495">+BX143*BX145/1000</f>
        <v>0.24019499999999999</v>
      </c>
      <c r="BY146" s="4">
        <f t="shared" si="2495"/>
        <v>0.24019499999999999</v>
      </c>
      <c r="BZ146" s="4">
        <f t="shared" si="2495"/>
        <v>0.24019499999999999</v>
      </c>
      <c r="CA146" s="4">
        <f t="shared" si="2465"/>
        <v>0.24019499999999999</v>
      </c>
      <c r="CB146" s="4">
        <f t="shared" ref="CB146:CC146" si="2496">+CB143*CB145/1000</f>
        <v>0.24019499999999999</v>
      </c>
      <c r="CC146" s="4">
        <f t="shared" si="2496"/>
        <v>0.24019499999999999</v>
      </c>
      <c r="CD146" s="4">
        <f t="shared" ref="CD146" si="2497">+CD143*CD145/1000</f>
        <v>0.24019499999999999</v>
      </c>
      <c r="CE146" s="4">
        <f t="shared" ref="CE146" si="2498">+CE143*CE145/1000</f>
        <v>0.24019499999999999</v>
      </c>
      <c r="CF146" s="4">
        <f t="shared" ref="CF146:CG146" si="2499">+CF143*CF145/1000</f>
        <v>0.24019499999999999</v>
      </c>
      <c r="CG146" s="4">
        <f t="shared" si="2499"/>
        <v>0.24019499999999999</v>
      </c>
    </row>
    <row r="147" spans="1:85" x14ac:dyDescent="0.25">
      <c r="A147" s="2" t="s">
        <v>179</v>
      </c>
      <c r="C147" s="26">
        <f t="shared" ref="C147:J147" si="2500">+C146*C140</f>
        <v>8.0190894310873126</v>
      </c>
      <c r="D147" s="26">
        <f t="shared" si="2500"/>
        <v>10.223225315108976</v>
      </c>
      <c r="E147" s="26">
        <f t="shared" si="2500"/>
        <v>10.223225315108976</v>
      </c>
      <c r="F147" s="26">
        <f t="shared" si="2500"/>
        <v>10.223225315108976</v>
      </c>
      <c r="G147" s="26">
        <f t="shared" si="2500"/>
        <v>8.0190894310873126</v>
      </c>
      <c r="H147" s="26">
        <f t="shared" si="2500"/>
        <v>8.0190894310873126</v>
      </c>
      <c r="I147" s="26">
        <f t="shared" si="2500"/>
        <v>8.0190894310873126</v>
      </c>
      <c r="J147" s="26">
        <f t="shared" si="2500"/>
        <v>8.0190894310873126</v>
      </c>
      <c r="K147" s="4">
        <f t="shared" ref="K147:CA147" si="2501">+K146*K140</f>
        <v>10.223225315108976</v>
      </c>
      <c r="L147" s="4">
        <f t="shared" ref="L147" si="2502">+L146*L140</f>
        <v>8.5749203162922107</v>
      </c>
      <c r="M147" s="4">
        <f t="shared" si="2501"/>
        <v>9.5591391421328673</v>
      </c>
      <c r="N147" s="4">
        <f t="shared" ref="N147:P147" si="2503">+N146*N140</f>
        <v>10.652384094853174</v>
      </c>
      <c r="O147" s="4">
        <f t="shared" si="2503"/>
        <v>10.652384094853174</v>
      </c>
      <c r="P147" s="4">
        <f t="shared" si="2503"/>
        <v>10.652384094853174</v>
      </c>
      <c r="Q147" s="4">
        <f t="shared" si="2501"/>
        <v>9.5591391421328673</v>
      </c>
      <c r="R147" s="4">
        <f t="shared" ref="R147:S147" si="2504">+R146*R140</f>
        <v>9.5591391421328673</v>
      </c>
      <c r="S147" s="4">
        <f t="shared" si="2504"/>
        <v>9.5591391421328673</v>
      </c>
      <c r="T147" s="4">
        <f t="shared" ref="T147" si="2505">+T146*T140</f>
        <v>9.5591391421328673</v>
      </c>
      <c r="U147" s="4">
        <f t="shared" ref="U147:V147" si="2506">+U146*U140</f>
        <v>10.652384094853174</v>
      </c>
      <c r="V147" s="4">
        <f t="shared" si="2506"/>
        <v>9.923237143974406</v>
      </c>
      <c r="W147" s="4">
        <f t="shared" si="2501"/>
        <v>10.259288016780193</v>
      </c>
      <c r="X147" s="4">
        <f t="shared" ref="X147" si="2507">+X146*X140</f>
        <v>12.897465904892556</v>
      </c>
      <c r="Y147" s="4">
        <f t="shared" ref="Y147:AA147" si="2508">+Y146*Y140</f>
        <v>11.777545404578932</v>
      </c>
      <c r="Z147" s="4">
        <f t="shared" si="2508"/>
        <v>11.777545404578932</v>
      </c>
      <c r="AA147" s="4">
        <f t="shared" si="2508"/>
        <v>11.777545404578932</v>
      </c>
      <c r="AB147" s="4">
        <f t="shared" si="2501"/>
        <v>10.259288016780193</v>
      </c>
      <c r="AC147" s="4">
        <f t="shared" ref="AC147:AD147" si="2509">+AC146*AC140</f>
        <v>10.259288016780193</v>
      </c>
      <c r="AD147" s="4">
        <f t="shared" si="2509"/>
        <v>10.259288016780193</v>
      </c>
      <c r="AE147" s="4">
        <f t="shared" ref="AE147" si="2510">+AE146*AE140</f>
        <v>10.259288016780193</v>
      </c>
      <c r="AF147" s="4">
        <f t="shared" ref="AF147:AG147" si="2511">+AF146*AF140</f>
        <v>11.777545404578932</v>
      </c>
      <c r="AG147" s="4">
        <f t="shared" si="2511"/>
        <v>10.725910200338843</v>
      </c>
      <c r="AH147" s="4">
        <f t="shared" si="2501"/>
        <v>10.867450781450717</v>
      </c>
      <c r="AI147" s="4">
        <f t="shared" ref="AI147" si="2512">+AI146*AI140</f>
        <v>12.939458717608852</v>
      </c>
      <c r="AJ147" s="4">
        <f t="shared" ref="AJ147:AL147" si="2513">+AJ146*AJ140</f>
        <v>11.96296984624726</v>
      </c>
      <c r="AK147" s="4">
        <f t="shared" si="2513"/>
        <v>11.96296984624726</v>
      </c>
      <c r="AL147" s="4">
        <f t="shared" si="2513"/>
        <v>11.96296984624726</v>
      </c>
      <c r="AM147" s="4">
        <f t="shared" si="2501"/>
        <v>10.867450781450717</v>
      </c>
      <c r="AN147" s="4">
        <f t="shared" ref="AN147:AO147" si="2514">+AN146*AN140</f>
        <v>10.867450781450717</v>
      </c>
      <c r="AO147" s="4">
        <f t="shared" si="2514"/>
        <v>10.867450781450717</v>
      </c>
      <c r="AP147" s="4">
        <f t="shared" ref="AP147" si="2515">+AP146*AP140</f>
        <v>10.867450781450717</v>
      </c>
      <c r="AQ147" s="4">
        <f t="shared" ref="AQ147:AR147" si="2516">+AQ146*AQ140</f>
        <v>11.96296984624726</v>
      </c>
      <c r="AR147" s="4">
        <f t="shared" si="2516"/>
        <v>11.251071271386488</v>
      </c>
      <c r="AS147" s="4">
        <f t="shared" si="2501"/>
        <v>11.534206781758206</v>
      </c>
      <c r="AT147" s="4">
        <f t="shared" ref="AT147" si="2517">+AT146*AT140</f>
        <v>12.981648545874412</v>
      </c>
      <c r="AU147" s="4">
        <f t="shared" ref="AU147:AW147" si="2518">+AU146*AU140</f>
        <v>12.15278502692515</v>
      </c>
      <c r="AV147" s="4">
        <f t="shared" si="2518"/>
        <v>12.15278502692515</v>
      </c>
      <c r="AW147" s="4">
        <f t="shared" si="2518"/>
        <v>12.15278502692515</v>
      </c>
      <c r="AX147" s="4">
        <f t="shared" si="2501"/>
        <v>11.534206781758206</v>
      </c>
      <c r="AY147" s="4">
        <f t="shared" ref="AY147:AZ147" si="2519">+AY146*AY140</f>
        <v>11.534206781758206</v>
      </c>
      <c r="AZ147" s="4">
        <f t="shared" si="2519"/>
        <v>11.534206781758206</v>
      </c>
      <c r="BA147" s="4">
        <f t="shared" ref="BA147" si="2520">+BA146*BA140</f>
        <v>11.534206781758206</v>
      </c>
      <c r="BB147" s="4">
        <f t="shared" ref="BB147:BC147" si="2521">+BB146*BB140</f>
        <v>12.15278502692515</v>
      </c>
      <c r="BC147" s="4">
        <f t="shared" si="2521"/>
        <v>11.816916017219878</v>
      </c>
      <c r="BD147" s="4">
        <f t="shared" si="2501"/>
        <v>7.83219330854413</v>
      </c>
      <c r="BE147" s="4">
        <f t="shared" ref="BE147:BG147" si="2522">+BE146*BE140</f>
        <v>9.5310337983963542</v>
      </c>
      <c r="BF147" s="4">
        <f t="shared" si="2522"/>
        <v>9.5310337983963542</v>
      </c>
      <c r="BG147" s="4">
        <f t="shared" si="2522"/>
        <v>9.5310337983963542</v>
      </c>
      <c r="BH147" s="4">
        <f t="shared" si="2501"/>
        <v>7.83219330854413</v>
      </c>
      <c r="BI147" s="4">
        <f t="shared" ref="BI147:BJ147" si="2523">+BI146*BI140</f>
        <v>7.83219330854413</v>
      </c>
      <c r="BJ147" s="4">
        <f t="shared" si="2523"/>
        <v>7.83219330854413</v>
      </c>
      <c r="BK147" s="4">
        <f t="shared" ref="BK147" si="2524">+BK146*BK140</f>
        <v>7.83219330854413</v>
      </c>
      <c r="BL147" s="4">
        <f t="shared" ref="BL147" si="2525">+BL146*BL140</f>
        <v>8.3949570151976562</v>
      </c>
      <c r="BM147" s="4">
        <f t="shared" si="2501"/>
        <v>8.4045616298584509</v>
      </c>
      <c r="BN147" s="4">
        <f t="shared" ref="BN147:BP147" si="2526">+BN146*BN140</f>
        <v>10.329647159181434</v>
      </c>
      <c r="BO147" s="4">
        <f t="shared" si="2526"/>
        <v>10.329647159181434</v>
      </c>
      <c r="BP147" s="4">
        <f t="shared" si="2526"/>
        <v>10.329647159181434</v>
      </c>
      <c r="BQ147" s="4">
        <f t="shared" si="2501"/>
        <v>8.4045616298584509</v>
      </c>
      <c r="BR147" s="4">
        <f t="shared" ref="BR147:BS147" si="2527">+BR146*BR140</f>
        <v>8.4045616298584509</v>
      </c>
      <c r="BS147" s="4">
        <f t="shared" si="2527"/>
        <v>8.4045616298584509</v>
      </c>
      <c r="BT147" s="4">
        <f t="shared" ref="BT147" si="2528">+BT146*BT140</f>
        <v>8.4045616298584509</v>
      </c>
      <c r="BU147" s="4">
        <f t="shared" ref="BU147" si="2529">+BU146*BU140</f>
        <v>10.329647159181434</v>
      </c>
      <c r="BV147" s="4">
        <f t="shared" ref="BV147" si="2530">+BV146*BV140</f>
        <v>8.9137768795288981</v>
      </c>
      <c r="BW147" s="4">
        <f t="shared" si="2501"/>
        <v>11.045691534582339</v>
      </c>
      <c r="BX147" s="4">
        <f t="shared" ref="BX147:BZ147" si="2531">+BX146*BX140</f>
        <v>12.753829013466087</v>
      </c>
      <c r="BY147" s="4">
        <f t="shared" si="2531"/>
        <v>12.753829013466087</v>
      </c>
      <c r="BZ147" s="4">
        <f t="shared" si="2531"/>
        <v>12.753829013466087</v>
      </c>
      <c r="CA147" s="4">
        <f t="shared" si="2501"/>
        <v>11.045691534582339</v>
      </c>
      <c r="CB147" s="4">
        <f t="shared" ref="CB147:CC147" si="2532">+CB146*CB140</f>
        <v>11.045691534582339</v>
      </c>
      <c r="CC147" s="4">
        <f t="shared" si="2532"/>
        <v>11.045691534582339</v>
      </c>
      <c r="CD147" s="4">
        <f t="shared" ref="CD147" si="2533">+CD146*CD140</f>
        <v>11.045691534582339</v>
      </c>
      <c r="CE147" s="4">
        <f t="shared" ref="CE147" si="2534">+CE146*CE140</f>
        <v>12.753829013466087</v>
      </c>
      <c r="CF147" s="4">
        <f t="shared" ref="CF147:CG147" si="2535">+CF146*CF140</f>
        <v>14.000076926279572</v>
      </c>
      <c r="CG147" s="4">
        <f t="shared" si="2535"/>
        <v>11.56500048341584</v>
      </c>
    </row>
    <row r="148" spans="1:85" x14ac:dyDescent="0.25">
      <c r="A148" s="2" t="s">
        <v>180</v>
      </c>
      <c r="B148" s="2" t="s">
        <v>181</v>
      </c>
      <c r="C148" s="26">
        <f t="shared" ref="C148:J148" si="2536">+C141*C146</f>
        <v>8.0190894310873126</v>
      </c>
      <c r="D148" s="26">
        <f t="shared" si="2536"/>
        <v>10.223225315108976</v>
      </c>
      <c r="E148" s="26">
        <f t="shared" si="2536"/>
        <v>10.223225315108976</v>
      </c>
      <c r="F148" s="26">
        <f t="shared" si="2536"/>
        <v>10.223225315108976</v>
      </c>
      <c r="G148" s="26">
        <f t="shared" si="2536"/>
        <v>8.0190894310873126</v>
      </c>
      <c r="H148" s="26">
        <f t="shared" si="2536"/>
        <v>8.0190894310873126</v>
      </c>
      <c r="I148" s="26">
        <f t="shared" si="2536"/>
        <v>8.0190894310873126</v>
      </c>
      <c r="J148" s="26">
        <f t="shared" si="2536"/>
        <v>8.0190894310873126</v>
      </c>
      <c r="K148" s="26">
        <f t="shared" ref="K148:CA148" si="2537">+K141*K146</f>
        <v>10.223225315108976</v>
      </c>
      <c r="L148" s="26">
        <f t="shared" ref="L148" si="2538">+L141*L146</f>
        <v>8.5749203162922107</v>
      </c>
      <c r="M148" s="26">
        <f t="shared" si="2537"/>
        <v>11.495357011340351</v>
      </c>
      <c r="N148" s="26">
        <f t="shared" ref="N148:P148" si="2539">+N141*N146</f>
        <v>12.588601964060658</v>
      </c>
      <c r="O148" s="26">
        <f t="shared" si="2539"/>
        <v>12.588601964060658</v>
      </c>
      <c r="P148" s="26">
        <f t="shared" si="2539"/>
        <v>12.588601964060658</v>
      </c>
      <c r="Q148" s="26">
        <f t="shared" si="2537"/>
        <v>11.495357011340351</v>
      </c>
      <c r="R148" s="26">
        <f t="shared" ref="R148:S148" si="2540">+R141*R146</f>
        <v>11.495357011340351</v>
      </c>
      <c r="S148" s="26">
        <f t="shared" si="2540"/>
        <v>11.495357011340351</v>
      </c>
      <c r="T148" s="26">
        <f t="shared" ref="T148" si="2541">+T141*T146</f>
        <v>11.495357011340351</v>
      </c>
      <c r="U148" s="26">
        <f t="shared" ref="U148:V148" si="2542">+U141*U146</f>
        <v>12.588601964060658</v>
      </c>
      <c r="V148" s="26">
        <f t="shared" si="2542"/>
        <v>11.85945501318189</v>
      </c>
      <c r="W148" s="26">
        <f t="shared" si="2537"/>
        <v>11.331207240461909</v>
      </c>
      <c r="X148" s="26">
        <f t="shared" ref="X148" si="2543">+X141*X146</f>
        <v>13.969385128574272</v>
      </c>
      <c r="Y148" s="26">
        <f t="shared" ref="Y148:AA148" si="2544">+Y141*Y146</f>
        <v>12.849464628260648</v>
      </c>
      <c r="Z148" s="26">
        <f t="shared" si="2544"/>
        <v>12.849464628260648</v>
      </c>
      <c r="AA148" s="26">
        <f t="shared" si="2544"/>
        <v>12.849464628260648</v>
      </c>
      <c r="AB148" s="26">
        <f t="shared" si="2537"/>
        <v>11.331207240461909</v>
      </c>
      <c r="AC148" s="26">
        <f t="shared" ref="AC148:AD148" si="2545">+AC141*AC146</f>
        <v>11.331207240461909</v>
      </c>
      <c r="AD148" s="26">
        <f t="shared" si="2545"/>
        <v>11.331207240461909</v>
      </c>
      <c r="AE148" s="26">
        <f t="shared" ref="AE148" si="2546">+AE141*AE146</f>
        <v>11.331207240461909</v>
      </c>
      <c r="AF148" s="26">
        <f t="shared" ref="AF148:AG148" si="2547">+AF141*AF146</f>
        <v>12.849464628260648</v>
      </c>
      <c r="AG148" s="26">
        <f t="shared" si="2547"/>
        <v>11.797829424020559</v>
      </c>
      <c r="AH148" s="26">
        <f t="shared" si="2537"/>
        <v>11.939370005132435</v>
      </c>
      <c r="AI148" s="26">
        <f t="shared" ref="AI148" si="2548">+AI141*AI146</f>
        <v>14.011377941290569</v>
      </c>
      <c r="AJ148" s="26">
        <f t="shared" ref="AJ148:AL148" si="2549">+AJ141*AJ146</f>
        <v>13.034889069928976</v>
      </c>
      <c r="AK148" s="26">
        <f t="shared" si="2549"/>
        <v>13.034889069928976</v>
      </c>
      <c r="AL148" s="26">
        <f t="shared" si="2549"/>
        <v>13.034889069928976</v>
      </c>
      <c r="AM148" s="26">
        <f t="shared" si="2537"/>
        <v>11.939370005132435</v>
      </c>
      <c r="AN148" s="26">
        <f t="shared" ref="AN148:AO148" si="2550">+AN141*AN146</f>
        <v>11.939370005132435</v>
      </c>
      <c r="AO148" s="26">
        <f t="shared" si="2550"/>
        <v>11.939370005132435</v>
      </c>
      <c r="AP148" s="26">
        <f t="shared" ref="AP148" si="2551">+AP141*AP146</f>
        <v>11.939370005132435</v>
      </c>
      <c r="AQ148" s="26">
        <f t="shared" ref="AQ148:AR148" si="2552">+AQ141*AQ146</f>
        <v>13.034889069928976</v>
      </c>
      <c r="AR148" s="26">
        <f t="shared" si="2552"/>
        <v>12.322990495068204</v>
      </c>
      <c r="AS148" s="26">
        <f t="shared" si="2537"/>
        <v>12.606126005439922</v>
      </c>
      <c r="AT148" s="26">
        <f t="shared" ref="AT148" si="2553">+AT141*AT146</f>
        <v>14.053567769556127</v>
      </c>
      <c r="AU148" s="26">
        <f t="shared" ref="AU148:AW148" si="2554">+AU141*AU146</f>
        <v>13.224704250606866</v>
      </c>
      <c r="AV148" s="26">
        <f t="shared" si="2554"/>
        <v>13.224704250606866</v>
      </c>
      <c r="AW148" s="26">
        <f t="shared" si="2554"/>
        <v>13.224704250606866</v>
      </c>
      <c r="AX148" s="26">
        <f t="shared" si="2537"/>
        <v>12.606126005439922</v>
      </c>
      <c r="AY148" s="26">
        <f t="shared" ref="AY148:AZ148" si="2555">+AY141*AY146</f>
        <v>12.606126005439922</v>
      </c>
      <c r="AZ148" s="26">
        <f t="shared" si="2555"/>
        <v>12.606126005439922</v>
      </c>
      <c r="BA148" s="26">
        <f t="shared" ref="BA148" si="2556">+BA141*BA146</f>
        <v>12.606126005439922</v>
      </c>
      <c r="BB148" s="26">
        <f t="shared" ref="BB148:BC148" si="2557">+BB141*BB146</f>
        <v>13.224704250606866</v>
      </c>
      <c r="BC148" s="26">
        <f t="shared" si="2557"/>
        <v>12.888835240901594</v>
      </c>
      <c r="BD148" s="26">
        <f t="shared" si="2537"/>
        <v>7.83219330854413</v>
      </c>
      <c r="BE148" s="26">
        <f t="shared" ref="BE148:BG148" si="2558">+BE141*BE146</f>
        <v>9.5310337983963542</v>
      </c>
      <c r="BF148" s="26">
        <f t="shared" si="2558"/>
        <v>9.5310337983963542</v>
      </c>
      <c r="BG148" s="26">
        <f t="shared" si="2558"/>
        <v>9.5310337983963542</v>
      </c>
      <c r="BH148" s="26">
        <f t="shared" si="2537"/>
        <v>7.83219330854413</v>
      </c>
      <c r="BI148" s="26">
        <f t="shared" ref="BI148:BJ148" si="2559">+BI141*BI146</f>
        <v>7.83219330854413</v>
      </c>
      <c r="BJ148" s="26">
        <f t="shared" si="2559"/>
        <v>7.83219330854413</v>
      </c>
      <c r="BK148" s="26">
        <f t="shared" ref="BK148" si="2560">+BK141*BK146</f>
        <v>7.83219330854413</v>
      </c>
      <c r="BL148" s="26">
        <f t="shared" ref="BL148" si="2561">+BL141*BL146</f>
        <v>8.3949570151976562</v>
      </c>
      <c r="BM148" s="26">
        <f t="shared" si="2537"/>
        <v>8.4045616298584509</v>
      </c>
      <c r="BN148" s="26">
        <f t="shared" ref="BN148:BP148" si="2562">+BN141*BN146</f>
        <v>10.329647159181434</v>
      </c>
      <c r="BO148" s="26">
        <f t="shared" si="2562"/>
        <v>10.329647159181434</v>
      </c>
      <c r="BP148" s="26">
        <f t="shared" si="2562"/>
        <v>10.329647159181434</v>
      </c>
      <c r="BQ148" s="26">
        <f t="shared" si="2537"/>
        <v>8.4045616298584509</v>
      </c>
      <c r="BR148" s="26">
        <f t="shared" ref="BR148:BS148" si="2563">+BR141*BR146</f>
        <v>8.4045616298584509</v>
      </c>
      <c r="BS148" s="26">
        <f t="shared" si="2563"/>
        <v>8.4045616298584509</v>
      </c>
      <c r="BT148" s="26">
        <f t="shared" ref="BT148" si="2564">+BT141*BT146</f>
        <v>8.4045616298584509</v>
      </c>
      <c r="BU148" s="26">
        <f t="shared" ref="BU148" si="2565">+BU141*BU146</f>
        <v>10.329647159181434</v>
      </c>
      <c r="BV148" s="26">
        <f t="shared" ref="BV148" si="2566">+BV141*BV146</f>
        <v>8.9137768795288981</v>
      </c>
      <c r="BW148" s="26">
        <f t="shared" si="2537"/>
        <v>14.89808529054271</v>
      </c>
      <c r="BX148" s="26">
        <f t="shared" ref="BX148:BZ148" si="2567">+BX141*BX146</f>
        <v>16.606222769426456</v>
      </c>
      <c r="BY148" s="26">
        <f t="shared" si="2567"/>
        <v>16.606222769426456</v>
      </c>
      <c r="BZ148" s="26">
        <f t="shared" si="2567"/>
        <v>16.606222769426456</v>
      </c>
      <c r="CA148" s="26">
        <f t="shared" si="2537"/>
        <v>14.89808529054271</v>
      </c>
      <c r="CB148" s="26">
        <f t="shared" ref="CB148:CC148" si="2568">+CB141*CB146</f>
        <v>14.89808529054271</v>
      </c>
      <c r="CC148" s="26">
        <f t="shared" si="2568"/>
        <v>14.89808529054271</v>
      </c>
      <c r="CD148" s="26">
        <f t="shared" ref="CD148" si="2569">+CD141*CD146</f>
        <v>14.89808529054271</v>
      </c>
      <c r="CE148" s="26">
        <f t="shared" ref="CE148" si="2570">+CE141*CE146</f>
        <v>16.606222769426456</v>
      </c>
      <c r="CF148" s="26">
        <f t="shared" ref="CF148:CG148" si="2571">+CF141*CF146</f>
        <v>17.852470682239943</v>
      </c>
      <c r="CG148" s="26">
        <f t="shared" si="2571"/>
        <v>15.417394239376213</v>
      </c>
    </row>
    <row r="149" spans="1:85" x14ac:dyDescent="0.25">
      <c r="A149" s="2" t="s">
        <v>182</v>
      </c>
      <c r="C149" s="4">
        <f t="shared" ref="C149:J149" si="2572">+C140*(1-C142)</f>
        <v>9.0141516117886482</v>
      </c>
      <c r="D149" s="4">
        <f t="shared" si="2572"/>
        <v>11.491791398985924</v>
      </c>
      <c r="E149" s="4">
        <f t="shared" si="2572"/>
        <v>11.491791398985924</v>
      </c>
      <c r="F149" s="4">
        <f t="shared" si="2572"/>
        <v>11.491791398985924</v>
      </c>
      <c r="G149" s="4">
        <f t="shared" si="2572"/>
        <v>9.0141516117886482</v>
      </c>
      <c r="H149" s="4">
        <f t="shared" si="2572"/>
        <v>9.0141516117886482</v>
      </c>
      <c r="I149" s="4">
        <f t="shared" si="2572"/>
        <v>9.0141516117886482</v>
      </c>
      <c r="J149" s="4">
        <f t="shared" si="2572"/>
        <v>9.0141516117886482</v>
      </c>
      <c r="K149" s="4">
        <f t="shared" ref="K149:CA149" si="2573">+K140*(1-K142)</f>
        <v>11.491791398985924</v>
      </c>
      <c r="L149" s="4">
        <f t="shared" ref="L149" si="2574">+L140*(1-L142)</f>
        <v>9.6389537059426598</v>
      </c>
      <c r="M149" s="4">
        <f t="shared" si="2573"/>
        <v>10.745300977854971</v>
      </c>
      <c r="N149" s="4">
        <f t="shared" ref="N149:P149" si="2575">+N140*(1-N142)</f>
        <v>11.974203066718113</v>
      </c>
      <c r="O149" s="4">
        <f t="shared" si="2575"/>
        <v>11.974203066718113</v>
      </c>
      <c r="P149" s="4">
        <f t="shared" si="2575"/>
        <v>11.974203066718113</v>
      </c>
      <c r="Q149" s="4">
        <f t="shared" si="2573"/>
        <v>10.745300977854971</v>
      </c>
      <c r="R149" s="4">
        <f t="shared" ref="R149:S149" si="2576">+R140*(1-R142)</f>
        <v>10.745300977854971</v>
      </c>
      <c r="S149" s="4">
        <f t="shared" si="2576"/>
        <v>10.745300977854971</v>
      </c>
      <c r="T149" s="4">
        <f t="shared" ref="T149" si="2577">+T140*(1-T142)</f>
        <v>10.745300977854971</v>
      </c>
      <c r="U149" s="4">
        <f t="shared" ref="U149:V149" si="2578">+U140*(1-U142)</f>
        <v>11.974203066718113</v>
      </c>
      <c r="V149" s="4">
        <f t="shared" si="2578"/>
        <v>11.154578691784133</v>
      </c>
      <c r="W149" s="4">
        <f t="shared" si="2573"/>
        <v>11.532329001563946</v>
      </c>
      <c r="X149" s="4">
        <f t="shared" ref="X149" si="2579">+X140*(1-X142)</f>
        <v>14.49786962393468</v>
      </c>
      <c r="Y149" s="4">
        <f t="shared" ref="Y149:AA149" si="2580">+Y140*(1-Y142)</f>
        <v>13.238981907351578</v>
      </c>
      <c r="Z149" s="4">
        <f t="shared" si="2580"/>
        <v>13.238981907351578</v>
      </c>
      <c r="AA149" s="4">
        <f t="shared" si="2580"/>
        <v>13.238981907351578</v>
      </c>
      <c r="AB149" s="4">
        <f t="shared" si="2573"/>
        <v>11.532329001563946</v>
      </c>
      <c r="AC149" s="4">
        <f t="shared" ref="AC149:AD149" si="2581">+AC140*(1-AC142)</f>
        <v>11.532329001563946</v>
      </c>
      <c r="AD149" s="4">
        <f t="shared" si="2581"/>
        <v>11.532329001563946</v>
      </c>
      <c r="AE149" s="4">
        <f t="shared" ref="AE149" si="2582">+AE140*(1-AE142)</f>
        <v>11.532329001563946</v>
      </c>
      <c r="AF149" s="4">
        <f t="shared" ref="AF149:AG149" si="2583">+AF140*(1-AF142)</f>
        <v>13.238981907351578</v>
      </c>
      <c r="AG149" s="4">
        <f t="shared" si="2583"/>
        <v>12.056852782495422</v>
      </c>
      <c r="AH149" s="4">
        <f t="shared" si="2573"/>
        <v>12.215956664342281</v>
      </c>
      <c r="AI149" s="4">
        <f t="shared" ref="AI149" si="2584">+AI140*(1-AI142)</f>
        <v>14.545073185346867</v>
      </c>
      <c r="AJ149" s="4">
        <f t="shared" ref="AJ149:AL149" si="2585">+AJ140*(1-AJ142)</f>
        <v>13.447415052298178</v>
      </c>
      <c r="AK149" s="4">
        <f t="shared" si="2585"/>
        <v>13.447415052298178</v>
      </c>
      <c r="AL149" s="4">
        <f t="shared" si="2585"/>
        <v>13.447415052298178</v>
      </c>
      <c r="AM149" s="4">
        <f t="shared" si="2573"/>
        <v>12.215956664342281</v>
      </c>
      <c r="AN149" s="4">
        <f t="shared" ref="AN149:AO149" si="2586">+AN140*(1-AN142)</f>
        <v>12.215956664342281</v>
      </c>
      <c r="AO149" s="4">
        <f t="shared" si="2586"/>
        <v>12.215956664342281</v>
      </c>
      <c r="AP149" s="4">
        <f t="shared" ref="AP149" si="2587">+AP140*(1-AP142)</f>
        <v>12.215956664342281</v>
      </c>
      <c r="AQ149" s="4">
        <f t="shared" ref="AQ149:AR149" si="2588">+AQ140*(1-AQ142)</f>
        <v>13.447415052298178</v>
      </c>
      <c r="AR149" s="4">
        <f t="shared" si="2588"/>
        <v>12.64717934709029</v>
      </c>
      <c r="AS149" s="4">
        <f t="shared" si="2573"/>
        <v>12.965448202813196</v>
      </c>
      <c r="AT149" s="4">
        <f t="shared" ref="AT149" si="2589">+AT140*(1-AT142)</f>
        <v>14.592498209313646</v>
      </c>
      <c r="AU149" s="4">
        <f t="shared" ref="AU149:AW149" si="2590">+AU140*(1-AU142)</f>
        <v>13.660783768478906</v>
      </c>
      <c r="AV149" s="4">
        <f t="shared" si="2590"/>
        <v>13.660783768478906</v>
      </c>
      <c r="AW149" s="4">
        <f t="shared" si="2590"/>
        <v>13.660783768478906</v>
      </c>
      <c r="AX149" s="4">
        <f t="shared" si="2573"/>
        <v>12.965448202813196</v>
      </c>
      <c r="AY149" s="4">
        <f t="shared" ref="AY149:AZ149" si="2591">+AY140*(1-AY142)</f>
        <v>12.965448202813196</v>
      </c>
      <c r="AZ149" s="4">
        <f t="shared" si="2591"/>
        <v>12.965448202813196</v>
      </c>
      <c r="BA149" s="4">
        <f t="shared" ref="BA149" si="2592">+BA140*(1-BA142)</f>
        <v>12.965448202813196</v>
      </c>
      <c r="BB149" s="4">
        <f t="shared" ref="BB149:BC149" si="2593">+BB140*(1-BB142)</f>
        <v>13.660783768478906</v>
      </c>
      <c r="BC149" s="4">
        <f t="shared" si="2593"/>
        <v>13.283237888587887</v>
      </c>
      <c r="BD149" s="4">
        <f t="shared" si="2573"/>
        <v>8.8040641699740423</v>
      </c>
      <c r="BE149" s="4">
        <f t="shared" ref="BE149:BG149" si="2594">+BE140*(1-BE142)</f>
        <v>10.713708135335938</v>
      </c>
      <c r="BF149" s="4">
        <f t="shared" si="2594"/>
        <v>10.713708135335938</v>
      </c>
      <c r="BG149" s="4">
        <f t="shared" si="2594"/>
        <v>10.713708135335938</v>
      </c>
      <c r="BH149" s="4">
        <f t="shared" si="2573"/>
        <v>8.8040641699740423</v>
      </c>
      <c r="BI149" s="4">
        <f t="shared" ref="BI149:BJ149" si="2595">+BI140*(1-BI142)</f>
        <v>8.8040641699740423</v>
      </c>
      <c r="BJ149" s="4">
        <f t="shared" si="2595"/>
        <v>8.8040641699740423</v>
      </c>
      <c r="BK149" s="4">
        <f t="shared" ref="BK149" si="2596">+BK140*(1-BK142)</f>
        <v>8.8040641699740423</v>
      </c>
      <c r="BL149" s="4">
        <f t="shared" ref="BL149" si="2597">+BL140*(1-BL142)</f>
        <v>9.4366593563703134</v>
      </c>
      <c r="BM149" s="4">
        <f t="shared" si="2573"/>
        <v>9.4474557757729425</v>
      </c>
      <c r="BN149" s="4">
        <f t="shared" ref="BN149:BP149" si="2598">+BN140*(1-BN142)</f>
        <v>11.611418776323351</v>
      </c>
      <c r="BO149" s="4">
        <f t="shared" si="2598"/>
        <v>11.611418776323351</v>
      </c>
      <c r="BP149" s="4">
        <f t="shared" si="2598"/>
        <v>11.611418776323351</v>
      </c>
      <c r="BQ149" s="4">
        <f t="shared" si="2573"/>
        <v>9.4474557757729425</v>
      </c>
      <c r="BR149" s="4">
        <f t="shared" ref="BR149:BS149" si="2599">+BR140*(1-BR142)</f>
        <v>9.4474557757729425</v>
      </c>
      <c r="BS149" s="4">
        <f t="shared" si="2599"/>
        <v>9.4474557757729425</v>
      </c>
      <c r="BT149" s="4">
        <f t="shared" ref="BT149" si="2600">+BT140*(1-BT142)</f>
        <v>9.4474557757729425</v>
      </c>
      <c r="BU149" s="4">
        <f t="shared" ref="BU149" si="2601">+BU140*(1-BU142)</f>
        <v>11.611418776323351</v>
      </c>
      <c r="BV149" s="4">
        <f t="shared" ref="BV149" si="2602">+BV140*(1-BV142)</f>
        <v>10.019857854962853</v>
      </c>
      <c r="BW149" s="4">
        <f t="shared" si="2573"/>
        <v>12.416314720694569</v>
      </c>
      <c r="BX149" s="4">
        <f t="shared" ref="BX149:BZ149" si="2603">+BX140*(1-BX142)</f>
        <v>14.336409307586933</v>
      </c>
      <c r="BY149" s="4">
        <f t="shared" si="2603"/>
        <v>14.336409307586933</v>
      </c>
      <c r="BZ149" s="4">
        <f t="shared" si="2603"/>
        <v>14.336409307586933</v>
      </c>
      <c r="CA149" s="4">
        <f t="shared" si="2573"/>
        <v>12.416314720694569</v>
      </c>
      <c r="CB149" s="4">
        <f t="shared" ref="CB149:CC149" si="2604">+CB140*(1-CB142)</f>
        <v>12.416314720694569</v>
      </c>
      <c r="CC149" s="4">
        <f t="shared" si="2604"/>
        <v>12.416314720694569</v>
      </c>
      <c r="CD149" s="4">
        <f t="shared" ref="CD149" si="2605">+CD140*(1-CD142)</f>
        <v>12.416314720694569</v>
      </c>
      <c r="CE149" s="4">
        <f t="shared" ref="CE149" si="2606">+CE140*(1-CE142)</f>
        <v>14.336409307586933</v>
      </c>
      <c r="CF149" s="4">
        <f t="shared" ref="CF149:CG149" si="2607">+CF140*(1-CF142)</f>
        <v>15.737299985826036</v>
      </c>
      <c r="CG149" s="4">
        <f t="shared" si="2607"/>
        <v>13.000062992661285</v>
      </c>
    </row>
    <row r="150" spans="1:85" x14ac:dyDescent="0.25">
      <c r="A150" s="2" t="s">
        <v>183</v>
      </c>
      <c r="B150" s="2" t="s">
        <v>184</v>
      </c>
      <c r="C150" s="3">
        <f t="shared" ref="C150:V150" si="2608">+VS_tot_omsat_lager_afg</f>
        <v>0.13092377276210895</v>
      </c>
      <c r="D150" s="3">
        <f t="shared" si="2608"/>
        <v>0.13092377276210895</v>
      </c>
      <c r="E150" s="3">
        <f t="shared" si="2608"/>
        <v>0.13092377276210895</v>
      </c>
      <c r="F150" s="3">
        <f t="shared" si="2608"/>
        <v>0.13092377276210895</v>
      </c>
      <c r="G150" s="3">
        <f t="shared" si="2608"/>
        <v>0.13092377276210895</v>
      </c>
      <c r="H150" s="3">
        <f t="shared" si="2608"/>
        <v>0.13092377276210895</v>
      </c>
      <c r="I150" s="3">
        <f t="shared" si="2608"/>
        <v>0.13092377276210895</v>
      </c>
      <c r="J150" s="3">
        <f t="shared" si="2608"/>
        <v>0.13092377276210895</v>
      </c>
      <c r="K150" s="3">
        <f t="shared" si="2608"/>
        <v>0.13092377276210895</v>
      </c>
      <c r="L150" s="3">
        <f t="shared" si="2608"/>
        <v>0.13092377276210895</v>
      </c>
      <c r="M150" s="3">
        <f t="shared" si="2608"/>
        <v>0.13092377276210895</v>
      </c>
      <c r="N150" s="3">
        <f t="shared" si="2608"/>
        <v>0.13092377276210895</v>
      </c>
      <c r="O150" s="3">
        <f t="shared" si="2608"/>
        <v>0.13092377276210895</v>
      </c>
      <c r="P150" s="3">
        <f t="shared" si="2608"/>
        <v>0.13092377276210895</v>
      </c>
      <c r="Q150" s="3">
        <f t="shared" si="2608"/>
        <v>0.13092377276210895</v>
      </c>
      <c r="R150" s="3">
        <f t="shared" si="2608"/>
        <v>0.13092377276210895</v>
      </c>
      <c r="S150" s="3">
        <f t="shared" si="2608"/>
        <v>0.13092377276210895</v>
      </c>
      <c r="T150" s="3">
        <f t="shared" si="2608"/>
        <v>0.13092377276210895</v>
      </c>
      <c r="U150" s="3">
        <f t="shared" si="2608"/>
        <v>0.13092377276210895</v>
      </c>
      <c r="V150" s="3">
        <f t="shared" si="2608"/>
        <v>0.13092377276210895</v>
      </c>
      <c r="W150" s="3">
        <f t="shared" ref="W150:CG150" si="2609">+VS_tot_omsat_lager_afg</f>
        <v>0.13092377276210895</v>
      </c>
      <c r="X150" s="3">
        <f t="shared" si="2609"/>
        <v>0.13092377276210895</v>
      </c>
      <c r="Y150" s="3">
        <f t="shared" si="2609"/>
        <v>0.13092377276210895</v>
      </c>
      <c r="Z150" s="3">
        <f t="shared" si="2609"/>
        <v>0.13092377276210895</v>
      </c>
      <c r="AA150" s="3">
        <f t="shared" si="2609"/>
        <v>0.13092377276210895</v>
      </c>
      <c r="AB150" s="3">
        <f t="shared" si="2609"/>
        <v>0.13092377276210895</v>
      </c>
      <c r="AC150" s="3">
        <f t="shared" si="2609"/>
        <v>0.13092377276210895</v>
      </c>
      <c r="AD150" s="3">
        <f t="shared" si="2609"/>
        <v>0.13092377276210895</v>
      </c>
      <c r="AE150" s="3">
        <f t="shared" si="2609"/>
        <v>0.13092377276210895</v>
      </c>
      <c r="AF150" s="3">
        <f t="shared" si="2609"/>
        <v>0.13092377276210895</v>
      </c>
      <c r="AG150" s="3">
        <f t="shared" si="2609"/>
        <v>0.13092377276210895</v>
      </c>
      <c r="AH150" s="3">
        <f t="shared" si="2609"/>
        <v>0.13092377276210895</v>
      </c>
      <c r="AI150" s="3">
        <f t="shared" si="2609"/>
        <v>0.13092377276210895</v>
      </c>
      <c r="AJ150" s="3">
        <f t="shared" si="2609"/>
        <v>0.13092377276210895</v>
      </c>
      <c r="AK150" s="3">
        <f t="shared" si="2609"/>
        <v>0.13092377276210895</v>
      </c>
      <c r="AL150" s="3">
        <f t="shared" si="2609"/>
        <v>0.13092377276210895</v>
      </c>
      <c r="AM150" s="3">
        <f t="shared" si="2609"/>
        <v>0.13092377276210895</v>
      </c>
      <c r="AN150" s="3">
        <f t="shared" si="2609"/>
        <v>0.13092377276210895</v>
      </c>
      <c r="AO150" s="3">
        <f t="shared" si="2609"/>
        <v>0.13092377276210895</v>
      </c>
      <c r="AP150" s="3">
        <f t="shared" si="2609"/>
        <v>0.13092377276210895</v>
      </c>
      <c r="AQ150" s="3">
        <f t="shared" si="2609"/>
        <v>0.13092377276210895</v>
      </c>
      <c r="AR150" s="3">
        <f t="shared" si="2609"/>
        <v>0.13092377276210895</v>
      </c>
      <c r="AS150" s="3">
        <f t="shared" si="2609"/>
        <v>0.13092377276210895</v>
      </c>
      <c r="AT150" s="3">
        <f t="shared" si="2609"/>
        <v>0.13092377276210895</v>
      </c>
      <c r="AU150" s="3">
        <f t="shared" si="2609"/>
        <v>0.13092377276210895</v>
      </c>
      <c r="AV150" s="3">
        <f t="shared" si="2609"/>
        <v>0.13092377276210895</v>
      </c>
      <c r="AW150" s="3">
        <f t="shared" si="2609"/>
        <v>0.13092377276210895</v>
      </c>
      <c r="AX150" s="3">
        <f t="shared" si="2609"/>
        <v>0.13092377276210895</v>
      </c>
      <c r="AY150" s="3">
        <f t="shared" si="2609"/>
        <v>0.13092377276210895</v>
      </c>
      <c r="AZ150" s="3">
        <f t="shared" si="2609"/>
        <v>0.13092377276210895</v>
      </c>
      <c r="BA150" s="3">
        <f t="shared" si="2609"/>
        <v>0.13092377276210895</v>
      </c>
      <c r="BB150" s="3">
        <f t="shared" si="2609"/>
        <v>0.13092377276210895</v>
      </c>
      <c r="BC150" s="3">
        <f t="shared" si="2609"/>
        <v>0.13092377276210895</v>
      </c>
      <c r="BD150" s="3">
        <f t="shared" si="2609"/>
        <v>0.13092377276210895</v>
      </c>
      <c r="BE150" s="3">
        <f t="shared" si="2609"/>
        <v>0.13092377276210895</v>
      </c>
      <c r="BF150" s="3">
        <f t="shared" si="2609"/>
        <v>0.13092377276210895</v>
      </c>
      <c r="BG150" s="3">
        <f t="shared" si="2609"/>
        <v>0.13092377276210895</v>
      </c>
      <c r="BH150" s="3">
        <f t="shared" si="2609"/>
        <v>0.13092377276210895</v>
      </c>
      <c r="BI150" s="3">
        <f t="shared" si="2609"/>
        <v>0.13092377276210895</v>
      </c>
      <c r="BJ150" s="3">
        <f t="shared" si="2609"/>
        <v>0.13092377276210895</v>
      </c>
      <c r="BK150" s="3">
        <f t="shared" si="2609"/>
        <v>0.13092377276210895</v>
      </c>
      <c r="BL150" s="3">
        <f t="shared" si="2609"/>
        <v>0.13092377276210895</v>
      </c>
      <c r="BM150" s="3">
        <f t="shared" si="2609"/>
        <v>0.13092377276210895</v>
      </c>
      <c r="BN150" s="3">
        <f t="shared" si="2609"/>
        <v>0.13092377276210895</v>
      </c>
      <c r="BO150" s="3">
        <f t="shared" si="2609"/>
        <v>0.13092377276210895</v>
      </c>
      <c r="BP150" s="3">
        <f t="shared" si="2609"/>
        <v>0.13092377276210895</v>
      </c>
      <c r="BQ150" s="3">
        <f t="shared" si="2609"/>
        <v>0.13092377276210895</v>
      </c>
      <c r="BR150" s="3">
        <f t="shared" si="2609"/>
        <v>0.13092377276210895</v>
      </c>
      <c r="BS150" s="3">
        <f t="shared" si="2609"/>
        <v>0.13092377276210895</v>
      </c>
      <c r="BT150" s="3">
        <f t="shared" si="2609"/>
        <v>0.13092377276210895</v>
      </c>
      <c r="BU150" s="3">
        <f t="shared" si="2609"/>
        <v>0.13092377276210895</v>
      </c>
      <c r="BV150" s="3">
        <f t="shared" si="2609"/>
        <v>0.13092377276210895</v>
      </c>
      <c r="BW150" s="3">
        <f t="shared" si="2609"/>
        <v>0.13092377276210895</v>
      </c>
      <c r="BX150" s="3">
        <f t="shared" si="2609"/>
        <v>0.13092377276210895</v>
      </c>
      <c r="BY150" s="3">
        <f t="shared" si="2609"/>
        <v>0.13092377276210895</v>
      </c>
      <c r="BZ150" s="3">
        <f t="shared" si="2609"/>
        <v>0.13092377276210895</v>
      </c>
      <c r="CA150" s="3">
        <f t="shared" si="2609"/>
        <v>0.13092377276210895</v>
      </c>
      <c r="CB150" s="3">
        <f t="shared" si="2609"/>
        <v>0.13092377276210895</v>
      </c>
      <c r="CC150" s="3">
        <f t="shared" si="2609"/>
        <v>0.13092377276210895</v>
      </c>
      <c r="CD150" s="3">
        <f t="shared" si="2609"/>
        <v>0.13092377276210895</v>
      </c>
      <c r="CE150" s="3">
        <f t="shared" si="2609"/>
        <v>0.13092377276210895</v>
      </c>
      <c r="CF150" s="3">
        <f t="shared" si="2609"/>
        <v>0.13092377276210895</v>
      </c>
      <c r="CG150" s="3">
        <f t="shared" si="2609"/>
        <v>0.13092377276210895</v>
      </c>
    </row>
    <row r="151" spans="1:85" x14ac:dyDescent="0.25">
      <c r="A151" s="2" t="s">
        <v>185</v>
      </c>
      <c r="C151" s="4">
        <f t="shared" ref="C151:J151" si="2610">+C149*C150</f>
        <v>1.1801667372650151</v>
      </c>
      <c r="D151" s="4">
        <f t="shared" si="2610"/>
        <v>1.5045486857503914</v>
      </c>
      <c r="E151" s="4">
        <f t="shared" si="2610"/>
        <v>1.5045486857503914</v>
      </c>
      <c r="F151" s="4">
        <f t="shared" si="2610"/>
        <v>1.5045486857503914</v>
      </c>
      <c r="G151" s="4">
        <f t="shared" si="2610"/>
        <v>1.1801667372650151</v>
      </c>
      <c r="H151" s="4">
        <f t="shared" si="2610"/>
        <v>1.1801667372650151</v>
      </c>
      <c r="I151" s="4">
        <f t="shared" si="2610"/>
        <v>1.1801667372650151</v>
      </c>
      <c r="J151" s="4">
        <f t="shared" si="2610"/>
        <v>1.1801667372650151</v>
      </c>
      <c r="K151" s="4">
        <f t="shared" ref="K151:L151" si="2611">+K149*K150</f>
        <v>1.5045486857503914</v>
      </c>
      <c r="L151" s="4">
        <f t="shared" si="2611"/>
        <v>1.2619681846613247</v>
      </c>
      <c r="M151" s="4">
        <f t="shared" ref="M151:U151" si="2612">+M149*M150</f>
        <v>1.4068153434851514</v>
      </c>
      <c r="N151" s="4">
        <f t="shared" ref="N151:P151" si="2613">+N149*N150</f>
        <v>1.5677078413143504</v>
      </c>
      <c r="O151" s="4">
        <f t="shared" si="2613"/>
        <v>1.5677078413143504</v>
      </c>
      <c r="P151" s="4">
        <f t="shared" si="2613"/>
        <v>1.5677078413143504</v>
      </c>
      <c r="Q151" s="4">
        <f t="shared" si="2612"/>
        <v>1.4068153434851514</v>
      </c>
      <c r="R151" s="4">
        <f t="shared" ref="R151:S151" si="2614">+R149*R150</f>
        <v>1.4068153434851514</v>
      </c>
      <c r="S151" s="4">
        <f t="shared" si="2614"/>
        <v>1.4068153434851514</v>
      </c>
      <c r="T151" s="4">
        <f t="shared" ref="T151" si="2615">+T149*T150</f>
        <v>1.4068153434851514</v>
      </c>
      <c r="U151" s="4">
        <f t="shared" si="2612"/>
        <v>1.5677078413143504</v>
      </c>
      <c r="V151" s="4">
        <f t="shared" ref="V151" si="2616">+V149*V150</f>
        <v>1.4603995259002085</v>
      </c>
      <c r="W151" s="4">
        <f t="shared" ref="W151:AF151" si="2617">+W149*W150</f>
        <v>1.509856021618637</v>
      </c>
      <c r="X151" s="4">
        <f t="shared" ref="X151" si="2618">+X149*X150</f>
        <v>1.8981157881787061</v>
      </c>
      <c r="Y151" s="4">
        <f t="shared" ref="Y151:AA151" si="2619">+Y149*Y150</f>
        <v>1.7332974588397698</v>
      </c>
      <c r="Z151" s="4">
        <f t="shared" si="2619"/>
        <v>1.7332974588397698</v>
      </c>
      <c r="AA151" s="4">
        <f t="shared" si="2619"/>
        <v>1.7332974588397698</v>
      </c>
      <c r="AB151" s="4">
        <f t="shared" si="2617"/>
        <v>1.509856021618637</v>
      </c>
      <c r="AC151" s="4">
        <f t="shared" ref="AC151:AD151" si="2620">+AC149*AC150</f>
        <v>1.509856021618637</v>
      </c>
      <c r="AD151" s="4">
        <f t="shared" si="2620"/>
        <v>1.509856021618637</v>
      </c>
      <c r="AE151" s="4">
        <f t="shared" ref="AE151" si="2621">+AE149*AE150</f>
        <v>1.509856021618637</v>
      </c>
      <c r="AF151" s="4">
        <f t="shared" si="2617"/>
        <v>1.7332974588397698</v>
      </c>
      <c r="AG151" s="4">
        <f t="shared" ref="AG151" si="2622">+AG149*AG150</f>
        <v>1.5785286539216317</v>
      </c>
      <c r="AH151" s="4">
        <f t="shared" ref="AH151:AQ151" si="2623">+AH149*AH150</f>
        <v>1.5993591343941194</v>
      </c>
      <c r="AI151" s="4">
        <f t="shared" ref="AI151" si="2624">+AI149*AI150</f>
        <v>1.9042958565265975</v>
      </c>
      <c r="AJ151" s="4">
        <f t="shared" ref="AJ151:AL151" si="2625">+AJ149*AJ150</f>
        <v>1.7605863125448502</v>
      </c>
      <c r="AK151" s="4">
        <f t="shared" si="2625"/>
        <v>1.7605863125448502</v>
      </c>
      <c r="AL151" s="4">
        <f t="shared" si="2625"/>
        <v>1.7605863125448502</v>
      </c>
      <c r="AM151" s="4">
        <f t="shared" si="2623"/>
        <v>1.5993591343941194</v>
      </c>
      <c r="AN151" s="4">
        <f t="shared" ref="AN151:AO151" si="2626">+AN149*AN150</f>
        <v>1.5993591343941194</v>
      </c>
      <c r="AO151" s="4">
        <f t="shared" si="2626"/>
        <v>1.5993591343941194</v>
      </c>
      <c r="AP151" s="4">
        <f t="shared" ref="AP151" si="2627">+AP149*AP150</f>
        <v>1.5993591343941194</v>
      </c>
      <c r="AQ151" s="4">
        <f t="shared" si="2623"/>
        <v>1.7605863125448502</v>
      </c>
      <c r="AR151" s="4">
        <f t="shared" ref="AR151" si="2628">+AR149*AR150</f>
        <v>1.6558164349200866</v>
      </c>
      <c r="AS151" s="4">
        <f t="shared" ref="AS151:BB151" si="2629">+AS149*AS150</f>
        <v>1.6974853942640087</v>
      </c>
      <c r="AT151" s="4">
        <f t="shared" ref="AT151" si="2630">+AT149*AT150</f>
        <v>1.9105049195876616</v>
      </c>
      <c r="AU151" s="4">
        <f t="shared" ref="AU151:AW151" si="2631">+AU149*AU150</f>
        <v>1.7885213498566386</v>
      </c>
      <c r="AV151" s="4">
        <f t="shared" si="2631"/>
        <v>1.7885213498566386</v>
      </c>
      <c r="AW151" s="4">
        <f t="shared" si="2631"/>
        <v>1.7885213498566386</v>
      </c>
      <c r="AX151" s="4">
        <f t="shared" si="2629"/>
        <v>1.6974853942640087</v>
      </c>
      <c r="AY151" s="4">
        <f t="shared" ref="AY151:AZ151" si="2632">+AY149*AY150</f>
        <v>1.6974853942640087</v>
      </c>
      <c r="AZ151" s="4">
        <f t="shared" si="2632"/>
        <v>1.6974853942640087</v>
      </c>
      <c r="BA151" s="4">
        <f t="shared" ref="BA151" si="2633">+BA149*BA150</f>
        <v>1.6974853942640087</v>
      </c>
      <c r="BB151" s="4">
        <f t="shared" si="2629"/>
        <v>1.7885213498566386</v>
      </c>
      <c r="BC151" s="4">
        <f t="shared" ref="BC151" si="2634">+BC149*BC150</f>
        <v>1.7390916188705166</v>
      </c>
      <c r="BD151" s="4">
        <f t="shared" ref="BD151:BQ151" si="2635">+BD149*BD150</f>
        <v>1.1526612967727068</v>
      </c>
      <c r="BE151" s="4">
        <f t="shared" ref="BE151:BG151" si="2636">+BE149*BE150</f>
        <v>1.4026790893502805</v>
      </c>
      <c r="BF151" s="4">
        <f t="shared" si="2636"/>
        <v>1.4026790893502805</v>
      </c>
      <c r="BG151" s="4">
        <f t="shared" si="2636"/>
        <v>1.4026790893502805</v>
      </c>
      <c r="BH151" s="4">
        <f t="shared" si="2635"/>
        <v>1.1526612967727068</v>
      </c>
      <c r="BI151" s="4">
        <f t="shared" ref="BI151:BJ151" si="2637">+BI149*BI150</f>
        <v>1.1526612967727068</v>
      </c>
      <c r="BJ151" s="4">
        <f t="shared" si="2637"/>
        <v>1.1526612967727068</v>
      </c>
      <c r="BK151" s="4">
        <f t="shared" ref="BK151" si="2638">+BK149*BK150</f>
        <v>1.1526612967727068</v>
      </c>
      <c r="BL151" s="4">
        <f t="shared" ref="BL151" si="2639">+BL149*BL150</f>
        <v>1.2354830452068561</v>
      </c>
      <c r="BM151" s="4">
        <f t="shared" si="2635"/>
        <v>1.2368965531673706</v>
      </c>
      <c r="BN151" s="4">
        <f t="shared" ref="BN151:BP151" si="2640">+BN149*BN150</f>
        <v>1.5202107533170437</v>
      </c>
      <c r="BO151" s="4">
        <f t="shared" si="2640"/>
        <v>1.5202107533170437</v>
      </c>
      <c r="BP151" s="4">
        <f t="shared" si="2640"/>
        <v>1.5202107533170437</v>
      </c>
      <c r="BQ151" s="4">
        <f t="shared" si="2635"/>
        <v>1.2368965531673706</v>
      </c>
      <c r="BR151" s="4">
        <f t="shared" ref="BR151:BS151" si="2641">+BR149*BR150</f>
        <v>1.2368965531673706</v>
      </c>
      <c r="BS151" s="4">
        <f t="shared" si="2641"/>
        <v>1.2368965531673706</v>
      </c>
      <c r="BT151" s="4">
        <f t="shared" ref="BT151" si="2642">+BT149*BT150</f>
        <v>1.2368965531673706</v>
      </c>
      <c r="BU151" s="4">
        <f t="shared" ref="BU151" si="2643">+BU149*BU150</f>
        <v>1.5202107533170437</v>
      </c>
      <c r="BV151" s="4">
        <f t="shared" ref="BV151" si="2644">+BV149*BV150</f>
        <v>1.3118375929117889</v>
      </c>
      <c r="BW151" s="4">
        <f t="shared" ref="BW151:CF151" si="2645">+BW149*BW150</f>
        <v>1.625590767035044</v>
      </c>
      <c r="BX151" s="4">
        <f t="shared" ref="BX151:BZ151" si="2646">+BX149*BX150</f>
        <v>1.8769767944110953</v>
      </c>
      <c r="BY151" s="4">
        <f t="shared" si="2646"/>
        <v>1.8769767944110953</v>
      </c>
      <c r="BZ151" s="4">
        <f t="shared" si="2646"/>
        <v>1.8769767944110953</v>
      </c>
      <c r="CA151" s="4">
        <f t="shared" si="2645"/>
        <v>1.625590767035044</v>
      </c>
      <c r="CB151" s="4">
        <f t="shared" ref="CB151:CC151" si="2647">+CB149*CB150</f>
        <v>1.625590767035044</v>
      </c>
      <c r="CC151" s="4">
        <f t="shared" si="2647"/>
        <v>1.625590767035044</v>
      </c>
      <c r="CD151" s="4">
        <f t="shared" ref="CD151" si="2648">+CD149*CD150</f>
        <v>1.625590767035044</v>
      </c>
      <c r="CE151" s="4">
        <f t="shared" ref="CE151" si="2649">+CE149*CE150</f>
        <v>1.8769767944110953</v>
      </c>
      <c r="CF151" s="4">
        <f t="shared" si="2645"/>
        <v>2.0603866872334282</v>
      </c>
      <c r="CG151" s="4">
        <f t="shared" ref="CG151" si="2650">+CG149*CG150</f>
        <v>1.7020172931442881</v>
      </c>
    </row>
    <row r="152" spans="1:85" x14ac:dyDescent="0.25">
      <c r="A152" s="2" t="s">
        <v>153</v>
      </c>
      <c r="C152" s="4">
        <f t="shared" ref="C152:CA152" si="2651">+C151/C66</f>
        <v>7.0810004235900906E-2</v>
      </c>
      <c r="D152" s="4">
        <f t="shared" ref="D152:F152" si="2652">+D151/D66</f>
        <v>9.0272921145023471E-2</v>
      </c>
      <c r="E152" s="4">
        <f t="shared" si="2652"/>
        <v>9.0272921145023471E-2</v>
      </c>
      <c r="F152" s="4">
        <f t="shared" si="2652"/>
        <v>9.0272921145023471E-2</v>
      </c>
      <c r="G152" s="4">
        <f t="shared" si="2651"/>
        <v>7.0810004235900906E-2</v>
      </c>
      <c r="H152" s="4">
        <f t="shared" ref="H152:I152" si="2653">+H151/H66</f>
        <v>7.0810004235900906E-2</v>
      </c>
      <c r="I152" s="4">
        <f t="shared" si="2653"/>
        <v>7.0810004235900906E-2</v>
      </c>
      <c r="J152" s="4">
        <f t="shared" ref="J152" si="2654">+J151/J66</f>
        <v>7.0810004235900906E-2</v>
      </c>
      <c r="K152" s="4">
        <f t="shared" si="2651"/>
        <v>9.0272921145023471E-2</v>
      </c>
      <c r="L152" s="4">
        <f t="shared" ref="L152" si="2655">+L151/L66</f>
        <v>7.5718091079679473E-2</v>
      </c>
      <c r="M152" s="4">
        <f t="shared" si="2651"/>
        <v>8.4408920609109081E-2</v>
      </c>
      <c r="N152" s="4">
        <f t="shared" ref="N152:P152" si="2656">+N151/N66</f>
        <v>9.4062470478861016E-2</v>
      </c>
      <c r="O152" s="4">
        <f t="shared" si="2656"/>
        <v>9.4062470478861016E-2</v>
      </c>
      <c r="P152" s="4">
        <f t="shared" si="2656"/>
        <v>9.4062470478861016E-2</v>
      </c>
      <c r="Q152" s="4">
        <f t="shared" si="2651"/>
        <v>8.4408920609109081E-2</v>
      </c>
      <c r="R152" s="4">
        <f t="shared" ref="R152:S152" si="2657">+R151/R66</f>
        <v>8.4408920609109081E-2</v>
      </c>
      <c r="S152" s="4">
        <f t="shared" si="2657"/>
        <v>8.4408920609109081E-2</v>
      </c>
      <c r="T152" s="4">
        <f t="shared" ref="T152" si="2658">+T151/T66</f>
        <v>8.4408920609109081E-2</v>
      </c>
      <c r="U152" s="4">
        <f t="shared" ref="U152:V152" si="2659">+U151/U66</f>
        <v>9.4062470478861016E-2</v>
      </c>
      <c r="V152" s="4">
        <f t="shared" si="2659"/>
        <v>8.7623971554012497E-2</v>
      </c>
      <c r="W152" s="4">
        <f t="shared" si="2651"/>
        <v>9.0591361297118214E-2</v>
      </c>
      <c r="X152" s="4">
        <f t="shared" ref="X152" si="2660">+X151/X66</f>
        <v>0.11388694729072235</v>
      </c>
      <c r="Y152" s="4">
        <f t="shared" ref="Y152:AA152" si="2661">+Y151/Y66</f>
        <v>0.10399784753038618</v>
      </c>
      <c r="Z152" s="4">
        <f t="shared" si="2661"/>
        <v>0.10399784753038618</v>
      </c>
      <c r="AA152" s="4">
        <f t="shared" si="2661"/>
        <v>0.10399784753038618</v>
      </c>
      <c r="AB152" s="4">
        <f t="shared" si="2651"/>
        <v>9.0591361297118214E-2</v>
      </c>
      <c r="AC152" s="4">
        <f t="shared" ref="AC152:AD152" si="2662">+AC151/AC66</f>
        <v>9.0591361297118214E-2</v>
      </c>
      <c r="AD152" s="4">
        <f t="shared" si="2662"/>
        <v>9.0591361297118214E-2</v>
      </c>
      <c r="AE152" s="4">
        <f t="shared" ref="AE152" si="2663">+AE151/AE66</f>
        <v>9.0591361297118214E-2</v>
      </c>
      <c r="AF152" s="4">
        <f t="shared" ref="AF152:AG152" si="2664">+AF151/AF66</f>
        <v>0.10399784753038618</v>
      </c>
      <c r="AG152" s="4">
        <f t="shared" si="2664"/>
        <v>9.4711719235297892E-2</v>
      </c>
      <c r="AH152" s="4">
        <f t="shared" si="2651"/>
        <v>9.5961548063647151E-2</v>
      </c>
      <c r="AI152" s="4">
        <f t="shared" ref="AI152" si="2665">+AI151/AI66</f>
        <v>0.11425775139159584</v>
      </c>
      <c r="AJ152" s="4">
        <f t="shared" ref="AJ152:AL152" si="2666">+AJ151/AJ66</f>
        <v>0.105635178752691</v>
      </c>
      <c r="AK152" s="4">
        <f t="shared" si="2666"/>
        <v>0.105635178752691</v>
      </c>
      <c r="AL152" s="4">
        <f t="shared" si="2666"/>
        <v>0.105635178752691</v>
      </c>
      <c r="AM152" s="4">
        <f t="shared" si="2651"/>
        <v>9.5961548063647151E-2</v>
      </c>
      <c r="AN152" s="4">
        <f t="shared" ref="AN152:AO152" si="2667">+AN151/AN66</f>
        <v>9.5961548063647151E-2</v>
      </c>
      <c r="AO152" s="4">
        <f t="shared" si="2667"/>
        <v>9.5961548063647151E-2</v>
      </c>
      <c r="AP152" s="4">
        <f t="shared" ref="AP152" si="2668">+AP151/AP66</f>
        <v>9.5961548063647151E-2</v>
      </c>
      <c r="AQ152" s="4">
        <f t="shared" ref="AQ152:AR152" si="2669">+AQ151/AQ66</f>
        <v>0.105635178752691</v>
      </c>
      <c r="AR152" s="4">
        <f t="shared" si="2669"/>
        <v>9.9348986095205191E-2</v>
      </c>
      <c r="AS152" s="4">
        <f t="shared" si="2651"/>
        <v>0.10184912365584052</v>
      </c>
      <c r="AT152" s="4">
        <f t="shared" ref="AT152" si="2670">+AT151/AT66</f>
        <v>0.11463029517525969</v>
      </c>
      <c r="AU152" s="4">
        <f t="shared" ref="AU152:AW152" si="2671">+AU151/AU66</f>
        <v>0.10731128099139831</v>
      </c>
      <c r="AV152" s="4">
        <f t="shared" si="2671"/>
        <v>0.10731128099139831</v>
      </c>
      <c r="AW152" s="4">
        <f t="shared" si="2671"/>
        <v>0.10731128099139831</v>
      </c>
      <c r="AX152" s="4">
        <f t="shared" si="2651"/>
        <v>0.10184912365584052</v>
      </c>
      <c r="AY152" s="4">
        <f t="shared" ref="AY152:AZ152" si="2672">+AY151/AY66</f>
        <v>0.10184912365584052</v>
      </c>
      <c r="AZ152" s="4">
        <f t="shared" si="2672"/>
        <v>0.10184912365584052</v>
      </c>
      <c r="BA152" s="4">
        <f t="shared" ref="BA152" si="2673">+BA151/BA66</f>
        <v>0.10184912365584052</v>
      </c>
      <c r="BB152" s="4">
        <f t="shared" ref="BB152:BC152" si="2674">+BB151/BB66</f>
        <v>0.10731128099139831</v>
      </c>
      <c r="BC152" s="4">
        <f t="shared" si="2674"/>
        <v>0.10434549713223099</v>
      </c>
      <c r="BD152" s="4">
        <f t="shared" si="2651"/>
        <v>6.9159677806362396E-2</v>
      </c>
      <c r="BE152" s="4">
        <f t="shared" ref="BE152:BG152" si="2675">+BE151/BE66</f>
        <v>8.4160745361016823E-2</v>
      </c>
      <c r="BF152" s="4">
        <f t="shared" si="2675"/>
        <v>8.4160745361016823E-2</v>
      </c>
      <c r="BG152" s="4">
        <f t="shared" si="2675"/>
        <v>8.4160745361016823E-2</v>
      </c>
      <c r="BH152" s="4">
        <f t="shared" si="2651"/>
        <v>6.9159677806362396E-2</v>
      </c>
      <c r="BI152" s="4">
        <f t="shared" ref="BI152:BJ152" si="2676">+BI151/BI66</f>
        <v>6.9159677806362396E-2</v>
      </c>
      <c r="BJ152" s="4">
        <f t="shared" si="2676"/>
        <v>6.9159677806362396E-2</v>
      </c>
      <c r="BK152" s="4">
        <f t="shared" ref="BK152" si="2677">+BK151/BK66</f>
        <v>6.9159677806362396E-2</v>
      </c>
      <c r="BL152" s="4">
        <f t="shared" ref="BL152" si="2678">+BL151/BL66</f>
        <v>7.4128982712411362E-2</v>
      </c>
      <c r="BM152" s="4">
        <f t="shared" si="2651"/>
        <v>7.4213793190042232E-2</v>
      </c>
      <c r="BN152" s="4">
        <f t="shared" ref="BN152:BP152" si="2679">+BN151/BN66</f>
        <v>9.1212645199022613E-2</v>
      </c>
      <c r="BO152" s="4">
        <f t="shared" si="2679"/>
        <v>9.1212645199022613E-2</v>
      </c>
      <c r="BP152" s="4">
        <f t="shared" si="2679"/>
        <v>9.1212645199022613E-2</v>
      </c>
      <c r="BQ152" s="4">
        <f t="shared" si="2651"/>
        <v>7.4213793190042232E-2</v>
      </c>
      <c r="BR152" s="4">
        <f t="shared" ref="BR152:BS152" si="2680">+BR151/BR66</f>
        <v>7.4213793190042232E-2</v>
      </c>
      <c r="BS152" s="4">
        <f t="shared" si="2680"/>
        <v>7.4213793190042232E-2</v>
      </c>
      <c r="BT152" s="4">
        <f t="shared" ref="BT152" si="2681">+BT151/BT66</f>
        <v>7.4213793190042232E-2</v>
      </c>
      <c r="BU152" s="4">
        <f t="shared" ref="BU152" si="2682">+BU151/BU66</f>
        <v>9.1212645199022613E-2</v>
      </c>
      <c r="BV152" s="4">
        <f t="shared" ref="BV152" si="2683">+BV151/BV66</f>
        <v>7.871025557470733E-2</v>
      </c>
      <c r="BW152" s="4">
        <f t="shared" si="2651"/>
        <v>9.7535446022102637E-2</v>
      </c>
      <c r="BX152" s="4">
        <f t="shared" ref="BX152:BZ152" si="2684">+BX151/BX66</f>
        <v>0.11261860766466571</v>
      </c>
      <c r="BY152" s="4">
        <f t="shared" si="2684"/>
        <v>0.11261860766466571</v>
      </c>
      <c r="BZ152" s="4">
        <f t="shared" si="2684"/>
        <v>0.11261860766466571</v>
      </c>
      <c r="CA152" s="4">
        <f t="shared" si="2651"/>
        <v>9.7535446022102637E-2</v>
      </c>
      <c r="CB152" s="4">
        <f t="shared" ref="CB152:CC152" si="2685">+CB151/CB66</f>
        <v>9.7535446022102637E-2</v>
      </c>
      <c r="CC152" s="4">
        <f t="shared" si="2685"/>
        <v>9.7535446022102637E-2</v>
      </c>
      <c r="CD152" s="4">
        <f t="shared" ref="CD152" si="2686">+CD151/CD66</f>
        <v>9.7535446022102637E-2</v>
      </c>
      <c r="CE152" s="4">
        <f t="shared" ref="CE152" si="2687">+CE151/CE66</f>
        <v>0.11261860766466571</v>
      </c>
      <c r="CF152" s="4">
        <f t="shared" ref="CF152:CG152" si="2688">+CF151/CF66</f>
        <v>0.12362320123400568</v>
      </c>
      <c r="CG152" s="4">
        <f t="shared" si="2688"/>
        <v>0.10212103758865727</v>
      </c>
    </row>
    <row r="154" spans="1:85" x14ac:dyDescent="0.25">
      <c r="A154" s="2" t="s">
        <v>186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1"/>
  <sheetViews>
    <sheetView zoomScale="85" zoomScaleNormal="85" workbookViewId="0">
      <pane xSplit="1" ySplit="6" topLeftCell="B21" activePane="bottomRight" state="frozen"/>
      <selection pane="topRight" activeCell="B1" sqref="B1"/>
      <selection pane="bottomLeft" activeCell="A4" sqref="A4"/>
      <selection pane="bottomRight" activeCell="H50" sqref="H50"/>
    </sheetView>
  </sheetViews>
  <sheetFormatPr defaultRowHeight="15" x14ac:dyDescent="0.25"/>
  <cols>
    <col min="1" max="1" width="59" bestFit="1" customWidth="1"/>
    <col min="2" max="2" width="56.28515625" bestFit="1" customWidth="1"/>
    <col min="3" max="7" width="16.28515625" customWidth="1"/>
    <col min="8" max="8" width="15.7109375" customWidth="1"/>
    <col min="9" max="9" width="16.28515625" customWidth="1"/>
    <col min="10" max="12" width="17" customWidth="1"/>
  </cols>
  <sheetData>
    <row r="1" spans="1:12" x14ac:dyDescent="0.25">
      <c r="A1" t="s">
        <v>0</v>
      </c>
      <c r="B1" t="s">
        <v>1</v>
      </c>
      <c r="C1" s="6" t="s">
        <v>187</v>
      </c>
      <c r="D1" s="6" t="s">
        <v>187</v>
      </c>
      <c r="E1" s="6" t="s">
        <v>187</v>
      </c>
      <c r="F1" s="6" t="s">
        <v>187</v>
      </c>
      <c r="G1" s="6" t="s">
        <v>187</v>
      </c>
      <c r="H1" s="6" t="s">
        <v>187</v>
      </c>
      <c r="I1" s="6" t="s">
        <v>187</v>
      </c>
      <c r="J1" s="6" t="s">
        <v>187</v>
      </c>
      <c r="K1" s="6" t="s">
        <v>187</v>
      </c>
      <c r="L1" s="6" t="s">
        <v>187</v>
      </c>
    </row>
    <row r="2" spans="1:12" ht="60" x14ac:dyDescent="0.25">
      <c r="A2" s="2" t="s">
        <v>5</v>
      </c>
      <c r="B2" s="2" t="s">
        <v>6</v>
      </c>
      <c r="C2" s="6" t="s">
        <v>188</v>
      </c>
      <c r="D2" s="6" t="s">
        <v>188</v>
      </c>
      <c r="E2" s="6" t="s">
        <v>188</v>
      </c>
      <c r="F2" s="6" t="s">
        <v>188</v>
      </c>
      <c r="G2" s="6" t="s">
        <v>188</v>
      </c>
      <c r="H2" s="6" t="s">
        <v>188</v>
      </c>
      <c r="I2" s="6" t="s">
        <v>189</v>
      </c>
      <c r="J2" s="6" t="s">
        <v>189</v>
      </c>
      <c r="K2" s="6" t="s">
        <v>189</v>
      </c>
      <c r="L2" s="6" t="s">
        <v>189</v>
      </c>
    </row>
    <row r="3" spans="1:12" x14ac:dyDescent="0.25">
      <c r="A3" s="2" t="s">
        <v>15</v>
      </c>
      <c r="B3" s="2"/>
      <c r="C3" s="6" t="s">
        <v>16</v>
      </c>
      <c r="D3" s="6" t="s">
        <v>24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16</v>
      </c>
      <c r="J3" s="6" t="s">
        <v>20</v>
      </c>
      <c r="K3" s="6" t="s">
        <v>21</v>
      </c>
      <c r="L3" s="6" t="s">
        <v>22</v>
      </c>
    </row>
    <row r="4" spans="1:12" x14ac:dyDescent="0.25">
      <c r="A4" s="2" t="s">
        <v>27</v>
      </c>
      <c r="B4" s="2"/>
      <c r="C4" s="6" t="s">
        <v>190</v>
      </c>
      <c r="D4" s="6" t="s">
        <v>190</v>
      </c>
      <c r="E4" s="6" t="s">
        <v>190</v>
      </c>
      <c r="F4" s="6" t="s">
        <v>190</v>
      </c>
      <c r="G4" s="6" t="s">
        <v>190</v>
      </c>
      <c r="H4" s="6" t="s">
        <v>190</v>
      </c>
      <c r="I4" s="6" t="s">
        <v>229</v>
      </c>
      <c r="J4" s="6" t="s">
        <v>229</v>
      </c>
      <c r="K4" s="6" t="s">
        <v>229</v>
      </c>
      <c r="L4" s="6" t="s">
        <v>229</v>
      </c>
    </row>
    <row r="5" spans="1:12" x14ac:dyDescent="0.25">
      <c r="A5" s="2" t="s">
        <v>30</v>
      </c>
      <c r="B5" s="2"/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</row>
    <row r="6" spans="1:12" x14ac:dyDescent="0.25">
      <c r="A6" s="2" t="s">
        <v>31</v>
      </c>
      <c r="B6" s="2" t="s">
        <v>32</v>
      </c>
      <c r="C6" s="10">
        <v>28</v>
      </c>
      <c r="D6" s="10">
        <v>1</v>
      </c>
      <c r="E6" s="10">
        <v>28</v>
      </c>
      <c r="F6" s="10">
        <v>28</v>
      </c>
      <c r="G6" s="10">
        <v>28</v>
      </c>
      <c r="H6" s="10">
        <v>28</v>
      </c>
      <c r="I6" s="21">
        <v>1</v>
      </c>
      <c r="J6" s="21">
        <v>1</v>
      </c>
      <c r="K6" s="21">
        <v>1</v>
      </c>
      <c r="L6" s="21">
        <v>1</v>
      </c>
    </row>
    <row r="7" spans="1:12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</row>
    <row r="8" spans="1:12" x14ac:dyDescent="0.25">
      <c r="A8" s="2" t="s">
        <v>35</v>
      </c>
      <c r="B8" s="2" t="s">
        <v>36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</row>
    <row r="9" spans="1:12" x14ac:dyDescent="0.25">
      <c r="A9" s="2" t="s">
        <v>37</v>
      </c>
      <c r="B9" s="2" t="s">
        <v>38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</row>
    <row r="10" spans="1:12" x14ac:dyDescent="0.25">
      <c r="A10" s="17" t="s">
        <v>39</v>
      </c>
      <c r="B10" s="17"/>
      <c r="C10" s="20">
        <f t="shared" ref="C10:J10" si="0">+C6*C12+C9</f>
        <v>80.920107510194427</v>
      </c>
      <c r="D10" s="20">
        <f t="shared" ref="D10:G10" si="1">+D6*D12+D9</f>
        <v>56.075756521862097</v>
      </c>
      <c r="E10" s="20">
        <f t="shared" ref="E10:F10" si="2">+E6*E12+E9</f>
        <v>80.920107510194427</v>
      </c>
      <c r="F10" s="20">
        <f t="shared" si="2"/>
        <v>80.920107510194427</v>
      </c>
      <c r="G10" s="20">
        <f t="shared" si="1"/>
        <v>80.920107510194427</v>
      </c>
      <c r="H10" s="20">
        <f t="shared" ref="H10" si="3">+H6*H12+H9</f>
        <v>80.920107510194427</v>
      </c>
      <c r="I10" s="20">
        <f t="shared" si="0"/>
        <v>56.075756521862097</v>
      </c>
      <c r="J10" s="20">
        <f t="shared" si="0"/>
        <v>56.075756521862097</v>
      </c>
      <c r="K10" s="20">
        <f t="shared" ref="K10:L10" si="4">+K6*K12+K9</f>
        <v>56.075756521862097</v>
      </c>
      <c r="L10" s="20">
        <f t="shared" si="4"/>
        <v>56.075756521862097</v>
      </c>
    </row>
    <row r="11" spans="1:12" x14ac:dyDescent="0.25">
      <c r="A11" s="17" t="s">
        <v>40</v>
      </c>
      <c r="B11" s="17"/>
      <c r="C11" s="20">
        <f t="shared" ref="C11:J11" si="5">0.5*(C10-C9)+C9</f>
        <v>60.460053755097213</v>
      </c>
      <c r="D11" s="20">
        <f t="shared" ref="D11:G11" si="6">0.5*(D10-D9)+D9</f>
        <v>48.037878260931052</v>
      </c>
      <c r="E11" s="20">
        <f t="shared" ref="E11:F11" si="7">0.5*(E10-E9)+E9</f>
        <v>60.460053755097213</v>
      </c>
      <c r="F11" s="20">
        <f t="shared" si="7"/>
        <v>60.460053755097213</v>
      </c>
      <c r="G11" s="20">
        <f t="shared" si="6"/>
        <v>60.460053755097213</v>
      </c>
      <c r="H11" s="20">
        <f t="shared" ref="H11" si="8">0.5*(H10-H9)+H9</f>
        <v>60.460053755097213</v>
      </c>
      <c r="I11" s="20">
        <f t="shared" si="5"/>
        <v>48.037878260931052</v>
      </c>
      <c r="J11" s="20">
        <f t="shared" si="5"/>
        <v>48.037878260931052</v>
      </c>
      <c r="K11" s="20">
        <f t="shared" ref="K11:L11" si="9">0.5*(K10-K9)+K9</f>
        <v>48.037878260931052</v>
      </c>
      <c r="L11" s="20">
        <f t="shared" si="9"/>
        <v>48.037878260931052</v>
      </c>
    </row>
    <row r="12" spans="1:12" x14ac:dyDescent="0.25">
      <c r="A12" s="2" t="s">
        <v>41</v>
      </c>
      <c r="B12" s="2"/>
      <c r="C12" s="4">
        <f t="shared" ref="C12:J12" si="10">+C97</f>
        <v>1.4614324110783725</v>
      </c>
      <c r="D12" s="4">
        <f t="shared" ref="D12:G12" si="11">+D97</f>
        <v>16.075756521862097</v>
      </c>
      <c r="E12" s="4">
        <f t="shared" ref="E12:F12" si="12">+E97</f>
        <v>1.4614324110783725</v>
      </c>
      <c r="F12" s="4">
        <f t="shared" si="12"/>
        <v>1.4614324110783725</v>
      </c>
      <c r="G12" s="4">
        <f t="shared" si="11"/>
        <v>1.4614324110783725</v>
      </c>
      <c r="H12" s="4">
        <f t="shared" ref="H12" si="13">+H97</f>
        <v>1.4614324110783725</v>
      </c>
      <c r="I12" s="4">
        <f t="shared" si="10"/>
        <v>16.075756521862097</v>
      </c>
      <c r="J12" s="4">
        <f t="shared" si="10"/>
        <v>16.075756521862097</v>
      </c>
      <c r="K12" s="4">
        <f t="shared" ref="K12:L12" si="14">+K97</f>
        <v>16.075756521862097</v>
      </c>
      <c r="L12" s="4">
        <f t="shared" si="14"/>
        <v>16.075756521862097</v>
      </c>
    </row>
    <row r="13" spans="1:12" x14ac:dyDescent="0.25">
      <c r="A13" s="2" t="s">
        <v>42</v>
      </c>
      <c r="B13" s="2"/>
      <c r="C13" s="4">
        <f t="shared" ref="C13:L13" si="15">+C11/C12</f>
        <v>41.370407072390371</v>
      </c>
      <c r="D13" s="4">
        <f t="shared" si="15"/>
        <v>2.9882188247627615</v>
      </c>
      <c r="E13" s="4">
        <f t="shared" si="15"/>
        <v>41.370407072390371</v>
      </c>
      <c r="F13" s="4">
        <f t="shared" si="15"/>
        <v>41.370407072390371</v>
      </c>
      <c r="G13" s="4">
        <f t="shared" si="15"/>
        <v>41.370407072390371</v>
      </c>
      <c r="H13" s="4">
        <f t="shared" si="15"/>
        <v>41.370407072390371</v>
      </c>
      <c r="I13" s="4">
        <f t="shared" si="15"/>
        <v>2.9882188247627615</v>
      </c>
      <c r="J13" s="4">
        <f t="shared" si="15"/>
        <v>2.9882188247627615</v>
      </c>
      <c r="K13" s="4">
        <f t="shared" si="15"/>
        <v>2.9882188247627615</v>
      </c>
      <c r="L13" s="4">
        <f t="shared" si="15"/>
        <v>2.9882188247627615</v>
      </c>
    </row>
    <row r="14" spans="1:12" x14ac:dyDescent="0.25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25">
      <c r="A15" s="16" t="s">
        <v>44</v>
      </c>
      <c r="B15" s="2"/>
      <c r="C15" s="4">
        <f>+C111</f>
        <v>1.7003677570445355</v>
      </c>
      <c r="D15" s="4">
        <f>+D111</f>
        <v>0.14502279974663373</v>
      </c>
      <c r="E15" s="4">
        <f>+E111</f>
        <v>1.7003677570445355</v>
      </c>
      <c r="F15" s="4">
        <f>+F111</f>
        <v>1.7003677570445355</v>
      </c>
      <c r="G15" s="4">
        <f>+G111</f>
        <v>1.7003677570445355</v>
      </c>
      <c r="H15" s="4">
        <f>+H111*H36</f>
        <v>0.51011032711336068</v>
      </c>
      <c r="I15" s="4">
        <f>+I111</f>
        <v>0.14502279974663373</v>
      </c>
      <c r="J15" s="4">
        <f>+J111</f>
        <v>0.14502279974663373</v>
      </c>
      <c r="K15" s="4">
        <f>+K111</f>
        <v>0.14502279974663373</v>
      </c>
      <c r="L15" s="4">
        <f>+L111</f>
        <v>0.14502279974663373</v>
      </c>
    </row>
    <row r="16" spans="1:12" x14ac:dyDescent="0.25">
      <c r="A16" s="16" t="s">
        <v>45</v>
      </c>
      <c r="B16" s="2" t="s">
        <v>46</v>
      </c>
      <c r="C16" s="4">
        <f>+C131</f>
        <v>1.9003676765374029</v>
      </c>
      <c r="D16" s="4">
        <f>+D131</f>
        <v>2.6798794600737104</v>
      </c>
      <c r="E16" s="4">
        <f>+E131*E36</f>
        <v>1.1402206059224418</v>
      </c>
      <c r="F16" s="4">
        <f>+F131*F36</f>
        <v>0.68413236355346507</v>
      </c>
      <c r="G16" s="4">
        <f>+G131*G36</f>
        <v>0.570110302961221</v>
      </c>
      <c r="H16" s="4">
        <f>+H131*H36</f>
        <v>0.570110302961221</v>
      </c>
      <c r="I16" s="4">
        <f>+I131</f>
        <v>2.6798794600737104</v>
      </c>
      <c r="J16" s="4">
        <f>+J131*J36</f>
        <v>1.6079276760442263</v>
      </c>
      <c r="K16" s="4">
        <f>+K131*K36</f>
        <v>0.96475660562653565</v>
      </c>
      <c r="L16" s="4">
        <f>+L131*L36</f>
        <v>0.80396383802211324</v>
      </c>
    </row>
    <row r="17" spans="1:12" x14ac:dyDescent="0.25">
      <c r="A17" s="16" t="s">
        <v>47</v>
      </c>
      <c r="B17" s="2"/>
      <c r="C17" s="4">
        <f t="shared" ref="C17:L17" si="16">+C15+C16</f>
        <v>3.6007354335819386</v>
      </c>
      <c r="D17" s="4">
        <f t="shared" si="16"/>
        <v>2.8249022598203442</v>
      </c>
      <c r="E17" s="4">
        <f t="shared" si="16"/>
        <v>2.8405883629669773</v>
      </c>
      <c r="F17" s="4">
        <f t="shared" si="16"/>
        <v>2.3845001205980005</v>
      </c>
      <c r="G17" s="4">
        <f t="shared" si="16"/>
        <v>2.2704780600057566</v>
      </c>
      <c r="H17" s="4">
        <f t="shared" si="16"/>
        <v>1.0802206300745816</v>
      </c>
      <c r="I17" s="4">
        <f t="shared" si="16"/>
        <v>2.8249022598203442</v>
      </c>
      <c r="J17" s="4">
        <f t="shared" si="16"/>
        <v>1.7529504757908601</v>
      </c>
      <c r="K17" s="4">
        <f t="shared" si="16"/>
        <v>1.1097794053731693</v>
      </c>
      <c r="L17" s="4">
        <f t="shared" si="16"/>
        <v>0.94898663776874703</v>
      </c>
    </row>
    <row r="18" spans="1:12" x14ac:dyDescent="0.25">
      <c r="A18" s="2" t="s">
        <v>48</v>
      </c>
    </row>
    <row r="19" spans="1:12" x14ac:dyDescent="0.25">
      <c r="A19" s="16" t="s">
        <v>49</v>
      </c>
      <c r="B19" s="2"/>
      <c r="C19" s="4">
        <f t="shared" ref="C19:L19" si="17">+C118</f>
        <v>1.7676761015807103</v>
      </c>
      <c r="D19" s="4">
        <f t="shared" si="17"/>
        <v>0.23994035293440419</v>
      </c>
      <c r="E19" s="4">
        <f t="shared" si="17"/>
        <v>1.7676761015807103</v>
      </c>
      <c r="F19" s="4">
        <f t="shared" si="17"/>
        <v>1.7676761015807103</v>
      </c>
      <c r="G19" s="4">
        <f t="shared" si="17"/>
        <v>1.7676761015807103</v>
      </c>
      <c r="H19" s="4">
        <f t="shared" si="17"/>
        <v>1.7676761015807103</v>
      </c>
      <c r="I19" s="4">
        <f t="shared" si="17"/>
        <v>0.23994035293440419</v>
      </c>
      <c r="J19" s="4">
        <f t="shared" si="17"/>
        <v>0.23994035293440419</v>
      </c>
      <c r="K19" s="4">
        <f t="shared" si="17"/>
        <v>0.23994035293440419</v>
      </c>
      <c r="L19" s="4">
        <f t="shared" si="17"/>
        <v>0.23994035293440419</v>
      </c>
    </row>
    <row r="20" spans="1:12" x14ac:dyDescent="0.25">
      <c r="A20" s="16" t="s">
        <v>50</v>
      </c>
      <c r="B20" s="2"/>
      <c r="C20" s="4">
        <f t="shared" ref="C20:L20" si="18">+C151</f>
        <v>0.30260119379939865</v>
      </c>
      <c r="D20" s="4">
        <f t="shared" si="18"/>
        <v>0.34169846671254339</v>
      </c>
      <c r="E20" s="4">
        <f t="shared" si="18"/>
        <v>0.30260119379939865</v>
      </c>
      <c r="F20" s="4">
        <f t="shared" si="18"/>
        <v>0.30260119379939865</v>
      </c>
      <c r="G20" s="4">
        <f t="shared" si="18"/>
        <v>0.30260119379939865</v>
      </c>
      <c r="H20" s="4">
        <f t="shared" si="18"/>
        <v>0.30260119379939865</v>
      </c>
      <c r="I20" s="4">
        <f t="shared" si="18"/>
        <v>0.34169846671254339</v>
      </c>
      <c r="J20" s="4">
        <f t="shared" si="18"/>
        <v>0.34169846671254339</v>
      </c>
      <c r="K20" s="4">
        <f t="shared" si="18"/>
        <v>0.34169846671254339</v>
      </c>
      <c r="L20" s="4">
        <f t="shared" si="18"/>
        <v>0.34169846671254339</v>
      </c>
    </row>
    <row r="21" spans="1:12" x14ac:dyDescent="0.25">
      <c r="A21" s="16" t="s">
        <v>51</v>
      </c>
      <c r="B21" s="2"/>
      <c r="C21" s="4">
        <f t="shared" ref="C21:L21" si="19">+C19+C20</f>
        <v>2.0702772953801087</v>
      </c>
      <c r="D21" s="4">
        <f t="shared" si="19"/>
        <v>0.58163881964694752</v>
      </c>
      <c r="E21" s="4">
        <f t="shared" si="19"/>
        <v>2.0702772953801087</v>
      </c>
      <c r="F21" s="4">
        <f t="shared" si="19"/>
        <v>2.0702772953801087</v>
      </c>
      <c r="G21" s="4">
        <f t="shared" si="19"/>
        <v>2.0702772953801087</v>
      </c>
      <c r="H21" s="4">
        <f t="shared" si="19"/>
        <v>2.0702772953801087</v>
      </c>
      <c r="I21" s="4">
        <f t="shared" si="19"/>
        <v>0.58163881964694752</v>
      </c>
      <c r="J21" s="4">
        <f t="shared" si="19"/>
        <v>0.58163881964694752</v>
      </c>
      <c r="K21" s="4">
        <f t="shared" si="19"/>
        <v>0.58163881964694752</v>
      </c>
      <c r="L21" s="4">
        <f t="shared" si="19"/>
        <v>0.58163881964694752</v>
      </c>
    </row>
    <row r="22" spans="1:12" x14ac:dyDescent="0.25">
      <c r="A22" s="23" t="s">
        <v>52</v>
      </c>
      <c r="B22" s="2"/>
      <c r="C22" s="4">
        <f t="shared" ref="C22:H22" si="20">+C125</f>
        <v>75.84096172606084</v>
      </c>
      <c r="D22" s="4">
        <f t="shared" si="20"/>
        <v>86.209928108046853</v>
      </c>
      <c r="E22" s="4">
        <f t="shared" si="20"/>
        <v>75.84096172606084</v>
      </c>
      <c r="F22" s="4">
        <f t="shared" si="20"/>
        <v>75.84096172606084</v>
      </c>
      <c r="G22" s="4">
        <f t="shared" si="20"/>
        <v>75.84096172606084</v>
      </c>
      <c r="H22" s="4">
        <f t="shared" si="20"/>
        <v>75.84096172606084</v>
      </c>
      <c r="I22" s="4">
        <f t="shared" ref="I22:L22" si="21">+I125</f>
        <v>86.209928108046853</v>
      </c>
      <c r="J22" s="4">
        <f t="shared" ref="J22:K22" si="22">+J125</f>
        <v>86.209928108046853</v>
      </c>
      <c r="K22" s="4">
        <f t="shared" si="22"/>
        <v>86.209928108046853</v>
      </c>
      <c r="L22" s="4">
        <f t="shared" si="21"/>
        <v>86.209928108046853</v>
      </c>
    </row>
    <row r="23" spans="1:12" x14ac:dyDescent="0.25">
      <c r="A23" s="23" t="s">
        <v>53</v>
      </c>
      <c r="B23" s="2"/>
      <c r="C23" s="4">
        <f t="shared" ref="C23:H24" si="23">+C146</f>
        <v>12.506932998244693</v>
      </c>
      <c r="D23" s="4">
        <f t="shared" si="23"/>
        <v>14.216879244298006</v>
      </c>
      <c r="E23" s="4">
        <f t="shared" si="23"/>
        <v>12.506932998244693</v>
      </c>
      <c r="F23" s="4">
        <f t="shared" ref="F23:G23" si="24">+F146</f>
        <v>12.506932998244693</v>
      </c>
      <c r="G23" s="4">
        <f t="shared" si="24"/>
        <v>12.506932998244693</v>
      </c>
      <c r="H23" s="4">
        <f t="shared" si="23"/>
        <v>12.506932998244693</v>
      </c>
      <c r="I23" s="4">
        <f t="shared" ref="I23:L24" si="25">+I146</f>
        <v>14.216879244298006</v>
      </c>
      <c r="J23" s="4">
        <f t="shared" ref="J23:K23" si="26">+J146</f>
        <v>14.216879244298006</v>
      </c>
      <c r="K23" s="4">
        <f t="shared" si="26"/>
        <v>14.216879244298006</v>
      </c>
      <c r="L23" s="4">
        <f t="shared" si="25"/>
        <v>14.216879244298006</v>
      </c>
    </row>
    <row r="24" spans="1:12" x14ac:dyDescent="0.25">
      <c r="A24" s="23" t="s">
        <v>54</v>
      </c>
      <c r="B24" s="2"/>
      <c r="C24" s="4">
        <f t="shared" si="23"/>
        <v>13.234472300357508</v>
      </c>
      <c r="D24" s="4">
        <f t="shared" si="23"/>
        <v>14.944418546410821</v>
      </c>
      <c r="E24" s="4">
        <f t="shared" si="23"/>
        <v>13.234472300357508</v>
      </c>
      <c r="F24" s="4">
        <f t="shared" ref="F24:G24" si="27">+F147</f>
        <v>13.234472300357508</v>
      </c>
      <c r="G24" s="4">
        <f t="shared" si="27"/>
        <v>13.234472300357508</v>
      </c>
      <c r="H24" s="4">
        <f t="shared" si="23"/>
        <v>13.234472300357508</v>
      </c>
      <c r="I24" s="4">
        <f t="shared" si="25"/>
        <v>14.944418546410821</v>
      </c>
      <c r="J24" s="4">
        <f t="shared" ref="J24:K24" si="28">+J147</f>
        <v>14.944418546410821</v>
      </c>
      <c r="K24" s="4">
        <f t="shared" si="28"/>
        <v>14.944418546410821</v>
      </c>
      <c r="L24" s="4">
        <f t="shared" si="25"/>
        <v>14.944418546410821</v>
      </c>
    </row>
    <row r="25" spans="1:12" x14ac:dyDescent="0.25">
      <c r="A25" s="24" t="s">
        <v>55</v>
      </c>
    </row>
    <row r="26" spans="1:12" x14ac:dyDescent="0.25">
      <c r="A26" s="16" t="s">
        <v>56</v>
      </c>
      <c r="B26" s="2"/>
      <c r="C26" s="4">
        <f t="shared" ref="C26:C34" si="29">+C15*C$93/C$88</f>
        <v>1.7092391819685997</v>
      </c>
      <c r="D26" s="4">
        <f t="shared" ref="D26:G26" si="30">+D15*D$93/D$88</f>
        <v>0.14577943540671356</v>
      </c>
      <c r="E26" s="4">
        <f t="shared" ref="E26:F26" si="31">+E15*E$93/E$88</f>
        <v>1.7092391819685997</v>
      </c>
      <c r="F26" s="4">
        <f t="shared" si="31"/>
        <v>1.7092391819685997</v>
      </c>
      <c r="G26" s="4">
        <f t="shared" si="30"/>
        <v>1.7092391819685997</v>
      </c>
      <c r="H26" s="4">
        <f t="shared" ref="H26:J34" si="32">+H15*H$93/H$88</f>
        <v>0.51277175459058</v>
      </c>
      <c r="I26" s="4">
        <f t="shared" si="32"/>
        <v>0.14577943540671356</v>
      </c>
      <c r="J26" s="4">
        <f t="shared" si="32"/>
        <v>0.14577943540671356</v>
      </c>
      <c r="K26" s="4">
        <f t="shared" ref="K26:L26" si="33">+K15*K$93/K$88</f>
        <v>0.14577943540671356</v>
      </c>
      <c r="L26" s="4">
        <f t="shared" si="33"/>
        <v>0.14577943540671356</v>
      </c>
    </row>
    <row r="27" spans="1:12" x14ac:dyDescent="0.25">
      <c r="A27" s="16" t="s">
        <v>57</v>
      </c>
      <c r="B27" s="2" t="s">
        <v>46</v>
      </c>
      <c r="C27" s="4">
        <f t="shared" si="29"/>
        <v>1.9102825723596002</v>
      </c>
      <c r="D27" s="4">
        <f t="shared" ref="D27:G27" si="34">+D16*D$93/D$88</f>
        <v>2.6938613468373767</v>
      </c>
      <c r="E27" s="4">
        <f t="shared" ref="E27:F27" si="35">+E16*E$93/E$88</f>
        <v>1.1461695434157602</v>
      </c>
      <c r="F27" s="4">
        <f t="shared" si="35"/>
        <v>0.68770172604945612</v>
      </c>
      <c r="G27" s="4">
        <f t="shared" si="34"/>
        <v>0.57308477170788019</v>
      </c>
      <c r="H27" s="4">
        <f t="shared" si="32"/>
        <v>0.57308477170788019</v>
      </c>
      <c r="I27" s="4">
        <f t="shared" si="32"/>
        <v>2.6938613468373767</v>
      </c>
      <c r="J27" s="4">
        <f t="shared" si="32"/>
        <v>1.616316808102426</v>
      </c>
      <c r="K27" s="4">
        <f t="shared" ref="K27:L27" si="36">+K16*K$93/K$88</f>
        <v>0.96979008486145546</v>
      </c>
      <c r="L27" s="4">
        <f t="shared" si="36"/>
        <v>0.80815840405121309</v>
      </c>
    </row>
    <row r="28" spans="1:12" x14ac:dyDescent="0.25">
      <c r="A28" s="16" t="s">
        <v>58</v>
      </c>
      <c r="B28" s="2"/>
      <c r="C28" s="4">
        <f t="shared" si="29"/>
        <v>3.6195217543282001</v>
      </c>
      <c r="D28" s="4">
        <f t="shared" ref="D28:G28" si="37">+D17*D$93/D$88</f>
        <v>2.8396407822440901</v>
      </c>
      <c r="E28" s="4">
        <f t="shared" ref="E28:F28" si="38">+E17*E$93/E$88</f>
        <v>2.8554087253843599</v>
      </c>
      <c r="F28" s="4">
        <f t="shared" si="38"/>
        <v>2.3969409080180557</v>
      </c>
      <c r="G28" s="4">
        <f t="shared" si="37"/>
        <v>2.2823239536764799</v>
      </c>
      <c r="H28" s="4">
        <f t="shared" si="32"/>
        <v>1.0858565262984601</v>
      </c>
      <c r="I28" s="4">
        <f t="shared" si="32"/>
        <v>2.8396407822440901</v>
      </c>
      <c r="J28" s="4">
        <f t="shared" si="32"/>
        <v>1.7620962435091396</v>
      </c>
      <c r="K28" s="4">
        <f t="shared" ref="K28:L28" si="39">+K17*K$93/K$88</f>
        <v>1.115569520268169</v>
      </c>
      <c r="L28" s="4">
        <f t="shared" si="39"/>
        <v>0.95393783945792665</v>
      </c>
    </row>
    <row r="29" spans="1:12" x14ac:dyDescent="0.25">
      <c r="A29" s="2" t="s">
        <v>48</v>
      </c>
      <c r="C29" s="4">
        <f t="shared" si="29"/>
        <v>0</v>
      </c>
      <c r="D29" s="4">
        <f t="shared" ref="D29:G29" si="40">+D18*D$93/D$88</f>
        <v>0</v>
      </c>
      <c r="E29" s="4">
        <f t="shared" ref="E29:F29" si="41">+E18*E$93/E$88</f>
        <v>0</v>
      </c>
      <c r="F29" s="4">
        <f t="shared" si="41"/>
        <v>0</v>
      </c>
      <c r="G29" s="4">
        <f t="shared" si="40"/>
        <v>0</v>
      </c>
      <c r="H29" s="4">
        <f t="shared" si="32"/>
        <v>0</v>
      </c>
      <c r="I29" s="4">
        <f t="shared" si="32"/>
        <v>0</v>
      </c>
      <c r="J29" s="4">
        <f t="shared" si="32"/>
        <v>0</v>
      </c>
      <c r="K29" s="4">
        <f t="shared" ref="K29:L29" si="42">+K18*K$93/K$88</f>
        <v>0</v>
      </c>
      <c r="L29" s="4">
        <f t="shared" si="42"/>
        <v>0</v>
      </c>
    </row>
    <row r="30" spans="1:12" x14ac:dyDescent="0.25">
      <c r="A30" s="16" t="s">
        <v>59</v>
      </c>
      <c r="B30" s="2"/>
      <c r="C30" s="4">
        <f t="shared" si="29"/>
        <v>1.7768986981397588</v>
      </c>
      <c r="D30" s="4">
        <f t="shared" ref="D30:G30" si="43">+D19*D$93/D$88</f>
        <v>0.24119220731619442</v>
      </c>
      <c r="E30" s="4">
        <f t="shared" ref="E30:F30" si="44">+E19*E$93/E$88</f>
        <v>1.7768986981397588</v>
      </c>
      <c r="F30" s="4">
        <f t="shared" si="44"/>
        <v>1.7768986981397588</v>
      </c>
      <c r="G30" s="4">
        <f t="shared" si="43"/>
        <v>1.7768986981397588</v>
      </c>
      <c r="H30" s="4">
        <f t="shared" si="32"/>
        <v>1.7768986981397588</v>
      </c>
      <c r="I30" s="4">
        <f t="shared" si="32"/>
        <v>0.24119220731619442</v>
      </c>
      <c r="J30" s="4">
        <f t="shared" si="32"/>
        <v>0.24119220731619442</v>
      </c>
      <c r="K30" s="4">
        <f t="shared" ref="K30:L30" si="45">+K19*K$93/K$88</f>
        <v>0.24119220731619442</v>
      </c>
      <c r="L30" s="4">
        <f t="shared" si="45"/>
        <v>0.24119220731619442</v>
      </c>
    </row>
    <row r="31" spans="1:12" x14ac:dyDescent="0.25">
      <c r="A31" s="16" t="s">
        <v>60</v>
      </c>
      <c r="B31" s="2"/>
      <c r="C31" s="4">
        <f t="shared" si="29"/>
        <v>0.30417997213226333</v>
      </c>
      <c r="D31" s="4">
        <f t="shared" ref="D31:G31" si="46">+D20*D$93/D$88</f>
        <v>0.34348122945992521</v>
      </c>
      <c r="E31" s="4">
        <f t="shared" ref="E31:F31" si="47">+E20*E$93/E$88</f>
        <v>0.30417997213226333</v>
      </c>
      <c r="F31" s="4">
        <f t="shared" si="47"/>
        <v>0.30417997213226333</v>
      </c>
      <c r="G31" s="4">
        <f t="shared" si="46"/>
        <v>0.30417997213226333</v>
      </c>
      <c r="H31" s="4">
        <f t="shared" si="32"/>
        <v>0.30417997213226333</v>
      </c>
      <c r="I31" s="4">
        <f t="shared" si="32"/>
        <v>0.34348122945992521</v>
      </c>
      <c r="J31" s="4">
        <f t="shared" si="32"/>
        <v>0.34348122945992521</v>
      </c>
      <c r="K31" s="4">
        <f t="shared" ref="K31:L31" si="48">+K20*K$93/K$88</f>
        <v>0.34348122945992521</v>
      </c>
      <c r="L31" s="4">
        <f t="shared" si="48"/>
        <v>0.34348122945992521</v>
      </c>
    </row>
    <row r="32" spans="1:12" x14ac:dyDescent="0.25">
      <c r="A32" s="16" t="s">
        <v>61</v>
      </c>
      <c r="B32" s="2"/>
      <c r="C32" s="4">
        <f t="shared" si="29"/>
        <v>2.0810786702720216</v>
      </c>
      <c r="D32" s="4">
        <f t="shared" ref="D32:G32" si="49">+D21*D$93/D$88</f>
        <v>0.5846734367761196</v>
      </c>
      <c r="E32" s="4">
        <f t="shared" ref="E32:F32" si="50">+E21*E$93/E$88</f>
        <v>2.0810786702720216</v>
      </c>
      <c r="F32" s="4">
        <f t="shared" si="50"/>
        <v>2.0810786702720216</v>
      </c>
      <c r="G32" s="4">
        <f t="shared" si="49"/>
        <v>2.0810786702720216</v>
      </c>
      <c r="H32" s="4">
        <f t="shared" si="32"/>
        <v>2.0810786702720216</v>
      </c>
      <c r="I32" s="4">
        <f t="shared" si="32"/>
        <v>0.5846734367761196</v>
      </c>
      <c r="J32" s="4">
        <f t="shared" si="32"/>
        <v>0.5846734367761196</v>
      </c>
      <c r="K32" s="4">
        <f t="shared" ref="K32:L32" si="51">+K21*K$93/K$88</f>
        <v>0.5846734367761196</v>
      </c>
      <c r="L32" s="4">
        <f t="shared" si="51"/>
        <v>0.5846734367761196</v>
      </c>
    </row>
    <row r="33" spans="1:25" x14ac:dyDescent="0.25">
      <c r="A33" s="23" t="s">
        <v>62</v>
      </c>
      <c r="B33" s="2"/>
      <c r="C33" s="4">
        <f t="shared" si="29"/>
        <v>76.236651067577768</v>
      </c>
      <c r="D33" s="4">
        <f t="shared" ref="D33:G33" si="52">+D22*D$93/D$88</f>
        <v>86.659716044657003</v>
      </c>
      <c r="E33" s="4">
        <f t="shared" ref="E33:F33" si="53">+E22*E$93/E$88</f>
        <v>76.236651067577768</v>
      </c>
      <c r="F33" s="4">
        <f t="shared" si="53"/>
        <v>76.236651067577768</v>
      </c>
      <c r="G33" s="4">
        <f t="shared" si="52"/>
        <v>76.236651067577768</v>
      </c>
      <c r="H33" s="4">
        <f t="shared" si="32"/>
        <v>76.236651067577768</v>
      </c>
      <c r="I33" s="4">
        <f t="shared" si="32"/>
        <v>86.659716044657003</v>
      </c>
      <c r="J33" s="4">
        <f t="shared" si="32"/>
        <v>86.659716044657003</v>
      </c>
      <c r="K33" s="4">
        <f t="shared" ref="K33:L33" si="54">+K22*K$93/K$88</f>
        <v>86.659716044657003</v>
      </c>
      <c r="L33" s="4">
        <f t="shared" si="54"/>
        <v>86.659716044657003</v>
      </c>
    </row>
    <row r="34" spans="1:25" x14ac:dyDescent="0.25">
      <c r="A34" s="23" t="s">
        <v>63</v>
      </c>
      <c r="B34" s="2"/>
      <c r="C34" s="4">
        <f t="shared" si="29"/>
        <v>12.57218612755425</v>
      </c>
      <c r="D34" s="4">
        <f t="shared" ref="D34:G34" si="55">+D23*D$93/D$88</f>
        <v>14.291053772924389</v>
      </c>
      <c r="E34" s="4">
        <f t="shared" ref="E34:F34" si="56">+E23*E$93/E$88</f>
        <v>12.57218612755425</v>
      </c>
      <c r="F34" s="4">
        <f t="shared" si="56"/>
        <v>12.57218612755425</v>
      </c>
      <c r="G34" s="4">
        <f t="shared" si="55"/>
        <v>12.57218612755425</v>
      </c>
      <c r="H34" s="4">
        <f t="shared" si="32"/>
        <v>12.57218612755425</v>
      </c>
      <c r="I34" s="4">
        <f t="shared" si="32"/>
        <v>14.291053772924389</v>
      </c>
      <c r="J34" s="4">
        <f t="shared" si="32"/>
        <v>14.291053772924389</v>
      </c>
      <c r="K34" s="4">
        <f t="shared" ref="K34:L34" si="57">+K23*K$93/K$88</f>
        <v>14.291053772924389</v>
      </c>
      <c r="L34" s="4">
        <f t="shared" si="57"/>
        <v>14.291053772924389</v>
      </c>
    </row>
    <row r="35" spans="1:25" ht="14.25" customHeight="1" x14ac:dyDescent="0.25">
      <c r="A35" s="23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25" x14ac:dyDescent="0.25">
      <c r="A36" s="23" t="s">
        <v>64</v>
      </c>
      <c r="B36" s="2"/>
      <c r="C36" s="4">
        <v>1</v>
      </c>
      <c r="D36" s="4">
        <v>1</v>
      </c>
      <c r="E36" s="4">
        <f>1-0.4</f>
        <v>0.6</v>
      </c>
      <c r="F36" s="4">
        <f>1-0.64</f>
        <v>0.36</v>
      </c>
      <c r="G36" s="4">
        <f>1-0.7</f>
        <v>0.30000000000000004</v>
      </c>
      <c r="H36" s="4">
        <f>1-0.7</f>
        <v>0.30000000000000004</v>
      </c>
      <c r="I36" s="4">
        <v>1</v>
      </c>
      <c r="J36" s="4">
        <f>1-0.4</f>
        <v>0.6</v>
      </c>
      <c r="K36" s="4">
        <f>1-0.64</f>
        <v>0.36</v>
      </c>
      <c r="L36" s="4">
        <f>1-0.7</f>
        <v>0.30000000000000004</v>
      </c>
    </row>
    <row r="37" spans="1:25" s="2" customFormat="1" x14ac:dyDescent="0.25">
      <c r="A37" s="29" t="s">
        <v>191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5">
      <c r="A38" s="16" t="s">
        <v>228</v>
      </c>
      <c r="C38" s="4">
        <v>161</v>
      </c>
      <c r="D38" s="4">
        <v>161</v>
      </c>
      <c r="E38" s="4">
        <v>161</v>
      </c>
      <c r="F38" s="4">
        <v>161</v>
      </c>
      <c r="G38" s="4">
        <v>161</v>
      </c>
      <c r="H38" s="4">
        <v>161</v>
      </c>
      <c r="I38" s="4">
        <v>161</v>
      </c>
      <c r="J38" s="4">
        <v>161</v>
      </c>
      <c r="K38" s="4">
        <v>161</v>
      </c>
      <c r="L38" s="4">
        <v>161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s="2" customFormat="1" x14ac:dyDescent="0.25">
      <c r="A39" s="16" t="s">
        <v>227</v>
      </c>
      <c r="C39" s="4">
        <f>C38/(C88/1000)</f>
        <v>5.753386377567578</v>
      </c>
      <c r="D39" s="4">
        <f t="shared" ref="D39:L39" si="58">D38/(D88/1000)</f>
        <v>5.753386377567578</v>
      </c>
      <c r="E39" s="4">
        <f t="shared" si="58"/>
        <v>5.753386377567578</v>
      </c>
      <c r="F39" s="4">
        <f t="shared" si="58"/>
        <v>5.753386377567578</v>
      </c>
      <c r="G39" s="4">
        <f t="shared" si="58"/>
        <v>5.753386377567578</v>
      </c>
      <c r="H39" s="4">
        <f t="shared" si="58"/>
        <v>5.753386377567578</v>
      </c>
      <c r="I39" s="4">
        <f t="shared" si="58"/>
        <v>5.753386377567578</v>
      </c>
      <c r="J39" s="4">
        <f t="shared" si="58"/>
        <v>5.753386377567578</v>
      </c>
      <c r="K39" s="4">
        <f t="shared" si="58"/>
        <v>5.753386377567578</v>
      </c>
      <c r="L39" s="4">
        <f t="shared" si="58"/>
        <v>5.753386377567578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s="2" customFormat="1" x14ac:dyDescent="0.25">
      <c r="A40" s="16" t="s">
        <v>66</v>
      </c>
      <c r="B40" s="2" t="s">
        <v>67</v>
      </c>
      <c r="C40" s="4">
        <v>9.2200000000000006</v>
      </c>
      <c r="D40" s="4">
        <v>13.66</v>
      </c>
      <c r="E40" s="4">
        <v>9.2200000000000006</v>
      </c>
      <c r="F40" s="4">
        <v>9.2200000000000006</v>
      </c>
      <c r="G40" s="4">
        <v>9.2200000000000006</v>
      </c>
      <c r="H40" s="4">
        <f>9.22*H50</f>
        <v>6.1773999999999996</v>
      </c>
      <c r="I40" s="4">
        <v>13.66</v>
      </c>
      <c r="J40" s="4">
        <v>13.66</v>
      </c>
      <c r="K40" s="4">
        <v>13.66</v>
      </c>
      <c r="L40" s="4">
        <v>13.66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2" customFormat="1" x14ac:dyDescent="0.25">
      <c r="A41" s="16" t="s">
        <v>68</v>
      </c>
      <c r="B41" s="2" t="s">
        <v>67</v>
      </c>
      <c r="C41" s="4">
        <v>2.0099999999999998</v>
      </c>
      <c r="D41" s="4">
        <v>1.86</v>
      </c>
      <c r="E41" s="4">
        <v>2.0099999999999998</v>
      </c>
      <c r="F41" s="4">
        <v>2.0099999999999998</v>
      </c>
      <c r="G41" s="4">
        <f>2.01*G50</f>
        <v>1.0049999999999999</v>
      </c>
      <c r="H41" s="4">
        <f>2.01*H50</f>
        <v>1.3466999999999998</v>
      </c>
      <c r="I41" s="4">
        <v>1.86</v>
      </c>
      <c r="J41" s="4">
        <v>1.86</v>
      </c>
      <c r="K41" s="4">
        <v>1.86</v>
      </c>
      <c r="L41" s="4">
        <f>1.86*L50</f>
        <v>0.93</v>
      </c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2" customFormat="1" x14ac:dyDescent="0.25">
      <c r="A42" s="16" t="s">
        <v>69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2" customFormat="1" x14ac:dyDescent="0.25">
      <c r="A43" s="16" t="s">
        <v>70</v>
      </c>
      <c r="B43" s="2" t="s">
        <v>67</v>
      </c>
      <c r="C43" s="4">
        <f t="shared" ref="C43:L43" si="59">C40*C42</f>
        <v>9.2200000000000006</v>
      </c>
      <c r="D43" s="4">
        <f t="shared" si="59"/>
        <v>13.66</v>
      </c>
      <c r="E43" s="4">
        <f t="shared" si="59"/>
        <v>9.2200000000000006</v>
      </c>
      <c r="F43" s="4">
        <f t="shared" si="59"/>
        <v>9.2200000000000006</v>
      </c>
      <c r="G43" s="4">
        <f t="shared" si="59"/>
        <v>9.2200000000000006</v>
      </c>
      <c r="H43" s="4">
        <f t="shared" si="59"/>
        <v>6.1773999999999996</v>
      </c>
      <c r="I43" s="4">
        <f t="shared" si="59"/>
        <v>13.66</v>
      </c>
      <c r="J43" s="4">
        <f t="shared" si="59"/>
        <v>13.66</v>
      </c>
      <c r="K43" s="4">
        <f t="shared" si="59"/>
        <v>13.66</v>
      </c>
      <c r="L43" s="4">
        <f t="shared" si="59"/>
        <v>13.66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2" customFormat="1" x14ac:dyDescent="0.25">
      <c r="A44" s="16" t="s">
        <v>71</v>
      </c>
      <c r="B44" s="2" t="s">
        <v>67</v>
      </c>
      <c r="C44" s="4">
        <f t="shared" ref="C44:L44" si="60">C41</f>
        <v>2.0099999999999998</v>
      </c>
      <c r="D44" s="4">
        <f t="shared" si="60"/>
        <v>1.86</v>
      </c>
      <c r="E44" s="4">
        <f t="shared" si="60"/>
        <v>2.0099999999999998</v>
      </c>
      <c r="F44" s="4">
        <f t="shared" si="60"/>
        <v>2.0099999999999998</v>
      </c>
      <c r="G44" s="4">
        <f t="shared" si="60"/>
        <v>1.0049999999999999</v>
      </c>
      <c r="H44" s="4">
        <f t="shared" si="60"/>
        <v>1.3466999999999998</v>
      </c>
      <c r="I44" s="4">
        <f t="shared" si="60"/>
        <v>1.86</v>
      </c>
      <c r="J44" s="4">
        <f t="shared" si="60"/>
        <v>1.86</v>
      </c>
      <c r="K44" s="4">
        <f t="shared" si="60"/>
        <v>1.86</v>
      </c>
      <c r="L44" s="4">
        <f t="shared" si="60"/>
        <v>0.93</v>
      </c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2" customFormat="1" x14ac:dyDescent="0.25">
      <c r="A45" s="16" t="s">
        <v>72</v>
      </c>
      <c r="C45" s="4">
        <f t="shared" ref="C45:L45" si="61">C43/((C88)/1000)</f>
        <v>0.329479642243311</v>
      </c>
      <c r="D45" s="4">
        <f t="shared" si="61"/>
        <v>0.48814445911536092</v>
      </c>
      <c r="E45" s="4">
        <f t="shared" si="61"/>
        <v>0.329479642243311</v>
      </c>
      <c r="F45" s="4">
        <f t="shared" si="61"/>
        <v>0.329479642243311</v>
      </c>
      <c r="G45" s="4">
        <f t="shared" si="61"/>
        <v>0.329479642243311</v>
      </c>
      <c r="H45" s="4">
        <f t="shared" si="61"/>
        <v>0.22075136030301834</v>
      </c>
      <c r="I45" s="4">
        <f t="shared" si="61"/>
        <v>0.48814445911536092</v>
      </c>
      <c r="J45" s="4">
        <f t="shared" si="61"/>
        <v>0.48814445911536092</v>
      </c>
      <c r="K45" s="4">
        <f t="shared" si="61"/>
        <v>0.48814445911536092</v>
      </c>
      <c r="L45" s="4">
        <f t="shared" si="61"/>
        <v>0.48814445911536092</v>
      </c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2" customFormat="1" x14ac:dyDescent="0.25">
      <c r="A46" s="16" t="s">
        <v>73</v>
      </c>
      <c r="C46" s="4">
        <f t="shared" ref="C46:L46" si="62">C44/((C88)/1000)</f>
        <v>7.1827991421806389E-2</v>
      </c>
      <c r="D46" s="4">
        <f t="shared" si="62"/>
        <v>6.646769355450742E-2</v>
      </c>
      <c r="E46" s="4">
        <f t="shared" si="62"/>
        <v>7.1827991421806389E-2</v>
      </c>
      <c r="F46" s="4">
        <f t="shared" si="62"/>
        <v>7.1827991421806389E-2</v>
      </c>
      <c r="G46" s="4">
        <f t="shared" si="62"/>
        <v>3.5913995710903195E-2</v>
      </c>
      <c r="H46" s="4">
        <f t="shared" si="62"/>
        <v>4.8124754252610286E-2</v>
      </c>
      <c r="I46" s="4">
        <f t="shared" si="62"/>
        <v>6.646769355450742E-2</v>
      </c>
      <c r="J46" s="4">
        <f t="shared" si="62"/>
        <v>6.646769355450742E-2</v>
      </c>
      <c r="K46" s="4">
        <f t="shared" si="62"/>
        <v>6.646769355450742E-2</v>
      </c>
      <c r="L46" s="4">
        <f t="shared" si="62"/>
        <v>3.323384677725371E-2</v>
      </c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2" customFormat="1" x14ac:dyDescent="0.25">
      <c r="A47" s="16" t="s">
        <v>225</v>
      </c>
      <c r="C47" s="30">
        <v>4.8999999999999998E-3</v>
      </c>
      <c r="D47" s="30">
        <v>4.8999999999999998E-3</v>
      </c>
      <c r="E47" s="30">
        <v>4.8999999999999998E-3</v>
      </c>
      <c r="F47" s="30">
        <v>4.8999999999999998E-3</v>
      </c>
      <c r="G47" s="30">
        <v>4.8999999999999998E-3</v>
      </c>
      <c r="H47" s="30">
        <v>4.8999999999999998E-3</v>
      </c>
      <c r="I47" s="30">
        <v>4.8999999999999998E-3</v>
      </c>
      <c r="J47" s="30">
        <v>4.8999999999999998E-3</v>
      </c>
      <c r="K47" s="30">
        <v>4.8999999999999998E-3</v>
      </c>
      <c r="L47" s="30">
        <v>4.8999999999999998E-3</v>
      </c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s="2" customFormat="1" x14ac:dyDescent="0.25">
      <c r="A48" s="16" t="s">
        <v>226</v>
      </c>
      <c r="C48" s="30">
        <f>C47* C39*44/28</f>
        <v>4.4301075107270348E-2</v>
      </c>
      <c r="D48" s="30">
        <f t="shared" ref="D48:L48" si="63">D47* D39*44/28</f>
        <v>4.4301075107270348E-2</v>
      </c>
      <c r="E48" s="30">
        <f t="shared" si="63"/>
        <v>4.4301075107270348E-2</v>
      </c>
      <c r="F48" s="30">
        <f t="shared" si="63"/>
        <v>4.4301075107270348E-2</v>
      </c>
      <c r="G48" s="30">
        <f t="shared" si="63"/>
        <v>4.4301075107270348E-2</v>
      </c>
      <c r="H48" s="30">
        <f t="shared" si="63"/>
        <v>4.4301075107270348E-2</v>
      </c>
      <c r="I48" s="30">
        <f t="shared" si="63"/>
        <v>4.4301075107270348E-2</v>
      </c>
      <c r="J48" s="30">
        <f t="shared" si="63"/>
        <v>4.4301075107270348E-2</v>
      </c>
      <c r="K48" s="30">
        <f t="shared" si="63"/>
        <v>4.4301075107270348E-2</v>
      </c>
      <c r="L48" s="30">
        <f t="shared" si="63"/>
        <v>4.4301075107270348E-2</v>
      </c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2" customFormat="1" x14ac:dyDescent="0.25">
      <c r="A49" s="16"/>
      <c r="C49" s="4"/>
      <c r="D49" s="4"/>
      <c r="E49" s="4"/>
      <c r="F49" s="4"/>
      <c r="G49" s="4"/>
      <c r="H49" s="4"/>
      <c r="I49" s="4"/>
      <c r="J49" s="4"/>
      <c r="K49" s="4"/>
      <c r="L49" s="4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 s="23" t="s">
        <v>74</v>
      </c>
      <c r="B50" s="2"/>
      <c r="C50" s="4">
        <v>1</v>
      </c>
      <c r="D50" s="4">
        <v>1</v>
      </c>
      <c r="E50" s="4">
        <v>1</v>
      </c>
      <c r="F50" s="4">
        <v>1</v>
      </c>
      <c r="G50" s="4">
        <f>1-0.5</f>
        <v>0.5</v>
      </c>
      <c r="H50" s="4">
        <f>1-0.33</f>
        <v>0.66999999999999993</v>
      </c>
      <c r="I50" s="4">
        <v>1</v>
      </c>
      <c r="J50" s="4">
        <v>1</v>
      </c>
      <c r="K50" s="4">
        <v>1</v>
      </c>
      <c r="L50" s="4">
        <f>1-0.5</f>
        <v>0.5</v>
      </c>
    </row>
    <row r="51" spans="1:25" s="2" customFormat="1" x14ac:dyDescent="0.25">
      <c r="A51" s="16"/>
      <c r="C51" s="4"/>
      <c r="D51" s="4"/>
      <c r="E51" s="4"/>
      <c r="F51" s="4"/>
      <c r="G51" s="4"/>
      <c r="H51" s="4"/>
      <c r="I51" s="4"/>
      <c r="J51" s="4"/>
      <c r="K51" s="4"/>
      <c r="L51" s="4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 s="2" t="s">
        <v>75</v>
      </c>
      <c r="B52" t="s">
        <v>76</v>
      </c>
      <c r="C52" s="1" t="s">
        <v>192</v>
      </c>
      <c r="D52" s="1" t="s">
        <v>192</v>
      </c>
      <c r="E52" s="1" t="s">
        <v>192</v>
      </c>
      <c r="F52" s="1" t="s">
        <v>192</v>
      </c>
      <c r="G52" s="1" t="s">
        <v>192</v>
      </c>
      <c r="H52" s="1" t="s">
        <v>192</v>
      </c>
      <c r="I52" s="1" t="s">
        <v>192</v>
      </c>
      <c r="J52" s="1" t="s">
        <v>192</v>
      </c>
      <c r="K52" s="1" t="s">
        <v>192</v>
      </c>
      <c r="L52" s="1" t="s">
        <v>192</v>
      </c>
    </row>
    <row r="54" spans="1:25" x14ac:dyDescent="0.25">
      <c r="A54" s="2" t="s">
        <v>77</v>
      </c>
      <c r="B54" s="2" t="s">
        <v>193</v>
      </c>
      <c r="C54" s="3">
        <v>12.8</v>
      </c>
      <c r="D54" s="3">
        <v>12.8</v>
      </c>
      <c r="E54" s="3">
        <v>12.8</v>
      </c>
      <c r="F54" s="3">
        <v>12.8</v>
      </c>
      <c r="G54" s="3">
        <v>12.8</v>
      </c>
      <c r="H54" s="3">
        <v>12.8</v>
      </c>
      <c r="I54" s="3">
        <v>12.8</v>
      </c>
      <c r="J54" s="3">
        <v>12.8</v>
      </c>
      <c r="K54" s="3">
        <v>12.8</v>
      </c>
      <c r="L54" s="3">
        <v>12.8</v>
      </c>
    </row>
    <row r="55" spans="1:25" x14ac:dyDescent="0.25">
      <c r="A55" s="2" t="s">
        <v>79</v>
      </c>
      <c r="B55" s="2"/>
      <c r="C55" s="4">
        <f t="shared" ref="C55:H55" si="64">+C54+273.15</f>
        <v>285.95</v>
      </c>
      <c r="D55" s="4">
        <f t="shared" si="64"/>
        <v>285.95</v>
      </c>
      <c r="E55" s="4">
        <f t="shared" si="64"/>
        <v>285.95</v>
      </c>
      <c r="F55" s="4">
        <f t="shared" si="64"/>
        <v>285.95</v>
      </c>
      <c r="G55" s="4">
        <f t="shared" si="64"/>
        <v>285.95</v>
      </c>
      <c r="H55" s="4">
        <f t="shared" si="64"/>
        <v>285.95</v>
      </c>
      <c r="I55" s="4">
        <f t="shared" ref="I55:L55" si="65">+I54+273.15</f>
        <v>285.95</v>
      </c>
      <c r="J55" s="4">
        <f t="shared" ref="J55:K55" si="66">+J54+273.15</f>
        <v>285.95</v>
      </c>
      <c r="K55" s="4">
        <f t="shared" si="66"/>
        <v>285.95</v>
      </c>
      <c r="L55" s="4">
        <f t="shared" si="65"/>
        <v>285.95</v>
      </c>
    </row>
    <row r="56" spans="1:25" x14ac:dyDescent="0.25">
      <c r="A56" s="2" t="s">
        <v>80</v>
      </c>
      <c r="B56" s="2" t="s">
        <v>81</v>
      </c>
      <c r="C56" s="3">
        <v>31.2</v>
      </c>
      <c r="D56" s="3">
        <v>31.2</v>
      </c>
      <c r="E56" s="3">
        <v>31.2</v>
      </c>
      <c r="F56" s="3">
        <v>31.2</v>
      </c>
      <c r="G56" s="3">
        <v>31.2</v>
      </c>
      <c r="H56" s="3">
        <v>31.2</v>
      </c>
      <c r="I56" s="3">
        <v>31.2</v>
      </c>
      <c r="J56" s="3">
        <v>31.2</v>
      </c>
      <c r="K56" s="3">
        <v>31.2</v>
      </c>
      <c r="L56" s="3">
        <v>31.2</v>
      </c>
    </row>
    <row r="57" spans="1:25" x14ac:dyDescent="0.25">
      <c r="A57" s="2" t="s">
        <v>194</v>
      </c>
      <c r="B57" s="2" t="s">
        <v>195</v>
      </c>
      <c r="C57" s="3">
        <f t="shared" ref="C57:L57" si="67">Ln_A_kvaeg</f>
        <v>31.2</v>
      </c>
      <c r="D57" s="3">
        <f t="shared" si="67"/>
        <v>31.2</v>
      </c>
      <c r="E57" s="3">
        <f t="shared" si="67"/>
        <v>31.2</v>
      </c>
      <c r="F57" s="3">
        <f t="shared" si="67"/>
        <v>31.2</v>
      </c>
      <c r="G57" s="3">
        <f t="shared" si="67"/>
        <v>31.2</v>
      </c>
      <c r="H57" s="3">
        <f t="shared" si="67"/>
        <v>31.2</v>
      </c>
      <c r="I57" s="3">
        <f t="shared" si="67"/>
        <v>31.2</v>
      </c>
      <c r="J57" s="3">
        <f t="shared" si="67"/>
        <v>31.2</v>
      </c>
      <c r="K57" s="3">
        <f t="shared" si="67"/>
        <v>31.2</v>
      </c>
      <c r="L57" s="3">
        <f t="shared" si="67"/>
        <v>31.2</v>
      </c>
    </row>
    <row r="58" spans="1:25" x14ac:dyDescent="0.25">
      <c r="A58" s="2" t="s">
        <v>84</v>
      </c>
      <c r="B58" s="2" t="s">
        <v>85</v>
      </c>
      <c r="C58" s="3">
        <v>27.9</v>
      </c>
      <c r="D58" s="3">
        <v>27.9</v>
      </c>
      <c r="E58" s="3">
        <v>27.9</v>
      </c>
      <c r="F58" s="3">
        <v>27.9</v>
      </c>
      <c r="G58" s="3">
        <v>27.9</v>
      </c>
      <c r="H58" s="3">
        <v>27.9</v>
      </c>
      <c r="I58" s="3">
        <v>27.9</v>
      </c>
      <c r="J58" s="3">
        <v>27.9</v>
      </c>
      <c r="K58" s="3">
        <v>27.9</v>
      </c>
      <c r="L58" s="3">
        <v>27.9</v>
      </c>
    </row>
    <row r="59" spans="1:25" x14ac:dyDescent="0.25">
      <c r="A59" s="2" t="s">
        <v>86</v>
      </c>
      <c r="B59" s="2" t="s">
        <v>87</v>
      </c>
      <c r="C59" s="10">
        <v>81000</v>
      </c>
      <c r="D59" s="10">
        <v>81000</v>
      </c>
      <c r="E59" s="10">
        <v>81000</v>
      </c>
      <c r="F59" s="10">
        <v>81000</v>
      </c>
      <c r="G59" s="10">
        <v>81000</v>
      </c>
      <c r="H59" s="10">
        <v>81000</v>
      </c>
      <c r="I59" s="10">
        <v>81000</v>
      </c>
      <c r="J59" s="10">
        <v>81000</v>
      </c>
      <c r="K59" s="10">
        <v>81000</v>
      </c>
      <c r="L59" s="10">
        <v>81000</v>
      </c>
    </row>
    <row r="60" spans="1:25" x14ac:dyDescent="0.25">
      <c r="A60" s="2" t="s">
        <v>88</v>
      </c>
      <c r="B60" s="2" t="s">
        <v>89</v>
      </c>
      <c r="C60" s="3">
        <v>8.31</v>
      </c>
      <c r="D60" s="3">
        <v>8.31</v>
      </c>
      <c r="E60" s="3">
        <v>8.31</v>
      </c>
      <c r="F60" s="3">
        <v>8.31</v>
      </c>
      <c r="G60" s="3">
        <v>8.31</v>
      </c>
      <c r="H60" s="3">
        <v>8.31</v>
      </c>
      <c r="I60" s="3">
        <v>8.31</v>
      </c>
      <c r="J60" s="3">
        <v>8.31</v>
      </c>
      <c r="K60" s="3">
        <v>8.31</v>
      </c>
      <c r="L60" s="3">
        <v>8.31</v>
      </c>
    </row>
    <row r="61" spans="1:25" x14ac:dyDescent="0.25">
      <c r="A61" s="2" t="s">
        <v>90</v>
      </c>
      <c r="B61" s="2" t="s">
        <v>91</v>
      </c>
      <c r="C61" s="3">
        <v>4</v>
      </c>
      <c r="D61" s="3">
        <v>4</v>
      </c>
      <c r="E61" s="3">
        <v>4</v>
      </c>
      <c r="F61" s="3">
        <v>4</v>
      </c>
      <c r="G61" s="3">
        <v>4</v>
      </c>
      <c r="H61" s="3">
        <v>4</v>
      </c>
      <c r="I61" s="3">
        <v>4</v>
      </c>
      <c r="J61" s="3">
        <v>4</v>
      </c>
      <c r="K61" s="3">
        <v>4</v>
      </c>
      <c r="L61" s="3">
        <v>4</v>
      </c>
    </row>
    <row r="62" spans="1:25" x14ac:dyDescent="0.25">
      <c r="A62" s="2" t="s">
        <v>92</v>
      </c>
      <c r="B62" s="2" t="s">
        <v>93</v>
      </c>
      <c r="C62" s="3">
        <v>0.45</v>
      </c>
      <c r="D62" s="3">
        <v>0.45</v>
      </c>
      <c r="E62" s="3">
        <v>0.45</v>
      </c>
      <c r="F62" s="3">
        <v>0.45</v>
      </c>
      <c r="G62" s="3">
        <v>0.45</v>
      </c>
      <c r="H62" s="3">
        <v>0.45</v>
      </c>
      <c r="I62" s="3">
        <v>0.45</v>
      </c>
      <c r="J62" s="3">
        <v>0.45</v>
      </c>
      <c r="K62" s="3">
        <v>0.45</v>
      </c>
      <c r="L62" s="3">
        <v>0.45</v>
      </c>
    </row>
    <row r="63" spans="1:25" x14ac:dyDescent="0.25">
      <c r="A63" s="2" t="s">
        <v>94</v>
      </c>
      <c r="B63" s="2"/>
      <c r="C63" s="3">
        <v>10</v>
      </c>
      <c r="D63" s="3">
        <v>10</v>
      </c>
      <c r="E63" s="3">
        <v>10</v>
      </c>
      <c r="F63" s="3">
        <v>10</v>
      </c>
      <c r="G63" s="3">
        <v>10</v>
      </c>
      <c r="H63" s="3">
        <v>10</v>
      </c>
      <c r="I63" s="3">
        <v>10</v>
      </c>
      <c r="J63" s="3">
        <v>10</v>
      </c>
      <c r="K63" s="3">
        <v>10</v>
      </c>
      <c r="L63" s="3">
        <v>10</v>
      </c>
    </row>
    <row r="64" spans="1:25" x14ac:dyDescent="0.25">
      <c r="A64" s="2" t="s">
        <v>95</v>
      </c>
      <c r="B64" s="2" t="s">
        <v>96</v>
      </c>
      <c r="C64" s="4">
        <f t="shared" ref="C64:H64" si="68">+C61/C62*12/16</f>
        <v>6.666666666666667</v>
      </c>
      <c r="D64" s="4">
        <f t="shared" si="68"/>
        <v>6.666666666666667</v>
      </c>
      <c r="E64" s="4">
        <f t="shared" si="68"/>
        <v>6.666666666666667</v>
      </c>
      <c r="F64" s="4">
        <f t="shared" si="68"/>
        <v>6.666666666666667</v>
      </c>
      <c r="G64" s="4">
        <f t="shared" si="68"/>
        <v>6.666666666666667</v>
      </c>
      <c r="H64" s="4">
        <f t="shared" si="68"/>
        <v>6.666666666666667</v>
      </c>
      <c r="I64" s="4">
        <f t="shared" ref="I64:L64" si="69">+I61/I62*12/16</f>
        <v>6.666666666666667</v>
      </c>
      <c r="J64" s="4">
        <f t="shared" ref="J64:K64" si="70">+J61/J62*12/16</f>
        <v>6.666666666666667</v>
      </c>
      <c r="K64" s="4">
        <f t="shared" si="70"/>
        <v>6.666666666666667</v>
      </c>
      <c r="L64" s="4">
        <f t="shared" si="69"/>
        <v>6.666666666666667</v>
      </c>
    </row>
    <row r="65" spans="1:12" x14ac:dyDescent="0.25">
      <c r="A65" s="2" t="s">
        <v>97</v>
      </c>
      <c r="B65" s="2"/>
      <c r="C65" s="4">
        <f t="shared" ref="C65:H65" si="71">+C63/16*12/C62</f>
        <v>16.666666666666668</v>
      </c>
      <c r="D65" s="4">
        <f t="shared" si="71"/>
        <v>16.666666666666668</v>
      </c>
      <c r="E65" s="4">
        <f t="shared" si="71"/>
        <v>16.666666666666668</v>
      </c>
      <c r="F65" s="4">
        <f t="shared" si="71"/>
        <v>16.666666666666668</v>
      </c>
      <c r="G65" s="4">
        <f t="shared" si="71"/>
        <v>16.666666666666668</v>
      </c>
      <c r="H65" s="4">
        <f t="shared" si="71"/>
        <v>16.666666666666668</v>
      </c>
      <c r="I65" s="4">
        <f t="shared" ref="I65:L65" si="72">+I63/16*12/I62</f>
        <v>16.666666666666668</v>
      </c>
      <c r="J65" s="4">
        <f t="shared" ref="J65:K65" si="73">+J63/16*12/J62</f>
        <v>16.666666666666668</v>
      </c>
      <c r="K65" s="4">
        <f t="shared" si="73"/>
        <v>16.666666666666668</v>
      </c>
      <c r="L65" s="4">
        <f t="shared" si="72"/>
        <v>16.666666666666668</v>
      </c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 t="s">
        <v>98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 t="s">
        <v>99</v>
      </c>
      <c r="B68" s="2" t="s">
        <v>100</v>
      </c>
      <c r="C68" s="4">
        <f t="shared" ref="C68:L68" si="74">+C9</f>
        <v>40</v>
      </c>
      <c r="D68" s="4">
        <f t="shared" si="74"/>
        <v>40</v>
      </c>
      <c r="E68" s="4">
        <f t="shared" si="74"/>
        <v>40</v>
      </c>
      <c r="F68" s="4">
        <f t="shared" si="74"/>
        <v>40</v>
      </c>
      <c r="G68" s="4">
        <f t="shared" si="74"/>
        <v>40</v>
      </c>
      <c r="H68" s="4">
        <f t="shared" si="74"/>
        <v>40</v>
      </c>
      <c r="I68" s="4">
        <f t="shared" si="74"/>
        <v>40</v>
      </c>
      <c r="J68" s="4">
        <f t="shared" si="74"/>
        <v>40</v>
      </c>
      <c r="K68" s="4">
        <f t="shared" si="74"/>
        <v>40</v>
      </c>
      <c r="L68" s="4">
        <f t="shared" si="74"/>
        <v>40</v>
      </c>
    </row>
    <row r="69" spans="1:12" x14ac:dyDescent="0.25">
      <c r="A69" s="2" t="s">
        <v>101</v>
      </c>
      <c r="B69" s="2"/>
      <c r="C69" s="4">
        <f t="shared" ref="C69:L69" si="75">+C8</f>
        <v>80</v>
      </c>
      <c r="D69" s="4">
        <f t="shared" si="75"/>
        <v>80</v>
      </c>
      <c r="E69" s="4">
        <f t="shared" si="75"/>
        <v>80</v>
      </c>
      <c r="F69" s="4">
        <f t="shared" si="75"/>
        <v>80</v>
      </c>
      <c r="G69" s="4">
        <f t="shared" si="75"/>
        <v>80</v>
      </c>
      <c r="H69" s="4">
        <f t="shared" si="75"/>
        <v>80</v>
      </c>
      <c r="I69" s="4">
        <f t="shared" si="75"/>
        <v>80</v>
      </c>
      <c r="J69" s="4">
        <f t="shared" si="75"/>
        <v>80</v>
      </c>
      <c r="K69" s="4">
        <f t="shared" si="75"/>
        <v>80</v>
      </c>
      <c r="L69" s="4">
        <f t="shared" si="75"/>
        <v>80</v>
      </c>
    </row>
    <row r="70" spans="1:12" x14ac:dyDescent="0.25">
      <c r="A70" s="2" t="s">
        <v>102</v>
      </c>
      <c r="B70" s="2"/>
      <c r="C70" s="5">
        <v>0.66</v>
      </c>
      <c r="D70" s="5">
        <v>0.06</v>
      </c>
      <c r="E70" s="5">
        <v>0.66</v>
      </c>
      <c r="F70" s="5">
        <v>0.66</v>
      </c>
      <c r="G70" s="5">
        <v>0.66</v>
      </c>
      <c r="H70" s="5">
        <v>0.66</v>
      </c>
      <c r="I70" s="5">
        <v>0.06</v>
      </c>
      <c r="J70" s="5">
        <v>0.06</v>
      </c>
      <c r="K70" s="5">
        <v>0.06</v>
      </c>
      <c r="L70" s="5">
        <v>0.06</v>
      </c>
    </row>
    <row r="71" spans="1:12" x14ac:dyDescent="0.25">
      <c r="A71" s="2" t="s">
        <v>103</v>
      </c>
      <c r="B71" s="2"/>
      <c r="C71" s="3">
        <v>7.99</v>
      </c>
      <c r="D71" s="3">
        <v>7.99</v>
      </c>
      <c r="E71" s="3">
        <v>7.99</v>
      </c>
      <c r="F71" s="3">
        <v>7.99</v>
      </c>
      <c r="G71" s="3">
        <v>7.99</v>
      </c>
      <c r="H71" s="3">
        <v>7.99</v>
      </c>
      <c r="I71" s="3">
        <v>7.99</v>
      </c>
      <c r="J71" s="3">
        <v>7.99</v>
      </c>
      <c r="K71" s="3">
        <v>7.99</v>
      </c>
      <c r="L71" s="3">
        <v>7.99</v>
      </c>
    </row>
    <row r="72" spans="1:12" x14ac:dyDescent="0.25">
      <c r="A72" s="2" t="s">
        <v>104</v>
      </c>
      <c r="B72" s="2"/>
      <c r="C72" s="4">
        <f t="shared" ref="C72:H72" si="76">+C70*C71</f>
        <v>5.2734000000000005</v>
      </c>
      <c r="D72" s="4">
        <f t="shared" si="76"/>
        <v>0.47939999999999999</v>
      </c>
      <c r="E72" s="4">
        <f t="shared" si="76"/>
        <v>5.2734000000000005</v>
      </c>
      <c r="F72" s="4">
        <f t="shared" si="76"/>
        <v>5.2734000000000005</v>
      </c>
      <c r="G72" s="4">
        <f t="shared" si="76"/>
        <v>5.2734000000000005</v>
      </c>
      <c r="H72" s="4">
        <f t="shared" si="76"/>
        <v>5.2734000000000005</v>
      </c>
      <c r="I72" s="4">
        <f t="shared" ref="I72:L72" si="77">+I70*I71</f>
        <v>0.47939999999999999</v>
      </c>
      <c r="J72" s="4">
        <f t="shared" ref="J72:K72" si="78">+J70*J71</f>
        <v>0.47939999999999999</v>
      </c>
      <c r="K72" s="4">
        <f t="shared" si="78"/>
        <v>0.47939999999999999</v>
      </c>
      <c r="L72" s="4">
        <f t="shared" si="77"/>
        <v>0.47939999999999999</v>
      </c>
    </row>
    <row r="73" spans="1:12" x14ac:dyDescent="0.25">
      <c r="A73" s="2" t="s">
        <v>105</v>
      </c>
      <c r="B73" s="2"/>
      <c r="C73" s="3">
        <v>365</v>
      </c>
      <c r="D73" s="3">
        <v>365</v>
      </c>
      <c r="E73" s="3">
        <v>365</v>
      </c>
      <c r="F73" s="3">
        <v>365</v>
      </c>
      <c r="G73" s="3">
        <v>365</v>
      </c>
      <c r="H73" s="3">
        <v>365</v>
      </c>
      <c r="I73" s="3">
        <v>365</v>
      </c>
      <c r="J73" s="3">
        <v>365</v>
      </c>
      <c r="K73" s="3">
        <v>365</v>
      </c>
      <c r="L73" s="3">
        <v>365</v>
      </c>
    </row>
    <row r="74" spans="1:12" x14ac:dyDescent="0.25">
      <c r="A74" s="2" t="s">
        <v>106</v>
      </c>
      <c r="B74" s="2" t="s">
        <v>196</v>
      </c>
      <c r="C74" s="3">
        <v>40</v>
      </c>
      <c r="D74" s="3">
        <v>40</v>
      </c>
      <c r="E74" s="3">
        <v>40</v>
      </c>
      <c r="F74" s="3">
        <v>40</v>
      </c>
      <c r="G74" s="3">
        <v>40</v>
      </c>
      <c r="H74" s="3">
        <v>40</v>
      </c>
      <c r="I74" s="3">
        <v>40</v>
      </c>
      <c r="J74" s="3">
        <v>40</v>
      </c>
      <c r="K74" s="3">
        <v>40</v>
      </c>
      <c r="L74" s="3">
        <v>40</v>
      </c>
    </row>
    <row r="75" spans="1:12" x14ac:dyDescent="0.25">
      <c r="A75" s="2" t="s">
        <v>108</v>
      </c>
      <c r="B75" s="2" t="s">
        <v>109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2" t="s">
        <v>110</v>
      </c>
      <c r="B76" s="2" t="s">
        <v>109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2" t="s">
        <v>111</v>
      </c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2" t="s">
        <v>113</v>
      </c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2" t="s">
        <v>114</v>
      </c>
      <c r="B79" s="2" t="s">
        <v>115</v>
      </c>
      <c r="C79" s="10">
        <v>8456</v>
      </c>
      <c r="D79" s="10">
        <v>8456</v>
      </c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</row>
    <row r="80" spans="1:12" x14ac:dyDescent="0.25">
      <c r="A80" s="2" t="s">
        <v>116</v>
      </c>
      <c r="B80" s="2" t="s">
        <v>197</v>
      </c>
      <c r="C80" s="3">
        <v>0.71</v>
      </c>
      <c r="D80" s="3">
        <v>0.71</v>
      </c>
      <c r="E80" s="3">
        <v>0.71</v>
      </c>
      <c r="F80" s="3">
        <v>0.71</v>
      </c>
      <c r="G80" s="3">
        <v>0.71</v>
      </c>
      <c r="H80" s="3">
        <v>0.71</v>
      </c>
      <c r="I80" s="3">
        <v>0.71</v>
      </c>
      <c r="J80" s="3">
        <v>0.71</v>
      </c>
      <c r="K80" s="3">
        <v>0.71</v>
      </c>
      <c r="L80" s="3">
        <v>0.71</v>
      </c>
    </row>
    <row r="81" spans="1:12" x14ac:dyDescent="0.25">
      <c r="A81" s="2" t="s">
        <v>118</v>
      </c>
      <c r="B81" s="2" t="s">
        <v>119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</row>
    <row r="82" spans="1:12" x14ac:dyDescent="0.25">
      <c r="A82" s="2" t="s">
        <v>120</v>
      </c>
      <c r="B82" s="2"/>
      <c r="C82" s="19">
        <f t="shared" ref="C82:L82" si="79">+C79*C81*(1-C80)</f>
        <v>2452.2400000000002</v>
      </c>
      <c r="D82" s="19">
        <f t="shared" si="79"/>
        <v>2452.2400000000002</v>
      </c>
      <c r="E82" s="19">
        <f t="shared" si="79"/>
        <v>2452.2400000000002</v>
      </c>
      <c r="F82" s="19">
        <f t="shared" si="79"/>
        <v>2452.2400000000002</v>
      </c>
      <c r="G82" s="19">
        <f t="shared" si="79"/>
        <v>2452.2400000000002</v>
      </c>
      <c r="H82" s="19">
        <f t="shared" si="79"/>
        <v>2452.2400000000002</v>
      </c>
      <c r="I82" s="19">
        <f t="shared" si="79"/>
        <v>2452.2400000000002</v>
      </c>
      <c r="J82" s="19">
        <f t="shared" si="79"/>
        <v>2452.2400000000002</v>
      </c>
      <c r="K82" s="19">
        <f t="shared" si="79"/>
        <v>2452.2400000000002</v>
      </c>
      <c r="L82" s="19">
        <f t="shared" si="79"/>
        <v>2452.2400000000002</v>
      </c>
    </row>
    <row r="83" spans="1:12" x14ac:dyDescent="0.25">
      <c r="A83" s="2" t="s">
        <v>121</v>
      </c>
      <c r="B83" s="2" t="s">
        <v>109</v>
      </c>
      <c r="C83" s="22">
        <v>0.13500000000000001</v>
      </c>
      <c r="D83" s="22">
        <v>0.13500000000000001</v>
      </c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</row>
    <row r="84" spans="1:12" x14ac:dyDescent="0.25">
      <c r="A84" s="2" t="s">
        <v>123</v>
      </c>
      <c r="B84" s="2"/>
      <c r="C84" s="19">
        <f t="shared" ref="C84:L84" si="80">+C79*(1-C80)/C83</f>
        <v>18164.740740740741</v>
      </c>
      <c r="D84" s="19">
        <f t="shared" si="80"/>
        <v>18164.740740740741</v>
      </c>
      <c r="E84" s="19">
        <f t="shared" si="80"/>
        <v>18164.740740740741</v>
      </c>
      <c r="F84" s="19">
        <f t="shared" si="80"/>
        <v>18164.740740740741</v>
      </c>
      <c r="G84" s="19">
        <f t="shared" si="80"/>
        <v>18164.740740740741</v>
      </c>
      <c r="H84" s="19">
        <f t="shared" si="80"/>
        <v>18164.740740740741</v>
      </c>
      <c r="I84" s="19">
        <f t="shared" si="80"/>
        <v>18164.740740740741</v>
      </c>
      <c r="J84" s="19">
        <f t="shared" si="80"/>
        <v>18164.740740740741</v>
      </c>
      <c r="K84" s="19">
        <f t="shared" si="80"/>
        <v>18164.740740740741</v>
      </c>
      <c r="L84" s="19">
        <f t="shared" si="80"/>
        <v>18164.740740740741</v>
      </c>
    </row>
    <row r="85" spans="1:12" x14ac:dyDescent="0.25">
      <c r="A85" s="2" t="s">
        <v>124</v>
      </c>
      <c r="B85" s="2" t="s">
        <v>109</v>
      </c>
      <c r="C85" s="3">
        <v>1.85</v>
      </c>
      <c r="D85" s="3">
        <v>1.85</v>
      </c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</row>
    <row r="86" spans="1:12" x14ac:dyDescent="0.25">
      <c r="A86" s="2" t="s">
        <v>126</v>
      </c>
      <c r="B86" s="2" t="s">
        <v>109</v>
      </c>
      <c r="C86" s="3">
        <v>0.05</v>
      </c>
      <c r="D86" s="3">
        <v>0.05</v>
      </c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</row>
    <row r="87" spans="1:12" x14ac:dyDescent="0.25">
      <c r="A87" s="2" t="s">
        <v>128</v>
      </c>
      <c r="B87" s="2" t="s">
        <v>129</v>
      </c>
      <c r="C87" s="19">
        <f t="shared" ref="C87:L87" si="81">C84/C85</f>
        <v>9818.7787787787784</v>
      </c>
      <c r="D87" s="19">
        <f t="shared" si="81"/>
        <v>9818.7787787787784</v>
      </c>
      <c r="E87" s="19">
        <f t="shared" si="81"/>
        <v>9818.7787787787784</v>
      </c>
      <c r="F87" s="19">
        <f t="shared" si="81"/>
        <v>9818.7787787787784</v>
      </c>
      <c r="G87" s="19">
        <f t="shared" si="81"/>
        <v>9818.7787787787784</v>
      </c>
      <c r="H87" s="19">
        <f t="shared" si="81"/>
        <v>9818.7787787787784</v>
      </c>
      <c r="I87" s="19">
        <f t="shared" si="81"/>
        <v>9818.7787787787784</v>
      </c>
      <c r="J87" s="19">
        <f t="shared" si="81"/>
        <v>9818.7787787787784</v>
      </c>
      <c r="K87" s="19">
        <f t="shared" si="81"/>
        <v>9818.7787787787784</v>
      </c>
      <c r="L87" s="19">
        <f t="shared" si="81"/>
        <v>9818.7787787787784</v>
      </c>
    </row>
    <row r="88" spans="1:12" x14ac:dyDescent="0.25">
      <c r="A88" s="2" t="s">
        <v>130</v>
      </c>
      <c r="B88" s="2" t="s">
        <v>131</v>
      </c>
      <c r="C88" s="19">
        <f t="shared" ref="C88:L88" si="82">+C87+C84</f>
        <v>27983.519519519519</v>
      </c>
      <c r="D88" s="19">
        <f t="shared" si="82"/>
        <v>27983.519519519519</v>
      </c>
      <c r="E88" s="19">
        <f t="shared" si="82"/>
        <v>27983.519519519519</v>
      </c>
      <c r="F88" s="19">
        <f t="shared" si="82"/>
        <v>27983.519519519519</v>
      </c>
      <c r="G88" s="19">
        <f t="shared" si="82"/>
        <v>27983.519519519519</v>
      </c>
      <c r="H88" s="19">
        <f t="shared" si="82"/>
        <v>27983.519519519519</v>
      </c>
      <c r="I88" s="19">
        <f t="shared" si="82"/>
        <v>27983.519519519519</v>
      </c>
      <c r="J88" s="19">
        <f t="shared" si="82"/>
        <v>27983.519519519519</v>
      </c>
      <c r="K88" s="19">
        <f t="shared" si="82"/>
        <v>27983.519519519519</v>
      </c>
      <c r="L88" s="19">
        <f t="shared" si="82"/>
        <v>27983.519519519519</v>
      </c>
    </row>
    <row r="89" spans="1:12" x14ac:dyDescent="0.25">
      <c r="A89" s="2" t="s">
        <v>132</v>
      </c>
      <c r="B89" s="2" t="s">
        <v>133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</row>
    <row r="90" spans="1:12" x14ac:dyDescent="0.25">
      <c r="A90" s="2" t="s">
        <v>134</v>
      </c>
      <c r="B90" s="2" t="s">
        <v>135</v>
      </c>
      <c r="C90" s="10">
        <f t="shared" ref="C90:L90" si="83">0.4*365</f>
        <v>146</v>
      </c>
      <c r="D90" s="10">
        <f t="shared" si="83"/>
        <v>146</v>
      </c>
      <c r="E90" s="10">
        <f t="shared" si="83"/>
        <v>146</v>
      </c>
      <c r="F90" s="10">
        <f t="shared" si="83"/>
        <v>146</v>
      </c>
      <c r="G90" s="10">
        <f t="shared" si="83"/>
        <v>146</v>
      </c>
      <c r="H90" s="10">
        <f t="shared" si="83"/>
        <v>146</v>
      </c>
      <c r="I90" s="10">
        <f t="shared" si="83"/>
        <v>146</v>
      </c>
      <c r="J90" s="10">
        <f t="shared" si="83"/>
        <v>146</v>
      </c>
      <c r="K90" s="10">
        <f t="shared" si="83"/>
        <v>146</v>
      </c>
      <c r="L90" s="10">
        <f t="shared" si="83"/>
        <v>146</v>
      </c>
    </row>
    <row r="91" spans="1:12" x14ac:dyDescent="0.25">
      <c r="A91" s="2" t="s">
        <v>136</v>
      </c>
      <c r="B91" s="2"/>
      <c r="C91" s="3">
        <v>0.85</v>
      </c>
      <c r="D91" s="3">
        <v>0.85</v>
      </c>
      <c r="E91" s="3">
        <v>0.85</v>
      </c>
      <c r="F91" s="3">
        <v>0.85</v>
      </c>
      <c r="G91" s="3">
        <v>0.85</v>
      </c>
      <c r="H91" s="3">
        <v>0.85</v>
      </c>
      <c r="I91" s="3">
        <v>0.85</v>
      </c>
      <c r="J91" s="3">
        <v>0.85</v>
      </c>
      <c r="K91" s="3">
        <v>0.85</v>
      </c>
      <c r="L91" s="3">
        <v>0.85</v>
      </c>
    </row>
    <row r="92" spans="1:12" x14ac:dyDescent="0.25">
      <c r="A92" s="2" t="s">
        <v>137</v>
      </c>
      <c r="B92" s="2"/>
      <c r="C92" s="21">
        <f t="shared" ref="C92:L92" si="84">C90*C91</f>
        <v>124.1</v>
      </c>
      <c r="D92" s="21">
        <f t="shared" si="84"/>
        <v>124.1</v>
      </c>
      <c r="E92" s="21">
        <f t="shared" si="84"/>
        <v>124.1</v>
      </c>
      <c r="F92" s="21">
        <f t="shared" si="84"/>
        <v>124.1</v>
      </c>
      <c r="G92" s="21">
        <f t="shared" si="84"/>
        <v>124.1</v>
      </c>
      <c r="H92" s="21">
        <f t="shared" si="84"/>
        <v>124.1</v>
      </c>
      <c r="I92" s="21">
        <f t="shared" si="84"/>
        <v>124.1</v>
      </c>
      <c r="J92" s="21">
        <f t="shared" si="84"/>
        <v>124.1</v>
      </c>
      <c r="K92" s="21">
        <f t="shared" si="84"/>
        <v>124.1</v>
      </c>
      <c r="L92" s="21">
        <f t="shared" si="84"/>
        <v>124.1</v>
      </c>
    </row>
    <row r="93" spans="1:12" x14ac:dyDescent="0.25">
      <c r="A93" s="2" t="s">
        <v>138</v>
      </c>
      <c r="B93" s="2" t="s">
        <v>139</v>
      </c>
      <c r="C93" s="19">
        <f t="shared" ref="C93:L93" si="85">+C88+C89+C90</f>
        <v>28129.519519519519</v>
      </c>
      <c r="D93" s="19">
        <f t="shared" si="85"/>
        <v>28129.519519519519</v>
      </c>
      <c r="E93" s="19">
        <f t="shared" si="85"/>
        <v>28129.519519519519</v>
      </c>
      <c r="F93" s="19">
        <f t="shared" si="85"/>
        <v>28129.519519519519</v>
      </c>
      <c r="G93" s="19">
        <f t="shared" si="85"/>
        <v>28129.519519519519</v>
      </c>
      <c r="H93" s="19">
        <f t="shared" si="85"/>
        <v>28129.519519519519</v>
      </c>
      <c r="I93" s="19">
        <f t="shared" si="85"/>
        <v>28129.519519519519</v>
      </c>
      <c r="J93" s="19">
        <f t="shared" si="85"/>
        <v>28129.519519519519</v>
      </c>
      <c r="K93" s="19">
        <f t="shared" si="85"/>
        <v>28129.519519519519</v>
      </c>
      <c r="L93" s="19">
        <f t="shared" si="85"/>
        <v>28129.519519519519</v>
      </c>
    </row>
    <row r="94" spans="1:12" x14ac:dyDescent="0.25">
      <c r="A94" s="2" t="s">
        <v>198</v>
      </c>
      <c r="B94" s="2"/>
      <c r="C94" s="4">
        <f t="shared" ref="C94:L94" si="86">C93/C88</f>
        <v>1.0052173565908378</v>
      </c>
      <c r="D94" s="4">
        <f t="shared" si="86"/>
        <v>1.0052173565908378</v>
      </c>
      <c r="E94" s="4">
        <f t="shared" si="86"/>
        <v>1.0052173565908378</v>
      </c>
      <c r="F94" s="4">
        <f t="shared" si="86"/>
        <v>1.0052173565908378</v>
      </c>
      <c r="G94" s="4">
        <f t="shared" si="86"/>
        <v>1.0052173565908378</v>
      </c>
      <c r="H94" s="4">
        <f t="shared" si="86"/>
        <v>1.0052173565908378</v>
      </c>
      <c r="I94" s="4">
        <f t="shared" si="86"/>
        <v>1.0052173565908378</v>
      </c>
      <c r="J94" s="4">
        <f t="shared" si="86"/>
        <v>1.0052173565908378</v>
      </c>
      <c r="K94" s="4">
        <f t="shared" si="86"/>
        <v>1.0052173565908378</v>
      </c>
      <c r="L94" s="4">
        <f t="shared" si="86"/>
        <v>1.0052173565908378</v>
      </c>
    </row>
    <row r="95" spans="1:12" x14ac:dyDescent="0.25">
      <c r="A95" s="2" t="s">
        <v>199</v>
      </c>
      <c r="B95" s="2"/>
      <c r="C95" s="4">
        <f t="shared" ref="C95:L95" si="87">+C92/C93*1000</f>
        <v>4.4117355048985116</v>
      </c>
      <c r="D95" s="4">
        <f t="shared" si="87"/>
        <v>4.4117355048985116</v>
      </c>
      <c r="E95" s="4">
        <f t="shared" si="87"/>
        <v>4.4117355048985116</v>
      </c>
      <c r="F95" s="4">
        <f t="shared" si="87"/>
        <v>4.4117355048985116</v>
      </c>
      <c r="G95" s="4">
        <f t="shared" si="87"/>
        <v>4.4117355048985116</v>
      </c>
      <c r="H95" s="4">
        <f t="shared" si="87"/>
        <v>4.4117355048985116</v>
      </c>
      <c r="I95" s="4">
        <f t="shared" si="87"/>
        <v>4.4117355048985116</v>
      </c>
      <c r="J95" s="4">
        <f t="shared" si="87"/>
        <v>4.4117355048985116</v>
      </c>
      <c r="K95" s="4">
        <f t="shared" si="87"/>
        <v>4.4117355048985116</v>
      </c>
      <c r="L95" s="4">
        <f t="shared" si="87"/>
        <v>4.4117355048985116</v>
      </c>
    </row>
    <row r="96" spans="1:12" x14ac:dyDescent="0.25">
      <c r="A96" s="2" t="s">
        <v>142</v>
      </c>
      <c r="B96" s="2"/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</row>
    <row r="97" spans="1:12" x14ac:dyDescent="0.25">
      <c r="A97" s="2" t="s">
        <v>143</v>
      </c>
      <c r="B97" s="2"/>
      <c r="C97" s="4">
        <f t="shared" ref="C97:L97" si="88">+C93/C96/C72/C73/10</f>
        <v>1.4614324110783725</v>
      </c>
      <c r="D97" s="4">
        <f t="shared" si="88"/>
        <v>16.075756521862097</v>
      </c>
      <c r="E97" s="4">
        <f t="shared" si="88"/>
        <v>1.4614324110783725</v>
      </c>
      <c r="F97" s="4">
        <f t="shared" si="88"/>
        <v>1.4614324110783725</v>
      </c>
      <c r="G97" s="4">
        <f t="shared" si="88"/>
        <v>1.4614324110783725</v>
      </c>
      <c r="H97" s="4">
        <f t="shared" si="88"/>
        <v>1.4614324110783725</v>
      </c>
      <c r="I97" s="4">
        <f t="shared" si="88"/>
        <v>16.075756521862097</v>
      </c>
      <c r="J97" s="4">
        <f t="shared" si="88"/>
        <v>16.075756521862097</v>
      </c>
      <c r="K97" s="4">
        <f t="shared" si="88"/>
        <v>16.075756521862097</v>
      </c>
      <c r="L97" s="4">
        <f t="shared" si="88"/>
        <v>16.075756521862097</v>
      </c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 t="s">
        <v>144</v>
      </c>
      <c r="B100" s="2" t="s">
        <v>200</v>
      </c>
      <c r="C100" s="3">
        <v>0.42</v>
      </c>
      <c r="D100" s="3">
        <v>0.42</v>
      </c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</row>
    <row r="101" spans="1:12" x14ac:dyDescent="0.25">
      <c r="A101" s="2" t="s">
        <v>145</v>
      </c>
      <c r="B101" s="2"/>
      <c r="C101" s="9">
        <f t="shared" ref="C101:J101" si="89">+EXP(C56-C59/(C60*C55))*24/1000</f>
        <v>1.3372997524243571E-3</v>
      </c>
      <c r="D101" s="9">
        <f t="shared" ref="D101:G101" si="90">+EXP(D56-D59/(D60*D55))*24/1000</f>
        <v>1.3372997524243571E-3</v>
      </c>
      <c r="E101" s="9">
        <f t="shared" ref="E101:F101" si="91">+EXP(E56-E59/(E60*E55))*24/1000</f>
        <v>1.3372997524243571E-3</v>
      </c>
      <c r="F101" s="9">
        <f t="shared" si="91"/>
        <v>1.3372997524243571E-3</v>
      </c>
      <c r="G101" s="9">
        <f t="shared" si="90"/>
        <v>1.3372997524243571E-3</v>
      </c>
      <c r="H101" s="9">
        <f t="shared" ref="H101" si="92">+EXP(H56-H59/(H60*H55))*24/1000</f>
        <v>1.3372997524243571E-3</v>
      </c>
      <c r="I101" s="9">
        <f t="shared" si="89"/>
        <v>1.3372997524243571E-3</v>
      </c>
      <c r="J101" s="9">
        <f t="shared" si="89"/>
        <v>1.3372997524243571E-3</v>
      </c>
      <c r="K101" s="9">
        <f t="shared" ref="K101:L101" si="93">+EXP(K56-K59/(K60*K55))*24/1000</f>
        <v>1.3372997524243571E-3</v>
      </c>
      <c r="L101" s="9">
        <f t="shared" si="93"/>
        <v>1.3372997524243571E-3</v>
      </c>
    </row>
    <row r="102" spans="1:12" x14ac:dyDescent="0.25">
      <c r="A102" s="2" t="s">
        <v>146</v>
      </c>
      <c r="B102" s="2"/>
      <c r="C102" s="9">
        <f t="shared" ref="C102:J102" si="94">+C101*C64</f>
        <v>8.9153316828290471E-3</v>
      </c>
      <c r="D102" s="9">
        <f t="shared" ref="D102:G102" si="95">+D101*D64</f>
        <v>8.9153316828290471E-3</v>
      </c>
      <c r="E102" s="9">
        <f t="shared" ref="E102:F102" si="96">+E101*E64</f>
        <v>8.9153316828290471E-3</v>
      </c>
      <c r="F102" s="9">
        <f t="shared" si="96"/>
        <v>8.9153316828290471E-3</v>
      </c>
      <c r="G102" s="9">
        <f t="shared" si="95"/>
        <v>8.9153316828290471E-3</v>
      </c>
      <c r="H102" s="9">
        <f t="shared" ref="H102" si="97">+H101*H64</f>
        <v>8.9153316828290471E-3</v>
      </c>
      <c r="I102" s="9">
        <f t="shared" si="94"/>
        <v>8.9153316828290471E-3</v>
      </c>
      <c r="J102" s="9">
        <f t="shared" si="94"/>
        <v>8.9153316828290471E-3</v>
      </c>
      <c r="K102" s="9">
        <f t="shared" ref="K102:L102" si="98">+K101*K64</f>
        <v>8.9153316828290471E-3</v>
      </c>
      <c r="L102" s="9">
        <f t="shared" si="98"/>
        <v>8.9153316828290471E-3</v>
      </c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 t="s">
        <v>147</v>
      </c>
      <c r="B104" s="2"/>
      <c r="C104" s="4">
        <f t="shared" ref="C104:J104" si="99">+C100*C82</f>
        <v>1029.9408000000001</v>
      </c>
      <c r="D104" s="4">
        <f t="shared" ref="D104:G104" si="100">+D100*D82</f>
        <v>1029.9408000000001</v>
      </c>
      <c r="E104" s="4">
        <f t="shared" ref="E104:F104" si="101">+E100*E82</f>
        <v>1029.9408000000001</v>
      </c>
      <c r="F104" s="4">
        <f t="shared" si="101"/>
        <v>1029.9408000000001</v>
      </c>
      <c r="G104" s="4">
        <f t="shared" si="100"/>
        <v>1029.9408000000001</v>
      </c>
      <c r="H104" s="4">
        <f t="shared" ref="H104" si="102">+H100*H82</f>
        <v>1029.9408000000001</v>
      </c>
      <c r="I104" s="4">
        <f t="shared" si="99"/>
        <v>1029.9408000000001</v>
      </c>
      <c r="J104" s="4">
        <f t="shared" si="99"/>
        <v>1029.9408000000001</v>
      </c>
      <c r="K104" s="4">
        <f t="shared" ref="K104:L104" si="103">+K100*K82</f>
        <v>1029.9408000000001</v>
      </c>
      <c r="L104" s="4">
        <f t="shared" si="103"/>
        <v>1029.9408000000001</v>
      </c>
    </row>
    <row r="105" spans="1:12" x14ac:dyDescent="0.25">
      <c r="A105" s="2" t="s">
        <v>148</v>
      </c>
      <c r="B105" s="2"/>
      <c r="C105" s="4">
        <f t="shared" ref="C105:J105" si="104">+C82*(1-C100)</f>
        <v>1422.2992000000004</v>
      </c>
      <c r="D105" s="4">
        <f t="shared" ref="D105:G105" si="105">+D82*(1-D100)</f>
        <v>1422.2992000000004</v>
      </c>
      <c r="E105" s="4">
        <f t="shared" ref="E105:F105" si="106">+E82*(1-E100)</f>
        <v>1422.2992000000004</v>
      </c>
      <c r="F105" s="4">
        <f t="shared" si="106"/>
        <v>1422.2992000000004</v>
      </c>
      <c r="G105" s="4">
        <f t="shared" si="105"/>
        <v>1422.2992000000004</v>
      </c>
      <c r="H105" s="4">
        <f t="shared" ref="H105" si="107">+H82*(1-H100)</f>
        <v>1422.2992000000004</v>
      </c>
      <c r="I105" s="4">
        <f t="shared" si="104"/>
        <v>1422.2992000000004</v>
      </c>
      <c r="J105" s="4">
        <f t="shared" si="104"/>
        <v>1422.2992000000004</v>
      </c>
      <c r="K105" s="4">
        <f t="shared" ref="K105:L105" si="108">+K82*(1-K100)</f>
        <v>1422.2992000000004</v>
      </c>
      <c r="L105" s="4">
        <f t="shared" si="108"/>
        <v>1422.2992000000004</v>
      </c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 t="s">
        <v>149</v>
      </c>
      <c r="B107" s="2"/>
      <c r="C107" s="4">
        <f t="shared" ref="C107:L107" si="109">+(1-C102)^C13</f>
        <v>0.69039949990558758</v>
      </c>
      <c r="D107" s="4">
        <f t="shared" si="109"/>
        <v>0.97359445852778914</v>
      </c>
      <c r="E107" s="4">
        <f t="shared" si="109"/>
        <v>0.69039949990558758</v>
      </c>
      <c r="F107" s="4">
        <f t="shared" si="109"/>
        <v>0.69039949990558758</v>
      </c>
      <c r="G107" s="4">
        <f t="shared" si="109"/>
        <v>0.69039949990558758</v>
      </c>
      <c r="H107" s="4">
        <f t="shared" si="109"/>
        <v>0.69039949990558758</v>
      </c>
      <c r="I107" s="4">
        <f t="shared" si="109"/>
        <v>0.97359445852778914</v>
      </c>
      <c r="J107" s="4">
        <f t="shared" si="109"/>
        <v>0.97359445852778914</v>
      </c>
      <c r="K107" s="4">
        <f t="shared" si="109"/>
        <v>0.97359445852778914</v>
      </c>
      <c r="L107" s="4">
        <f t="shared" si="109"/>
        <v>0.97359445852778914</v>
      </c>
    </row>
    <row r="108" spans="1:12" x14ac:dyDescent="0.25">
      <c r="A108" s="2" t="s">
        <v>150</v>
      </c>
      <c r="B108" s="2"/>
      <c r="C108" s="4">
        <f t="shared" ref="C108:H108" si="110">1-C107</f>
        <v>0.30960050009441242</v>
      </c>
      <c r="D108" s="4">
        <f t="shared" si="110"/>
        <v>2.6405541472210858E-2</v>
      </c>
      <c r="E108" s="4">
        <f t="shared" si="110"/>
        <v>0.30960050009441242</v>
      </c>
      <c r="F108" s="4">
        <f t="shared" si="110"/>
        <v>0.30960050009441242</v>
      </c>
      <c r="G108" s="4">
        <f t="shared" si="110"/>
        <v>0.30960050009441242</v>
      </c>
      <c r="H108" s="4">
        <f t="shared" si="110"/>
        <v>0.30960050009441242</v>
      </c>
      <c r="I108" s="4">
        <f t="shared" ref="I108:L108" si="111">1-I107</f>
        <v>2.6405541472210858E-2</v>
      </c>
      <c r="J108" s="4">
        <f t="shared" ref="J108:K108" si="112">1-J107</f>
        <v>2.6405541472210858E-2</v>
      </c>
      <c r="K108" s="4">
        <f t="shared" si="112"/>
        <v>2.6405541472210858E-2</v>
      </c>
      <c r="L108" s="4">
        <f t="shared" si="111"/>
        <v>2.6405541472210858E-2</v>
      </c>
    </row>
    <row r="109" spans="1:12" x14ac:dyDescent="0.25">
      <c r="A109" s="2" t="s">
        <v>151</v>
      </c>
      <c r="B109" s="2"/>
      <c r="C109" s="4">
        <f t="shared" ref="C109:J109" si="113">+C108/C64</f>
        <v>4.6440075014161863E-2</v>
      </c>
      <c r="D109" s="4">
        <f t="shared" ref="D109:G109" si="114">+D108/D64</f>
        <v>3.9608312208316288E-3</v>
      </c>
      <c r="E109" s="4">
        <f t="shared" ref="E109:F109" si="115">+E108/E64</f>
        <v>4.6440075014161863E-2</v>
      </c>
      <c r="F109" s="4">
        <f t="shared" si="115"/>
        <v>4.6440075014161863E-2</v>
      </c>
      <c r="G109" s="4">
        <f t="shared" si="114"/>
        <v>4.6440075014161863E-2</v>
      </c>
      <c r="H109" s="4">
        <f t="shared" ref="H109" si="116">+H108/H64</f>
        <v>4.6440075014161863E-2</v>
      </c>
      <c r="I109" s="4">
        <f t="shared" si="113"/>
        <v>3.9608312208316288E-3</v>
      </c>
      <c r="J109" s="4">
        <f t="shared" si="113"/>
        <v>3.9608312208316288E-3</v>
      </c>
      <c r="K109" s="4">
        <f t="shared" ref="K109:L109" si="117">+K108/K64</f>
        <v>3.9608312208316288E-3</v>
      </c>
      <c r="L109" s="4">
        <f t="shared" si="117"/>
        <v>3.9608312208316288E-3</v>
      </c>
    </row>
    <row r="110" spans="1:12" x14ac:dyDescent="0.25">
      <c r="A110" s="2" t="s">
        <v>152</v>
      </c>
      <c r="B110" s="2"/>
      <c r="C110" s="4">
        <f t="shared" ref="C110:J110" si="118">+C109*C82*C100</f>
        <v>47.830528012145884</v>
      </c>
      <c r="D110" s="4">
        <f t="shared" ref="D110:G110" si="119">+D109*D82*D100</f>
        <v>4.0794216762483044</v>
      </c>
      <c r="E110" s="4">
        <f t="shared" ref="E110:F110" si="120">+E109*E82*E100</f>
        <v>47.830528012145884</v>
      </c>
      <c r="F110" s="4">
        <f t="shared" si="120"/>
        <v>47.830528012145884</v>
      </c>
      <c r="G110" s="4">
        <f t="shared" si="119"/>
        <v>47.830528012145884</v>
      </c>
      <c r="H110" s="4">
        <f t="shared" ref="H110" si="121">+H109*H82*H100</f>
        <v>47.830528012145884</v>
      </c>
      <c r="I110" s="4">
        <f t="shared" si="118"/>
        <v>4.0794216762483044</v>
      </c>
      <c r="J110" s="4">
        <f t="shared" si="118"/>
        <v>4.0794216762483044</v>
      </c>
      <c r="K110" s="4">
        <f t="shared" ref="K110:L110" si="122">+K109*K82*K100</f>
        <v>4.0794216762483044</v>
      </c>
      <c r="L110" s="4">
        <f t="shared" si="122"/>
        <v>4.0794216762483044</v>
      </c>
    </row>
    <row r="111" spans="1:12" x14ac:dyDescent="0.25">
      <c r="A111" s="2" t="s">
        <v>153</v>
      </c>
      <c r="B111" s="2"/>
      <c r="C111" s="4">
        <f t="shared" ref="C111:H111" si="123">+C110*1000/C93</f>
        <v>1.7003677570445355</v>
      </c>
      <c r="D111" s="4">
        <f t="shared" si="123"/>
        <v>0.14502279974663373</v>
      </c>
      <c r="E111" s="4">
        <f t="shared" si="123"/>
        <v>1.7003677570445355</v>
      </c>
      <c r="F111" s="4">
        <f t="shared" si="123"/>
        <v>1.7003677570445355</v>
      </c>
      <c r="G111" s="4">
        <f t="shared" si="123"/>
        <v>1.7003677570445355</v>
      </c>
      <c r="H111" s="4">
        <f t="shared" si="123"/>
        <v>1.7003677570445355</v>
      </c>
      <c r="I111" s="4">
        <f t="shared" ref="I111:L111" si="124">+I110*1000/I93</f>
        <v>0.14502279974663373</v>
      </c>
      <c r="J111" s="4">
        <f t="shared" ref="J111:K111" si="125">+J110*1000/J93</f>
        <v>0.14502279974663373</v>
      </c>
      <c r="K111" s="4">
        <f t="shared" si="125"/>
        <v>0.14502279974663373</v>
      </c>
      <c r="L111" s="4">
        <f t="shared" si="124"/>
        <v>0.14502279974663373</v>
      </c>
    </row>
    <row r="113" spans="1:12" x14ac:dyDescent="0.25">
      <c r="A113" s="2" t="s">
        <v>154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 t="s">
        <v>155</v>
      </c>
      <c r="B114" s="2"/>
      <c r="C114" s="4">
        <f t="shared" ref="C114:L114" si="126">+(1-C102)^(C7+C13)</f>
        <v>0.67814409395437902</v>
      </c>
      <c r="D114" s="4">
        <f t="shared" si="126"/>
        <v>0.95631200782680115</v>
      </c>
      <c r="E114" s="4">
        <f t="shared" si="126"/>
        <v>0.67814409395437902</v>
      </c>
      <c r="F114" s="4">
        <f t="shared" si="126"/>
        <v>0.67814409395437902</v>
      </c>
      <c r="G114" s="4">
        <f t="shared" si="126"/>
        <v>0.67814409395437902</v>
      </c>
      <c r="H114" s="4">
        <f t="shared" si="126"/>
        <v>0.67814409395437902</v>
      </c>
      <c r="I114" s="4">
        <f t="shared" si="126"/>
        <v>0.95631200782680115</v>
      </c>
      <c r="J114" s="4">
        <f t="shared" si="126"/>
        <v>0.95631200782680115</v>
      </c>
      <c r="K114" s="4">
        <f t="shared" si="126"/>
        <v>0.95631200782680115</v>
      </c>
      <c r="L114" s="4">
        <f t="shared" si="126"/>
        <v>0.95631200782680115</v>
      </c>
    </row>
    <row r="115" spans="1:12" x14ac:dyDescent="0.25">
      <c r="A115" s="2" t="s">
        <v>156</v>
      </c>
      <c r="B115" s="2"/>
      <c r="C115" s="4">
        <f t="shared" ref="C115:H115" si="127">1-C114</f>
        <v>0.32185590604562098</v>
      </c>
      <c r="D115" s="4">
        <f t="shared" si="127"/>
        <v>4.3687992173198853E-2</v>
      </c>
      <c r="E115" s="4">
        <f t="shared" si="127"/>
        <v>0.32185590604562098</v>
      </c>
      <c r="F115" s="4">
        <f t="shared" si="127"/>
        <v>0.32185590604562098</v>
      </c>
      <c r="G115" s="4">
        <f t="shared" si="127"/>
        <v>0.32185590604562098</v>
      </c>
      <c r="H115" s="4">
        <f t="shared" si="127"/>
        <v>0.32185590604562098</v>
      </c>
      <c r="I115" s="4">
        <f t="shared" ref="I115:L115" si="128">1-I114</f>
        <v>4.3687992173198853E-2</v>
      </c>
      <c r="J115" s="4">
        <f t="shared" ref="J115:K115" si="129">1-J114</f>
        <v>4.3687992173198853E-2</v>
      </c>
      <c r="K115" s="4">
        <f t="shared" si="129"/>
        <v>4.3687992173198853E-2</v>
      </c>
      <c r="L115" s="4">
        <f t="shared" si="128"/>
        <v>4.3687992173198853E-2</v>
      </c>
    </row>
    <row r="116" spans="1:12" x14ac:dyDescent="0.25">
      <c r="A116" s="2" t="s">
        <v>151</v>
      </c>
      <c r="B116" s="2"/>
      <c r="C116" s="4">
        <f t="shared" ref="C116:J116" si="130">+C115/C64</f>
        <v>4.8278385906843142E-2</v>
      </c>
      <c r="D116" s="4">
        <f t="shared" ref="D116:G116" si="131">+D115/D64</f>
        <v>6.5531988259798276E-3</v>
      </c>
      <c r="E116" s="4">
        <f t="shared" ref="E116:F116" si="132">+E115/E64</f>
        <v>4.8278385906843142E-2</v>
      </c>
      <c r="F116" s="4">
        <f t="shared" si="132"/>
        <v>4.8278385906843142E-2</v>
      </c>
      <c r="G116" s="4">
        <f t="shared" si="131"/>
        <v>4.8278385906843142E-2</v>
      </c>
      <c r="H116" s="4">
        <f t="shared" ref="H116" si="133">+H115/H64</f>
        <v>4.8278385906843142E-2</v>
      </c>
      <c r="I116" s="4">
        <f t="shared" si="130"/>
        <v>6.5531988259798276E-3</v>
      </c>
      <c r="J116" s="4">
        <f t="shared" si="130"/>
        <v>6.5531988259798276E-3</v>
      </c>
      <c r="K116" s="4">
        <f t="shared" ref="K116:L116" si="134">+K115/K64</f>
        <v>6.5531988259798276E-3</v>
      </c>
      <c r="L116" s="4">
        <f t="shared" si="134"/>
        <v>6.5531988259798276E-3</v>
      </c>
    </row>
    <row r="117" spans="1:12" x14ac:dyDescent="0.25">
      <c r="A117" s="2" t="s">
        <v>152</v>
      </c>
      <c r="B117" s="2"/>
      <c r="C117" s="4">
        <f t="shared" ref="C117:J117" si="135">+C82*C100*C116</f>
        <v>49.723879403602758</v>
      </c>
      <c r="D117" s="4">
        <f t="shared" ref="D117:G117" si="136">+D82*D100*D116</f>
        <v>6.7494068413887254</v>
      </c>
      <c r="E117" s="4">
        <f t="shared" ref="E117:F117" si="137">+E82*E100*E116</f>
        <v>49.723879403602758</v>
      </c>
      <c r="F117" s="4">
        <f t="shared" si="137"/>
        <v>49.723879403602758</v>
      </c>
      <c r="G117" s="4">
        <f t="shared" si="136"/>
        <v>49.723879403602758</v>
      </c>
      <c r="H117" s="4">
        <f t="shared" ref="H117" si="138">+H82*H100*H116</f>
        <v>49.723879403602758</v>
      </c>
      <c r="I117" s="4">
        <f t="shared" si="135"/>
        <v>6.7494068413887254</v>
      </c>
      <c r="J117" s="4">
        <f t="shared" si="135"/>
        <v>6.7494068413887254</v>
      </c>
      <c r="K117" s="4">
        <f t="shared" ref="K117:L117" si="139">+K82*K100*K116</f>
        <v>6.7494068413887254</v>
      </c>
      <c r="L117" s="4">
        <f t="shared" si="139"/>
        <v>6.7494068413887254</v>
      </c>
    </row>
    <row r="118" spans="1:12" x14ac:dyDescent="0.25">
      <c r="A118" s="2" t="s">
        <v>153</v>
      </c>
      <c r="B118" s="2"/>
      <c r="C118" s="4">
        <f t="shared" ref="C118:H118" si="140">+C117*1000/C93</f>
        <v>1.7676761015807103</v>
      </c>
      <c r="D118" s="4">
        <f t="shared" si="140"/>
        <v>0.23994035293440419</v>
      </c>
      <c r="E118" s="4">
        <f t="shared" si="140"/>
        <v>1.7676761015807103</v>
      </c>
      <c r="F118" s="4">
        <f t="shared" si="140"/>
        <v>1.7676761015807103</v>
      </c>
      <c r="G118" s="4">
        <f t="shared" si="140"/>
        <v>1.7676761015807103</v>
      </c>
      <c r="H118" s="4">
        <f t="shared" si="140"/>
        <v>1.7676761015807103</v>
      </c>
      <c r="I118" s="4">
        <f t="shared" ref="I118:L118" si="141">+I117*1000/I93</f>
        <v>0.23994035293440419</v>
      </c>
      <c r="J118" s="4">
        <f t="shared" ref="J118:K118" si="142">+J117*1000/J93</f>
        <v>0.23994035293440419</v>
      </c>
      <c r="K118" s="4">
        <f t="shared" si="142"/>
        <v>0.23994035293440419</v>
      </c>
      <c r="L118" s="4">
        <f t="shared" si="141"/>
        <v>0.23994035293440419</v>
      </c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 t="s">
        <v>157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 t="s">
        <v>158</v>
      </c>
      <c r="B121" s="2"/>
      <c r="C121" s="4">
        <f t="shared" ref="C121:H121" si="143">C107*C104</f>
        <v>711.07061325236089</v>
      </c>
      <c r="D121" s="4">
        <f t="shared" si="143"/>
        <v>1002.744655491678</v>
      </c>
      <c r="E121" s="4">
        <f t="shared" si="143"/>
        <v>711.07061325236089</v>
      </c>
      <c r="F121" s="4">
        <f t="shared" si="143"/>
        <v>711.07061325236089</v>
      </c>
      <c r="G121" s="4">
        <f t="shared" si="143"/>
        <v>711.07061325236089</v>
      </c>
      <c r="H121" s="4">
        <f t="shared" si="143"/>
        <v>711.07061325236089</v>
      </c>
      <c r="I121" s="4">
        <f t="shared" ref="I121:L121" si="144">I107*I104</f>
        <v>1002.744655491678</v>
      </c>
      <c r="J121" s="4">
        <f t="shared" ref="J121:K121" si="145">J107*J104</f>
        <v>1002.744655491678</v>
      </c>
      <c r="K121" s="4">
        <f t="shared" si="145"/>
        <v>1002.744655491678</v>
      </c>
      <c r="L121" s="4">
        <f t="shared" si="144"/>
        <v>1002.744655491678</v>
      </c>
    </row>
    <row r="122" spans="1:12" x14ac:dyDescent="0.25">
      <c r="A122" s="2" t="s">
        <v>159</v>
      </c>
      <c r="B122" s="2"/>
      <c r="C122" s="4">
        <f t="shared" ref="C122:H122" si="146">+C105</f>
        <v>1422.2992000000004</v>
      </c>
      <c r="D122" s="4">
        <f t="shared" si="146"/>
        <v>1422.2992000000004</v>
      </c>
      <c r="E122" s="4">
        <f t="shared" si="146"/>
        <v>1422.2992000000004</v>
      </c>
      <c r="F122" s="4">
        <f t="shared" si="146"/>
        <v>1422.2992000000004</v>
      </c>
      <c r="G122" s="4">
        <f t="shared" si="146"/>
        <v>1422.2992000000004</v>
      </c>
      <c r="H122" s="4">
        <f t="shared" si="146"/>
        <v>1422.2992000000004</v>
      </c>
      <c r="I122" s="4">
        <f t="shared" ref="I122:L122" si="147">+I105</f>
        <v>1422.2992000000004</v>
      </c>
      <c r="J122" s="4">
        <f t="shared" ref="J122:K122" si="148">+J105</f>
        <v>1422.2992000000004</v>
      </c>
      <c r="K122" s="4">
        <f t="shared" si="148"/>
        <v>1422.2992000000004</v>
      </c>
      <c r="L122" s="4">
        <f t="shared" si="147"/>
        <v>1422.2992000000004</v>
      </c>
    </row>
    <row r="123" spans="1:12" x14ac:dyDescent="0.25">
      <c r="A123" s="2" t="s">
        <v>160</v>
      </c>
      <c r="B123" s="2"/>
      <c r="C123" s="4">
        <f t="shared" ref="C123:H123" si="149">+C121*1000/C93</f>
        <v>25.278448597706678</v>
      </c>
      <c r="D123" s="4">
        <f t="shared" si="149"/>
        <v>35.647414979692691</v>
      </c>
      <c r="E123" s="4">
        <f t="shared" si="149"/>
        <v>25.278448597706678</v>
      </c>
      <c r="F123" s="4">
        <f t="shared" si="149"/>
        <v>25.278448597706678</v>
      </c>
      <c r="G123" s="4">
        <f t="shared" si="149"/>
        <v>25.278448597706678</v>
      </c>
      <c r="H123" s="4">
        <f t="shared" si="149"/>
        <v>25.278448597706678</v>
      </c>
      <c r="I123" s="4">
        <f t="shared" ref="I123:L123" si="150">+I121*1000/I93</f>
        <v>35.647414979692691</v>
      </c>
      <c r="J123" s="4">
        <f t="shared" ref="J123:K123" si="151">+J121*1000/J93</f>
        <v>35.647414979692691</v>
      </c>
      <c r="K123" s="4">
        <f t="shared" si="151"/>
        <v>35.647414979692691</v>
      </c>
      <c r="L123" s="4">
        <f t="shared" si="150"/>
        <v>35.647414979692691</v>
      </c>
    </row>
    <row r="124" spans="1:12" x14ac:dyDescent="0.25">
      <c r="A124" s="2" t="s">
        <v>161</v>
      </c>
      <c r="B124" s="2"/>
      <c r="C124" s="4">
        <f t="shared" ref="C124:H124" si="152">+C122*1000/C93</f>
        <v>50.562513128354162</v>
      </c>
      <c r="D124" s="4">
        <f t="shared" si="152"/>
        <v>50.562513128354162</v>
      </c>
      <c r="E124" s="4">
        <f t="shared" si="152"/>
        <v>50.562513128354162</v>
      </c>
      <c r="F124" s="4">
        <f t="shared" si="152"/>
        <v>50.562513128354162</v>
      </c>
      <c r="G124" s="4">
        <f t="shared" si="152"/>
        <v>50.562513128354162</v>
      </c>
      <c r="H124" s="4">
        <f t="shared" si="152"/>
        <v>50.562513128354162</v>
      </c>
      <c r="I124" s="4">
        <f t="shared" ref="I124:L124" si="153">+I122*1000/I93</f>
        <v>50.562513128354162</v>
      </c>
      <c r="J124" s="4">
        <f t="shared" ref="J124:K124" si="154">+J122*1000/J93</f>
        <v>50.562513128354162</v>
      </c>
      <c r="K124" s="4">
        <f t="shared" si="154"/>
        <v>50.562513128354162</v>
      </c>
      <c r="L124" s="4">
        <f t="shared" si="153"/>
        <v>50.562513128354162</v>
      </c>
    </row>
    <row r="125" spans="1:12" x14ac:dyDescent="0.25">
      <c r="A125" s="2" t="s">
        <v>162</v>
      </c>
      <c r="B125" s="2"/>
      <c r="C125" s="4">
        <f t="shared" ref="C125:H125" si="155">+C123+C124</f>
        <v>75.84096172606084</v>
      </c>
      <c r="D125" s="4">
        <f t="shared" si="155"/>
        <v>86.209928108046853</v>
      </c>
      <c r="E125" s="4">
        <f t="shared" si="155"/>
        <v>75.84096172606084</v>
      </c>
      <c r="F125" s="4">
        <f t="shared" si="155"/>
        <v>75.84096172606084</v>
      </c>
      <c r="G125" s="4">
        <f t="shared" si="155"/>
        <v>75.84096172606084</v>
      </c>
      <c r="H125" s="4">
        <f t="shared" si="155"/>
        <v>75.84096172606084</v>
      </c>
      <c r="I125" s="4">
        <f t="shared" ref="I125:L125" si="156">+I123+I124</f>
        <v>86.209928108046853</v>
      </c>
      <c r="J125" s="4">
        <f t="shared" ref="J125:K125" si="157">+J123+J124</f>
        <v>86.209928108046853</v>
      </c>
      <c r="K125" s="4">
        <f t="shared" si="157"/>
        <v>86.209928108046853</v>
      </c>
      <c r="L125" s="4">
        <f t="shared" si="156"/>
        <v>86.209928108046853</v>
      </c>
    </row>
    <row r="126" spans="1:12" x14ac:dyDescent="0.25">
      <c r="A126" s="2" t="s">
        <v>163</v>
      </c>
      <c r="B126" s="2" t="s">
        <v>164</v>
      </c>
      <c r="C126" s="3">
        <f t="shared" ref="C126:L126" si="158">VS_kvæg_tot_omsat_lager</f>
        <v>0.50118257038654102</v>
      </c>
      <c r="D126" s="3">
        <f t="shared" si="158"/>
        <v>0.50118257038654102</v>
      </c>
      <c r="E126" s="3">
        <f t="shared" si="158"/>
        <v>0.50118257038654102</v>
      </c>
      <c r="F126" s="3">
        <f t="shared" si="158"/>
        <v>0.50118257038654102</v>
      </c>
      <c r="G126" s="3">
        <f t="shared" si="158"/>
        <v>0.50118257038654102</v>
      </c>
      <c r="H126" s="3">
        <f t="shared" si="158"/>
        <v>0.50118257038654102</v>
      </c>
      <c r="I126" s="3">
        <f t="shared" si="158"/>
        <v>0.50118257038654102</v>
      </c>
      <c r="J126" s="3">
        <f t="shared" si="158"/>
        <v>0.50118257038654102</v>
      </c>
      <c r="K126" s="3">
        <f t="shared" si="158"/>
        <v>0.50118257038654102</v>
      </c>
      <c r="L126" s="3">
        <f t="shared" si="158"/>
        <v>0.50118257038654102</v>
      </c>
    </row>
    <row r="127" spans="1:12" x14ac:dyDescent="0.25">
      <c r="A127" s="2" t="s">
        <v>165</v>
      </c>
      <c r="B127" s="2"/>
      <c r="C127" s="4">
        <f t="shared" ref="C127:H127" si="159">+C126*C123</f>
        <v>12.669117843582686</v>
      </c>
      <c r="D127" s="4">
        <f t="shared" si="159"/>
        <v>17.86586306715807</v>
      </c>
      <c r="E127" s="4">
        <f t="shared" si="159"/>
        <v>12.669117843582686</v>
      </c>
      <c r="F127" s="4">
        <f t="shared" si="159"/>
        <v>12.669117843582686</v>
      </c>
      <c r="G127" s="4">
        <f t="shared" si="159"/>
        <v>12.669117843582686</v>
      </c>
      <c r="H127" s="4">
        <f t="shared" si="159"/>
        <v>12.669117843582686</v>
      </c>
      <c r="I127" s="4">
        <f t="shared" ref="I127:L127" si="160">+I126*I123</f>
        <v>17.86586306715807</v>
      </c>
      <c r="J127" s="4">
        <f t="shared" ref="J127:K127" si="161">+J126*J123</f>
        <v>17.86586306715807</v>
      </c>
      <c r="K127" s="4">
        <f t="shared" si="161"/>
        <v>17.86586306715807</v>
      </c>
      <c r="L127" s="4">
        <f t="shared" si="160"/>
        <v>17.86586306715807</v>
      </c>
    </row>
    <row r="128" spans="1:12" x14ac:dyDescent="0.25">
      <c r="A128" s="2" t="s">
        <v>166</v>
      </c>
      <c r="B128" s="2"/>
      <c r="C128" s="4">
        <f t="shared" ref="C128:H128" si="162">+C124*C126</f>
        <v>25.341050294871764</v>
      </c>
      <c r="D128" s="4">
        <f t="shared" si="162"/>
        <v>25.341050294871764</v>
      </c>
      <c r="E128" s="4">
        <f t="shared" si="162"/>
        <v>25.341050294871764</v>
      </c>
      <c r="F128" s="4">
        <f t="shared" si="162"/>
        <v>25.341050294871764</v>
      </c>
      <c r="G128" s="4">
        <f t="shared" si="162"/>
        <v>25.341050294871764</v>
      </c>
      <c r="H128" s="4">
        <f t="shared" si="162"/>
        <v>25.341050294871764</v>
      </c>
      <c r="I128" s="4">
        <f t="shared" ref="I128:L128" si="163">+I124*I126</f>
        <v>25.341050294871764</v>
      </c>
      <c r="J128" s="4">
        <f t="shared" ref="J128:K128" si="164">+J124*J126</f>
        <v>25.341050294871764</v>
      </c>
      <c r="K128" s="4">
        <f t="shared" si="164"/>
        <v>25.341050294871764</v>
      </c>
      <c r="L128" s="4">
        <f t="shared" si="163"/>
        <v>25.341050294871764</v>
      </c>
    </row>
    <row r="129" spans="1:12" x14ac:dyDescent="0.25">
      <c r="A129" s="2" t="s">
        <v>167</v>
      </c>
      <c r="B129" s="2"/>
      <c r="C129" s="4">
        <f t="shared" ref="C129:J129" si="165">+C127/C64</f>
        <v>1.9003676765374029</v>
      </c>
      <c r="D129" s="4">
        <f t="shared" ref="D129:G129" si="166">+D127/D64</f>
        <v>2.6798794600737104</v>
      </c>
      <c r="E129" s="4">
        <f t="shared" ref="E129:F129" si="167">+E127/E64</f>
        <v>1.9003676765374029</v>
      </c>
      <c r="F129" s="4">
        <f t="shared" si="167"/>
        <v>1.9003676765374029</v>
      </c>
      <c r="G129" s="4">
        <f t="shared" si="166"/>
        <v>1.9003676765374029</v>
      </c>
      <c r="H129" s="4">
        <f t="shared" ref="H129" si="168">+H127/H64</f>
        <v>1.9003676765374029</v>
      </c>
      <c r="I129" s="4">
        <f t="shared" si="165"/>
        <v>2.6798794600737104</v>
      </c>
      <c r="J129" s="4">
        <f t="shared" si="165"/>
        <v>2.6798794600737104</v>
      </c>
      <c r="K129" s="4">
        <f t="shared" ref="K129:L129" si="169">+K127/K64</f>
        <v>2.6798794600737104</v>
      </c>
      <c r="L129" s="4">
        <f t="shared" si="169"/>
        <v>2.6798794600737104</v>
      </c>
    </row>
    <row r="130" spans="1:12" x14ac:dyDescent="0.25">
      <c r="A130" s="2" t="s">
        <v>168</v>
      </c>
      <c r="B130" s="2"/>
      <c r="C130" s="4">
        <f t="shared" ref="C130:J130" si="170">+C128/C64</f>
        <v>3.8011575442307644</v>
      </c>
      <c r="D130" s="4">
        <f t="shared" ref="D130:G130" si="171">+D128/D64</f>
        <v>3.8011575442307644</v>
      </c>
      <c r="E130" s="4">
        <f t="shared" ref="E130:F130" si="172">+E128/E64</f>
        <v>3.8011575442307644</v>
      </c>
      <c r="F130" s="4">
        <f t="shared" si="172"/>
        <v>3.8011575442307644</v>
      </c>
      <c r="G130" s="4">
        <f t="shared" si="171"/>
        <v>3.8011575442307644</v>
      </c>
      <c r="H130" s="4">
        <f t="shared" ref="H130" si="173">+H128/H64</f>
        <v>3.8011575442307644</v>
      </c>
      <c r="I130" s="4">
        <f t="shared" si="170"/>
        <v>3.8011575442307644</v>
      </c>
      <c r="J130" s="4">
        <f t="shared" si="170"/>
        <v>3.8011575442307644</v>
      </c>
      <c r="K130" s="4">
        <f t="shared" ref="K130:L130" si="174">+K128/K64</f>
        <v>3.8011575442307644</v>
      </c>
      <c r="L130" s="4">
        <f t="shared" si="174"/>
        <v>3.8011575442307644</v>
      </c>
    </row>
    <row r="131" spans="1:12" x14ac:dyDescent="0.25">
      <c r="A131" s="2" t="s">
        <v>153</v>
      </c>
      <c r="B131" s="2"/>
      <c r="C131" s="4">
        <f t="shared" ref="C131:L131" si="175">+SUM(C129)</f>
        <v>1.9003676765374029</v>
      </c>
      <c r="D131" s="4">
        <f t="shared" si="175"/>
        <v>2.6798794600737104</v>
      </c>
      <c r="E131" s="4">
        <f t="shared" si="175"/>
        <v>1.9003676765374029</v>
      </c>
      <c r="F131" s="4">
        <f t="shared" si="175"/>
        <v>1.9003676765374029</v>
      </c>
      <c r="G131" s="4">
        <f t="shared" si="175"/>
        <v>1.9003676765374029</v>
      </c>
      <c r="H131" s="4">
        <f t="shared" si="175"/>
        <v>1.9003676765374029</v>
      </c>
      <c r="I131" s="4">
        <f t="shared" si="175"/>
        <v>2.6798794600737104</v>
      </c>
      <c r="J131" s="4">
        <f t="shared" si="175"/>
        <v>2.6798794600737104</v>
      </c>
      <c r="K131" s="4">
        <f t="shared" si="175"/>
        <v>2.6798794600737104</v>
      </c>
      <c r="L131" s="4">
        <f t="shared" si="175"/>
        <v>2.6798794600737104</v>
      </c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 t="s">
        <v>169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 t="s">
        <v>158</v>
      </c>
      <c r="B134" s="2"/>
      <c r="C134" s="4">
        <f t="shared" ref="C134:H134" si="176">+C104*C107</f>
        <v>711.07061325236089</v>
      </c>
      <c r="D134" s="4">
        <f t="shared" si="176"/>
        <v>1002.744655491678</v>
      </c>
      <c r="E134" s="4">
        <f t="shared" si="176"/>
        <v>711.07061325236089</v>
      </c>
      <c r="F134" s="4">
        <f t="shared" si="176"/>
        <v>711.07061325236089</v>
      </c>
      <c r="G134" s="4">
        <f t="shared" si="176"/>
        <v>711.07061325236089</v>
      </c>
      <c r="H134" s="4">
        <f t="shared" si="176"/>
        <v>711.07061325236089</v>
      </c>
      <c r="I134" s="4">
        <f t="shared" ref="I134:L134" si="177">+I104*I107</f>
        <v>1002.744655491678</v>
      </c>
      <c r="J134" s="4">
        <f t="shared" ref="J134:K134" si="178">+J104*J107</f>
        <v>1002.744655491678</v>
      </c>
      <c r="K134" s="4">
        <f t="shared" si="178"/>
        <v>1002.744655491678</v>
      </c>
      <c r="L134" s="4">
        <f t="shared" si="177"/>
        <v>1002.744655491678</v>
      </c>
    </row>
    <row r="135" spans="1:12" x14ac:dyDescent="0.25">
      <c r="A135" s="2" t="s">
        <v>159</v>
      </c>
      <c r="B135" s="2"/>
      <c r="C135" s="4">
        <f t="shared" ref="C135:H135" si="179">+C105</f>
        <v>1422.2992000000004</v>
      </c>
      <c r="D135" s="4">
        <f t="shared" si="179"/>
        <v>1422.2992000000004</v>
      </c>
      <c r="E135" s="4">
        <f t="shared" si="179"/>
        <v>1422.2992000000004</v>
      </c>
      <c r="F135" s="4">
        <f t="shared" si="179"/>
        <v>1422.2992000000004</v>
      </c>
      <c r="G135" s="4">
        <f t="shared" si="179"/>
        <v>1422.2992000000004</v>
      </c>
      <c r="H135" s="4">
        <f t="shared" si="179"/>
        <v>1422.2992000000004</v>
      </c>
      <c r="I135" s="4">
        <f t="shared" ref="I135:L135" si="180">+I105</f>
        <v>1422.2992000000004</v>
      </c>
      <c r="J135" s="4">
        <f t="shared" ref="J135:K135" si="181">+J105</f>
        <v>1422.2992000000004</v>
      </c>
      <c r="K135" s="4">
        <f t="shared" si="181"/>
        <v>1422.2992000000004</v>
      </c>
      <c r="L135" s="4">
        <f t="shared" si="180"/>
        <v>1422.2992000000004</v>
      </c>
    </row>
    <row r="136" spans="1:12" x14ac:dyDescent="0.25">
      <c r="A136" s="2" t="s">
        <v>160</v>
      </c>
      <c r="B136" s="2"/>
      <c r="C136" s="4">
        <f t="shared" ref="C136:H136" si="182">+C134*1000/C93</f>
        <v>25.278448597706678</v>
      </c>
      <c r="D136" s="4">
        <f t="shared" si="182"/>
        <v>35.647414979692691</v>
      </c>
      <c r="E136" s="4">
        <f t="shared" si="182"/>
        <v>25.278448597706678</v>
      </c>
      <c r="F136" s="4">
        <f t="shared" si="182"/>
        <v>25.278448597706678</v>
      </c>
      <c r="G136" s="4">
        <f t="shared" si="182"/>
        <v>25.278448597706678</v>
      </c>
      <c r="H136" s="4">
        <f t="shared" si="182"/>
        <v>25.278448597706678</v>
      </c>
      <c r="I136" s="4">
        <f t="shared" ref="I136:L136" si="183">+I134*1000/I93</f>
        <v>35.647414979692691</v>
      </c>
      <c r="J136" s="4">
        <f t="shared" ref="J136:K136" si="184">+J134*1000/J93</f>
        <v>35.647414979692691</v>
      </c>
      <c r="K136" s="4">
        <f t="shared" si="184"/>
        <v>35.647414979692691</v>
      </c>
      <c r="L136" s="4">
        <f t="shared" si="183"/>
        <v>35.647414979692691</v>
      </c>
    </row>
    <row r="137" spans="1:12" x14ac:dyDescent="0.25">
      <c r="A137" s="2" t="s">
        <v>161</v>
      </c>
      <c r="B137" s="2"/>
      <c r="C137" s="4">
        <f t="shared" ref="C137:H137" si="185">+C135*1000/C93</f>
        <v>50.562513128354162</v>
      </c>
      <c r="D137" s="4">
        <f t="shared" si="185"/>
        <v>50.562513128354162</v>
      </c>
      <c r="E137" s="4">
        <f t="shared" si="185"/>
        <v>50.562513128354162</v>
      </c>
      <c r="F137" s="4">
        <f t="shared" si="185"/>
        <v>50.562513128354162</v>
      </c>
      <c r="G137" s="4">
        <f t="shared" si="185"/>
        <v>50.562513128354162</v>
      </c>
      <c r="H137" s="4">
        <f t="shared" si="185"/>
        <v>50.562513128354162</v>
      </c>
      <c r="I137" s="4">
        <f t="shared" ref="I137:L137" si="186">+I135*1000/I93</f>
        <v>50.562513128354162</v>
      </c>
      <c r="J137" s="4">
        <f t="shared" ref="J137:K137" si="187">+J135*1000/J93</f>
        <v>50.562513128354162</v>
      </c>
      <c r="K137" s="4">
        <f t="shared" si="187"/>
        <v>50.562513128354162</v>
      </c>
      <c r="L137" s="4">
        <f t="shared" si="186"/>
        <v>50.562513128354162</v>
      </c>
    </row>
    <row r="138" spans="1:12" x14ac:dyDescent="0.25">
      <c r="A138" s="2" t="s">
        <v>170</v>
      </c>
      <c r="B138" s="2"/>
      <c r="C138" s="4">
        <f t="shared" ref="C138:L138" si="188">+C95</f>
        <v>4.4117355048985116</v>
      </c>
      <c r="D138" s="4">
        <f t="shared" si="188"/>
        <v>4.4117355048985116</v>
      </c>
      <c r="E138" s="4">
        <f t="shared" si="188"/>
        <v>4.4117355048985116</v>
      </c>
      <c r="F138" s="4">
        <f t="shared" si="188"/>
        <v>4.4117355048985116</v>
      </c>
      <c r="G138" s="4">
        <f t="shared" si="188"/>
        <v>4.4117355048985116</v>
      </c>
      <c r="H138" s="4">
        <f t="shared" si="188"/>
        <v>4.4117355048985116</v>
      </c>
      <c r="I138" s="4">
        <f t="shared" si="188"/>
        <v>4.4117355048985116</v>
      </c>
      <c r="J138" s="4">
        <f t="shared" si="188"/>
        <v>4.4117355048985116</v>
      </c>
      <c r="K138" s="4">
        <f t="shared" si="188"/>
        <v>4.4117355048985116</v>
      </c>
      <c r="L138" s="4">
        <f t="shared" si="188"/>
        <v>4.4117355048985116</v>
      </c>
    </row>
    <row r="139" spans="1:12" x14ac:dyDescent="0.25">
      <c r="A139" s="2" t="s">
        <v>201</v>
      </c>
      <c r="B139" s="2"/>
      <c r="C139" s="4">
        <f t="shared" ref="C139:L139" si="189">+C136+C137</f>
        <v>75.84096172606084</v>
      </c>
      <c r="D139" s="4">
        <f t="shared" si="189"/>
        <v>86.209928108046853</v>
      </c>
      <c r="E139" s="4">
        <f t="shared" si="189"/>
        <v>75.84096172606084</v>
      </c>
      <c r="F139" s="4">
        <f t="shared" si="189"/>
        <v>75.84096172606084</v>
      </c>
      <c r="G139" s="4">
        <f t="shared" si="189"/>
        <v>75.84096172606084</v>
      </c>
      <c r="H139" s="4">
        <f t="shared" si="189"/>
        <v>75.84096172606084</v>
      </c>
      <c r="I139" s="4">
        <f t="shared" si="189"/>
        <v>86.209928108046853</v>
      </c>
      <c r="J139" s="4">
        <f t="shared" si="189"/>
        <v>86.209928108046853</v>
      </c>
      <c r="K139" s="4">
        <f t="shared" si="189"/>
        <v>86.209928108046853</v>
      </c>
      <c r="L139" s="4">
        <f t="shared" si="189"/>
        <v>86.209928108046853</v>
      </c>
    </row>
    <row r="140" spans="1:12" x14ac:dyDescent="0.25">
      <c r="A140" s="2" t="s">
        <v>202</v>
      </c>
      <c r="B140" s="2"/>
      <c r="C140" s="4">
        <f t="shared" ref="C140:L140" si="190">+C136+C137+C138</f>
        <v>80.252697230959356</v>
      </c>
      <c r="D140" s="4">
        <f t="shared" si="190"/>
        <v>90.621663612945369</v>
      </c>
      <c r="E140" s="4">
        <f t="shared" si="190"/>
        <v>80.252697230959356</v>
      </c>
      <c r="F140" s="4">
        <f t="shared" si="190"/>
        <v>80.252697230959356</v>
      </c>
      <c r="G140" s="4">
        <f t="shared" si="190"/>
        <v>80.252697230959356</v>
      </c>
      <c r="H140" s="4">
        <f t="shared" si="190"/>
        <v>80.252697230959356</v>
      </c>
      <c r="I140" s="4">
        <f t="shared" si="190"/>
        <v>90.621663612945369</v>
      </c>
      <c r="J140" s="4">
        <f t="shared" si="190"/>
        <v>90.621663612945369</v>
      </c>
      <c r="K140" s="4">
        <f t="shared" si="190"/>
        <v>90.621663612945369</v>
      </c>
      <c r="L140" s="4">
        <f t="shared" si="190"/>
        <v>90.621663612945369</v>
      </c>
    </row>
    <row r="141" spans="1:12" x14ac:dyDescent="0.25">
      <c r="A141" s="2" t="s">
        <v>173</v>
      </c>
      <c r="B141" s="2" t="s">
        <v>174</v>
      </c>
      <c r="C141" s="3">
        <v>0.52</v>
      </c>
      <c r="D141" s="3">
        <v>0.52</v>
      </c>
      <c r="E141" s="3">
        <v>0.52</v>
      </c>
      <c r="F141" s="3">
        <v>0.52</v>
      </c>
      <c r="G141" s="3">
        <v>0.52</v>
      </c>
      <c r="H141" s="3">
        <v>0.52</v>
      </c>
      <c r="I141" s="3">
        <v>0.52</v>
      </c>
      <c r="J141" s="3">
        <v>0.52</v>
      </c>
      <c r="K141" s="3">
        <v>0.52</v>
      </c>
      <c r="L141" s="3">
        <v>0.52</v>
      </c>
    </row>
    <row r="142" spans="1:12" x14ac:dyDescent="0.25">
      <c r="A142" s="2" t="s">
        <v>175</v>
      </c>
      <c r="B142" s="2"/>
      <c r="C142" s="3">
        <v>230</v>
      </c>
      <c r="D142" s="3">
        <v>230</v>
      </c>
      <c r="E142" s="3">
        <v>230</v>
      </c>
      <c r="F142" s="3">
        <v>230</v>
      </c>
      <c r="G142" s="3">
        <v>230</v>
      </c>
      <c r="H142" s="3">
        <v>230</v>
      </c>
      <c r="I142" s="3">
        <v>230</v>
      </c>
      <c r="J142" s="3">
        <v>230</v>
      </c>
      <c r="K142" s="3">
        <v>230</v>
      </c>
      <c r="L142" s="3">
        <v>230</v>
      </c>
    </row>
    <row r="143" spans="1:12" x14ac:dyDescent="0.25">
      <c r="A143" s="2" t="s">
        <v>176</v>
      </c>
      <c r="B143" s="2"/>
      <c r="C143" s="3">
        <v>0.55000000000000004</v>
      </c>
      <c r="D143" s="3">
        <v>0.55000000000000004</v>
      </c>
      <c r="E143" s="3">
        <v>0.55000000000000004</v>
      </c>
      <c r="F143" s="3">
        <v>0.55000000000000004</v>
      </c>
      <c r="G143" s="3">
        <v>0.55000000000000004</v>
      </c>
      <c r="H143" s="3">
        <v>0.55000000000000004</v>
      </c>
      <c r="I143" s="3">
        <v>0.55000000000000004</v>
      </c>
      <c r="J143" s="3">
        <v>0.55000000000000004</v>
      </c>
      <c r="K143" s="3">
        <v>0.55000000000000004</v>
      </c>
      <c r="L143" s="3">
        <v>0.55000000000000004</v>
      </c>
    </row>
    <row r="144" spans="1:12" x14ac:dyDescent="0.25">
      <c r="A144" s="2" t="s">
        <v>177</v>
      </c>
      <c r="B144" s="2"/>
      <c r="C144" s="3">
        <v>0.71699999999999997</v>
      </c>
      <c r="D144" s="3">
        <v>0.71699999999999997</v>
      </c>
      <c r="E144" s="3">
        <v>0.71699999999999997</v>
      </c>
      <c r="F144" s="3">
        <v>0.71699999999999997</v>
      </c>
      <c r="G144" s="3">
        <v>0.71699999999999997</v>
      </c>
      <c r="H144" s="3">
        <v>0.71699999999999997</v>
      </c>
      <c r="I144" s="3">
        <v>0.71699999999999997</v>
      </c>
      <c r="J144" s="3">
        <v>0.71699999999999997</v>
      </c>
      <c r="K144" s="3">
        <v>0.71699999999999997</v>
      </c>
      <c r="L144" s="3">
        <v>0.71699999999999997</v>
      </c>
    </row>
    <row r="145" spans="1:12" x14ac:dyDescent="0.25">
      <c r="A145" s="2" t="s">
        <v>178</v>
      </c>
      <c r="B145" s="2"/>
      <c r="C145" s="4">
        <f t="shared" ref="C145:H145" si="191">+C142*C144/1000</f>
        <v>0.16491</v>
      </c>
      <c r="D145" s="4">
        <f t="shared" si="191"/>
        <v>0.16491</v>
      </c>
      <c r="E145" s="4">
        <f t="shared" si="191"/>
        <v>0.16491</v>
      </c>
      <c r="F145" s="4">
        <f t="shared" si="191"/>
        <v>0.16491</v>
      </c>
      <c r="G145" s="4">
        <f t="shared" si="191"/>
        <v>0.16491</v>
      </c>
      <c r="H145" s="4">
        <f t="shared" si="191"/>
        <v>0.16491</v>
      </c>
      <c r="I145" s="4">
        <f t="shared" ref="I145:L145" si="192">+I142*I144/1000</f>
        <v>0.16491</v>
      </c>
      <c r="J145" s="4">
        <f t="shared" ref="J145:K145" si="193">+J142*J144/1000</f>
        <v>0.16491</v>
      </c>
      <c r="K145" s="4">
        <f t="shared" si="193"/>
        <v>0.16491</v>
      </c>
      <c r="L145" s="4">
        <f t="shared" si="192"/>
        <v>0.16491</v>
      </c>
    </row>
    <row r="146" spans="1:12" x14ac:dyDescent="0.25">
      <c r="A146" s="2" t="s">
        <v>179</v>
      </c>
      <c r="B146" s="2"/>
      <c r="C146" s="26">
        <f t="shared" ref="C146:L146" si="194">+C145*C139</f>
        <v>12.506932998244693</v>
      </c>
      <c r="D146" s="26">
        <f t="shared" si="194"/>
        <v>14.216879244298006</v>
      </c>
      <c r="E146" s="26">
        <f t="shared" si="194"/>
        <v>12.506932998244693</v>
      </c>
      <c r="F146" s="26">
        <f t="shared" si="194"/>
        <v>12.506932998244693</v>
      </c>
      <c r="G146" s="26">
        <f t="shared" si="194"/>
        <v>12.506932998244693</v>
      </c>
      <c r="H146" s="26">
        <f t="shared" si="194"/>
        <v>12.506932998244693</v>
      </c>
      <c r="I146" s="26">
        <f t="shared" si="194"/>
        <v>14.216879244298006</v>
      </c>
      <c r="J146" s="26">
        <f t="shared" si="194"/>
        <v>14.216879244298006</v>
      </c>
      <c r="K146" s="26">
        <f t="shared" si="194"/>
        <v>14.216879244298006</v>
      </c>
      <c r="L146" s="26">
        <f t="shared" si="194"/>
        <v>14.216879244298006</v>
      </c>
    </row>
    <row r="147" spans="1:12" x14ac:dyDescent="0.25">
      <c r="A147" s="2" t="s">
        <v>180</v>
      </c>
      <c r="B147" s="2"/>
      <c r="C147" s="26">
        <f t="shared" ref="C147:L147" si="195">+C145*C140</f>
        <v>13.234472300357508</v>
      </c>
      <c r="D147" s="26">
        <f t="shared" si="195"/>
        <v>14.944418546410821</v>
      </c>
      <c r="E147" s="26">
        <f t="shared" si="195"/>
        <v>13.234472300357508</v>
      </c>
      <c r="F147" s="26">
        <f t="shared" si="195"/>
        <v>13.234472300357508</v>
      </c>
      <c r="G147" s="26">
        <f t="shared" si="195"/>
        <v>13.234472300357508</v>
      </c>
      <c r="H147" s="26">
        <f t="shared" si="195"/>
        <v>13.234472300357508</v>
      </c>
      <c r="I147" s="26">
        <f t="shared" si="195"/>
        <v>14.944418546410821</v>
      </c>
      <c r="J147" s="26">
        <f t="shared" si="195"/>
        <v>14.944418546410821</v>
      </c>
      <c r="K147" s="26">
        <f t="shared" si="195"/>
        <v>14.944418546410821</v>
      </c>
      <c r="L147" s="26">
        <f t="shared" si="195"/>
        <v>14.944418546410821</v>
      </c>
    </row>
    <row r="148" spans="1:12" x14ac:dyDescent="0.25">
      <c r="A148" s="2" t="s">
        <v>182</v>
      </c>
      <c r="B148" s="2"/>
      <c r="C148" s="4">
        <f t="shared" ref="C148:H148" si="196">+C140*(1-C141)</f>
        <v>38.521294670860492</v>
      </c>
      <c r="D148" s="4">
        <f t="shared" si="196"/>
        <v>43.498398534213777</v>
      </c>
      <c r="E148" s="4">
        <f t="shared" si="196"/>
        <v>38.521294670860492</v>
      </c>
      <c r="F148" s="4">
        <f t="shared" si="196"/>
        <v>38.521294670860492</v>
      </c>
      <c r="G148" s="4">
        <f t="shared" si="196"/>
        <v>38.521294670860492</v>
      </c>
      <c r="H148" s="4">
        <f t="shared" si="196"/>
        <v>38.521294670860492</v>
      </c>
      <c r="I148" s="4">
        <f t="shared" ref="I148:L148" si="197">+I140*(1-I141)</f>
        <v>43.498398534213777</v>
      </c>
      <c r="J148" s="4">
        <f t="shared" ref="J148:K148" si="198">+J140*(1-J141)</f>
        <v>43.498398534213777</v>
      </c>
      <c r="K148" s="4">
        <f t="shared" si="198"/>
        <v>43.498398534213777</v>
      </c>
      <c r="L148" s="4">
        <f t="shared" si="197"/>
        <v>43.498398534213777</v>
      </c>
    </row>
    <row r="149" spans="1:12" x14ac:dyDescent="0.25">
      <c r="A149" s="2" t="s">
        <v>183</v>
      </c>
      <c r="B149" s="2" t="s">
        <v>184</v>
      </c>
      <c r="C149" s="3">
        <f t="shared" ref="C149:L149" si="199">+VS_tot_omsat_lager_afg</f>
        <v>0.13092377276210895</v>
      </c>
      <c r="D149" s="3">
        <f t="shared" si="199"/>
        <v>0.13092377276210895</v>
      </c>
      <c r="E149" s="3">
        <f t="shared" si="199"/>
        <v>0.13092377276210895</v>
      </c>
      <c r="F149" s="3">
        <f t="shared" si="199"/>
        <v>0.13092377276210895</v>
      </c>
      <c r="G149" s="3">
        <f t="shared" si="199"/>
        <v>0.13092377276210895</v>
      </c>
      <c r="H149" s="3">
        <f t="shared" si="199"/>
        <v>0.13092377276210895</v>
      </c>
      <c r="I149" s="3">
        <f t="shared" si="199"/>
        <v>0.13092377276210895</v>
      </c>
      <c r="J149" s="3">
        <f t="shared" si="199"/>
        <v>0.13092377276210895</v>
      </c>
      <c r="K149" s="3">
        <f t="shared" si="199"/>
        <v>0.13092377276210895</v>
      </c>
      <c r="L149" s="3">
        <f t="shared" si="199"/>
        <v>0.13092377276210895</v>
      </c>
    </row>
    <row r="150" spans="1:12" x14ac:dyDescent="0.25">
      <c r="A150" s="2" t="s">
        <v>185</v>
      </c>
      <c r="B150" s="2"/>
      <c r="C150" s="4">
        <f t="shared" ref="C150:H150" si="200">+C148*C149</f>
        <v>5.0433532299899779</v>
      </c>
      <c r="D150" s="4">
        <f t="shared" si="200"/>
        <v>5.6949744452090574</v>
      </c>
      <c r="E150" s="4">
        <f t="shared" si="200"/>
        <v>5.0433532299899779</v>
      </c>
      <c r="F150" s="4">
        <f t="shared" si="200"/>
        <v>5.0433532299899779</v>
      </c>
      <c r="G150" s="4">
        <f t="shared" si="200"/>
        <v>5.0433532299899779</v>
      </c>
      <c r="H150" s="4">
        <f t="shared" si="200"/>
        <v>5.0433532299899779</v>
      </c>
      <c r="I150" s="4">
        <f t="shared" ref="I150:L150" si="201">+I148*I149</f>
        <v>5.6949744452090574</v>
      </c>
      <c r="J150" s="4">
        <f t="shared" ref="J150:K150" si="202">+J148*J149</f>
        <v>5.6949744452090574</v>
      </c>
      <c r="K150" s="4">
        <f t="shared" si="202"/>
        <v>5.6949744452090574</v>
      </c>
      <c r="L150" s="4">
        <f t="shared" si="201"/>
        <v>5.6949744452090574</v>
      </c>
    </row>
    <row r="151" spans="1:12" x14ac:dyDescent="0.25">
      <c r="A151" s="2" t="s">
        <v>153</v>
      </c>
      <c r="B151" s="2"/>
      <c r="C151" s="4">
        <f t="shared" ref="C151:H151" si="203">+C150/C65</f>
        <v>0.30260119379939865</v>
      </c>
      <c r="D151" s="4">
        <f t="shared" si="203"/>
        <v>0.34169846671254339</v>
      </c>
      <c r="E151" s="4">
        <f t="shared" si="203"/>
        <v>0.30260119379939865</v>
      </c>
      <c r="F151" s="4">
        <f t="shared" si="203"/>
        <v>0.30260119379939865</v>
      </c>
      <c r="G151" s="4">
        <f t="shared" si="203"/>
        <v>0.30260119379939865</v>
      </c>
      <c r="H151" s="4">
        <f t="shared" si="203"/>
        <v>0.30260119379939865</v>
      </c>
      <c r="I151" s="4">
        <f t="shared" ref="I151:L151" si="204">+I150/I65</f>
        <v>0.34169846671254339</v>
      </c>
      <c r="J151" s="4">
        <f t="shared" ref="J151:K151" si="205">+J150/J65</f>
        <v>0.34169846671254339</v>
      </c>
      <c r="K151" s="4">
        <f t="shared" si="205"/>
        <v>0.34169846671254339</v>
      </c>
      <c r="L151" s="4">
        <f t="shared" si="204"/>
        <v>0.34169846671254339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24" workbookViewId="0">
      <selection activeCell="C19" sqref="C19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231</v>
      </c>
      <c r="B1" s="1">
        <v>31.3</v>
      </c>
      <c r="C1" t="s">
        <v>86</v>
      </c>
      <c r="D1" s="1">
        <v>81000</v>
      </c>
      <c r="E1" t="s">
        <v>88</v>
      </c>
      <c r="F1" s="1">
        <v>8.31</v>
      </c>
    </row>
    <row r="2" spans="1:20" x14ac:dyDescent="0.25">
      <c r="A2" t="s">
        <v>203</v>
      </c>
      <c r="B2" s="1">
        <v>0.45</v>
      </c>
      <c r="C2" t="s">
        <v>204</v>
      </c>
      <c r="D2" s="1">
        <v>4</v>
      </c>
      <c r="E2" t="s">
        <v>205</v>
      </c>
      <c r="F2" s="1">
        <v>6.67</v>
      </c>
    </row>
    <row r="4" spans="1:20" x14ac:dyDescent="0.25">
      <c r="A4" t="s">
        <v>206</v>
      </c>
    </row>
    <row r="5" spans="1:20" x14ac:dyDescent="0.25">
      <c r="A5" t="s">
        <v>207</v>
      </c>
      <c r="B5" t="s">
        <v>208</v>
      </c>
      <c r="C5" t="s">
        <v>209</v>
      </c>
      <c r="D5" t="s">
        <v>210</v>
      </c>
      <c r="E5" t="s">
        <v>211</v>
      </c>
      <c r="G5" t="s">
        <v>207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212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213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232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214</v>
      </c>
    </row>
    <row r="25" spans="1:20" x14ac:dyDescent="0.25">
      <c r="A25" t="s">
        <v>207</v>
      </c>
      <c r="B25" t="s">
        <v>208</v>
      </c>
      <c r="C25" t="s">
        <v>209</v>
      </c>
      <c r="D25" t="s">
        <v>210</v>
      </c>
      <c r="E25" t="s">
        <v>211</v>
      </c>
      <c r="G25" t="s">
        <v>207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 t="shared" ref="E26:E37" si="10"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si="10"/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C39">
        <f>AVERAGE(C26:C37)</f>
        <v>12.506333333333336</v>
      </c>
      <c r="G39" s="12" t="s">
        <v>212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213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215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216</v>
      </c>
      <c r="B43" s="1">
        <v>10</v>
      </c>
      <c r="C43" t="s">
        <v>217</v>
      </c>
      <c r="D43" s="1">
        <v>27.9</v>
      </c>
      <c r="E43" t="s">
        <v>218</v>
      </c>
      <c r="F43" s="1">
        <f>+CH4_CH4_CO2__afg/16*12/CH4_VS</f>
        <v>16.666666666666668</v>
      </c>
    </row>
    <row r="45" spans="1:20" x14ac:dyDescent="0.25">
      <c r="A45" t="s">
        <v>207</v>
      </c>
      <c r="B45" t="s">
        <v>208</v>
      </c>
      <c r="C45" t="s">
        <v>209</v>
      </c>
      <c r="D45" t="s">
        <v>210</v>
      </c>
      <c r="E45" t="s">
        <v>211</v>
      </c>
      <c r="G45" t="s">
        <v>207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5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6">+ROUND(B47*0.75+6.3,1)</f>
        <v>7.2</v>
      </c>
      <c r="D47" s="7">
        <v>1</v>
      </c>
      <c r="E47" s="11">
        <f t="shared" si="15"/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6"/>
        <v>8.6</v>
      </c>
      <c r="D48" s="7">
        <v>1</v>
      </c>
      <c r="E48" s="11">
        <f t="shared" si="15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6"/>
        <v>11.9</v>
      </c>
      <c r="D49" s="7">
        <v>1</v>
      </c>
      <c r="E49" s="11">
        <f t="shared" si="15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6"/>
        <v>14.9</v>
      </c>
      <c r="D50" s="7">
        <v>1</v>
      </c>
      <c r="E50" s="11">
        <f t="shared" si="15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6"/>
        <v>17.3</v>
      </c>
      <c r="D51" s="7">
        <v>1</v>
      </c>
      <c r="E51" s="11">
        <f t="shared" si="15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6"/>
        <v>19.399999999999999</v>
      </c>
      <c r="D52" s="7">
        <v>1</v>
      </c>
      <c r="E52" s="11">
        <f t="shared" si="15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6"/>
        <v>19.2</v>
      </c>
      <c r="D53" s="7">
        <v>1</v>
      </c>
      <c r="E53" s="11">
        <f t="shared" si="15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6"/>
        <v>16.7</v>
      </c>
      <c r="D54" s="7">
        <v>1</v>
      </c>
      <c r="E54" s="11">
        <f t="shared" si="15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6"/>
        <v>13.4</v>
      </c>
      <c r="D55" s="7">
        <v>1</v>
      </c>
      <c r="E55" s="11">
        <f t="shared" si="15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6"/>
        <v>10.6</v>
      </c>
      <c r="D56" s="7">
        <v>1</v>
      </c>
      <c r="E56" s="11">
        <f t="shared" si="15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6"/>
        <v>8</v>
      </c>
      <c r="D57" s="7">
        <v>1</v>
      </c>
      <c r="E57" s="11">
        <f t="shared" si="15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C59">
        <f>AVERAGE(C46:C57)</f>
        <v>12.883333333333333</v>
      </c>
      <c r="G59" s="12" t="s">
        <v>212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219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220</v>
      </c>
      <c r="C62" t="s">
        <v>221</v>
      </c>
      <c r="D62" t="s">
        <v>222</v>
      </c>
      <c r="E62" t="s">
        <v>223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2024-02-02T09:13:58Z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