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5-KVIK/model/"/>
    </mc:Choice>
  </mc:AlternateContent>
  <xr:revisionPtr revIDLastSave="495" documentId="13_ncr:1_{A03A6902-9A89-4468-8B98-E20900CA048E}" xr6:coauthVersionLast="47" xr6:coauthVersionMax="47" xr10:uidLastSave="{9D8326B6-B157-4248-9545-0A16789FB148}"/>
  <bookViews>
    <workbookView xWindow="28680" yWindow="-120" windowWidth="19440" windowHeight="115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16" i="1" l="1"/>
  <c r="B43" i="2"/>
  <c r="BF80" i="1"/>
  <c r="X77" i="1"/>
  <c r="W77" i="1"/>
  <c r="V77" i="1"/>
  <c r="U77" i="1"/>
  <c r="T77" i="1"/>
  <c r="S77" i="1"/>
  <c r="R77" i="1"/>
  <c r="P77" i="1"/>
  <c r="O77" i="1"/>
  <c r="F6" i="10"/>
  <c r="E27" i="10"/>
  <c r="Q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Q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D43" i="2" l="1"/>
  <c r="B1" i="2"/>
  <c r="L73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E48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AH59" i="1"/>
  <c r="AH50" i="1" s="1"/>
  <c r="AI59" i="1"/>
  <c r="AI50" i="1" s="1"/>
  <c r="AJ59" i="1"/>
  <c r="AJ50" i="1" s="1"/>
  <c r="AK59" i="1"/>
  <c r="AK50" i="1" s="1"/>
  <c r="AL59" i="1"/>
  <c r="AL50" i="1" s="1"/>
  <c r="AM59" i="1"/>
  <c r="AM50" i="1" s="1"/>
  <c r="AN59" i="1"/>
  <c r="AN50" i="1" s="1"/>
  <c r="AO59" i="1"/>
  <c r="AO50" i="1" s="1"/>
  <c r="AP59" i="1"/>
  <c r="AP50" i="1" s="1"/>
  <c r="AQ59" i="1"/>
  <c r="AQ50" i="1" s="1"/>
  <c r="AR59" i="1"/>
  <c r="AS59" i="1"/>
  <c r="AS50" i="1" s="1"/>
  <c r="AT59" i="1"/>
  <c r="AT50" i="1" s="1"/>
  <c r="AU59" i="1"/>
  <c r="AU50" i="1" s="1"/>
  <c r="AV59" i="1"/>
  <c r="AV50" i="1" s="1"/>
  <c r="AW59" i="1"/>
  <c r="AW50" i="1" s="1"/>
  <c r="AX59" i="1"/>
  <c r="AX50" i="1" s="1"/>
  <c r="AY59" i="1"/>
  <c r="AZ59" i="1"/>
  <c r="AZ50" i="1" s="1"/>
  <c r="BA59" i="1"/>
  <c r="BA50" i="1" s="1"/>
  <c r="BB59" i="1"/>
  <c r="BB50" i="1" s="1"/>
  <c r="BC59" i="1"/>
  <c r="BD59" i="1"/>
  <c r="BD50" i="1" s="1"/>
  <c r="BE59" i="1"/>
  <c r="BE50" i="1" s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E60" i="1"/>
  <c r="E59" i="1"/>
  <c r="AG45" i="1"/>
  <c r="AG59" i="1" s="1"/>
  <c r="V45" i="1"/>
  <c r="V59" i="1" s="1"/>
  <c r="L45" i="1"/>
  <c r="L59" i="1" s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E47" i="1"/>
  <c r="F47" i="1"/>
  <c r="G47" i="1"/>
  <c r="H47" i="1"/>
  <c r="I47" i="1"/>
  <c r="J47" i="1"/>
  <c r="K47" i="1"/>
  <c r="L47" i="1"/>
  <c r="M4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E36" i="1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E138" i="10"/>
  <c r="E144" i="1"/>
  <c r="E147" i="1" s="1"/>
  <c r="N50" i="1" l="1"/>
  <c r="AY50" i="1"/>
  <c r="G50" i="1"/>
  <c r="P50" i="1"/>
  <c r="AE50" i="1"/>
  <c r="W50" i="1"/>
  <c r="Y50" i="1"/>
  <c r="AA50" i="1"/>
  <c r="AF50" i="1"/>
  <c r="X50" i="1"/>
  <c r="H50" i="1"/>
  <c r="R50" i="1"/>
  <c r="I50" i="1"/>
  <c r="J50" i="1"/>
  <c r="Z50" i="1"/>
  <c r="Q50" i="1"/>
  <c r="AB50" i="1"/>
  <c r="S50" i="1"/>
  <c r="O50" i="1"/>
  <c r="F50" i="1"/>
  <c r="AD50" i="1"/>
  <c r="U50" i="1"/>
  <c r="M50" i="1"/>
  <c r="AC50" i="1"/>
  <c r="T50" i="1"/>
  <c r="K50" i="1"/>
  <c r="E50" i="1"/>
  <c r="F76" i="10"/>
  <c r="I141" i="10"/>
  <c r="I92" i="10"/>
  <c r="I84" i="10"/>
  <c r="I87" i="10" s="1"/>
  <c r="I88" i="10" s="1"/>
  <c r="I52" i="10" s="1"/>
  <c r="I82" i="10"/>
  <c r="I76" i="10"/>
  <c r="I73" i="10"/>
  <c r="I72" i="10"/>
  <c r="I71" i="10"/>
  <c r="I70" i="10"/>
  <c r="I61" i="10"/>
  <c r="I101" i="10" s="1"/>
  <c r="I47" i="10"/>
  <c r="H141" i="10"/>
  <c r="H92" i="10"/>
  <c r="H84" i="10"/>
  <c r="H87" i="10" s="1"/>
  <c r="H88" i="10" s="1"/>
  <c r="H52" i="10" s="1"/>
  <c r="H82" i="10"/>
  <c r="H103" i="10" s="1"/>
  <c r="H76" i="10"/>
  <c r="H73" i="10"/>
  <c r="H72" i="10"/>
  <c r="H71" i="10"/>
  <c r="H70" i="10"/>
  <c r="H61" i="10"/>
  <c r="H101" i="10" s="1"/>
  <c r="H47" i="10"/>
  <c r="G141" i="10"/>
  <c r="G92" i="10"/>
  <c r="G84" i="10"/>
  <c r="G87" i="10" s="1"/>
  <c r="G88" i="10" s="1"/>
  <c r="G52" i="10" s="1"/>
  <c r="G82" i="10"/>
  <c r="G103" i="10" s="1"/>
  <c r="G76" i="10"/>
  <c r="G73" i="10"/>
  <c r="G72" i="10"/>
  <c r="G71" i="10"/>
  <c r="G70" i="10"/>
  <c r="G61" i="10"/>
  <c r="G101" i="10" s="1"/>
  <c r="G47" i="10"/>
  <c r="E6" i="2"/>
  <c r="CG39" i="1"/>
  <c r="CG50" i="1" s="1"/>
  <c r="F47" i="10"/>
  <c r="J47" i="10"/>
  <c r="K47" i="10"/>
  <c r="L47" i="10"/>
  <c r="M47" i="10"/>
  <c r="N47" i="10"/>
  <c r="O47" i="10"/>
  <c r="P47" i="10"/>
  <c r="Q47" i="10"/>
  <c r="E47" i="10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G39" i="1"/>
  <c r="BG50" i="1" s="1"/>
  <c r="BH39" i="1"/>
  <c r="BH50" i="1" s="1"/>
  <c r="BI39" i="1"/>
  <c r="BI50" i="1" s="1"/>
  <c r="BJ39" i="1"/>
  <c r="BJ50" i="1" s="1"/>
  <c r="BK39" i="1"/>
  <c r="BK50" i="1" s="1"/>
  <c r="BL39" i="1"/>
  <c r="BL50" i="1" s="1"/>
  <c r="BM39" i="1"/>
  <c r="BN39" i="1"/>
  <c r="BN50" i="1" s="1"/>
  <c r="BO39" i="1"/>
  <c r="BO50" i="1" s="1"/>
  <c r="BP39" i="1"/>
  <c r="BP50" i="1" s="1"/>
  <c r="BQ39" i="1"/>
  <c r="BQ50" i="1" s="1"/>
  <c r="BR39" i="1"/>
  <c r="BR50" i="1" s="1"/>
  <c r="BS39" i="1"/>
  <c r="BS50" i="1" s="1"/>
  <c r="BT39" i="1"/>
  <c r="BT50" i="1" s="1"/>
  <c r="BU39" i="1"/>
  <c r="BU50" i="1" s="1"/>
  <c r="BV39" i="1"/>
  <c r="BW39" i="1"/>
  <c r="BW50" i="1" s="1"/>
  <c r="BX39" i="1"/>
  <c r="BX50" i="1" s="1"/>
  <c r="BY39" i="1"/>
  <c r="BY50" i="1" s="1"/>
  <c r="BZ39" i="1"/>
  <c r="BZ50" i="1" s="1"/>
  <c r="CA39" i="1"/>
  <c r="CA50" i="1" s="1"/>
  <c r="CB39" i="1"/>
  <c r="CB50" i="1" s="1"/>
  <c r="CC39" i="1"/>
  <c r="CC50" i="1" s="1"/>
  <c r="CD39" i="1"/>
  <c r="CD50" i="1" s="1"/>
  <c r="CE39" i="1"/>
  <c r="CE50" i="1" s="1"/>
  <c r="CF39" i="1"/>
  <c r="CH39" i="1"/>
  <c r="CH50" i="1" s="1"/>
  <c r="CI39" i="1"/>
  <c r="CI50" i="1" s="1"/>
  <c r="BF39" i="1"/>
  <c r="BF50" i="1" s="1"/>
  <c r="BF3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X51" i="1" s="1"/>
  <c r="X52" i="1" s="1"/>
  <c r="X53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D51" i="1" s="1"/>
  <c r="BD52" i="1" s="1"/>
  <c r="BD53" i="1" s="1"/>
  <c r="BE49" i="1"/>
  <c r="E49" i="1"/>
  <c r="AV147" i="1"/>
  <c r="AV85" i="1"/>
  <c r="AV86" i="1" s="1"/>
  <c r="AV89" i="1" s="1"/>
  <c r="AV79" i="1"/>
  <c r="AV76" i="1"/>
  <c r="AV75" i="1"/>
  <c r="AV73" i="1"/>
  <c r="AV72" i="1"/>
  <c r="AV63" i="1"/>
  <c r="AV107" i="1" s="1"/>
  <c r="AW63" i="1"/>
  <c r="AW107" i="1" s="1"/>
  <c r="AW72" i="1"/>
  <c r="AW73" i="1"/>
  <c r="AW75" i="1"/>
  <c r="AW76" i="1"/>
  <c r="AW79" i="1"/>
  <c r="AW85" i="1"/>
  <c r="AW86" i="1" s="1"/>
  <c r="AW89" i="1" s="1"/>
  <c r="AW147" i="1"/>
  <c r="AK147" i="1"/>
  <c r="AK85" i="1"/>
  <c r="AK86" i="1" s="1"/>
  <c r="AK89" i="1" s="1"/>
  <c r="AK79" i="1"/>
  <c r="AK76" i="1"/>
  <c r="AK75" i="1"/>
  <c r="AK73" i="1"/>
  <c r="AK72" i="1"/>
  <c r="AK63" i="1"/>
  <c r="AK107" i="1" s="1"/>
  <c r="Z147" i="1"/>
  <c r="Z85" i="1"/>
  <c r="Z86" i="1" s="1"/>
  <c r="Z89" i="1" s="1"/>
  <c r="Z79" i="1"/>
  <c r="Z76" i="1"/>
  <c r="Z75" i="1"/>
  <c r="Z73" i="1"/>
  <c r="Z72" i="1"/>
  <c r="Z63" i="1"/>
  <c r="Z107" i="1" s="1"/>
  <c r="CB147" i="1"/>
  <c r="CA147" i="1"/>
  <c r="BZ147" i="1"/>
  <c r="CB85" i="1"/>
  <c r="CB86" i="1" s="1"/>
  <c r="CB89" i="1" s="1"/>
  <c r="CA85" i="1"/>
  <c r="CA86" i="1" s="1"/>
  <c r="CA89" i="1" s="1"/>
  <c r="BZ85" i="1"/>
  <c r="BZ86" i="1" s="1"/>
  <c r="BZ89" i="1" s="1"/>
  <c r="CB80" i="1"/>
  <c r="CA80" i="1"/>
  <c r="BZ80" i="1"/>
  <c r="CB79" i="1"/>
  <c r="CA79" i="1"/>
  <c r="BZ79" i="1"/>
  <c r="CB76" i="1"/>
  <c r="CA76" i="1"/>
  <c r="BZ76" i="1"/>
  <c r="CB75" i="1"/>
  <c r="CA75" i="1"/>
  <c r="BZ75" i="1"/>
  <c r="CB73" i="1"/>
  <c r="CA73" i="1"/>
  <c r="BZ73" i="1"/>
  <c r="CB72" i="1"/>
  <c r="CA72" i="1"/>
  <c r="BZ72" i="1"/>
  <c r="CB63" i="1"/>
  <c r="CB107" i="1" s="1"/>
  <c r="CA63" i="1"/>
  <c r="CA107" i="1" s="1"/>
  <c r="BZ63" i="1"/>
  <c r="BZ107" i="1" s="1"/>
  <c r="BR147" i="1"/>
  <c r="BQ147" i="1"/>
  <c r="BP147" i="1"/>
  <c r="BR85" i="1"/>
  <c r="BR86" i="1" s="1"/>
  <c r="BQ85" i="1"/>
  <c r="BQ86" i="1" s="1"/>
  <c r="BQ89" i="1" s="1"/>
  <c r="BP85" i="1"/>
  <c r="BP86" i="1" s="1"/>
  <c r="BP89" i="1" s="1"/>
  <c r="BR80" i="1"/>
  <c r="BQ80" i="1"/>
  <c r="BP80" i="1"/>
  <c r="BR79" i="1"/>
  <c r="BQ79" i="1"/>
  <c r="BP79" i="1"/>
  <c r="BR76" i="1"/>
  <c r="BQ76" i="1"/>
  <c r="BP76" i="1"/>
  <c r="BR75" i="1"/>
  <c r="BQ75" i="1"/>
  <c r="BP75" i="1"/>
  <c r="BR73" i="1"/>
  <c r="BQ73" i="1"/>
  <c r="BP73" i="1"/>
  <c r="BR72" i="1"/>
  <c r="BQ72" i="1"/>
  <c r="BP72" i="1"/>
  <c r="BR63" i="1"/>
  <c r="BR107" i="1" s="1"/>
  <c r="BQ63" i="1"/>
  <c r="BQ107" i="1" s="1"/>
  <c r="BP63" i="1"/>
  <c r="BP107" i="1" s="1"/>
  <c r="BI147" i="1"/>
  <c r="BH147" i="1"/>
  <c r="BG147" i="1"/>
  <c r="BI85" i="1"/>
  <c r="BI86" i="1" s="1"/>
  <c r="BI89" i="1" s="1"/>
  <c r="BH85" i="1"/>
  <c r="BH86" i="1" s="1"/>
  <c r="BH89" i="1" s="1"/>
  <c r="BG85" i="1"/>
  <c r="BG86" i="1" s="1"/>
  <c r="BG89" i="1" s="1"/>
  <c r="BI80" i="1"/>
  <c r="BH80" i="1"/>
  <c r="BG80" i="1"/>
  <c r="BI79" i="1"/>
  <c r="BH79" i="1"/>
  <c r="BG79" i="1"/>
  <c r="BI76" i="1"/>
  <c r="BH76" i="1"/>
  <c r="BG76" i="1"/>
  <c r="BI75" i="1"/>
  <c r="BH75" i="1"/>
  <c r="BG75" i="1"/>
  <c r="BI73" i="1"/>
  <c r="BH73" i="1"/>
  <c r="BG73" i="1"/>
  <c r="BI72" i="1"/>
  <c r="BH72" i="1"/>
  <c r="BG72" i="1"/>
  <c r="BI63" i="1"/>
  <c r="BI107" i="1" s="1"/>
  <c r="BH63" i="1"/>
  <c r="BH107" i="1" s="1"/>
  <c r="BG63" i="1"/>
  <c r="BG107" i="1" s="1"/>
  <c r="AY147" i="1"/>
  <c r="AX147" i="1"/>
  <c r="AY85" i="1"/>
  <c r="AY86" i="1" s="1"/>
  <c r="AY89" i="1" s="1"/>
  <c r="AX85" i="1"/>
  <c r="AX86" i="1" s="1"/>
  <c r="AX89" i="1" s="1"/>
  <c r="AY79" i="1"/>
  <c r="AX79" i="1"/>
  <c r="AY76" i="1"/>
  <c r="AX76" i="1"/>
  <c r="AY75" i="1"/>
  <c r="AX75" i="1"/>
  <c r="AY73" i="1"/>
  <c r="AX73" i="1"/>
  <c r="AY72" i="1"/>
  <c r="AX72" i="1"/>
  <c r="AY63" i="1"/>
  <c r="AY107" i="1" s="1"/>
  <c r="AX63" i="1"/>
  <c r="AX107" i="1" s="1"/>
  <c r="AN147" i="1"/>
  <c r="AM147" i="1"/>
  <c r="AL147" i="1"/>
  <c r="AN85" i="1"/>
  <c r="AN86" i="1" s="1"/>
  <c r="AM85" i="1"/>
  <c r="AM86" i="1" s="1"/>
  <c r="AM89" i="1" s="1"/>
  <c r="AL85" i="1"/>
  <c r="AL86" i="1" s="1"/>
  <c r="AL89" i="1" s="1"/>
  <c r="AN79" i="1"/>
  <c r="AM79" i="1"/>
  <c r="AL79" i="1"/>
  <c r="AN76" i="1"/>
  <c r="AM76" i="1"/>
  <c r="AL76" i="1"/>
  <c r="AN75" i="1"/>
  <c r="AM75" i="1"/>
  <c r="AL75" i="1"/>
  <c r="AN73" i="1"/>
  <c r="AM73" i="1"/>
  <c r="AL73" i="1"/>
  <c r="AN72" i="1"/>
  <c r="AM72" i="1"/>
  <c r="AL72" i="1"/>
  <c r="AN63" i="1"/>
  <c r="AN107" i="1" s="1"/>
  <c r="AM63" i="1"/>
  <c r="AM107" i="1" s="1"/>
  <c r="AL63" i="1"/>
  <c r="AL107" i="1" s="1"/>
  <c r="AC147" i="1"/>
  <c r="AB147" i="1"/>
  <c r="AA147" i="1"/>
  <c r="AC85" i="1"/>
  <c r="AC86" i="1" s="1"/>
  <c r="AC89" i="1" s="1"/>
  <c r="AB85" i="1"/>
  <c r="AB86" i="1" s="1"/>
  <c r="AB89" i="1" s="1"/>
  <c r="AA85" i="1"/>
  <c r="AA86" i="1" s="1"/>
  <c r="AA89" i="1" s="1"/>
  <c r="AC79" i="1"/>
  <c r="AB79" i="1"/>
  <c r="AA79" i="1"/>
  <c r="AC76" i="1"/>
  <c r="AB76" i="1"/>
  <c r="AA76" i="1"/>
  <c r="AC75" i="1"/>
  <c r="AB75" i="1"/>
  <c r="AA75" i="1"/>
  <c r="AC73" i="1"/>
  <c r="AB73" i="1"/>
  <c r="AA73" i="1"/>
  <c r="AC72" i="1"/>
  <c r="AB72" i="1"/>
  <c r="AA72" i="1"/>
  <c r="AC63" i="1"/>
  <c r="AC107" i="1" s="1"/>
  <c r="AB63" i="1"/>
  <c r="AB107" i="1" s="1"/>
  <c r="AA63" i="1"/>
  <c r="AA107" i="1" s="1"/>
  <c r="R147" i="1"/>
  <c r="Q147" i="1"/>
  <c r="P147" i="1"/>
  <c r="R85" i="1"/>
  <c r="R86" i="1" s="1"/>
  <c r="R89" i="1" s="1"/>
  <c r="Q85" i="1"/>
  <c r="Q86" i="1" s="1"/>
  <c r="Q89" i="1" s="1"/>
  <c r="P85" i="1"/>
  <c r="P86" i="1" s="1"/>
  <c r="P89" i="1" s="1"/>
  <c r="R79" i="1"/>
  <c r="Q79" i="1"/>
  <c r="P79" i="1"/>
  <c r="R76" i="1"/>
  <c r="Q76" i="1"/>
  <c r="P76" i="1"/>
  <c r="R75" i="1"/>
  <c r="Q75" i="1"/>
  <c r="P75" i="1"/>
  <c r="R73" i="1"/>
  <c r="Q73" i="1"/>
  <c r="P73" i="1"/>
  <c r="R72" i="1"/>
  <c r="Q72" i="1"/>
  <c r="P72" i="1"/>
  <c r="R63" i="1"/>
  <c r="R107" i="1" s="1"/>
  <c r="Q63" i="1"/>
  <c r="Q107" i="1" s="1"/>
  <c r="P63" i="1"/>
  <c r="P107" i="1" s="1"/>
  <c r="H147" i="1"/>
  <c r="G147" i="1"/>
  <c r="F147" i="1"/>
  <c r="H85" i="1"/>
  <c r="H86" i="1" s="1"/>
  <c r="H89" i="1" s="1"/>
  <c r="G85" i="1"/>
  <c r="G86" i="1" s="1"/>
  <c r="F85" i="1"/>
  <c r="F86" i="1" s="1"/>
  <c r="H79" i="1"/>
  <c r="G79" i="1"/>
  <c r="F79" i="1"/>
  <c r="H76" i="1"/>
  <c r="G76" i="1"/>
  <c r="F76" i="1"/>
  <c r="H75" i="1"/>
  <c r="G75" i="1"/>
  <c r="F75" i="1"/>
  <c r="H73" i="1"/>
  <c r="G73" i="1"/>
  <c r="F73" i="1"/>
  <c r="H72" i="1"/>
  <c r="G72" i="1"/>
  <c r="F72" i="1"/>
  <c r="H63" i="1"/>
  <c r="H107" i="1" s="1"/>
  <c r="G63" i="1"/>
  <c r="G107" i="1" s="1"/>
  <c r="F63" i="1"/>
  <c r="F107" i="1" s="1"/>
  <c r="CC147" i="1"/>
  <c r="CC85" i="1"/>
  <c r="CC86" i="1" s="1"/>
  <c r="CC89" i="1" s="1"/>
  <c r="CC80" i="1"/>
  <c r="CC79" i="1"/>
  <c r="CC76" i="1"/>
  <c r="CC75" i="1"/>
  <c r="CC73" i="1"/>
  <c r="CC72" i="1"/>
  <c r="CC63" i="1"/>
  <c r="CC107" i="1" s="1"/>
  <c r="BS147" i="1"/>
  <c r="BS85" i="1"/>
  <c r="BS86" i="1" s="1"/>
  <c r="BS89" i="1" s="1"/>
  <c r="BS80" i="1"/>
  <c r="BS79" i="1"/>
  <c r="BS76" i="1"/>
  <c r="BS75" i="1"/>
  <c r="BS73" i="1"/>
  <c r="BS72" i="1"/>
  <c r="BS63" i="1"/>
  <c r="BS107" i="1" s="1"/>
  <c r="BJ147" i="1"/>
  <c r="BJ85" i="1"/>
  <c r="BJ86" i="1" s="1"/>
  <c r="BJ89" i="1" s="1"/>
  <c r="BJ80" i="1"/>
  <c r="BJ79" i="1"/>
  <c r="BJ76" i="1"/>
  <c r="BJ75" i="1"/>
  <c r="BJ73" i="1"/>
  <c r="BJ72" i="1"/>
  <c r="BJ63" i="1"/>
  <c r="BJ107" i="1" s="1"/>
  <c r="AZ147" i="1"/>
  <c r="AZ85" i="1"/>
  <c r="AZ86" i="1" s="1"/>
  <c r="AZ89" i="1" s="1"/>
  <c r="AZ79" i="1"/>
  <c r="AZ76" i="1"/>
  <c r="AZ75" i="1"/>
  <c r="AZ73" i="1"/>
  <c r="AZ72" i="1"/>
  <c r="AZ63" i="1"/>
  <c r="AZ107" i="1" s="1"/>
  <c r="AO147" i="1"/>
  <c r="AO85" i="1"/>
  <c r="AO86" i="1" s="1"/>
  <c r="AO89" i="1" s="1"/>
  <c r="AO79" i="1"/>
  <c r="AO76" i="1"/>
  <c r="AO75" i="1"/>
  <c r="AO73" i="1"/>
  <c r="AO72" i="1"/>
  <c r="AO63" i="1"/>
  <c r="AO107" i="1" s="1"/>
  <c r="AD147" i="1"/>
  <c r="AD85" i="1"/>
  <c r="AD86" i="1" s="1"/>
  <c r="AD79" i="1"/>
  <c r="AD76" i="1"/>
  <c r="AD75" i="1"/>
  <c r="AD73" i="1"/>
  <c r="AD72" i="1"/>
  <c r="AD63" i="1"/>
  <c r="AD107" i="1" s="1"/>
  <c r="S147" i="1"/>
  <c r="S85" i="1"/>
  <c r="S86" i="1" s="1"/>
  <c r="S89" i="1" s="1"/>
  <c r="S79" i="1"/>
  <c r="S76" i="1"/>
  <c r="S75" i="1"/>
  <c r="S73" i="1"/>
  <c r="S72" i="1"/>
  <c r="S63" i="1"/>
  <c r="S107" i="1" s="1"/>
  <c r="I147" i="1"/>
  <c r="I85" i="1"/>
  <c r="I86" i="1" s="1"/>
  <c r="I89" i="1" s="1"/>
  <c r="I79" i="1"/>
  <c r="I76" i="1"/>
  <c r="I75" i="1"/>
  <c r="I73" i="1"/>
  <c r="I72" i="1"/>
  <c r="I63" i="1"/>
  <c r="I107" i="1" s="1"/>
  <c r="J141" i="10"/>
  <c r="J92" i="10"/>
  <c r="J84" i="10"/>
  <c r="J87" i="10" s="1"/>
  <c r="J88" i="10" s="1"/>
  <c r="J52" i="10" s="1"/>
  <c r="J82" i="10"/>
  <c r="J76" i="10"/>
  <c r="J73" i="10"/>
  <c r="J72" i="10"/>
  <c r="J71" i="10"/>
  <c r="J70" i="10"/>
  <c r="J61" i="10"/>
  <c r="J101" i="10" s="1"/>
  <c r="O141" i="10"/>
  <c r="O92" i="10"/>
  <c r="O84" i="10"/>
  <c r="O87" i="10" s="1"/>
  <c r="O88" i="10" s="1"/>
  <c r="O52" i="10" s="1"/>
  <c r="O82" i="10"/>
  <c r="O103" i="10" s="1"/>
  <c r="O76" i="10"/>
  <c r="O73" i="10"/>
  <c r="O72" i="10"/>
  <c r="O71" i="10"/>
  <c r="O70" i="10"/>
  <c r="O61" i="10"/>
  <c r="O101" i="10" s="1"/>
  <c r="P141" i="10"/>
  <c r="P92" i="10"/>
  <c r="P84" i="10"/>
  <c r="P87" i="10" s="1"/>
  <c r="P88" i="10" s="1"/>
  <c r="P52" i="10" s="1"/>
  <c r="P82" i="10"/>
  <c r="P104" i="10" s="1"/>
  <c r="P76" i="10"/>
  <c r="P73" i="10"/>
  <c r="P72" i="10"/>
  <c r="P71" i="10"/>
  <c r="P70" i="10"/>
  <c r="P61" i="10"/>
  <c r="P101" i="10" s="1"/>
  <c r="K141" i="10"/>
  <c r="K92" i="10"/>
  <c r="K84" i="10"/>
  <c r="K87" i="10" s="1"/>
  <c r="K88" i="10" s="1"/>
  <c r="K52" i="10" s="1"/>
  <c r="K82" i="10"/>
  <c r="K104" i="10" s="1"/>
  <c r="K76" i="10"/>
  <c r="K73" i="10"/>
  <c r="K72" i="10"/>
  <c r="K71" i="10"/>
  <c r="K70" i="10"/>
  <c r="K61" i="10"/>
  <c r="K101" i="10" s="1"/>
  <c r="CD147" i="1"/>
  <c r="CD85" i="1"/>
  <c r="CD86" i="1" s="1"/>
  <c r="CD89" i="1" s="1"/>
  <c r="CD80" i="1"/>
  <c r="CD79" i="1"/>
  <c r="CD76" i="1"/>
  <c r="CD75" i="1"/>
  <c r="CD73" i="1"/>
  <c r="CD72" i="1"/>
  <c r="CD63" i="1"/>
  <c r="CD107" i="1" s="1"/>
  <c r="BT147" i="1"/>
  <c r="BT85" i="1"/>
  <c r="BT86" i="1" s="1"/>
  <c r="BT89" i="1" s="1"/>
  <c r="BT80" i="1"/>
  <c r="BT79" i="1"/>
  <c r="BT76" i="1"/>
  <c r="BT75" i="1"/>
  <c r="BT73" i="1"/>
  <c r="BT72" i="1"/>
  <c r="BT63" i="1"/>
  <c r="BT107" i="1" s="1"/>
  <c r="BK147" i="1"/>
  <c r="BK85" i="1"/>
  <c r="BK86" i="1" s="1"/>
  <c r="BK89" i="1" s="1"/>
  <c r="BK80" i="1"/>
  <c r="BK79" i="1"/>
  <c r="BK76" i="1"/>
  <c r="BK75" i="1"/>
  <c r="BK73" i="1"/>
  <c r="BK72" i="1"/>
  <c r="BK63" i="1"/>
  <c r="BK107" i="1" s="1"/>
  <c r="BA147" i="1"/>
  <c r="BA85" i="1"/>
  <c r="BA86" i="1" s="1"/>
  <c r="BA89" i="1" s="1"/>
  <c r="BA79" i="1"/>
  <c r="BA76" i="1"/>
  <c r="BA75" i="1"/>
  <c r="BA73" i="1"/>
  <c r="BA72" i="1"/>
  <c r="BA63" i="1"/>
  <c r="BA107" i="1" s="1"/>
  <c r="AP147" i="1"/>
  <c r="AP85" i="1"/>
  <c r="AP86" i="1" s="1"/>
  <c r="AP89" i="1" s="1"/>
  <c r="AP79" i="1"/>
  <c r="AP76" i="1"/>
  <c r="AP75" i="1"/>
  <c r="AP73" i="1"/>
  <c r="AP72" i="1"/>
  <c r="AP63" i="1"/>
  <c r="AP107" i="1" s="1"/>
  <c r="AQ63" i="1"/>
  <c r="AQ107" i="1" s="1"/>
  <c r="AQ72" i="1"/>
  <c r="AQ73" i="1"/>
  <c r="AQ75" i="1"/>
  <c r="AQ76" i="1"/>
  <c r="AQ79" i="1"/>
  <c r="AQ85" i="1"/>
  <c r="AQ86" i="1" s="1"/>
  <c r="AQ89" i="1" s="1"/>
  <c r="AQ147" i="1"/>
  <c r="AE147" i="1"/>
  <c r="AE85" i="1"/>
  <c r="AE86" i="1" s="1"/>
  <c r="AE89" i="1" s="1"/>
  <c r="AE79" i="1"/>
  <c r="AE76" i="1"/>
  <c r="AE75" i="1"/>
  <c r="AE73" i="1"/>
  <c r="AE72" i="1"/>
  <c r="AE63" i="1"/>
  <c r="AE107" i="1" s="1"/>
  <c r="T147" i="1"/>
  <c r="T85" i="1"/>
  <c r="T86" i="1" s="1"/>
  <c r="T89" i="1" s="1"/>
  <c r="T79" i="1"/>
  <c r="T76" i="1"/>
  <c r="T75" i="1"/>
  <c r="T73" i="1"/>
  <c r="T72" i="1"/>
  <c r="T63" i="1"/>
  <c r="T107" i="1" s="1"/>
  <c r="J147" i="1"/>
  <c r="J85" i="1"/>
  <c r="J86" i="1" s="1"/>
  <c r="J89" i="1" s="1"/>
  <c r="J79" i="1"/>
  <c r="J76" i="1"/>
  <c r="J75" i="1"/>
  <c r="J73" i="1"/>
  <c r="J72" i="1"/>
  <c r="J63" i="1"/>
  <c r="J107" i="1" s="1"/>
  <c r="CE147" i="1"/>
  <c r="CE85" i="1"/>
  <c r="CE86" i="1" s="1"/>
  <c r="CE89" i="1" s="1"/>
  <c r="CE80" i="1"/>
  <c r="CE79" i="1"/>
  <c r="CE76" i="1"/>
  <c r="CE75" i="1"/>
  <c r="CE73" i="1"/>
  <c r="CE72" i="1"/>
  <c r="CE63" i="1"/>
  <c r="CE107" i="1" s="1"/>
  <c r="BU147" i="1"/>
  <c r="BU85" i="1"/>
  <c r="BU86" i="1" s="1"/>
  <c r="BU89" i="1" s="1"/>
  <c r="BU80" i="1"/>
  <c r="BU79" i="1"/>
  <c r="BU76" i="1"/>
  <c r="BU75" i="1"/>
  <c r="BU73" i="1"/>
  <c r="BU72" i="1"/>
  <c r="BU63" i="1"/>
  <c r="BU107" i="1" s="1"/>
  <c r="BL147" i="1"/>
  <c r="BL85" i="1"/>
  <c r="BL86" i="1" s="1"/>
  <c r="BL89" i="1" s="1"/>
  <c r="BL80" i="1"/>
  <c r="BL79" i="1"/>
  <c r="BL76" i="1"/>
  <c r="BL75" i="1"/>
  <c r="BL73" i="1"/>
  <c r="BL72" i="1"/>
  <c r="BL63" i="1"/>
  <c r="BL107" i="1" s="1"/>
  <c r="BB147" i="1"/>
  <c r="BB85" i="1"/>
  <c r="BB86" i="1" s="1"/>
  <c r="BB89" i="1" s="1"/>
  <c r="BB79" i="1"/>
  <c r="BB76" i="1"/>
  <c r="BB75" i="1"/>
  <c r="BB73" i="1"/>
  <c r="BB72" i="1"/>
  <c r="BB63" i="1"/>
  <c r="BB107" i="1" s="1"/>
  <c r="AF147" i="1"/>
  <c r="AF85" i="1"/>
  <c r="AF86" i="1" s="1"/>
  <c r="AF89" i="1" s="1"/>
  <c r="AF79" i="1"/>
  <c r="AF76" i="1"/>
  <c r="AF75" i="1"/>
  <c r="AF73" i="1"/>
  <c r="AF72" i="1"/>
  <c r="AF63" i="1"/>
  <c r="AF107" i="1" s="1"/>
  <c r="U147" i="1"/>
  <c r="U85" i="1"/>
  <c r="U86" i="1" s="1"/>
  <c r="U89" i="1" s="1"/>
  <c r="U79" i="1"/>
  <c r="U76" i="1"/>
  <c r="U75" i="1"/>
  <c r="U73" i="1"/>
  <c r="U72" i="1"/>
  <c r="U63" i="1"/>
  <c r="U107" i="1" s="1"/>
  <c r="K147" i="1"/>
  <c r="K85" i="1"/>
  <c r="K86" i="1" s="1"/>
  <c r="K89" i="1" s="1"/>
  <c r="K79" i="1"/>
  <c r="K76" i="1"/>
  <c r="K75" i="1"/>
  <c r="K73" i="1"/>
  <c r="K72" i="1"/>
  <c r="K63" i="1"/>
  <c r="K107" i="1" s="1"/>
  <c r="Q141" i="10"/>
  <c r="Q92" i="10"/>
  <c r="Q84" i="10"/>
  <c r="Q87" i="10" s="1"/>
  <c r="Q88" i="10" s="1"/>
  <c r="Q52" i="10" s="1"/>
  <c r="Q82" i="10"/>
  <c r="Q103" i="10" s="1"/>
  <c r="Q76" i="10"/>
  <c r="Q73" i="10"/>
  <c r="Q72" i="10"/>
  <c r="Q71" i="10"/>
  <c r="Q70" i="10"/>
  <c r="Q61" i="10"/>
  <c r="Q101" i="10" s="1"/>
  <c r="L141" i="10"/>
  <c r="L92" i="10"/>
  <c r="L84" i="10"/>
  <c r="L87" i="10" s="1"/>
  <c r="L88" i="10" s="1"/>
  <c r="L52" i="10" s="1"/>
  <c r="L82" i="10"/>
  <c r="L76" i="10"/>
  <c r="L73" i="10"/>
  <c r="L72" i="10"/>
  <c r="L71" i="10"/>
  <c r="L70" i="10"/>
  <c r="L61" i="10"/>
  <c r="L101" i="10" s="1"/>
  <c r="F141" i="10"/>
  <c r="F92" i="10"/>
  <c r="F84" i="10"/>
  <c r="F87" i="10" s="1"/>
  <c r="F88" i="10" s="1"/>
  <c r="F52" i="10" s="1"/>
  <c r="F82" i="10"/>
  <c r="F104" i="10" s="1"/>
  <c r="F129" i="10" s="1"/>
  <c r="F73" i="10"/>
  <c r="F72" i="10"/>
  <c r="F71" i="10"/>
  <c r="F70" i="10"/>
  <c r="F61" i="10"/>
  <c r="F101" i="10" s="1"/>
  <c r="M141" i="10"/>
  <c r="M92" i="10"/>
  <c r="M84" i="10"/>
  <c r="M87" i="10" s="1"/>
  <c r="M88" i="10" s="1"/>
  <c r="M52" i="10" s="1"/>
  <c r="M82" i="10"/>
  <c r="M104" i="10" s="1"/>
  <c r="M76" i="10"/>
  <c r="M73" i="10"/>
  <c r="M72" i="10"/>
  <c r="M71" i="10"/>
  <c r="M70" i="10"/>
  <c r="M61" i="10"/>
  <c r="M101" i="10" s="1"/>
  <c r="CF147" i="1"/>
  <c r="CF85" i="1"/>
  <c r="CF86" i="1" s="1"/>
  <c r="CF89" i="1" s="1"/>
  <c r="CF80" i="1"/>
  <c r="CF79" i="1"/>
  <c r="CF76" i="1"/>
  <c r="CF75" i="1"/>
  <c r="CF73" i="1"/>
  <c r="CF72" i="1"/>
  <c r="CF63" i="1"/>
  <c r="CF107" i="1" s="1"/>
  <c r="BV147" i="1"/>
  <c r="BV85" i="1"/>
  <c r="BV86" i="1" s="1"/>
  <c r="BV89" i="1" s="1"/>
  <c r="BV80" i="1"/>
  <c r="BV79" i="1"/>
  <c r="BV76" i="1"/>
  <c r="BV75" i="1"/>
  <c r="BV73" i="1"/>
  <c r="BV72" i="1"/>
  <c r="BV63" i="1"/>
  <c r="BV107" i="1" s="1"/>
  <c r="BM147" i="1"/>
  <c r="BM85" i="1"/>
  <c r="BM86" i="1" s="1"/>
  <c r="BM89" i="1" s="1"/>
  <c r="BM80" i="1"/>
  <c r="BM79" i="1"/>
  <c r="BM76" i="1"/>
  <c r="BM75" i="1"/>
  <c r="BM73" i="1"/>
  <c r="BM72" i="1"/>
  <c r="BM63" i="1"/>
  <c r="BM107" i="1" s="1"/>
  <c r="BC147" i="1"/>
  <c r="BC85" i="1"/>
  <c r="BC86" i="1" s="1"/>
  <c r="BC89" i="1" s="1"/>
  <c r="BC79" i="1"/>
  <c r="BC76" i="1"/>
  <c r="BC75" i="1"/>
  <c r="BC73" i="1"/>
  <c r="BC72" i="1"/>
  <c r="BC63" i="1"/>
  <c r="BC107" i="1" s="1"/>
  <c r="AR147" i="1"/>
  <c r="AR85" i="1"/>
  <c r="AR86" i="1" s="1"/>
  <c r="AR89" i="1" s="1"/>
  <c r="AR79" i="1"/>
  <c r="AR76" i="1"/>
  <c r="AR75" i="1"/>
  <c r="AR73" i="1"/>
  <c r="AR72" i="1"/>
  <c r="AR63" i="1"/>
  <c r="AR107" i="1" s="1"/>
  <c r="AG147" i="1"/>
  <c r="AG85" i="1"/>
  <c r="AG86" i="1" s="1"/>
  <c r="AG89" i="1" s="1"/>
  <c r="AG79" i="1"/>
  <c r="AG76" i="1"/>
  <c r="AG75" i="1"/>
  <c r="AG73" i="1"/>
  <c r="AG72" i="1"/>
  <c r="AG63" i="1"/>
  <c r="AG107" i="1" s="1"/>
  <c r="V147" i="1"/>
  <c r="V85" i="1"/>
  <c r="V86" i="1" s="1"/>
  <c r="V89" i="1" s="1"/>
  <c r="V79" i="1"/>
  <c r="V76" i="1"/>
  <c r="V75" i="1"/>
  <c r="V73" i="1"/>
  <c r="V72" i="1"/>
  <c r="V63" i="1"/>
  <c r="V107" i="1" s="1"/>
  <c r="L147" i="1"/>
  <c r="L85" i="1"/>
  <c r="L86" i="1" s="1"/>
  <c r="L79" i="1"/>
  <c r="L76" i="1"/>
  <c r="L75" i="1"/>
  <c r="L72" i="1"/>
  <c r="L63" i="1"/>
  <c r="L107" i="1" s="1"/>
  <c r="CI147" i="1"/>
  <c r="CI85" i="1"/>
  <c r="CI86" i="1" s="1"/>
  <c r="CI89" i="1" s="1"/>
  <c r="CI80" i="1"/>
  <c r="CI79" i="1"/>
  <c r="CI76" i="1"/>
  <c r="CI75" i="1"/>
  <c r="CI73" i="1"/>
  <c r="CI72" i="1"/>
  <c r="CI63" i="1"/>
  <c r="CI107" i="1" s="1"/>
  <c r="BX147" i="1"/>
  <c r="BX85" i="1"/>
  <c r="BX86" i="1" s="1"/>
  <c r="BX89" i="1" s="1"/>
  <c r="BX80" i="1"/>
  <c r="BX79" i="1"/>
  <c r="BX76" i="1"/>
  <c r="BX75" i="1"/>
  <c r="BX73" i="1"/>
  <c r="BX72" i="1"/>
  <c r="BX63" i="1"/>
  <c r="BX107" i="1" s="1"/>
  <c r="BN147" i="1"/>
  <c r="BN85" i="1"/>
  <c r="BN86" i="1" s="1"/>
  <c r="BN89" i="1" s="1"/>
  <c r="BN80" i="1"/>
  <c r="BN79" i="1"/>
  <c r="BN76" i="1"/>
  <c r="BN75" i="1"/>
  <c r="BN73" i="1"/>
  <c r="BN72" i="1"/>
  <c r="BN63" i="1"/>
  <c r="BN107" i="1" s="1"/>
  <c r="BE147" i="1"/>
  <c r="BE85" i="1"/>
  <c r="BE86" i="1" s="1"/>
  <c r="BE89" i="1" s="1"/>
  <c r="BE79" i="1"/>
  <c r="BE76" i="1"/>
  <c r="BE75" i="1"/>
  <c r="BE73" i="1"/>
  <c r="BE72" i="1"/>
  <c r="BE63" i="1"/>
  <c r="BE107" i="1" s="1"/>
  <c r="AT147" i="1"/>
  <c r="AT85" i="1"/>
  <c r="AT86" i="1" s="1"/>
  <c r="AT89" i="1" s="1"/>
  <c r="AT79" i="1"/>
  <c r="AT76" i="1"/>
  <c r="AT75" i="1"/>
  <c r="AT73" i="1"/>
  <c r="AT72" i="1"/>
  <c r="AT63" i="1"/>
  <c r="AT107" i="1" s="1"/>
  <c r="AI62" i="1"/>
  <c r="AI147" i="1"/>
  <c r="AI85" i="1"/>
  <c r="AI86" i="1" s="1"/>
  <c r="AI79" i="1"/>
  <c r="AI76" i="1"/>
  <c r="AI75" i="1"/>
  <c r="AI73" i="1"/>
  <c r="AI72" i="1"/>
  <c r="X62" i="1"/>
  <c r="X147" i="1"/>
  <c r="X85" i="1"/>
  <c r="X86" i="1" s="1"/>
  <c r="X89" i="1" s="1"/>
  <c r="X79" i="1"/>
  <c r="X76" i="1"/>
  <c r="X75" i="1"/>
  <c r="X73" i="1"/>
  <c r="X72" i="1"/>
  <c r="N62" i="1"/>
  <c r="N147" i="1"/>
  <c r="N85" i="1"/>
  <c r="N86" i="1" s="1"/>
  <c r="N89" i="1" s="1"/>
  <c r="N79" i="1"/>
  <c r="N76" i="1"/>
  <c r="N75" i="1"/>
  <c r="N73" i="1"/>
  <c r="N72" i="1"/>
  <c r="M51" i="1" l="1"/>
  <c r="M52" i="1" s="1"/>
  <c r="M53" i="1" s="1"/>
  <c r="P51" i="1"/>
  <c r="P52" i="1" s="1"/>
  <c r="P53" i="1" s="1"/>
  <c r="AF51" i="1"/>
  <c r="AF52" i="1" s="1"/>
  <c r="AF53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I91" i="1"/>
  <c r="AI89" i="1"/>
  <c r="BR94" i="1"/>
  <c r="BR89" i="1"/>
  <c r="BR110" i="1" s="1"/>
  <c r="BR124" i="1" s="1"/>
  <c r="AN94" i="1"/>
  <c r="AN89" i="1"/>
  <c r="AN110" i="1" s="1"/>
  <c r="AN124" i="1" s="1"/>
  <c r="AD94" i="1"/>
  <c r="AD89" i="1"/>
  <c r="AD110" i="1" s="1"/>
  <c r="L94" i="1"/>
  <c r="L89" i="1"/>
  <c r="F94" i="1"/>
  <c r="F89" i="1"/>
  <c r="F109" i="1" s="1"/>
  <c r="G94" i="1"/>
  <c r="G89" i="1"/>
  <c r="AD51" i="1"/>
  <c r="AD52" i="1" s="1"/>
  <c r="AD53" i="1" s="1"/>
  <c r="AZ51" i="1"/>
  <c r="AZ52" i="1" s="1"/>
  <c r="AZ53" i="1" s="1"/>
  <c r="AJ51" i="1"/>
  <c r="AJ52" i="1" s="1"/>
  <c r="AJ53" i="1" s="1"/>
  <c r="AB51" i="1"/>
  <c r="AB52" i="1" s="1"/>
  <c r="AB53" i="1" s="1"/>
  <c r="T51" i="1"/>
  <c r="T52" i="1" s="1"/>
  <c r="T53" i="1" s="1"/>
  <c r="U51" i="1"/>
  <c r="U52" i="1" s="1"/>
  <c r="U53" i="1" s="1"/>
  <c r="AY51" i="1"/>
  <c r="AY52" i="1" s="1"/>
  <c r="AY53" i="1" s="1"/>
  <c r="AQ51" i="1"/>
  <c r="AQ52" i="1" s="1"/>
  <c r="AQ53" i="1" s="1"/>
  <c r="AI51" i="1"/>
  <c r="AI52" i="1" s="1"/>
  <c r="AI53" i="1" s="1"/>
  <c r="AA51" i="1"/>
  <c r="AA52" i="1" s="1"/>
  <c r="AA53" i="1" s="1"/>
  <c r="S51" i="1"/>
  <c r="S52" i="1" s="1"/>
  <c r="S53" i="1" s="1"/>
  <c r="K51" i="1"/>
  <c r="K52" i="1" s="1"/>
  <c r="K53" i="1" s="1"/>
  <c r="AK51" i="1"/>
  <c r="AK52" i="1" s="1"/>
  <c r="AK53" i="1" s="1"/>
  <c r="AX51" i="1"/>
  <c r="AX52" i="1" s="1"/>
  <c r="AX53" i="1" s="1"/>
  <c r="AP51" i="1"/>
  <c r="AP52" i="1" s="1"/>
  <c r="AP53" i="1" s="1"/>
  <c r="AH51" i="1"/>
  <c r="AH52" i="1" s="1"/>
  <c r="AH53" i="1" s="1"/>
  <c r="Z51" i="1"/>
  <c r="Z52" i="1" s="1"/>
  <c r="Z53" i="1" s="1"/>
  <c r="R51" i="1"/>
  <c r="R52" i="1" s="1"/>
  <c r="R53" i="1" s="1"/>
  <c r="J51" i="1"/>
  <c r="J52" i="1" s="1"/>
  <c r="J53" i="1" s="1"/>
  <c r="AC51" i="1"/>
  <c r="AC52" i="1" s="1"/>
  <c r="AC53" i="1" s="1"/>
  <c r="AT51" i="1"/>
  <c r="AT52" i="1" s="1"/>
  <c r="AT53" i="1" s="1"/>
  <c r="N51" i="1"/>
  <c r="N52" i="1" s="1"/>
  <c r="N53" i="1" s="1"/>
  <c r="BE51" i="1"/>
  <c r="BE52" i="1" s="1"/>
  <c r="BE53" i="1" s="1"/>
  <c r="AW51" i="1"/>
  <c r="AW52" i="1" s="1"/>
  <c r="AW53" i="1" s="1"/>
  <c r="AO51" i="1"/>
  <c r="AO52" i="1" s="1"/>
  <c r="AO53" i="1" s="1"/>
  <c r="Y51" i="1"/>
  <c r="Y52" i="1" s="1"/>
  <c r="Y53" i="1" s="1"/>
  <c r="Q51" i="1"/>
  <c r="Q52" i="1" s="1"/>
  <c r="Q53" i="1" s="1"/>
  <c r="I51" i="1"/>
  <c r="I52" i="1" s="1"/>
  <c r="I53" i="1" s="1"/>
  <c r="AS51" i="1"/>
  <c r="AS52" i="1" s="1"/>
  <c r="AS53" i="1" s="1"/>
  <c r="BB51" i="1"/>
  <c r="BB52" i="1" s="1"/>
  <c r="BB53" i="1" s="1"/>
  <c r="F51" i="1"/>
  <c r="F52" i="1" s="1"/>
  <c r="F53" i="1" s="1"/>
  <c r="AN51" i="1"/>
  <c r="AN52" i="1" s="1"/>
  <c r="AN53" i="1" s="1"/>
  <c r="AL51" i="1"/>
  <c r="AL52" i="1" s="1"/>
  <c r="AL53" i="1" s="1"/>
  <c r="AU51" i="1"/>
  <c r="AU52" i="1" s="1"/>
  <c r="AU53" i="1" s="1"/>
  <c r="AM51" i="1"/>
  <c r="AM52" i="1" s="1"/>
  <c r="AM53" i="1" s="1"/>
  <c r="AE51" i="1"/>
  <c r="AE52" i="1" s="1"/>
  <c r="AE53" i="1" s="1"/>
  <c r="W51" i="1"/>
  <c r="W52" i="1" s="1"/>
  <c r="W53" i="1" s="1"/>
  <c r="O51" i="1"/>
  <c r="O52" i="1" s="1"/>
  <c r="O53" i="1" s="1"/>
  <c r="G51" i="1"/>
  <c r="G52" i="1" s="1"/>
  <c r="G53" i="1" s="1"/>
  <c r="H51" i="1"/>
  <c r="H52" i="1" s="1"/>
  <c r="H53" i="1" s="1"/>
  <c r="BA51" i="1"/>
  <c r="BA52" i="1" s="1"/>
  <c r="BA53" i="1" s="1"/>
  <c r="AV51" i="1"/>
  <c r="AV52" i="1" s="1"/>
  <c r="AV53" i="1" s="1"/>
  <c r="N63" i="1"/>
  <c r="N107" i="1" s="1"/>
  <c r="N108" i="1" s="1"/>
  <c r="N47" i="1"/>
  <c r="X63" i="1"/>
  <c r="X107" i="1" s="1"/>
  <c r="X108" i="1" s="1"/>
  <c r="X47" i="1"/>
  <c r="AI63" i="1"/>
  <c r="AI107" i="1" s="1"/>
  <c r="AI108" i="1" s="1"/>
  <c r="AI47" i="1"/>
  <c r="I102" i="10"/>
  <c r="H104" i="10"/>
  <c r="H129" i="10" s="1"/>
  <c r="I93" i="10"/>
  <c r="I103" i="10"/>
  <c r="I104" i="10"/>
  <c r="H102" i="10"/>
  <c r="G102" i="10"/>
  <c r="H93" i="10"/>
  <c r="G104" i="10"/>
  <c r="G129" i="10" s="1"/>
  <c r="G93" i="10"/>
  <c r="BJ49" i="1"/>
  <c r="E51" i="1"/>
  <c r="E52" i="1" s="1"/>
  <c r="E53" i="1" s="1"/>
  <c r="CC49" i="1"/>
  <c r="BU49" i="1"/>
  <c r="BM49" i="1"/>
  <c r="CB49" i="1"/>
  <c r="CH49" i="1"/>
  <c r="BX49" i="1"/>
  <c r="CG49" i="1"/>
  <c r="CG51" i="1" s="1"/>
  <c r="CG52" i="1" s="1"/>
  <c r="CG53" i="1" s="1"/>
  <c r="BY49" i="1"/>
  <c r="BY51" i="1" s="1"/>
  <c r="BY52" i="1" s="1"/>
  <c r="BY53" i="1" s="1"/>
  <c r="BQ49" i="1"/>
  <c r="BQ51" i="1" s="1"/>
  <c r="BQ52" i="1" s="1"/>
  <c r="BQ53" i="1" s="1"/>
  <c r="BI49" i="1"/>
  <c r="BZ49" i="1"/>
  <c r="BF49" i="1"/>
  <c r="BR49" i="1"/>
  <c r="BP49" i="1"/>
  <c r="BH49" i="1"/>
  <c r="BT49" i="1"/>
  <c r="BT51" i="1" s="1"/>
  <c r="BT52" i="1" s="1"/>
  <c r="BT53" i="1" s="1"/>
  <c r="BL49" i="1"/>
  <c r="BL51" i="1" s="1"/>
  <c r="BL52" i="1" s="1"/>
  <c r="BL53" i="1" s="1"/>
  <c r="CI49" i="1"/>
  <c r="CA49" i="1"/>
  <c r="BS49" i="1"/>
  <c r="BK49" i="1"/>
  <c r="CF49" i="1"/>
  <c r="CE49" i="1"/>
  <c r="BW49" i="1"/>
  <c r="BO49" i="1"/>
  <c r="BG49" i="1"/>
  <c r="CD49" i="1"/>
  <c r="BV49" i="1"/>
  <c r="BN49" i="1"/>
  <c r="AV108" i="1"/>
  <c r="AW108" i="1"/>
  <c r="AV94" i="1"/>
  <c r="AV91" i="1"/>
  <c r="AW91" i="1"/>
  <c r="AW94" i="1"/>
  <c r="Z108" i="1"/>
  <c r="AK108" i="1"/>
  <c r="AK94" i="1"/>
  <c r="AK91" i="1"/>
  <c r="Z94" i="1"/>
  <c r="Z91" i="1"/>
  <c r="BQ108" i="1"/>
  <c r="CB108" i="1"/>
  <c r="AB108" i="1"/>
  <c r="AM108" i="1"/>
  <c r="BZ108" i="1"/>
  <c r="AN108" i="1"/>
  <c r="BP108" i="1"/>
  <c r="CA108" i="1"/>
  <c r="CB110" i="1"/>
  <c r="CB94" i="1"/>
  <c r="CB91" i="1"/>
  <c r="BI108" i="1"/>
  <c r="BI109" i="1"/>
  <c r="BI94" i="1"/>
  <c r="BZ110" i="1"/>
  <c r="BZ109" i="1"/>
  <c r="CA109" i="1"/>
  <c r="CA110" i="1"/>
  <c r="BZ91" i="1"/>
  <c r="CA91" i="1"/>
  <c r="BZ94" i="1"/>
  <c r="BG108" i="1"/>
  <c r="BR108" i="1"/>
  <c r="CA94" i="1"/>
  <c r="BH108" i="1"/>
  <c r="AL108" i="1"/>
  <c r="AY108" i="1"/>
  <c r="BP91" i="1"/>
  <c r="BP94" i="1"/>
  <c r="BQ94" i="1"/>
  <c r="BQ91" i="1"/>
  <c r="Q108" i="1"/>
  <c r="BR91" i="1"/>
  <c r="BR95" i="1" s="1"/>
  <c r="BH94" i="1"/>
  <c r="BH91" i="1"/>
  <c r="BG91" i="1"/>
  <c r="BG94" i="1"/>
  <c r="AY94" i="1"/>
  <c r="AY110" i="1"/>
  <c r="AY135" i="1" s="1"/>
  <c r="AY91" i="1"/>
  <c r="BI91" i="1"/>
  <c r="AN91" i="1"/>
  <c r="AX108" i="1"/>
  <c r="AX94" i="1"/>
  <c r="AX91" i="1"/>
  <c r="AL91" i="1"/>
  <c r="H108" i="1"/>
  <c r="AA108" i="1"/>
  <c r="AM94" i="1"/>
  <c r="AM91" i="1"/>
  <c r="AL110" i="1"/>
  <c r="AL109" i="1"/>
  <c r="AC108" i="1"/>
  <c r="AA91" i="1"/>
  <c r="AC91" i="1"/>
  <c r="AL94" i="1"/>
  <c r="G108" i="1"/>
  <c r="R108" i="1"/>
  <c r="P110" i="1"/>
  <c r="P91" i="1"/>
  <c r="AA110" i="1"/>
  <c r="AA109" i="1"/>
  <c r="AB94" i="1"/>
  <c r="AB91" i="1"/>
  <c r="AC110" i="1"/>
  <c r="AC109" i="1"/>
  <c r="AA94" i="1"/>
  <c r="AC94" i="1"/>
  <c r="F108" i="1"/>
  <c r="P108" i="1"/>
  <c r="Q94" i="1"/>
  <c r="Q91" i="1"/>
  <c r="R94" i="1"/>
  <c r="R91" i="1"/>
  <c r="P94" i="1"/>
  <c r="H91" i="1"/>
  <c r="H94" i="1"/>
  <c r="H110" i="1"/>
  <c r="H109" i="1"/>
  <c r="CC110" i="1"/>
  <c r="CC91" i="1"/>
  <c r="F91" i="1"/>
  <c r="G91" i="1"/>
  <c r="CC108" i="1"/>
  <c r="J102" i="10"/>
  <c r="P102" i="10"/>
  <c r="O102" i="10"/>
  <c r="O104" i="10"/>
  <c r="J93" i="10"/>
  <c r="CC94" i="1"/>
  <c r="AZ108" i="1"/>
  <c r="BJ108" i="1"/>
  <c r="BS108" i="1"/>
  <c r="BS94" i="1"/>
  <c r="BS91" i="1"/>
  <c r="AZ91" i="1"/>
  <c r="BJ94" i="1"/>
  <c r="BJ91" i="1"/>
  <c r="AZ110" i="1"/>
  <c r="AZ109" i="1"/>
  <c r="AZ94" i="1"/>
  <c r="AP108" i="1"/>
  <c r="AD108" i="1"/>
  <c r="AO108" i="1"/>
  <c r="AO94" i="1"/>
  <c r="AO91" i="1"/>
  <c r="S108" i="1"/>
  <c r="AD91" i="1"/>
  <c r="CD108" i="1"/>
  <c r="S94" i="1"/>
  <c r="S91" i="1"/>
  <c r="BK108" i="1"/>
  <c r="I108" i="1"/>
  <c r="I94" i="1"/>
  <c r="I91" i="1"/>
  <c r="P129" i="10"/>
  <c r="P118" i="10"/>
  <c r="J103" i="10"/>
  <c r="O93" i="10"/>
  <c r="J104" i="10"/>
  <c r="K93" i="10"/>
  <c r="Q102" i="10"/>
  <c r="L102" i="10"/>
  <c r="P93" i="10"/>
  <c r="P97" i="10" s="1"/>
  <c r="Q104" i="10"/>
  <c r="Q129" i="10" s="1"/>
  <c r="P103" i="10"/>
  <c r="K102" i="10"/>
  <c r="K129" i="10"/>
  <c r="K118" i="10"/>
  <c r="F93" i="10"/>
  <c r="K103" i="10"/>
  <c r="F103" i="10"/>
  <c r="CD94" i="1"/>
  <c r="CD91" i="1"/>
  <c r="BA108" i="1"/>
  <c r="BT108" i="1"/>
  <c r="AQ108" i="1"/>
  <c r="BT91" i="1"/>
  <c r="BT110" i="1"/>
  <c r="BT109" i="1"/>
  <c r="BA110" i="1"/>
  <c r="BA91" i="1"/>
  <c r="BT94" i="1"/>
  <c r="BK94" i="1"/>
  <c r="BK91" i="1"/>
  <c r="BA94" i="1"/>
  <c r="AP94" i="1"/>
  <c r="AP91" i="1"/>
  <c r="AQ91" i="1"/>
  <c r="AQ94" i="1"/>
  <c r="AE108" i="1"/>
  <c r="BB108" i="1"/>
  <c r="CE108" i="1"/>
  <c r="J108" i="1"/>
  <c r="AE94" i="1"/>
  <c r="AE91" i="1"/>
  <c r="T108" i="1"/>
  <c r="T91" i="1"/>
  <c r="T94" i="1"/>
  <c r="J94" i="1"/>
  <c r="J91" i="1"/>
  <c r="BL108" i="1"/>
  <c r="BU108" i="1"/>
  <c r="CE94" i="1"/>
  <c r="CE91" i="1"/>
  <c r="K108" i="1"/>
  <c r="BU94" i="1"/>
  <c r="BU91" i="1"/>
  <c r="BL94" i="1"/>
  <c r="BL91" i="1"/>
  <c r="BB91" i="1"/>
  <c r="BB94" i="1"/>
  <c r="AF108" i="1"/>
  <c r="U108" i="1"/>
  <c r="AF91" i="1"/>
  <c r="AF94" i="1"/>
  <c r="K91" i="1"/>
  <c r="K94" i="1"/>
  <c r="K109" i="1"/>
  <c r="U91" i="1"/>
  <c r="U94" i="1"/>
  <c r="BC108" i="1"/>
  <c r="CF108" i="1"/>
  <c r="Q93" i="10"/>
  <c r="L93" i="10"/>
  <c r="L97" i="10" s="1"/>
  <c r="F118" i="10"/>
  <c r="L103" i="10"/>
  <c r="L104" i="10"/>
  <c r="M102" i="10"/>
  <c r="F102" i="10"/>
  <c r="M93" i="10"/>
  <c r="M97" i="10" s="1"/>
  <c r="M129" i="10"/>
  <c r="M118" i="10"/>
  <c r="M103" i="10"/>
  <c r="CF110" i="1"/>
  <c r="CF109" i="1"/>
  <c r="CF91" i="1"/>
  <c r="CF94" i="1"/>
  <c r="BM108" i="1"/>
  <c r="BV108" i="1"/>
  <c r="BV110" i="1"/>
  <c r="BV109" i="1"/>
  <c r="BV91" i="1"/>
  <c r="BV94" i="1"/>
  <c r="BM94" i="1"/>
  <c r="BM91" i="1"/>
  <c r="V108" i="1"/>
  <c r="BC94" i="1"/>
  <c r="BC91" i="1"/>
  <c r="AR108" i="1"/>
  <c r="AR110" i="1"/>
  <c r="AR109" i="1"/>
  <c r="AR91" i="1"/>
  <c r="AR94" i="1"/>
  <c r="AG108" i="1"/>
  <c r="AG110" i="1"/>
  <c r="AG109" i="1"/>
  <c r="AG91" i="1"/>
  <c r="AG94" i="1"/>
  <c r="V94" i="1"/>
  <c r="V91" i="1"/>
  <c r="BE108" i="1"/>
  <c r="L108" i="1"/>
  <c r="BX108" i="1"/>
  <c r="CI108" i="1"/>
  <c r="L91" i="1"/>
  <c r="CI91" i="1"/>
  <c r="CI94" i="1"/>
  <c r="BX91" i="1"/>
  <c r="BX94" i="1"/>
  <c r="BN108" i="1"/>
  <c r="BN94" i="1"/>
  <c r="BN91" i="1"/>
  <c r="AT108" i="1"/>
  <c r="BE94" i="1"/>
  <c r="BE91" i="1"/>
  <c r="AT91" i="1"/>
  <c r="AT94" i="1"/>
  <c r="AI94" i="1"/>
  <c r="X94" i="1"/>
  <c r="X91" i="1"/>
  <c r="N91" i="1"/>
  <c r="N94" i="1"/>
  <c r="CG147" i="1"/>
  <c r="CG85" i="1"/>
  <c r="CG86" i="1" s="1"/>
  <c r="CG80" i="1"/>
  <c r="CG79" i="1"/>
  <c r="CG76" i="1"/>
  <c r="CG75" i="1"/>
  <c r="CG73" i="1"/>
  <c r="CG72" i="1"/>
  <c r="CG63" i="1"/>
  <c r="CG107" i="1" s="1"/>
  <c r="BW147" i="1"/>
  <c r="BW85" i="1"/>
  <c r="BW86" i="1" s="1"/>
  <c r="BW89" i="1" s="1"/>
  <c r="BW80" i="1"/>
  <c r="BW79" i="1"/>
  <c r="BW76" i="1"/>
  <c r="BW75" i="1"/>
  <c r="BW73" i="1"/>
  <c r="BW72" i="1"/>
  <c r="BW63" i="1"/>
  <c r="BW107" i="1" s="1"/>
  <c r="BD147" i="1"/>
  <c r="BD85" i="1"/>
  <c r="BD86" i="1" s="1"/>
  <c r="BD89" i="1" s="1"/>
  <c r="BD79" i="1"/>
  <c r="BD76" i="1"/>
  <c r="BD75" i="1"/>
  <c r="BD73" i="1"/>
  <c r="BD72" i="1"/>
  <c r="BD63" i="1"/>
  <c r="BD107" i="1" s="1"/>
  <c r="AS147" i="1"/>
  <c r="AS85" i="1"/>
  <c r="AS86" i="1" s="1"/>
  <c r="AS89" i="1" s="1"/>
  <c r="AS79" i="1"/>
  <c r="AS76" i="1"/>
  <c r="AS75" i="1"/>
  <c r="AS73" i="1"/>
  <c r="AS72" i="1"/>
  <c r="AS63" i="1"/>
  <c r="AS107" i="1" s="1"/>
  <c r="AH147" i="1"/>
  <c r="AH85" i="1"/>
  <c r="AH86" i="1" s="1"/>
  <c r="AH89" i="1" s="1"/>
  <c r="AH79" i="1"/>
  <c r="AH76" i="1"/>
  <c r="AH75" i="1"/>
  <c r="AH73" i="1"/>
  <c r="AH72" i="1"/>
  <c r="AH63" i="1"/>
  <c r="AH107" i="1" s="1"/>
  <c r="W147" i="1"/>
  <c r="W85" i="1"/>
  <c r="W86" i="1" s="1"/>
  <c r="W89" i="1" s="1"/>
  <c r="W79" i="1"/>
  <c r="W76" i="1"/>
  <c r="W75" i="1"/>
  <c r="W73" i="1"/>
  <c r="W72" i="1"/>
  <c r="W63" i="1"/>
  <c r="W107" i="1" s="1"/>
  <c r="CH147" i="1"/>
  <c r="CH85" i="1"/>
  <c r="CH86" i="1" s="1"/>
  <c r="CH89" i="1" s="1"/>
  <c r="CH80" i="1"/>
  <c r="CH79" i="1"/>
  <c r="CH76" i="1"/>
  <c r="CH75" i="1"/>
  <c r="CH73" i="1"/>
  <c r="CH72" i="1"/>
  <c r="CH63" i="1"/>
  <c r="CH107" i="1" s="1"/>
  <c r="I95" i="10" l="1"/>
  <c r="I132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2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K95" i="10"/>
  <c r="K132" i="10" s="1"/>
  <c r="K97" i="10"/>
  <c r="K13" i="10" s="1"/>
  <c r="K11" i="10" s="1"/>
  <c r="K12" i="10" s="1"/>
  <c r="K14" i="10" s="1"/>
  <c r="K105" i="10" s="1"/>
  <c r="K128" i="10" s="1"/>
  <c r="K130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2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0" i="10"/>
  <c r="J51" i="10" s="1"/>
  <c r="J53" i="10" s="1"/>
  <c r="O50" i="10"/>
  <c r="O51" i="10" s="1"/>
  <c r="O53" i="10" s="1"/>
  <c r="M50" i="10"/>
  <c r="M51" i="10" s="1"/>
  <c r="M53" i="10" s="1"/>
  <c r="P50" i="10"/>
  <c r="P51" i="10" s="1"/>
  <c r="P53" i="10" s="1"/>
  <c r="I50" i="10"/>
  <c r="I51" i="10" s="1"/>
  <c r="I53" i="10" s="1"/>
  <c r="L50" i="10"/>
  <c r="L51" i="10" s="1"/>
  <c r="L53" i="10" s="1"/>
  <c r="F50" i="10"/>
  <c r="F51" i="10" s="1"/>
  <c r="F53" i="10" s="1"/>
  <c r="H50" i="10"/>
  <c r="H51" i="10" s="1"/>
  <c r="H53" i="10" s="1"/>
  <c r="K50" i="10"/>
  <c r="K51" i="10" s="1"/>
  <c r="K53" i="10" s="1"/>
  <c r="Q50" i="10"/>
  <c r="Q51" i="10" s="1"/>
  <c r="Q53" i="10" s="1"/>
  <c r="G50" i="10"/>
  <c r="G51" i="10" s="1"/>
  <c r="G53" i="10" s="1"/>
  <c r="N50" i="10"/>
  <c r="N51" i="10" s="1"/>
  <c r="F95" i="1"/>
  <c r="G95" i="1"/>
  <c r="AN95" i="1"/>
  <c r="AD95" i="1"/>
  <c r="L95" i="1"/>
  <c r="CG94" i="1"/>
  <c r="CG89" i="1"/>
  <c r="CE51" i="1"/>
  <c r="CE52" i="1" s="1"/>
  <c r="CE53" i="1" s="1"/>
  <c r="BP51" i="1"/>
  <c r="BP52" i="1" s="1"/>
  <c r="BP53" i="1" s="1"/>
  <c r="BX51" i="1"/>
  <c r="BX52" i="1" s="1"/>
  <c r="BX53" i="1" s="1"/>
  <c r="BJ51" i="1"/>
  <c r="BJ52" i="1" s="1"/>
  <c r="BJ53" i="1" s="1"/>
  <c r="BN51" i="1"/>
  <c r="BN52" i="1" s="1"/>
  <c r="BN53" i="1" s="1"/>
  <c r="BK51" i="1"/>
  <c r="BK52" i="1" s="1"/>
  <c r="BK53" i="1" s="1"/>
  <c r="BR56" i="1"/>
  <c r="BR57" i="1" s="1"/>
  <c r="BR51" i="1"/>
  <c r="BR52" i="1" s="1"/>
  <c r="BR53" i="1" s="1"/>
  <c r="CH51" i="1"/>
  <c r="CH52" i="1" s="1"/>
  <c r="CH53" i="1" s="1"/>
  <c r="BS51" i="1"/>
  <c r="BS52" i="1" s="1"/>
  <c r="BS53" i="1" s="1"/>
  <c r="BF51" i="1"/>
  <c r="BF52" i="1" s="1"/>
  <c r="BF53" i="1" s="1"/>
  <c r="BH51" i="1"/>
  <c r="BH52" i="1" s="1"/>
  <c r="BH53" i="1" s="1"/>
  <c r="CD51" i="1"/>
  <c r="CD52" i="1" s="1"/>
  <c r="CD53" i="1" s="1"/>
  <c r="CA51" i="1"/>
  <c r="CA52" i="1" s="1"/>
  <c r="CA53" i="1" s="1"/>
  <c r="BZ51" i="1"/>
  <c r="BZ52" i="1" s="1"/>
  <c r="BZ53" i="1" s="1"/>
  <c r="BG51" i="1"/>
  <c r="BG52" i="1" s="1"/>
  <c r="BG53" i="1" s="1"/>
  <c r="CI51" i="1"/>
  <c r="CI52" i="1" s="1"/>
  <c r="CI53" i="1" s="1"/>
  <c r="BU51" i="1"/>
  <c r="BU52" i="1" s="1"/>
  <c r="BU53" i="1" s="1"/>
  <c r="CB51" i="1"/>
  <c r="CB52" i="1" s="1"/>
  <c r="CB53" i="1" s="1"/>
  <c r="BO51" i="1"/>
  <c r="BO52" i="1" s="1"/>
  <c r="BO53" i="1" s="1"/>
  <c r="CC51" i="1"/>
  <c r="CC52" i="1" s="1"/>
  <c r="CC53" i="1" s="1"/>
  <c r="BW51" i="1"/>
  <c r="BW52" i="1" s="1"/>
  <c r="BW53" i="1" s="1"/>
  <c r="BI51" i="1"/>
  <c r="BI52" i="1" s="1"/>
  <c r="BI53" i="1" s="1"/>
  <c r="H118" i="10"/>
  <c r="H120" i="10" s="1"/>
  <c r="G118" i="10"/>
  <c r="G120" i="10" s="1"/>
  <c r="I94" i="10"/>
  <c r="I30" i="10"/>
  <c r="G94" i="10"/>
  <c r="I118" i="10"/>
  <c r="I120" i="10" s="1"/>
  <c r="I129" i="10"/>
  <c r="I131" i="10" s="1"/>
  <c r="G131" i="10"/>
  <c r="H94" i="10"/>
  <c r="H30" i="10"/>
  <c r="G95" i="10"/>
  <c r="G132" i="10" s="1"/>
  <c r="H131" i="10"/>
  <c r="AV95" i="1"/>
  <c r="AW95" i="1"/>
  <c r="AV110" i="1"/>
  <c r="AV109" i="1"/>
  <c r="AW109" i="1"/>
  <c r="AW110" i="1"/>
  <c r="AK95" i="1"/>
  <c r="AK110" i="1"/>
  <c r="AK109" i="1"/>
  <c r="BR100" i="1"/>
  <c r="Z95" i="1"/>
  <c r="Z110" i="1"/>
  <c r="Z109" i="1"/>
  <c r="BZ95" i="1"/>
  <c r="BZ56" i="1" s="1"/>
  <c r="BZ57" i="1" s="1"/>
  <c r="BI95" i="1"/>
  <c r="BI56" i="1" s="1"/>
  <c r="BI57" i="1" s="1"/>
  <c r="BI110" i="1"/>
  <c r="BI135" i="1" s="1"/>
  <c r="BR135" i="1"/>
  <c r="O30" i="10"/>
  <c r="P120" i="10"/>
  <c r="J95" i="10"/>
  <c r="J132" i="10" s="1"/>
  <c r="CB109" i="1"/>
  <c r="AY124" i="1"/>
  <c r="CB95" i="1"/>
  <c r="AC95" i="1"/>
  <c r="BZ135" i="1"/>
  <c r="BZ124" i="1"/>
  <c r="CA135" i="1"/>
  <c r="CA124" i="1"/>
  <c r="CA95" i="1"/>
  <c r="BR109" i="1"/>
  <c r="CB124" i="1"/>
  <c r="CB135" i="1"/>
  <c r="BQ110" i="1"/>
  <c r="BQ109" i="1"/>
  <c r="AY109" i="1"/>
  <c r="BP95" i="1"/>
  <c r="BP110" i="1"/>
  <c r="BP109" i="1"/>
  <c r="BG95" i="1"/>
  <c r="BQ95" i="1"/>
  <c r="BQ56" i="1" s="1"/>
  <c r="BQ57" i="1" s="1"/>
  <c r="AN135" i="1"/>
  <c r="BH95" i="1"/>
  <c r="AN109" i="1"/>
  <c r="BG110" i="1"/>
  <c r="BG109" i="1"/>
  <c r="BH110" i="1"/>
  <c r="BH109" i="1"/>
  <c r="AY95" i="1"/>
  <c r="AL95" i="1"/>
  <c r="R95" i="1"/>
  <c r="AX95" i="1"/>
  <c r="AX110" i="1"/>
  <c r="AX109" i="1"/>
  <c r="F110" i="1"/>
  <c r="F124" i="1" s="1"/>
  <c r="H95" i="1"/>
  <c r="P109" i="1"/>
  <c r="AL135" i="1"/>
  <c r="AL124" i="1"/>
  <c r="AM95" i="1"/>
  <c r="AM110" i="1"/>
  <c r="AM109" i="1"/>
  <c r="CC109" i="1"/>
  <c r="AC124" i="1"/>
  <c r="AC135" i="1"/>
  <c r="AA135" i="1"/>
  <c r="AA124" i="1"/>
  <c r="AA95" i="1"/>
  <c r="AB95" i="1"/>
  <c r="AB110" i="1"/>
  <c r="AB109" i="1"/>
  <c r="R110" i="1"/>
  <c r="R109" i="1"/>
  <c r="Q95" i="1"/>
  <c r="Q56" i="1" s="1"/>
  <c r="Q57" i="1" s="1"/>
  <c r="P135" i="1"/>
  <c r="P124" i="1"/>
  <c r="Q109" i="1"/>
  <c r="Q110" i="1"/>
  <c r="P95" i="1"/>
  <c r="AZ95" i="1"/>
  <c r="G110" i="1"/>
  <c r="G109" i="1"/>
  <c r="CC95" i="1"/>
  <c r="H135" i="1"/>
  <c r="H124" i="1"/>
  <c r="K30" i="10"/>
  <c r="J30" i="10"/>
  <c r="K94" i="10"/>
  <c r="K120" i="10"/>
  <c r="O94" i="10"/>
  <c r="O129" i="10"/>
  <c r="O131" i="10" s="1"/>
  <c r="O118" i="10"/>
  <c r="O120" i="10" s="1"/>
  <c r="CC124" i="1"/>
  <c r="CC135" i="1"/>
  <c r="BS95" i="1"/>
  <c r="BS56" i="1" s="1"/>
  <c r="BS57" i="1" s="1"/>
  <c r="BS109" i="1"/>
  <c r="BS110" i="1"/>
  <c r="BJ95" i="1"/>
  <c r="AO95" i="1"/>
  <c r="BJ110" i="1"/>
  <c r="BJ109" i="1"/>
  <c r="AD109" i="1"/>
  <c r="AZ135" i="1"/>
  <c r="AZ124" i="1"/>
  <c r="AO110" i="1"/>
  <c r="AO109" i="1"/>
  <c r="AD124" i="1"/>
  <c r="AD135" i="1"/>
  <c r="S95" i="1"/>
  <c r="I95" i="1"/>
  <c r="S110" i="1"/>
  <c r="S109" i="1"/>
  <c r="I110" i="1"/>
  <c r="I109" i="1"/>
  <c r="P95" i="10"/>
  <c r="P132" i="10" s="1"/>
  <c r="J129" i="10"/>
  <c r="J131" i="10" s="1"/>
  <c r="J118" i="10"/>
  <c r="J120" i="10" s="1"/>
  <c r="O95" i="10"/>
  <c r="O132" i="10" s="1"/>
  <c r="Q131" i="10"/>
  <c r="K131" i="10"/>
  <c r="P94" i="10"/>
  <c r="P13" i="10"/>
  <c r="P11" i="10" s="1"/>
  <c r="P12" i="10" s="1"/>
  <c r="P14" i="10" s="1"/>
  <c r="P30" i="10"/>
  <c r="P131" i="10"/>
  <c r="Q118" i="10"/>
  <c r="Q120" i="10" s="1"/>
  <c r="F95" i="10"/>
  <c r="F132" i="10" s="1"/>
  <c r="F131" i="10"/>
  <c r="F30" i="10"/>
  <c r="F120" i="10"/>
  <c r="BA109" i="1"/>
  <c r="CD95" i="1"/>
  <c r="CD110" i="1"/>
  <c r="CD109" i="1"/>
  <c r="BT135" i="1"/>
  <c r="BT124" i="1"/>
  <c r="BT95" i="1"/>
  <c r="BT56" i="1" s="1"/>
  <c r="BT57" i="1" s="1"/>
  <c r="BK95" i="1"/>
  <c r="BK110" i="1"/>
  <c r="BK109" i="1"/>
  <c r="BA95" i="1"/>
  <c r="BA135" i="1"/>
  <c r="BA124" i="1"/>
  <c r="AP95" i="1"/>
  <c r="AP110" i="1"/>
  <c r="AP109" i="1"/>
  <c r="AQ110" i="1"/>
  <c r="AQ109" i="1"/>
  <c r="AQ95" i="1"/>
  <c r="AE95" i="1"/>
  <c r="AE110" i="1"/>
  <c r="AE109" i="1"/>
  <c r="T110" i="1"/>
  <c r="T109" i="1"/>
  <c r="T95" i="1"/>
  <c r="J110" i="1"/>
  <c r="J109" i="1"/>
  <c r="J95" i="1"/>
  <c r="CE95" i="1"/>
  <c r="CE110" i="1"/>
  <c r="CE109" i="1"/>
  <c r="BU110" i="1"/>
  <c r="BU109" i="1"/>
  <c r="BU95" i="1"/>
  <c r="BL95" i="1"/>
  <c r="BL110" i="1"/>
  <c r="BL109" i="1"/>
  <c r="BB95" i="1"/>
  <c r="BB110" i="1"/>
  <c r="BB109" i="1"/>
  <c r="K110" i="1"/>
  <c r="K135" i="1" s="1"/>
  <c r="K95" i="1"/>
  <c r="AF95" i="1"/>
  <c r="AF110" i="1"/>
  <c r="AF109" i="1"/>
  <c r="CF95" i="1"/>
  <c r="CF56" i="1" s="1"/>
  <c r="CF57" i="1" s="1"/>
  <c r="U95" i="1"/>
  <c r="U110" i="1"/>
  <c r="U109" i="1"/>
  <c r="Q94" i="10"/>
  <c r="Q30" i="10"/>
  <c r="L94" i="10"/>
  <c r="L30" i="10"/>
  <c r="L13" i="10"/>
  <c r="L11" i="10" s="1"/>
  <c r="L12" i="10" s="1"/>
  <c r="L14" i="10" s="1"/>
  <c r="L118" i="10"/>
  <c r="L120" i="10" s="1"/>
  <c r="L129" i="10"/>
  <c r="L131" i="10" s="1"/>
  <c r="L95" i="10"/>
  <c r="L132" i="10" s="1"/>
  <c r="M94" i="10"/>
  <c r="M30" i="10"/>
  <c r="M13" i="10"/>
  <c r="M11" i="10" s="1"/>
  <c r="M12" i="10" s="1"/>
  <c r="M14" i="10" s="1"/>
  <c r="M95" i="10"/>
  <c r="M132" i="10" s="1"/>
  <c r="M120" i="10"/>
  <c r="M131" i="10"/>
  <c r="CF135" i="1"/>
  <c r="CF124" i="1"/>
  <c r="BV95" i="1"/>
  <c r="BV56" i="1" s="1"/>
  <c r="BV57" i="1" s="1"/>
  <c r="BV135" i="1"/>
  <c r="BV124" i="1"/>
  <c r="BM95" i="1"/>
  <c r="BM56" i="1" s="1"/>
  <c r="BM57" i="1" s="1"/>
  <c r="BM109" i="1"/>
  <c r="BM110" i="1"/>
  <c r="BC95" i="1"/>
  <c r="BC110" i="1"/>
  <c r="BC109" i="1"/>
  <c r="AR135" i="1"/>
  <c r="AR124" i="1"/>
  <c r="AR95" i="1"/>
  <c r="AG135" i="1"/>
  <c r="AG124" i="1"/>
  <c r="AG95" i="1"/>
  <c r="V95" i="1"/>
  <c r="V110" i="1"/>
  <c r="V109" i="1"/>
  <c r="L110" i="1"/>
  <c r="L109" i="1"/>
  <c r="CI95" i="1"/>
  <c r="CI110" i="1"/>
  <c r="CI109" i="1"/>
  <c r="BX109" i="1"/>
  <c r="BX110" i="1"/>
  <c r="BX95" i="1"/>
  <c r="BX56" i="1" s="1"/>
  <c r="BX57" i="1" s="1"/>
  <c r="BN95" i="1"/>
  <c r="BN110" i="1"/>
  <c r="BN109" i="1"/>
  <c r="BE109" i="1"/>
  <c r="BE110" i="1"/>
  <c r="BE95" i="1"/>
  <c r="AT95" i="1"/>
  <c r="AT110" i="1"/>
  <c r="AT109" i="1"/>
  <c r="AI95" i="1"/>
  <c r="AI110" i="1"/>
  <c r="AI109" i="1"/>
  <c r="X95" i="1"/>
  <c r="X110" i="1"/>
  <c r="X109" i="1"/>
  <c r="N110" i="1"/>
  <c r="N109" i="1"/>
  <c r="N95" i="1"/>
  <c r="CG108" i="1"/>
  <c r="BD108" i="1"/>
  <c r="BW108" i="1"/>
  <c r="AH108" i="1"/>
  <c r="CG91" i="1"/>
  <c r="BW91" i="1"/>
  <c r="BW94" i="1"/>
  <c r="CH108" i="1"/>
  <c r="AS108" i="1"/>
  <c r="BD91" i="1"/>
  <c r="BD94" i="1"/>
  <c r="AS91" i="1"/>
  <c r="AS94" i="1"/>
  <c r="W108" i="1"/>
  <c r="AH94" i="1"/>
  <c r="AH91" i="1"/>
  <c r="W94" i="1"/>
  <c r="W91" i="1"/>
  <c r="CH94" i="1"/>
  <c r="CH91" i="1"/>
  <c r="M147" i="1"/>
  <c r="O147" i="1"/>
  <c r="Y147" i="1"/>
  <c r="AJ147" i="1"/>
  <c r="AU147" i="1"/>
  <c r="BF147" i="1"/>
  <c r="BO147" i="1"/>
  <c r="BY147" i="1"/>
  <c r="F14" i="10" l="1"/>
  <c r="F111" i="10" s="1"/>
  <c r="F112" i="10" s="1"/>
  <c r="F113" i="10" s="1"/>
  <c r="F114" i="10" s="1"/>
  <c r="F115" i="10" s="1"/>
  <c r="F20" i="10" s="1"/>
  <c r="F31" i="10" s="1"/>
  <c r="BE56" i="1"/>
  <c r="BE57" i="1" s="1"/>
  <c r="BE54" i="1"/>
  <c r="BE55" i="1"/>
  <c r="BC56" i="1"/>
  <c r="BC57" i="1" s="1"/>
  <c r="BC55" i="1"/>
  <c r="BC54" i="1"/>
  <c r="BB56" i="1"/>
  <c r="BB57" i="1" s="1"/>
  <c r="BB54" i="1"/>
  <c r="BB55" i="1"/>
  <c r="BA56" i="1"/>
  <c r="BA57" i="1" s="1"/>
  <c r="BA54" i="1"/>
  <c r="BA55" i="1"/>
  <c r="AZ56" i="1"/>
  <c r="AZ57" i="1" s="1"/>
  <c r="AZ55" i="1"/>
  <c r="AZ54" i="1"/>
  <c r="AY56" i="1"/>
  <c r="AY57" i="1" s="1"/>
  <c r="AY55" i="1"/>
  <c r="AY54" i="1"/>
  <c r="AX56" i="1"/>
  <c r="AX57" i="1" s="1"/>
  <c r="AX55" i="1"/>
  <c r="AX54" i="1"/>
  <c r="AW56" i="1"/>
  <c r="AW57" i="1" s="1"/>
  <c r="AW54" i="1"/>
  <c r="AW55" i="1"/>
  <c r="AV56" i="1"/>
  <c r="AV57" i="1" s="1"/>
  <c r="AV55" i="1"/>
  <c r="AV54" i="1"/>
  <c r="AT56" i="1"/>
  <c r="AT57" i="1" s="1"/>
  <c r="AT55" i="1"/>
  <c r="AT54" i="1"/>
  <c r="AR56" i="1"/>
  <c r="AR57" i="1" s="1"/>
  <c r="AR55" i="1"/>
  <c r="AR54" i="1"/>
  <c r="AQ56" i="1"/>
  <c r="AQ57" i="1" s="1"/>
  <c r="AQ54" i="1"/>
  <c r="AQ55" i="1"/>
  <c r="AP56" i="1"/>
  <c r="AP57" i="1" s="1"/>
  <c r="AP55" i="1"/>
  <c r="AP54" i="1"/>
  <c r="AO56" i="1"/>
  <c r="AO57" i="1" s="1"/>
  <c r="AO54" i="1"/>
  <c r="AO55" i="1"/>
  <c r="AN56" i="1"/>
  <c r="AN57" i="1" s="1"/>
  <c r="AN55" i="1"/>
  <c r="AN54" i="1"/>
  <c r="AM56" i="1"/>
  <c r="AM57" i="1" s="1"/>
  <c r="AM55" i="1"/>
  <c r="AM54" i="1"/>
  <c r="AL56" i="1"/>
  <c r="AL57" i="1" s="1"/>
  <c r="AL55" i="1"/>
  <c r="AL54" i="1"/>
  <c r="AK56" i="1"/>
  <c r="AK57" i="1" s="1"/>
  <c r="AK55" i="1"/>
  <c r="AK54" i="1"/>
  <c r="AI56" i="1"/>
  <c r="AI57" i="1" s="1"/>
  <c r="AI54" i="1"/>
  <c r="AI55" i="1"/>
  <c r="AG56" i="1"/>
  <c r="AG57" i="1" s="1"/>
  <c r="AG55" i="1"/>
  <c r="AG54" i="1"/>
  <c r="AF56" i="1"/>
  <c r="AF57" i="1" s="1"/>
  <c r="AF55" i="1"/>
  <c r="AF54" i="1"/>
  <c r="AE56" i="1"/>
  <c r="AE57" i="1" s="1"/>
  <c r="AE55" i="1"/>
  <c r="AE54" i="1"/>
  <c r="AD56" i="1"/>
  <c r="AD57" i="1" s="1"/>
  <c r="AD54" i="1"/>
  <c r="AD55" i="1"/>
  <c r="AC56" i="1"/>
  <c r="AC57" i="1" s="1"/>
  <c r="AC54" i="1"/>
  <c r="AC55" i="1"/>
  <c r="AB56" i="1"/>
  <c r="AB57" i="1" s="1"/>
  <c r="AB55" i="1"/>
  <c r="AB54" i="1"/>
  <c r="AA56" i="1"/>
  <c r="AA57" i="1" s="1"/>
  <c r="AA54" i="1"/>
  <c r="AA55" i="1"/>
  <c r="Z56" i="1"/>
  <c r="Z57" i="1" s="1"/>
  <c r="Z55" i="1"/>
  <c r="Z54" i="1"/>
  <c r="X56" i="1"/>
  <c r="X57" i="1" s="1"/>
  <c r="X55" i="1"/>
  <c r="X54" i="1"/>
  <c r="V56" i="1"/>
  <c r="V57" i="1" s="1"/>
  <c r="V54" i="1"/>
  <c r="V55" i="1"/>
  <c r="U56" i="1"/>
  <c r="U57" i="1" s="1"/>
  <c r="U55" i="1"/>
  <c r="U54" i="1"/>
  <c r="T56" i="1"/>
  <c r="T57" i="1" s="1"/>
  <c r="T55" i="1"/>
  <c r="T54" i="1"/>
  <c r="S56" i="1"/>
  <c r="S57" i="1" s="1"/>
  <c r="S54" i="1"/>
  <c r="S55" i="1"/>
  <c r="R56" i="1"/>
  <c r="R57" i="1" s="1"/>
  <c r="R54" i="1"/>
  <c r="R55" i="1"/>
  <c r="P56" i="1"/>
  <c r="P57" i="1" s="1"/>
  <c r="P55" i="1"/>
  <c r="P54" i="1"/>
  <c r="N56" i="1"/>
  <c r="N57" i="1" s="1"/>
  <c r="N54" i="1"/>
  <c r="N55" i="1"/>
  <c r="L56" i="1"/>
  <c r="L57" i="1" s="1"/>
  <c r="L55" i="1"/>
  <c r="L54" i="1"/>
  <c r="K56" i="1"/>
  <c r="K57" i="1" s="1"/>
  <c r="K55" i="1"/>
  <c r="K54" i="1"/>
  <c r="J56" i="1"/>
  <c r="J57" i="1" s="1"/>
  <c r="J54" i="1"/>
  <c r="J55" i="1"/>
  <c r="I56" i="1"/>
  <c r="I57" i="1" s="1"/>
  <c r="I54" i="1"/>
  <c r="I55" i="1"/>
  <c r="H56" i="1"/>
  <c r="H57" i="1" s="1"/>
  <c r="H55" i="1"/>
  <c r="H54" i="1"/>
  <c r="G55" i="1"/>
  <c r="G54" i="1"/>
  <c r="G58" i="1" s="1"/>
  <c r="F54" i="1"/>
  <c r="F55" i="1"/>
  <c r="G100" i="1"/>
  <c r="G104" i="1" s="1"/>
  <c r="G13" i="1" s="1"/>
  <c r="G11" i="1" s="1"/>
  <c r="G12" i="1" s="1"/>
  <c r="G14" i="1" s="1"/>
  <c r="G56" i="1"/>
  <c r="G57" i="1" s="1"/>
  <c r="O105" i="10"/>
  <c r="O128" i="10" s="1"/>
  <c r="O130" i="10" s="1"/>
  <c r="O133" i="10" s="1"/>
  <c r="O142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F58" i="1"/>
  <c r="AN100" i="1"/>
  <c r="AN102" i="1" s="1"/>
  <c r="AN138" i="1" s="1"/>
  <c r="F100" i="1"/>
  <c r="F104" i="1" s="1"/>
  <c r="F13" i="1" s="1"/>
  <c r="F11" i="1" s="1"/>
  <c r="F12" i="1" s="1"/>
  <c r="F14" i="1" s="1"/>
  <c r="F56" i="1"/>
  <c r="F57" i="1" s="1"/>
  <c r="L100" i="1"/>
  <c r="L104" i="1" s="1"/>
  <c r="L13" i="1" s="1"/>
  <c r="L11" i="1" s="1"/>
  <c r="L12" i="1" s="1"/>
  <c r="L14" i="1" s="1"/>
  <c r="AD100" i="1"/>
  <c r="AD102" i="1" s="1"/>
  <c r="AD138" i="1" s="1"/>
  <c r="CG95" i="1"/>
  <c r="BR102" i="1"/>
  <c r="BR138" i="1" s="1"/>
  <c r="BR104" i="1"/>
  <c r="BP56" i="1"/>
  <c r="BP57" i="1" s="1"/>
  <c r="CA56" i="1"/>
  <c r="CA57" i="1" s="1"/>
  <c r="BU56" i="1"/>
  <c r="BU57" i="1" s="1"/>
  <c r="CC58" i="1"/>
  <c r="CD58" i="1"/>
  <c r="BH56" i="1"/>
  <c r="BH57" i="1" s="1"/>
  <c r="CB56" i="1"/>
  <c r="CB57" i="1" s="1"/>
  <c r="BK56" i="1"/>
  <c r="BK57" i="1" s="1"/>
  <c r="BP58" i="1"/>
  <c r="CE58" i="1"/>
  <c r="BH58" i="1"/>
  <c r="CC56" i="1"/>
  <c r="CC57" i="1" s="1"/>
  <c r="CB58" i="1"/>
  <c r="CI58" i="1"/>
  <c r="CD56" i="1"/>
  <c r="CD57" i="1" s="1"/>
  <c r="BK58" i="1"/>
  <c r="CE56" i="1"/>
  <c r="CE57" i="1" s="1"/>
  <c r="CI56" i="1"/>
  <c r="CI57" i="1" s="1"/>
  <c r="BN56" i="1"/>
  <c r="BN57" i="1" s="1"/>
  <c r="BJ56" i="1"/>
  <c r="BJ57" i="1" s="1"/>
  <c r="AL58" i="1"/>
  <c r="BL56" i="1"/>
  <c r="BL57" i="1" s="1"/>
  <c r="BG58" i="1"/>
  <c r="BN58" i="1"/>
  <c r="BJ58" i="1"/>
  <c r="BL58" i="1"/>
  <c r="BG56" i="1"/>
  <c r="BG57" i="1" s="1"/>
  <c r="BU58" i="1"/>
  <c r="CA58" i="1"/>
  <c r="BR58" i="1"/>
  <c r="I128" i="10"/>
  <c r="I130" i="10" s="1"/>
  <c r="I134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I124" i="1"/>
  <c r="AW124" i="1"/>
  <c r="AW135" i="1"/>
  <c r="AV135" i="1"/>
  <c r="AV124" i="1"/>
  <c r="AW100" i="1"/>
  <c r="AW104" i="1" s="1"/>
  <c r="AV100" i="1"/>
  <c r="AV104" i="1" s="1"/>
  <c r="BR126" i="1"/>
  <c r="BR101" i="1"/>
  <c r="BR137" i="1"/>
  <c r="AK124" i="1"/>
  <c r="AK135" i="1"/>
  <c r="AK100" i="1"/>
  <c r="AK104" i="1" s="1"/>
  <c r="AR100" i="1"/>
  <c r="CF100" i="1"/>
  <c r="J100" i="1"/>
  <c r="AT100" i="1"/>
  <c r="AP100" i="1"/>
  <c r="AA100" i="1"/>
  <c r="BV100" i="1"/>
  <c r="AF100" i="1"/>
  <c r="AQ100" i="1"/>
  <c r="BA100" i="1"/>
  <c r="AO100" i="1"/>
  <c r="Q100" i="1"/>
  <c r="BI100" i="1"/>
  <c r="Z135" i="1"/>
  <c r="Z124" i="1"/>
  <c r="CA100" i="1"/>
  <c r="CE100" i="1"/>
  <c r="AM100" i="1"/>
  <c r="CI100" i="1"/>
  <c r="V100" i="1"/>
  <c r="K100" i="1"/>
  <c r="K104" i="1" s="1"/>
  <c r="CD100" i="1"/>
  <c r="I100" i="1"/>
  <c r="I104" i="1" s="1"/>
  <c r="BZ100" i="1"/>
  <c r="Z100" i="1"/>
  <c r="CB100" i="1"/>
  <c r="CB104" i="1" s="1"/>
  <c r="N100" i="1"/>
  <c r="AI100" i="1"/>
  <c r="AG100" i="1"/>
  <c r="S100" i="1"/>
  <c r="R100" i="1"/>
  <c r="BG100" i="1"/>
  <c r="BG104" i="1" s="1"/>
  <c r="BB100" i="1"/>
  <c r="AB100" i="1"/>
  <c r="H100" i="1"/>
  <c r="BT100" i="1"/>
  <c r="AZ100" i="1"/>
  <c r="AC100" i="1"/>
  <c r="J128" i="10"/>
  <c r="J130" i="10" s="1"/>
  <c r="J134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P124" i="1"/>
  <c r="BP135" i="1"/>
  <c r="BQ100" i="1"/>
  <c r="BQ104" i="1" s="1"/>
  <c r="BP100" i="1"/>
  <c r="BP104" i="1" s="1"/>
  <c r="BQ135" i="1"/>
  <c r="BQ124" i="1"/>
  <c r="BH135" i="1"/>
  <c r="BH124" i="1"/>
  <c r="F135" i="1"/>
  <c r="BG124" i="1"/>
  <c r="BG135" i="1"/>
  <c r="AY100" i="1"/>
  <c r="AY104" i="1" s="1"/>
  <c r="BH100" i="1"/>
  <c r="BH104" i="1" s="1"/>
  <c r="AX100" i="1"/>
  <c r="AX104" i="1" s="1"/>
  <c r="AX135" i="1"/>
  <c r="AX124" i="1"/>
  <c r="AL100" i="1"/>
  <c r="AL104" i="1" s="1"/>
  <c r="AM135" i="1"/>
  <c r="AM124" i="1"/>
  <c r="AB135" i="1"/>
  <c r="AB124" i="1"/>
  <c r="R124" i="1"/>
  <c r="R135" i="1"/>
  <c r="P100" i="1"/>
  <c r="Q135" i="1"/>
  <c r="Q124" i="1"/>
  <c r="G135" i="1"/>
  <c r="G124" i="1"/>
  <c r="CC100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S135" i="1"/>
  <c r="BS124" i="1"/>
  <c r="BJ100" i="1"/>
  <c r="BJ104" i="1" s="1"/>
  <c r="BS100" i="1"/>
  <c r="BS104" i="1" s="1"/>
  <c r="BJ124" i="1"/>
  <c r="BJ135" i="1"/>
  <c r="AO135" i="1"/>
  <c r="AO124" i="1"/>
  <c r="S135" i="1"/>
  <c r="S124" i="1"/>
  <c r="I135" i="1"/>
  <c r="I124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K133" i="10"/>
  <c r="K142" i="10" s="1"/>
  <c r="K24" i="10" s="1"/>
  <c r="K35" i="10" s="1"/>
  <c r="K134" i="10"/>
  <c r="CD135" i="1"/>
  <c r="CD124" i="1"/>
  <c r="BK135" i="1"/>
  <c r="BK124" i="1"/>
  <c r="BK100" i="1"/>
  <c r="BK104" i="1" s="1"/>
  <c r="AQ135" i="1"/>
  <c r="AQ124" i="1"/>
  <c r="AP135" i="1"/>
  <c r="AP124" i="1"/>
  <c r="AE135" i="1"/>
  <c r="AE124" i="1"/>
  <c r="AE100" i="1"/>
  <c r="AE104" i="1" s="1"/>
  <c r="T100" i="1"/>
  <c r="T104" i="1" s="1"/>
  <c r="T135" i="1"/>
  <c r="T124" i="1"/>
  <c r="J124" i="1"/>
  <c r="J135" i="1"/>
  <c r="CE135" i="1"/>
  <c r="CE124" i="1"/>
  <c r="BU100" i="1"/>
  <c r="BU104" i="1" s="1"/>
  <c r="BU135" i="1"/>
  <c r="BU124" i="1"/>
  <c r="BL135" i="1"/>
  <c r="BL124" i="1"/>
  <c r="BL100" i="1"/>
  <c r="BL104" i="1" s="1"/>
  <c r="BB135" i="1"/>
  <c r="BB124" i="1"/>
  <c r="K124" i="1"/>
  <c r="AF135" i="1"/>
  <c r="AF124" i="1"/>
  <c r="U135" i="1"/>
  <c r="U124" i="1"/>
  <c r="U100" i="1"/>
  <c r="U104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M111" i="10"/>
  <c r="M112" i="10" s="1"/>
  <c r="M113" i="10" s="1"/>
  <c r="M114" i="10" s="1"/>
  <c r="M115" i="10" s="1"/>
  <c r="M20" i="10" s="1"/>
  <c r="M105" i="10"/>
  <c r="BM100" i="1"/>
  <c r="BM104" i="1" s="1"/>
  <c r="BM135" i="1"/>
  <c r="BM124" i="1"/>
  <c r="BC135" i="1"/>
  <c r="BC124" i="1"/>
  <c r="BC100" i="1"/>
  <c r="BC104" i="1" s="1"/>
  <c r="V124" i="1"/>
  <c r="V135" i="1"/>
  <c r="L135" i="1"/>
  <c r="L124" i="1"/>
  <c r="CI135" i="1"/>
  <c r="CI124" i="1"/>
  <c r="BX100" i="1"/>
  <c r="BX104" i="1" s="1"/>
  <c r="BX124" i="1"/>
  <c r="BX135" i="1"/>
  <c r="BN124" i="1"/>
  <c r="BN135" i="1"/>
  <c r="BN100" i="1"/>
  <c r="BN104" i="1" s="1"/>
  <c r="BE135" i="1"/>
  <c r="BE124" i="1"/>
  <c r="BE100" i="1"/>
  <c r="BE104" i="1" s="1"/>
  <c r="AT124" i="1"/>
  <c r="AT135" i="1"/>
  <c r="AI124" i="1"/>
  <c r="AI135" i="1"/>
  <c r="X124" i="1"/>
  <c r="X135" i="1"/>
  <c r="X100" i="1"/>
  <c r="X104" i="1" s="1"/>
  <c r="N124" i="1"/>
  <c r="N135" i="1"/>
  <c r="CG109" i="1"/>
  <c r="CG110" i="1"/>
  <c r="BW95" i="1"/>
  <c r="BW56" i="1" s="1"/>
  <c r="BW57" i="1" s="1"/>
  <c r="BW110" i="1"/>
  <c r="BW109" i="1"/>
  <c r="BD95" i="1"/>
  <c r="BD110" i="1"/>
  <c r="BD109" i="1"/>
  <c r="AS95" i="1"/>
  <c r="AS110" i="1"/>
  <c r="AS109" i="1"/>
  <c r="AH95" i="1"/>
  <c r="AH110" i="1"/>
  <c r="AH109" i="1"/>
  <c r="W110" i="1"/>
  <c r="W109" i="1"/>
  <c r="W95" i="1"/>
  <c r="CH95" i="1"/>
  <c r="CH56" i="1" s="1"/>
  <c r="CH57" i="1" s="1"/>
  <c r="CH110" i="1"/>
  <c r="CH109" i="1"/>
  <c r="N92" i="10"/>
  <c r="E92" i="10"/>
  <c r="N84" i="10"/>
  <c r="N87" i="10" s="1"/>
  <c r="N88" i="10" s="1"/>
  <c r="E84" i="10"/>
  <c r="E87" i="10" s="1"/>
  <c r="E88" i="10" s="1"/>
  <c r="N82" i="10"/>
  <c r="E82" i="10"/>
  <c r="M63" i="1"/>
  <c r="O63" i="1"/>
  <c r="Y63" i="1"/>
  <c r="Y107" i="1" s="1"/>
  <c r="AJ63" i="1"/>
  <c r="AU63" i="1"/>
  <c r="BF63" i="1"/>
  <c r="BO63" i="1"/>
  <c r="BY63" i="1"/>
  <c r="N141" i="10"/>
  <c r="E141" i="10"/>
  <c r="N76" i="10"/>
  <c r="E76" i="10"/>
  <c r="N73" i="10"/>
  <c r="E73" i="10"/>
  <c r="N72" i="10"/>
  <c r="E72" i="10"/>
  <c r="N71" i="10"/>
  <c r="E71" i="10"/>
  <c r="F43" i="2" s="1"/>
  <c r="E46" i="2" s="1"/>
  <c r="N70" i="10"/>
  <c r="E70" i="10"/>
  <c r="N61" i="10"/>
  <c r="N101" i="10" s="1"/>
  <c r="E61" i="10"/>
  <c r="E101" i="10" s="1"/>
  <c r="F105" i="10" l="1"/>
  <c r="F128" i="10" s="1"/>
  <c r="F130" i="10" s="1"/>
  <c r="N53" i="10"/>
  <c r="N56" i="10" s="1"/>
  <c r="N52" i="10"/>
  <c r="E54" i="10"/>
  <c r="E55" i="10" s="1"/>
  <c r="E52" i="10"/>
  <c r="BD56" i="1"/>
  <c r="BD57" i="1" s="1"/>
  <c r="BD55" i="1"/>
  <c r="BD54" i="1"/>
  <c r="AS56" i="1"/>
  <c r="AS57" i="1" s="1"/>
  <c r="AS55" i="1"/>
  <c r="AS54" i="1"/>
  <c r="AH56" i="1"/>
  <c r="AH57" i="1" s="1"/>
  <c r="AH55" i="1"/>
  <c r="AH54" i="1"/>
  <c r="W56" i="1"/>
  <c r="W57" i="1" s="1"/>
  <c r="W55" i="1"/>
  <c r="W54" i="1"/>
  <c r="G101" i="1"/>
  <c r="G126" i="1"/>
  <c r="G102" i="1"/>
  <c r="G138" i="1" s="1"/>
  <c r="G137" i="1"/>
  <c r="T58" i="1"/>
  <c r="L101" i="1"/>
  <c r="L126" i="1"/>
  <c r="AN137" i="1"/>
  <c r="L102" i="1"/>
  <c r="L138" i="1" s="1"/>
  <c r="L137" i="1"/>
  <c r="AN126" i="1"/>
  <c r="CG56" i="1"/>
  <c r="CG57" i="1" s="1"/>
  <c r="F101" i="1"/>
  <c r="AN101" i="1"/>
  <c r="AN58" i="1"/>
  <c r="O134" i="10"/>
  <c r="O143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I133" i="10"/>
  <c r="I142" i="10" s="1"/>
  <c r="I24" i="10" s="1"/>
  <c r="I35" i="10" s="1"/>
  <c r="AN104" i="1"/>
  <c r="AN13" i="1" s="1"/>
  <c r="AN11" i="1" s="1"/>
  <c r="AN12" i="1" s="1"/>
  <c r="AN14" i="1" s="1"/>
  <c r="AN111" i="1" s="1"/>
  <c r="AD126" i="1"/>
  <c r="AD58" i="1"/>
  <c r="F102" i="1"/>
  <c r="F138" i="1" s="1"/>
  <c r="F126" i="1"/>
  <c r="F137" i="1"/>
  <c r="CG100" i="1"/>
  <c r="CG104" i="1" s="1"/>
  <c r="CG13" i="1" s="1"/>
  <c r="CG11" i="1" s="1"/>
  <c r="CG12" i="1" s="1"/>
  <c r="CG14" i="1" s="1"/>
  <c r="AD101" i="1"/>
  <c r="AD137" i="1"/>
  <c r="AD104" i="1"/>
  <c r="AD13" i="1" s="1"/>
  <c r="AD11" i="1" s="1"/>
  <c r="AD12" i="1" s="1"/>
  <c r="AD14" i="1" s="1"/>
  <c r="AD117" i="1" s="1"/>
  <c r="AD118" i="1" s="1"/>
  <c r="AD119" i="1" s="1"/>
  <c r="AD120" i="1" s="1"/>
  <c r="AD121" i="1" s="1"/>
  <c r="AD20" i="1" s="1"/>
  <c r="AD31" i="1" s="1"/>
  <c r="CG58" i="1"/>
  <c r="K58" i="1"/>
  <c r="P58" i="1"/>
  <c r="AX58" i="1"/>
  <c r="AB58" i="1"/>
  <c r="AW58" i="1"/>
  <c r="CI101" i="1"/>
  <c r="CI104" i="1"/>
  <c r="J101" i="1"/>
  <c r="J104" i="1"/>
  <c r="P137" i="1"/>
  <c r="P104" i="1"/>
  <c r="P13" i="1" s="1"/>
  <c r="P11" i="1" s="1"/>
  <c r="P12" i="1" s="1"/>
  <c r="P14" i="1" s="1"/>
  <c r="AB102" i="1"/>
  <c r="AB138" i="1" s="1"/>
  <c r="AB104" i="1"/>
  <c r="AM101" i="1"/>
  <c r="AM104" i="1"/>
  <c r="BA137" i="1"/>
  <c r="BA104" i="1"/>
  <c r="N101" i="1"/>
  <c r="N104" i="1"/>
  <c r="H101" i="1"/>
  <c r="H104" i="1"/>
  <c r="Z104" i="1"/>
  <c r="Z13" i="1" s="1"/>
  <c r="Z11" i="1" s="1"/>
  <c r="Z12" i="1" s="1"/>
  <c r="Z14" i="1" s="1"/>
  <c r="BZ126" i="1"/>
  <c r="BZ104" i="1"/>
  <c r="BZ13" i="1" s="1"/>
  <c r="BZ11" i="1" s="1"/>
  <c r="BZ12" i="1" s="1"/>
  <c r="BZ14" i="1" s="1"/>
  <c r="CA137" i="1"/>
  <c r="CA104" i="1"/>
  <c r="AF104" i="1"/>
  <c r="AF13" i="1" s="1"/>
  <c r="AF11" i="1" s="1"/>
  <c r="AF12" i="1" s="1"/>
  <c r="AF14" i="1" s="1"/>
  <c r="AR104" i="1"/>
  <c r="AR13" i="1" s="1"/>
  <c r="AR11" i="1" s="1"/>
  <c r="AR12" i="1" s="1"/>
  <c r="AR14" i="1" s="1"/>
  <c r="BB104" i="1"/>
  <c r="BB13" i="1" s="1"/>
  <c r="BB11" i="1" s="1"/>
  <c r="BB12" i="1" s="1"/>
  <c r="BB14" i="1" s="1"/>
  <c r="AQ101" i="1"/>
  <c r="AQ104" i="1"/>
  <c r="AC102" i="1"/>
  <c r="AC138" i="1" s="1"/>
  <c r="AC104" i="1"/>
  <c r="R102" i="1"/>
  <c r="R138" i="1" s="1"/>
  <c r="R104" i="1"/>
  <c r="BV137" i="1"/>
  <c r="BV104" i="1"/>
  <c r="CE102" i="1"/>
  <c r="CE138" i="1" s="1"/>
  <c r="CE104" i="1"/>
  <c r="AZ102" i="1"/>
  <c r="AZ138" i="1" s="1"/>
  <c r="AZ104" i="1"/>
  <c r="S101" i="1"/>
  <c r="S104" i="1"/>
  <c r="CD101" i="1"/>
  <c r="CD104" i="1"/>
  <c r="AA102" i="1"/>
  <c r="AA138" i="1" s="1"/>
  <c r="AA104" i="1"/>
  <c r="CC137" i="1"/>
  <c r="CC104" i="1"/>
  <c r="CC13" i="1" s="1"/>
  <c r="CC11" i="1" s="1"/>
  <c r="CC12" i="1" s="1"/>
  <c r="CC14" i="1" s="1"/>
  <c r="AG126" i="1"/>
  <c r="AG104" i="1"/>
  <c r="BI102" i="1"/>
  <c r="BI138" i="1" s="1"/>
  <c r="BI104" i="1"/>
  <c r="AP101" i="1"/>
  <c r="AP104" i="1"/>
  <c r="X58" i="1"/>
  <c r="AO102" i="1"/>
  <c r="AO138" i="1" s="1"/>
  <c r="AO104" i="1"/>
  <c r="CF102" i="1"/>
  <c r="CF138" i="1" s="1"/>
  <c r="CF104" i="1"/>
  <c r="BT102" i="1"/>
  <c r="BT138" i="1" s="1"/>
  <c r="BT104" i="1"/>
  <c r="AI102" i="1"/>
  <c r="AI138" i="1" s="1"/>
  <c r="AI104" i="1"/>
  <c r="V102" i="1"/>
  <c r="V138" i="1" s="1"/>
  <c r="V104" i="1"/>
  <c r="Q104" i="1"/>
  <c r="Q13" i="1" s="1"/>
  <c r="Q11" i="1" s="1"/>
  <c r="Q12" i="1" s="1"/>
  <c r="Q14" i="1" s="1"/>
  <c r="AT101" i="1"/>
  <c r="AT104" i="1"/>
  <c r="I58" i="1"/>
  <c r="BZ58" i="1"/>
  <c r="AA58" i="1"/>
  <c r="H58" i="1"/>
  <c r="R58" i="1"/>
  <c r="AK58" i="1"/>
  <c r="BQ58" i="1"/>
  <c r="AP58" i="1"/>
  <c r="AY58" i="1"/>
  <c r="BA58" i="1"/>
  <c r="AE58" i="1"/>
  <c r="AQ58" i="1"/>
  <c r="AI58" i="1"/>
  <c r="BB58" i="1"/>
  <c r="AO58" i="1"/>
  <c r="Z58" i="1"/>
  <c r="J58" i="1"/>
  <c r="N58" i="1"/>
  <c r="AV58" i="1"/>
  <c r="AM58" i="1"/>
  <c r="AT58" i="1"/>
  <c r="BI58" i="1"/>
  <c r="Q58" i="1"/>
  <c r="AF58" i="1"/>
  <c r="U58" i="1"/>
  <c r="BT58" i="1"/>
  <c r="AZ58" i="1"/>
  <c r="BS58" i="1"/>
  <c r="S58" i="1"/>
  <c r="AC58" i="1"/>
  <c r="BX58" i="1"/>
  <c r="BE58" i="1"/>
  <c r="CB13" i="1"/>
  <c r="CB11" i="1" s="1"/>
  <c r="CB12" i="1" s="1"/>
  <c r="CB14" i="1" s="1"/>
  <c r="CB111" i="1" s="1"/>
  <c r="K13" i="1"/>
  <c r="K11" i="1" s="1"/>
  <c r="K12" i="1" s="1"/>
  <c r="K14" i="1" s="1"/>
  <c r="K111" i="1" s="1"/>
  <c r="BG13" i="1"/>
  <c r="BG11" i="1" s="1"/>
  <c r="BG12" i="1" s="1"/>
  <c r="BG14" i="1" s="1"/>
  <c r="BG111" i="1" s="1"/>
  <c r="BR13" i="1"/>
  <c r="BR11" i="1" s="1"/>
  <c r="BR12" i="1" s="1"/>
  <c r="BR14" i="1" s="1"/>
  <c r="BR117" i="1" s="1"/>
  <c r="BR118" i="1" s="1"/>
  <c r="BR119" i="1" s="1"/>
  <c r="BR120" i="1" s="1"/>
  <c r="BR121" i="1" s="1"/>
  <c r="BR20" i="1" s="1"/>
  <c r="BR31" i="1" s="1"/>
  <c r="I13" i="1"/>
  <c r="I11" i="1" s="1"/>
  <c r="I12" i="1" s="1"/>
  <c r="I14" i="1" s="1"/>
  <c r="I111" i="1" s="1"/>
  <c r="G128" i="10"/>
  <c r="G130" i="10" s="1"/>
  <c r="G134" i="10" s="1"/>
  <c r="G143" i="10" s="1"/>
  <c r="G106" i="10"/>
  <c r="G107" i="10" s="1"/>
  <c r="G108" i="10" s="1"/>
  <c r="G109" i="10" s="1"/>
  <c r="G16" i="10" s="1"/>
  <c r="G27" i="10" s="1"/>
  <c r="I144" i="10"/>
  <c r="I143" i="10"/>
  <c r="I25" i="10" s="1"/>
  <c r="H31" i="10"/>
  <c r="H117" i="10"/>
  <c r="H119" i="10" s="1"/>
  <c r="H106" i="10"/>
  <c r="H107" i="10" s="1"/>
  <c r="H108" i="10" s="1"/>
  <c r="H109" i="10" s="1"/>
  <c r="H16" i="10" s="1"/>
  <c r="H128" i="10"/>
  <c r="H130" i="10" s="1"/>
  <c r="G121" i="10"/>
  <c r="G23" i="10" s="1"/>
  <c r="G34" i="10" s="1"/>
  <c r="J133" i="10"/>
  <c r="J142" i="10" s="1"/>
  <c r="J24" i="10" s="1"/>
  <c r="J35" i="10" s="1"/>
  <c r="N137" i="1"/>
  <c r="AR102" i="1"/>
  <c r="AR138" i="1" s="1"/>
  <c r="AB101" i="1"/>
  <c r="BI137" i="1"/>
  <c r="N126" i="1"/>
  <c r="AR101" i="1"/>
  <c r="AR137" i="1"/>
  <c r="S137" i="1"/>
  <c r="Q101" i="1"/>
  <c r="K126" i="1"/>
  <c r="AF101" i="1"/>
  <c r="S102" i="1"/>
  <c r="S138" i="1" s="1"/>
  <c r="CB137" i="1"/>
  <c r="N102" i="1"/>
  <c r="N138" i="1" s="1"/>
  <c r="CB126" i="1"/>
  <c r="S126" i="1"/>
  <c r="AQ102" i="1"/>
  <c r="AQ138" i="1" s="1"/>
  <c r="AM102" i="1"/>
  <c r="AM138" i="1" s="1"/>
  <c r="AP126" i="1"/>
  <c r="AP102" i="1"/>
  <c r="AP138" i="1" s="1"/>
  <c r="AP137" i="1"/>
  <c r="BT137" i="1"/>
  <c r="AM126" i="1"/>
  <c r="AQ126" i="1"/>
  <c r="AB126" i="1"/>
  <c r="AR126" i="1"/>
  <c r="AC101" i="1"/>
  <c r="BV102" i="1"/>
  <c r="BV138" i="1" s="1"/>
  <c r="AO101" i="1"/>
  <c r="BV126" i="1"/>
  <c r="BI126" i="1"/>
  <c r="CE126" i="1"/>
  <c r="BA126" i="1"/>
  <c r="AA126" i="1"/>
  <c r="BI101" i="1"/>
  <c r="AV126" i="1"/>
  <c r="BB101" i="1"/>
  <c r="BB126" i="1"/>
  <c r="CE101" i="1"/>
  <c r="AB137" i="1"/>
  <c r="AK137" i="1"/>
  <c r="AZ101" i="1"/>
  <c r="AF137" i="1"/>
  <c r="K101" i="1"/>
  <c r="AQ137" i="1"/>
  <c r="AM137" i="1"/>
  <c r="AC126" i="1"/>
  <c r="AO126" i="1"/>
  <c r="CA126" i="1"/>
  <c r="AV101" i="1"/>
  <c r="AV13" i="1"/>
  <c r="AV11" i="1" s="1"/>
  <c r="AV12" i="1" s="1"/>
  <c r="AV14" i="1" s="1"/>
  <c r="AV102" i="1"/>
  <c r="AV138" i="1" s="1"/>
  <c r="AV137" i="1"/>
  <c r="BT101" i="1"/>
  <c r="I126" i="1"/>
  <c r="R101" i="1"/>
  <c r="CB102" i="1"/>
  <c r="CB138" i="1" s="1"/>
  <c r="CB101" i="1"/>
  <c r="AK126" i="1"/>
  <c r="AG102" i="1"/>
  <c r="AG138" i="1" s="1"/>
  <c r="BG102" i="1"/>
  <c r="BG138" i="1" s="1"/>
  <c r="AW137" i="1"/>
  <c r="AW126" i="1"/>
  <c r="AW101" i="1"/>
  <c r="AW13" i="1"/>
  <c r="AW11" i="1" s="1"/>
  <c r="AW12" i="1" s="1"/>
  <c r="AW14" i="1" s="1"/>
  <c r="AW102" i="1"/>
  <c r="AW138" i="1" s="1"/>
  <c r="CI126" i="1"/>
  <c r="CD126" i="1"/>
  <c r="AI101" i="1"/>
  <c r="CI137" i="1"/>
  <c r="AF102" i="1"/>
  <c r="AF138" i="1" s="1"/>
  <c r="BB137" i="1"/>
  <c r="CE137" i="1"/>
  <c r="J137" i="1"/>
  <c r="BA102" i="1"/>
  <c r="BA138" i="1" s="1"/>
  <c r="CD137" i="1"/>
  <c r="AZ137" i="1"/>
  <c r="Q102" i="1"/>
  <c r="Q138" i="1" s="1"/>
  <c r="R137" i="1"/>
  <c r="K102" i="1"/>
  <c r="K138" i="1" s="1"/>
  <c r="J126" i="1"/>
  <c r="CD102" i="1"/>
  <c r="CD138" i="1" s="1"/>
  <c r="AZ126" i="1"/>
  <c r="R126" i="1"/>
  <c r="CI102" i="1"/>
  <c r="CI138" i="1" s="1"/>
  <c r="CF126" i="1"/>
  <c r="CF101" i="1"/>
  <c r="J102" i="1"/>
  <c r="J138" i="1" s="1"/>
  <c r="BT126" i="1"/>
  <c r="Q126" i="1"/>
  <c r="AA137" i="1"/>
  <c r="AK101" i="1"/>
  <c r="AK13" i="1"/>
  <c r="AK11" i="1" s="1"/>
  <c r="AK12" i="1" s="1"/>
  <c r="AK14" i="1" s="1"/>
  <c r="AK102" i="1"/>
  <c r="AK138" i="1" s="1"/>
  <c r="CF137" i="1"/>
  <c r="AI137" i="1"/>
  <c r="BB102" i="1"/>
  <c r="BB138" i="1" s="1"/>
  <c r="K137" i="1"/>
  <c r="Q137" i="1"/>
  <c r="AA101" i="1"/>
  <c r="BA101" i="1"/>
  <c r="AI126" i="1"/>
  <c r="AF126" i="1"/>
  <c r="CH100" i="1"/>
  <c r="AT102" i="1"/>
  <c r="AT138" i="1" s="1"/>
  <c r="V101" i="1"/>
  <c r="AG101" i="1"/>
  <c r="I137" i="1"/>
  <c r="AO137" i="1"/>
  <c r="BG126" i="1"/>
  <c r="Z101" i="1"/>
  <c r="Z102" i="1"/>
  <c r="Z138" i="1" s="1"/>
  <c r="Z126" i="1"/>
  <c r="BV101" i="1"/>
  <c r="H102" i="1"/>
  <c r="H138" i="1" s="1"/>
  <c r="CA102" i="1"/>
  <c r="CA138" i="1" s="1"/>
  <c r="Z137" i="1"/>
  <c r="BD100" i="1"/>
  <c r="V137" i="1"/>
  <c r="I102" i="1"/>
  <c r="I138" i="1" s="1"/>
  <c r="H126" i="1"/>
  <c r="BZ101" i="1"/>
  <c r="BZ102" i="1"/>
  <c r="BZ138" i="1" s="1"/>
  <c r="W100" i="1"/>
  <c r="BG137" i="1"/>
  <c r="I101" i="1"/>
  <c r="CA101" i="1"/>
  <c r="BZ137" i="1"/>
  <c r="AH100" i="1"/>
  <c r="AT126" i="1"/>
  <c r="AG137" i="1"/>
  <c r="H137" i="1"/>
  <c r="AC137" i="1"/>
  <c r="AS100" i="1"/>
  <c r="AT137" i="1"/>
  <c r="V126" i="1"/>
  <c r="BW100" i="1"/>
  <c r="BG101" i="1"/>
  <c r="E102" i="10"/>
  <c r="BQ126" i="1"/>
  <c r="BQ137" i="1"/>
  <c r="AX137" i="1"/>
  <c r="BP13" i="1"/>
  <c r="BP11" i="1" s="1"/>
  <c r="BP12" i="1" s="1"/>
  <c r="BP14" i="1" s="1"/>
  <c r="BP101" i="1"/>
  <c r="BP102" i="1"/>
  <c r="BP138" i="1" s="1"/>
  <c r="BQ102" i="1"/>
  <c r="BQ138" i="1" s="1"/>
  <c r="BQ101" i="1"/>
  <c r="BQ13" i="1"/>
  <c r="BQ11" i="1" s="1"/>
  <c r="BQ12" i="1" s="1"/>
  <c r="BQ14" i="1" s="1"/>
  <c r="BP137" i="1"/>
  <c r="BP126" i="1"/>
  <c r="AY13" i="1"/>
  <c r="AY11" i="1" s="1"/>
  <c r="AY12" i="1" s="1"/>
  <c r="AY14" i="1" s="1"/>
  <c r="AY101" i="1"/>
  <c r="AY102" i="1"/>
  <c r="AY138" i="1" s="1"/>
  <c r="AY137" i="1"/>
  <c r="AY126" i="1"/>
  <c r="BH101" i="1"/>
  <c r="BH13" i="1"/>
  <c r="BH11" i="1" s="1"/>
  <c r="BH12" i="1" s="1"/>
  <c r="BH14" i="1" s="1"/>
  <c r="BH102" i="1"/>
  <c r="BH138" i="1" s="1"/>
  <c r="BH126" i="1"/>
  <c r="BH137" i="1"/>
  <c r="AL101" i="1"/>
  <c r="AL102" i="1"/>
  <c r="AL138" i="1" s="1"/>
  <c r="AL13" i="1"/>
  <c r="AL11" i="1" s="1"/>
  <c r="AL12" i="1" s="1"/>
  <c r="AL14" i="1" s="1"/>
  <c r="AX126" i="1"/>
  <c r="AL126" i="1"/>
  <c r="AL137" i="1"/>
  <c r="AX101" i="1"/>
  <c r="AX13" i="1"/>
  <c r="AX11" i="1" s="1"/>
  <c r="AX12" i="1" s="1"/>
  <c r="AX14" i="1" s="1"/>
  <c r="AX102" i="1"/>
  <c r="AX138" i="1" s="1"/>
  <c r="CC126" i="1"/>
  <c r="P101" i="1"/>
  <c r="P102" i="1"/>
  <c r="P138" i="1" s="1"/>
  <c r="P126" i="1"/>
  <c r="G111" i="1"/>
  <c r="G117" i="1"/>
  <c r="G118" i="1" s="1"/>
  <c r="G119" i="1" s="1"/>
  <c r="G120" i="1" s="1"/>
  <c r="G121" i="1" s="1"/>
  <c r="G20" i="1" s="1"/>
  <c r="CC102" i="1"/>
  <c r="CC138" i="1" s="1"/>
  <c r="CC101" i="1"/>
  <c r="F111" i="1"/>
  <c r="F117" i="1"/>
  <c r="F118" i="1" s="1"/>
  <c r="F119" i="1" s="1"/>
  <c r="F120" i="1" s="1"/>
  <c r="F121" i="1" s="1"/>
  <c r="F20" i="1" s="1"/>
  <c r="BJ137" i="1"/>
  <c r="BS126" i="1"/>
  <c r="BJ126" i="1"/>
  <c r="BS137" i="1"/>
  <c r="BJ13" i="1"/>
  <c r="BJ11" i="1" s="1"/>
  <c r="BJ12" i="1" s="1"/>
  <c r="BJ14" i="1" s="1"/>
  <c r="BJ101" i="1"/>
  <c r="BJ102" i="1"/>
  <c r="BJ138" i="1" s="1"/>
  <c r="BS101" i="1"/>
  <c r="BS13" i="1"/>
  <c r="BS11" i="1" s="1"/>
  <c r="BS12" i="1" s="1"/>
  <c r="BS14" i="1" s="1"/>
  <c r="BS102" i="1"/>
  <c r="BS138" i="1" s="1"/>
  <c r="J144" i="10"/>
  <c r="J143" i="10"/>
  <c r="J25" i="10" s="1"/>
  <c r="P117" i="10"/>
  <c r="P119" i="10" s="1"/>
  <c r="P106" i="10"/>
  <c r="P107" i="10" s="1"/>
  <c r="P108" i="10" s="1"/>
  <c r="P109" i="10" s="1"/>
  <c r="P16" i="10" s="1"/>
  <c r="P128" i="10"/>
  <c r="P130" i="10" s="1"/>
  <c r="P31" i="10"/>
  <c r="K144" i="10"/>
  <c r="K143" i="10"/>
  <c r="K25" i="10" s="1"/>
  <c r="F106" i="10"/>
  <c r="F107" i="10" s="1"/>
  <c r="F108" i="10" s="1"/>
  <c r="F109" i="10" s="1"/>
  <c r="F16" i="10" s="1"/>
  <c r="F27" i="10" s="1"/>
  <c r="BK126" i="1"/>
  <c r="BK137" i="1"/>
  <c r="BK102" i="1"/>
  <c r="BK138" i="1" s="1"/>
  <c r="BK101" i="1"/>
  <c r="BK13" i="1"/>
  <c r="BK11" i="1" s="1"/>
  <c r="BK12" i="1" s="1"/>
  <c r="BK14" i="1" s="1"/>
  <c r="AE126" i="1"/>
  <c r="AE137" i="1"/>
  <c r="AE101" i="1"/>
  <c r="AE13" i="1"/>
  <c r="AE11" i="1" s="1"/>
  <c r="AE12" i="1" s="1"/>
  <c r="AE14" i="1" s="1"/>
  <c r="AE102" i="1"/>
  <c r="AE138" i="1" s="1"/>
  <c r="T126" i="1"/>
  <c r="T137" i="1"/>
  <c r="T102" i="1"/>
  <c r="T138" i="1" s="1"/>
  <c r="T101" i="1"/>
  <c r="T13" i="1"/>
  <c r="T11" i="1" s="1"/>
  <c r="T12" i="1" s="1"/>
  <c r="T14" i="1" s="1"/>
  <c r="BU137" i="1"/>
  <c r="BU126" i="1"/>
  <c r="BU102" i="1"/>
  <c r="BU138" i="1" s="1"/>
  <c r="BU101" i="1"/>
  <c r="BU13" i="1"/>
  <c r="BU11" i="1" s="1"/>
  <c r="BU12" i="1" s="1"/>
  <c r="BU14" i="1" s="1"/>
  <c r="BL126" i="1"/>
  <c r="BL137" i="1"/>
  <c r="BL101" i="1"/>
  <c r="BL13" i="1"/>
  <c r="BL11" i="1" s="1"/>
  <c r="BL12" i="1" s="1"/>
  <c r="BL14" i="1" s="1"/>
  <c r="BL102" i="1"/>
  <c r="BL138" i="1" s="1"/>
  <c r="U126" i="1"/>
  <c r="U101" i="1"/>
  <c r="U13" i="1"/>
  <c r="U11" i="1" s="1"/>
  <c r="U12" i="1" s="1"/>
  <c r="U14" i="1" s="1"/>
  <c r="U102" i="1"/>
  <c r="U138" i="1" s="1"/>
  <c r="U137" i="1"/>
  <c r="Q117" i="10"/>
  <c r="Q119" i="10" s="1"/>
  <c r="Q106" i="10"/>
  <c r="Q107" i="10" s="1"/>
  <c r="Q108" i="10" s="1"/>
  <c r="Q109" i="10" s="1"/>
  <c r="Q16" i="10" s="1"/>
  <c r="Q128" i="10"/>
  <c r="Q130" i="10" s="1"/>
  <c r="Q31" i="10"/>
  <c r="L106" i="10"/>
  <c r="L107" i="10" s="1"/>
  <c r="L108" i="10" s="1"/>
  <c r="L109" i="10" s="1"/>
  <c r="L16" i="10" s="1"/>
  <c r="L117" i="10"/>
  <c r="L119" i="10" s="1"/>
  <c r="L128" i="10"/>
  <c r="L130" i="10" s="1"/>
  <c r="L31" i="10"/>
  <c r="M106" i="10"/>
  <c r="M107" i="10" s="1"/>
  <c r="M108" i="10" s="1"/>
  <c r="M109" i="10" s="1"/>
  <c r="M16" i="10" s="1"/>
  <c r="M27" i="10" s="1"/>
  <c r="M117" i="10"/>
  <c r="M119" i="10" s="1"/>
  <c r="M128" i="10"/>
  <c r="M130" i="10" s="1"/>
  <c r="M31" i="10"/>
  <c r="BM137" i="1"/>
  <c r="BM126" i="1"/>
  <c r="BM101" i="1"/>
  <c r="BM13" i="1"/>
  <c r="BM11" i="1" s="1"/>
  <c r="BM12" i="1" s="1"/>
  <c r="BM14" i="1" s="1"/>
  <c r="BM102" i="1"/>
  <c r="BM138" i="1" s="1"/>
  <c r="BC126" i="1"/>
  <c r="BC137" i="1"/>
  <c r="BC101" i="1"/>
  <c r="BC13" i="1"/>
  <c r="BC11" i="1" s="1"/>
  <c r="BC12" i="1" s="1"/>
  <c r="BC14" i="1" s="1"/>
  <c r="BC102" i="1"/>
  <c r="BC138" i="1" s="1"/>
  <c r="L117" i="1"/>
  <c r="L118" i="1" s="1"/>
  <c r="L119" i="1" s="1"/>
  <c r="L120" i="1" s="1"/>
  <c r="L121" i="1" s="1"/>
  <c r="L20" i="1" s="1"/>
  <c r="L111" i="1"/>
  <c r="BX137" i="1"/>
  <c r="BX126" i="1"/>
  <c r="BX101" i="1"/>
  <c r="BX13" i="1"/>
  <c r="BX11" i="1" s="1"/>
  <c r="BX12" i="1" s="1"/>
  <c r="BX14" i="1" s="1"/>
  <c r="BX102" i="1"/>
  <c r="BX138" i="1" s="1"/>
  <c r="BE137" i="1"/>
  <c r="BN101" i="1"/>
  <c r="BN102" i="1"/>
  <c r="BN138" i="1" s="1"/>
  <c r="BN13" i="1"/>
  <c r="BN11" i="1" s="1"/>
  <c r="BN12" i="1" s="1"/>
  <c r="BN14" i="1" s="1"/>
  <c r="BN137" i="1"/>
  <c r="BN126" i="1"/>
  <c r="BE101" i="1"/>
  <c r="BE13" i="1"/>
  <c r="BE11" i="1" s="1"/>
  <c r="BE12" i="1" s="1"/>
  <c r="BE14" i="1" s="1"/>
  <c r="BE102" i="1"/>
  <c r="BE138" i="1" s="1"/>
  <c r="BE126" i="1"/>
  <c r="X137" i="1"/>
  <c r="X101" i="1"/>
  <c r="X13" i="1"/>
  <c r="X11" i="1" s="1"/>
  <c r="X12" i="1" s="1"/>
  <c r="X14" i="1" s="1"/>
  <c r="X102" i="1"/>
  <c r="X138" i="1" s="1"/>
  <c r="X126" i="1"/>
  <c r="N102" i="10"/>
  <c r="CG135" i="1"/>
  <c r="CG124" i="1"/>
  <c r="BW124" i="1"/>
  <c r="BW135" i="1"/>
  <c r="BD135" i="1"/>
  <c r="BD124" i="1"/>
  <c r="AS135" i="1"/>
  <c r="AS124" i="1"/>
  <c r="AH135" i="1"/>
  <c r="AH124" i="1"/>
  <c r="W135" i="1"/>
  <c r="W124" i="1"/>
  <c r="CH135" i="1"/>
  <c r="CH124" i="1"/>
  <c r="N93" i="10"/>
  <c r="E93" i="10"/>
  <c r="F117" i="10" l="1"/>
  <c r="F119" i="10" s="1"/>
  <c r="O144" i="10"/>
  <c r="E30" i="10"/>
  <c r="E97" i="10"/>
  <c r="N30" i="10"/>
  <c r="N97" i="10"/>
  <c r="E95" i="10"/>
  <c r="E132" i="10" s="1"/>
  <c r="CG101" i="1"/>
  <c r="CG102" i="1"/>
  <c r="CG138" i="1" s="1"/>
  <c r="CG126" i="1"/>
  <c r="CG137" i="1"/>
  <c r="Q111" i="1"/>
  <c r="Q123" i="1" s="1"/>
  <c r="Q125" i="1" s="1"/>
  <c r="Q117" i="1"/>
  <c r="Q118" i="1" s="1"/>
  <c r="Q119" i="1" s="1"/>
  <c r="Q120" i="1" s="1"/>
  <c r="Q121" i="1" s="1"/>
  <c r="Q20" i="1" s="1"/>
  <c r="Q31" i="1" s="1"/>
  <c r="W58" i="1"/>
  <c r="AR117" i="1"/>
  <c r="AR118" i="1" s="1"/>
  <c r="AR119" i="1" s="1"/>
  <c r="AR120" i="1" s="1"/>
  <c r="AR121" i="1" s="1"/>
  <c r="AR20" i="1" s="1"/>
  <c r="AR31" i="1" s="1"/>
  <c r="AR111" i="1"/>
  <c r="AR123" i="1" s="1"/>
  <c r="AR125" i="1" s="1"/>
  <c r="AF117" i="1"/>
  <c r="AF118" i="1" s="1"/>
  <c r="AF119" i="1" s="1"/>
  <c r="AF120" i="1" s="1"/>
  <c r="AF121" i="1" s="1"/>
  <c r="AF20" i="1" s="1"/>
  <c r="AF31" i="1" s="1"/>
  <c r="AF111" i="1"/>
  <c r="AF112" i="1" s="1"/>
  <c r="AF113" i="1" s="1"/>
  <c r="AF114" i="1" s="1"/>
  <c r="AF115" i="1" s="1"/>
  <c r="AF16" i="1" s="1"/>
  <c r="CG117" i="1"/>
  <c r="CG118" i="1" s="1"/>
  <c r="CG119" i="1" s="1"/>
  <c r="CG120" i="1" s="1"/>
  <c r="CG121" i="1" s="1"/>
  <c r="CG20" i="1" s="1"/>
  <c r="CG31" i="1" s="1"/>
  <c r="CG111" i="1"/>
  <c r="CG112" i="1" s="1"/>
  <c r="CG113" i="1" s="1"/>
  <c r="CG114" i="1" s="1"/>
  <c r="CG115" i="1" s="1"/>
  <c r="CG16" i="1" s="1"/>
  <c r="BB111" i="1"/>
  <c r="BB123" i="1" s="1"/>
  <c r="BB125" i="1" s="1"/>
  <c r="BB117" i="1"/>
  <c r="BB118" i="1" s="1"/>
  <c r="BB119" i="1" s="1"/>
  <c r="BB120" i="1" s="1"/>
  <c r="BB121" i="1" s="1"/>
  <c r="BB20" i="1" s="1"/>
  <c r="BB31" i="1" s="1"/>
  <c r="CH102" i="1"/>
  <c r="CH138" i="1" s="1"/>
  <c r="CH104" i="1"/>
  <c r="AS101" i="1"/>
  <c r="AS104" i="1"/>
  <c r="BD102" i="1"/>
  <c r="BD138" i="1" s="1"/>
  <c r="BD104" i="1"/>
  <c r="W101" i="1"/>
  <c r="W104" i="1"/>
  <c r="BW101" i="1"/>
  <c r="BW104" i="1"/>
  <c r="AH102" i="1"/>
  <c r="AH138" i="1" s="1"/>
  <c r="AH104" i="1"/>
  <c r="BW58" i="1"/>
  <c r="AS58" i="1"/>
  <c r="BD58" i="1"/>
  <c r="AH58" i="1"/>
  <c r="CH58" i="1"/>
  <c r="BG117" i="1"/>
  <c r="BG118" i="1" s="1"/>
  <c r="BG119" i="1" s="1"/>
  <c r="BG120" i="1" s="1"/>
  <c r="BG121" i="1" s="1"/>
  <c r="BG20" i="1" s="1"/>
  <c r="BG31" i="1" s="1"/>
  <c r="I117" i="1"/>
  <c r="I118" i="1" s="1"/>
  <c r="I119" i="1" s="1"/>
  <c r="I120" i="1" s="1"/>
  <c r="I121" i="1" s="1"/>
  <c r="I20" i="1" s="1"/>
  <c r="I31" i="1" s="1"/>
  <c r="AN117" i="1"/>
  <c r="AN118" i="1" s="1"/>
  <c r="AN119" i="1" s="1"/>
  <c r="AN120" i="1" s="1"/>
  <c r="AN121" i="1" s="1"/>
  <c r="AN20" i="1" s="1"/>
  <c r="AN31" i="1" s="1"/>
  <c r="BR111" i="1"/>
  <c r="BR134" i="1" s="1"/>
  <c r="BR136" i="1" s="1"/>
  <c r="BR139" i="1" s="1"/>
  <c r="BR150" i="1" s="1"/>
  <c r="CB117" i="1"/>
  <c r="CB118" i="1" s="1"/>
  <c r="CB119" i="1" s="1"/>
  <c r="CB120" i="1" s="1"/>
  <c r="CB121" i="1" s="1"/>
  <c r="CB20" i="1" s="1"/>
  <c r="CB31" i="1" s="1"/>
  <c r="AD111" i="1"/>
  <c r="AD112" i="1" s="1"/>
  <c r="AD113" i="1" s="1"/>
  <c r="AD114" i="1" s="1"/>
  <c r="AD115" i="1" s="1"/>
  <c r="AD16" i="1" s="1"/>
  <c r="AD27" i="1" s="1"/>
  <c r="K117" i="1"/>
  <c r="K118" i="1" s="1"/>
  <c r="K119" i="1" s="1"/>
  <c r="K120" i="1" s="1"/>
  <c r="K121" i="1" s="1"/>
  <c r="K20" i="1" s="1"/>
  <c r="K31" i="1" s="1"/>
  <c r="AN112" i="1"/>
  <c r="AN113" i="1" s="1"/>
  <c r="AN114" i="1" s="1"/>
  <c r="AN115" i="1" s="1"/>
  <c r="AN16" i="1" s="1"/>
  <c r="AN27" i="1" s="1"/>
  <c r="AN134" i="1"/>
  <c r="AN136" i="1" s="1"/>
  <c r="AN139" i="1" s="1"/>
  <c r="AN148" i="1" s="1"/>
  <c r="AN24" i="1" s="1"/>
  <c r="AN35" i="1" s="1"/>
  <c r="AN123" i="1"/>
  <c r="AN125" i="1" s="1"/>
  <c r="AN127" i="1" s="1"/>
  <c r="AN23" i="1" s="1"/>
  <c r="AN34" i="1" s="1"/>
  <c r="I134" i="1"/>
  <c r="I136" i="1" s="1"/>
  <c r="I139" i="1" s="1"/>
  <c r="I150" i="1" s="1"/>
  <c r="I123" i="1"/>
  <c r="I125" i="1" s="1"/>
  <c r="I127" i="1" s="1"/>
  <c r="I23" i="1" s="1"/>
  <c r="I34" i="1" s="1"/>
  <c r="I112" i="1"/>
  <c r="I113" i="1" s="1"/>
  <c r="I114" i="1" s="1"/>
  <c r="I115" i="1" s="1"/>
  <c r="I16" i="1" s="1"/>
  <c r="I27" i="1" s="1"/>
  <c r="BG112" i="1"/>
  <c r="BG113" i="1" s="1"/>
  <c r="BG114" i="1" s="1"/>
  <c r="BG115" i="1" s="1"/>
  <c r="BG16" i="1" s="1"/>
  <c r="BG27" i="1" s="1"/>
  <c r="BG123" i="1"/>
  <c r="BG125" i="1" s="1"/>
  <c r="BG127" i="1" s="1"/>
  <c r="BG23" i="1" s="1"/>
  <c r="BG34" i="1" s="1"/>
  <c r="BG134" i="1"/>
  <c r="BG136" i="1" s="1"/>
  <c r="BG139" i="1" s="1"/>
  <c r="BG148" i="1" s="1"/>
  <c r="BG24" i="1" s="1"/>
  <c r="BG35" i="1" s="1"/>
  <c r="K123" i="1"/>
  <c r="K125" i="1" s="1"/>
  <c r="K127" i="1" s="1"/>
  <c r="K23" i="1" s="1"/>
  <c r="K34" i="1" s="1"/>
  <c r="K112" i="1"/>
  <c r="K113" i="1" s="1"/>
  <c r="K114" i="1" s="1"/>
  <c r="K115" i="1" s="1"/>
  <c r="K16" i="1" s="1"/>
  <c r="K27" i="1" s="1"/>
  <c r="K134" i="1"/>
  <c r="K136" i="1" s="1"/>
  <c r="K139" i="1" s="1"/>
  <c r="K140" i="1" s="1"/>
  <c r="K149" i="1" s="1"/>
  <c r="K25" i="1" s="1"/>
  <c r="CB134" i="1"/>
  <c r="CB136" i="1" s="1"/>
  <c r="CB139" i="1" s="1"/>
  <c r="CB148" i="1" s="1"/>
  <c r="CB24" i="1" s="1"/>
  <c r="CB35" i="1" s="1"/>
  <c r="CB112" i="1"/>
  <c r="CB113" i="1" s="1"/>
  <c r="CB114" i="1" s="1"/>
  <c r="CB115" i="1" s="1"/>
  <c r="CB16" i="1" s="1"/>
  <c r="CB27" i="1" s="1"/>
  <c r="CB123" i="1"/>
  <c r="CB125" i="1" s="1"/>
  <c r="CB127" i="1" s="1"/>
  <c r="CB23" i="1" s="1"/>
  <c r="CB34" i="1" s="1"/>
  <c r="AG13" i="1"/>
  <c r="AG11" i="1" s="1"/>
  <c r="AG12" i="1" s="1"/>
  <c r="AG14" i="1" s="1"/>
  <c r="AG111" i="1" s="1"/>
  <c r="AG123" i="1" s="1"/>
  <c r="AG125" i="1" s="1"/>
  <c r="CA13" i="1"/>
  <c r="CA11" i="1" s="1"/>
  <c r="CA12" i="1" s="1"/>
  <c r="CA14" i="1" s="1"/>
  <c r="CA117" i="1" s="1"/>
  <c r="CA118" i="1" s="1"/>
  <c r="CA119" i="1" s="1"/>
  <c r="CA120" i="1" s="1"/>
  <c r="CA121" i="1" s="1"/>
  <c r="CA20" i="1" s="1"/>
  <c r="CA31" i="1" s="1"/>
  <c r="CD13" i="1"/>
  <c r="CD11" i="1" s="1"/>
  <c r="CD12" i="1" s="1"/>
  <c r="CD14" i="1" s="1"/>
  <c r="CD117" i="1" s="1"/>
  <c r="CD118" i="1" s="1"/>
  <c r="CD119" i="1" s="1"/>
  <c r="CD120" i="1" s="1"/>
  <c r="CD121" i="1" s="1"/>
  <c r="CD20" i="1" s="1"/>
  <c r="CD31" i="1" s="1"/>
  <c r="AB13" i="1"/>
  <c r="AB11" i="1" s="1"/>
  <c r="AB12" i="1" s="1"/>
  <c r="AB14" i="1" s="1"/>
  <c r="AB111" i="1" s="1"/>
  <c r="AB112" i="1" s="1"/>
  <c r="AB113" i="1" s="1"/>
  <c r="AB114" i="1" s="1"/>
  <c r="AB115" i="1" s="1"/>
  <c r="AB16" i="1" s="1"/>
  <c r="AA13" i="1"/>
  <c r="AA11" i="1" s="1"/>
  <c r="AA12" i="1" s="1"/>
  <c r="AA14" i="1" s="1"/>
  <c r="AA117" i="1" s="1"/>
  <c r="AA118" i="1" s="1"/>
  <c r="AA119" i="1" s="1"/>
  <c r="AA120" i="1" s="1"/>
  <c r="AA121" i="1" s="1"/>
  <c r="AA20" i="1" s="1"/>
  <c r="AA31" i="1" s="1"/>
  <c r="AC13" i="1"/>
  <c r="AC11" i="1" s="1"/>
  <c r="AC12" i="1" s="1"/>
  <c r="AC14" i="1" s="1"/>
  <c r="AC117" i="1" s="1"/>
  <c r="AC118" i="1" s="1"/>
  <c r="AC119" i="1" s="1"/>
  <c r="AC120" i="1" s="1"/>
  <c r="AC121" i="1" s="1"/>
  <c r="AC20" i="1" s="1"/>
  <c r="AC31" i="1" s="1"/>
  <c r="H13" i="1"/>
  <c r="H11" i="1" s="1"/>
  <c r="H12" i="1" s="1"/>
  <c r="H14" i="1" s="1"/>
  <c r="H111" i="1" s="1"/>
  <c r="AZ13" i="1"/>
  <c r="AZ11" i="1" s="1"/>
  <c r="AZ12" i="1" s="1"/>
  <c r="AZ14" i="1" s="1"/>
  <c r="AZ111" i="1" s="1"/>
  <c r="CE13" i="1"/>
  <c r="CE11" i="1" s="1"/>
  <c r="CE12" i="1" s="1"/>
  <c r="CE14" i="1" s="1"/>
  <c r="CE111" i="1" s="1"/>
  <c r="CE112" i="1" s="1"/>
  <c r="CE113" i="1" s="1"/>
  <c r="CE114" i="1" s="1"/>
  <c r="CE115" i="1" s="1"/>
  <c r="CE16" i="1" s="1"/>
  <c r="CE27" i="1" s="1"/>
  <c r="AO13" i="1"/>
  <c r="AO11" i="1" s="1"/>
  <c r="AO12" i="1" s="1"/>
  <c r="AO14" i="1" s="1"/>
  <c r="AO117" i="1" s="1"/>
  <c r="AO118" i="1" s="1"/>
  <c r="AO119" i="1" s="1"/>
  <c r="AO120" i="1" s="1"/>
  <c r="AO121" i="1" s="1"/>
  <c r="AO20" i="1" s="1"/>
  <c r="AO31" i="1" s="1"/>
  <c r="BT13" i="1"/>
  <c r="BT11" i="1" s="1"/>
  <c r="BT12" i="1" s="1"/>
  <c r="BT14" i="1" s="1"/>
  <c r="BT111" i="1" s="1"/>
  <c r="S13" i="1"/>
  <c r="S11" i="1" s="1"/>
  <c r="S12" i="1" s="1"/>
  <c r="S14" i="1" s="1"/>
  <c r="S111" i="1" s="1"/>
  <c r="S123" i="1" s="1"/>
  <c r="S125" i="1" s="1"/>
  <c r="BV13" i="1"/>
  <c r="BV11" i="1" s="1"/>
  <c r="BV12" i="1" s="1"/>
  <c r="BV14" i="1" s="1"/>
  <c r="BV111" i="1" s="1"/>
  <c r="AQ13" i="1"/>
  <c r="AQ11" i="1" s="1"/>
  <c r="AQ12" i="1" s="1"/>
  <c r="AQ14" i="1" s="1"/>
  <c r="AQ117" i="1" s="1"/>
  <c r="AQ118" i="1" s="1"/>
  <c r="AQ119" i="1" s="1"/>
  <c r="AQ120" i="1" s="1"/>
  <c r="AQ121" i="1" s="1"/>
  <c r="AQ20" i="1" s="1"/>
  <c r="AQ31" i="1" s="1"/>
  <c r="CI13" i="1"/>
  <c r="CI11" i="1" s="1"/>
  <c r="CI12" i="1" s="1"/>
  <c r="CI14" i="1" s="1"/>
  <c r="CI111" i="1" s="1"/>
  <c r="AT13" i="1"/>
  <c r="AT11" i="1" s="1"/>
  <c r="AT12" i="1" s="1"/>
  <c r="AT14" i="1" s="1"/>
  <c r="AT111" i="1" s="1"/>
  <c r="AT134" i="1" s="1"/>
  <c r="AT136" i="1" s="1"/>
  <c r="AT139" i="1" s="1"/>
  <c r="BI13" i="1"/>
  <c r="BI11" i="1" s="1"/>
  <c r="BI12" i="1" s="1"/>
  <c r="BI14" i="1" s="1"/>
  <c r="BI111" i="1" s="1"/>
  <c r="N13" i="1"/>
  <c r="N11" i="1" s="1"/>
  <c r="N12" i="1" s="1"/>
  <c r="N14" i="1" s="1"/>
  <c r="N117" i="1" s="1"/>
  <c r="N118" i="1" s="1"/>
  <c r="N119" i="1" s="1"/>
  <c r="N120" i="1" s="1"/>
  <c r="N121" i="1" s="1"/>
  <c r="N20" i="1" s="1"/>
  <c r="N31" i="1" s="1"/>
  <c r="AM13" i="1"/>
  <c r="AM11" i="1" s="1"/>
  <c r="AM12" i="1" s="1"/>
  <c r="AM14" i="1" s="1"/>
  <c r="AM111" i="1" s="1"/>
  <c r="BA13" i="1"/>
  <c r="BA11" i="1" s="1"/>
  <c r="BA12" i="1" s="1"/>
  <c r="BA14" i="1" s="1"/>
  <c r="BA111" i="1" s="1"/>
  <c r="V13" i="1"/>
  <c r="V11" i="1" s="1"/>
  <c r="V12" i="1" s="1"/>
  <c r="V14" i="1" s="1"/>
  <c r="V111" i="1" s="1"/>
  <c r="V112" i="1" s="1"/>
  <c r="V113" i="1" s="1"/>
  <c r="V114" i="1" s="1"/>
  <c r="V115" i="1" s="1"/>
  <c r="V16" i="1" s="1"/>
  <c r="J13" i="1"/>
  <c r="J11" i="1" s="1"/>
  <c r="J12" i="1" s="1"/>
  <c r="J14" i="1" s="1"/>
  <c r="J111" i="1" s="1"/>
  <c r="R13" i="1"/>
  <c r="R11" i="1" s="1"/>
  <c r="R12" i="1" s="1"/>
  <c r="R14" i="1" s="1"/>
  <c r="R117" i="1" s="1"/>
  <c r="R118" i="1" s="1"/>
  <c r="R119" i="1" s="1"/>
  <c r="R120" i="1" s="1"/>
  <c r="R121" i="1" s="1"/>
  <c r="R20" i="1" s="1"/>
  <c r="R31" i="1" s="1"/>
  <c r="CF13" i="1"/>
  <c r="CF11" i="1" s="1"/>
  <c r="CF12" i="1" s="1"/>
  <c r="CF14" i="1" s="1"/>
  <c r="CF117" i="1" s="1"/>
  <c r="CF118" i="1" s="1"/>
  <c r="CF119" i="1" s="1"/>
  <c r="CF120" i="1" s="1"/>
  <c r="CF121" i="1" s="1"/>
  <c r="CF20" i="1" s="1"/>
  <c r="CF31" i="1" s="1"/>
  <c r="AI13" i="1"/>
  <c r="AI11" i="1" s="1"/>
  <c r="AI12" i="1" s="1"/>
  <c r="AI14" i="1" s="1"/>
  <c r="AI117" i="1" s="1"/>
  <c r="AI118" i="1" s="1"/>
  <c r="AI119" i="1" s="1"/>
  <c r="AI120" i="1" s="1"/>
  <c r="AI121" i="1" s="1"/>
  <c r="AI20" i="1" s="1"/>
  <c r="AP13" i="1"/>
  <c r="AP11" i="1" s="1"/>
  <c r="AP12" i="1" s="1"/>
  <c r="AP14" i="1" s="1"/>
  <c r="AP111" i="1" s="1"/>
  <c r="G31" i="1"/>
  <c r="L31" i="1"/>
  <c r="F31" i="1"/>
  <c r="G133" i="10"/>
  <c r="G142" i="10" s="1"/>
  <c r="G24" i="10" s="1"/>
  <c r="G35" i="10" s="1"/>
  <c r="H27" i="10"/>
  <c r="H121" i="10"/>
  <c r="H23" i="10" s="1"/>
  <c r="H34" i="10" s="1"/>
  <c r="H133" i="10"/>
  <c r="H142" i="10" s="1"/>
  <c r="H24" i="10" s="1"/>
  <c r="H35" i="10" s="1"/>
  <c r="H134" i="10"/>
  <c r="G144" i="10"/>
  <c r="G25" i="10"/>
  <c r="AS137" i="1"/>
  <c r="AH137" i="1"/>
  <c r="AS102" i="1"/>
  <c r="AS138" i="1" s="1"/>
  <c r="AS126" i="1"/>
  <c r="AH101" i="1"/>
  <c r="BD126" i="1"/>
  <c r="AH126" i="1"/>
  <c r="BD137" i="1"/>
  <c r="AW117" i="1"/>
  <c r="AW118" i="1" s="1"/>
  <c r="AW119" i="1" s="1"/>
  <c r="AW120" i="1" s="1"/>
  <c r="AW121" i="1" s="1"/>
  <c r="AW20" i="1" s="1"/>
  <c r="AW111" i="1"/>
  <c r="AV111" i="1"/>
  <c r="AV117" i="1"/>
  <c r="AV118" i="1" s="1"/>
  <c r="AV119" i="1" s="1"/>
  <c r="AV120" i="1" s="1"/>
  <c r="AV121" i="1" s="1"/>
  <c r="AV20" i="1" s="1"/>
  <c r="BW137" i="1"/>
  <c r="CH137" i="1"/>
  <c r="AK111" i="1"/>
  <c r="AK117" i="1"/>
  <c r="AK118" i="1" s="1"/>
  <c r="AK119" i="1" s="1"/>
  <c r="AK120" i="1" s="1"/>
  <c r="AK121" i="1" s="1"/>
  <c r="AK20" i="1" s="1"/>
  <c r="BW102" i="1"/>
  <c r="BW138" i="1" s="1"/>
  <c r="BW126" i="1"/>
  <c r="CH101" i="1"/>
  <c r="CH126" i="1"/>
  <c r="W137" i="1"/>
  <c r="W102" i="1"/>
  <c r="W138" i="1" s="1"/>
  <c r="BZ111" i="1"/>
  <c r="BZ117" i="1"/>
  <c r="BZ118" i="1" s="1"/>
  <c r="BZ119" i="1" s="1"/>
  <c r="BZ120" i="1" s="1"/>
  <c r="BZ121" i="1" s="1"/>
  <c r="BZ20" i="1" s="1"/>
  <c r="W126" i="1"/>
  <c r="BD101" i="1"/>
  <c r="Z111" i="1"/>
  <c r="Z117" i="1"/>
  <c r="Z118" i="1" s="1"/>
  <c r="Z119" i="1" s="1"/>
  <c r="Z120" i="1" s="1"/>
  <c r="Z121" i="1" s="1"/>
  <c r="Z20" i="1" s="1"/>
  <c r="BP117" i="1"/>
  <c r="BP118" i="1" s="1"/>
  <c r="BP119" i="1" s="1"/>
  <c r="BP120" i="1" s="1"/>
  <c r="BP121" i="1" s="1"/>
  <c r="BP20" i="1" s="1"/>
  <c r="BP111" i="1"/>
  <c r="BQ117" i="1"/>
  <c r="BQ118" i="1" s="1"/>
  <c r="BQ119" i="1" s="1"/>
  <c r="BQ120" i="1" s="1"/>
  <c r="BQ121" i="1" s="1"/>
  <c r="BQ20" i="1" s="1"/>
  <c r="BQ111" i="1"/>
  <c r="BH117" i="1"/>
  <c r="BH118" i="1" s="1"/>
  <c r="BH119" i="1" s="1"/>
  <c r="BH120" i="1" s="1"/>
  <c r="BH121" i="1" s="1"/>
  <c r="BH20" i="1" s="1"/>
  <c r="BH111" i="1"/>
  <c r="AY117" i="1"/>
  <c r="AY118" i="1" s="1"/>
  <c r="AY119" i="1" s="1"/>
  <c r="AY120" i="1" s="1"/>
  <c r="AY121" i="1" s="1"/>
  <c r="AY20" i="1" s="1"/>
  <c r="AY111" i="1"/>
  <c r="AX117" i="1"/>
  <c r="AX118" i="1" s="1"/>
  <c r="AX119" i="1" s="1"/>
  <c r="AX120" i="1" s="1"/>
  <c r="AX121" i="1" s="1"/>
  <c r="AX20" i="1" s="1"/>
  <c r="AX111" i="1"/>
  <c r="AL117" i="1"/>
  <c r="AL118" i="1" s="1"/>
  <c r="AL119" i="1" s="1"/>
  <c r="AL120" i="1" s="1"/>
  <c r="AL121" i="1" s="1"/>
  <c r="AL20" i="1" s="1"/>
  <c r="AL111" i="1"/>
  <c r="P111" i="1"/>
  <c r="P117" i="1"/>
  <c r="P118" i="1" s="1"/>
  <c r="P119" i="1" s="1"/>
  <c r="P120" i="1" s="1"/>
  <c r="P121" i="1" s="1"/>
  <c r="P20" i="1" s="1"/>
  <c r="F123" i="1"/>
  <c r="F125" i="1" s="1"/>
  <c r="F112" i="1"/>
  <c r="F113" i="1" s="1"/>
  <c r="F114" i="1" s="1"/>
  <c r="F115" i="1" s="1"/>
  <c r="F16" i="1" s="1"/>
  <c r="F134" i="1"/>
  <c r="F136" i="1" s="1"/>
  <c r="F139" i="1" s="1"/>
  <c r="CC111" i="1"/>
  <c r="CC117" i="1"/>
  <c r="CC118" i="1" s="1"/>
  <c r="CC119" i="1" s="1"/>
  <c r="CC120" i="1" s="1"/>
  <c r="CC121" i="1" s="1"/>
  <c r="CC20" i="1" s="1"/>
  <c r="G123" i="1"/>
  <c r="G125" i="1" s="1"/>
  <c r="G112" i="1"/>
  <c r="G113" i="1" s="1"/>
  <c r="G114" i="1" s="1"/>
  <c r="G115" i="1" s="1"/>
  <c r="G16" i="1" s="1"/>
  <c r="G134" i="1"/>
  <c r="G136" i="1" s="1"/>
  <c r="G139" i="1" s="1"/>
  <c r="BS111" i="1"/>
  <c r="BS117" i="1"/>
  <c r="BS118" i="1" s="1"/>
  <c r="BS119" i="1" s="1"/>
  <c r="BS120" i="1" s="1"/>
  <c r="BS121" i="1" s="1"/>
  <c r="BS20" i="1" s="1"/>
  <c r="BJ111" i="1"/>
  <c r="BJ117" i="1"/>
  <c r="BJ118" i="1" s="1"/>
  <c r="BJ119" i="1" s="1"/>
  <c r="BJ120" i="1" s="1"/>
  <c r="BJ121" i="1" s="1"/>
  <c r="BJ20" i="1" s="1"/>
  <c r="P121" i="10"/>
  <c r="P23" i="10" s="1"/>
  <c r="P34" i="10" s="1"/>
  <c r="P133" i="10"/>
  <c r="P142" i="10" s="1"/>
  <c r="P24" i="10" s="1"/>
  <c r="P35" i="10" s="1"/>
  <c r="P134" i="10"/>
  <c r="P27" i="10"/>
  <c r="F121" i="10"/>
  <c r="F23" i="10" s="1"/>
  <c r="F34" i="10" s="1"/>
  <c r="F133" i="10"/>
  <c r="F142" i="10" s="1"/>
  <c r="F24" i="10" s="1"/>
  <c r="F35" i="10" s="1"/>
  <c r="F134" i="10"/>
  <c r="BK117" i="1"/>
  <c r="BK118" i="1" s="1"/>
  <c r="BK119" i="1" s="1"/>
  <c r="BK120" i="1" s="1"/>
  <c r="BK121" i="1" s="1"/>
  <c r="BK20" i="1" s="1"/>
  <c r="BK111" i="1"/>
  <c r="AE111" i="1"/>
  <c r="AE117" i="1"/>
  <c r="AE118" i="1" s="1"/>
  <c r="AE119" i="1" s="1"/>
  <c r="AE120" i="1" s="1"/>
  <c r="AE121" i="1" s="1"/>
  <c r="AE20" i="1" s="1"/>
  <c r="T111" i="1"/>
  <c r="T117" i="1"/>
  <c r="T118" i="1" s="1"/>
  <c r="T119" i="1" s="1"/>
  <c r="T120" i="1" s="1"/>
  <c r="T121" i="1" s="1"/>
  <c r="T20" i="1" s="1"/>
  <c r="BU111" i="1"/>
  <c r="BU117" i="1"/>
  <c r="BU118" i="1" s="1"/>
  <c r="BU119" i="1" s="1"/>
  <c r="BU120" i="1" s="1"/>
  <c r="BU121" i="1" s="1"/>
  <c r="BU20" i="1" s="1"/>
  <c r="BL111" i="1"/>
  <c r="BL117" i="1"/>
  <c r="BL118" i="1" s="1"/>
  <c r="BL119" i="1" s="1"/>
  <c r="BL120" i="1" s="1"/>
  <c r="BL121" i="1" s="1"/>
  <c r="BL20" i="1" s="1"/>
  <c r="U111" i="1"/>
  <c r="U117" i="1"/>
  <c r="U118" i="1" s="1"/>
  <c r="U119" i="1" s="1"/>
  <c r="U120" i="1" s="1"/>
  <c r="U121" i="1" s="1"/>
  <c r="U20" i="1" s="1"/>
  <c r="Q27" i="10"/>
  <c r="Q133" i="10"/>
  <c r="Q142" i="10" s="1"/>
  <c r="Q24" i="10" s="1"/>
  <c r="Q35" i="10" s="1"/>
  <c r="Q134" i="10"/>
  <c r="Q121" i="10"/>
  <c r="Q23" i="10" s="1"/>
  <c r="Q34" i="10" s="1"/>
  <c r="L27" i="10"/>
  <c r="L133" i="10"/>
  <c r="L142" i="10" s="1"/>
  <c r="L24" i="10" s="1"/>
  <c r="L35" i="10" s="1"/>
  <c r="L134" i="10"/>
  <c r="L121" i="10"/>
  <c r="L23" i="10" s="1"/>
  <c r="L34" i="10" s="1"/>
  <c r="M121" i="10"/>
  <c r="M23" i="10" s="1"/>
  <c r="M34" i="10" s="1"/>
  <c r="M133" i="10"/>
  <c r="M142" i="10" s="1"/>
  <c r="M24" i="10" s="1"/>
  <c r="M35" i="10" s="1"/>
  <c r="M134" i="10"/>
  <c r="BM117" i="1"/>
  <c r="BM118" i="1" s="1"/>
  <c r="BM119" i="1" s="1"/>
  <c r="BM120" i="1" s="1"/>
  <c r="BM121" i="1" s="1"/>
  <c r="BM20" i="1" s="1"/>
  <c r="BM111" i="1"/>
  <c r="BC117" i="1"/>
  <c r="BC118" i="1" s="1"/>
  <c r="BC119" i="1" s="1"/>
  <c r="BC120" i="1" s="1"/>
  <c r="BC121" i="1" s="1"/>
  <c r="BC20" i="1" s="1"/>
  <c r="BC111" i="1"/>
  <c r="L123" i="1"/>
  <c r="L125" i="1" s="1"/>
  <c r="L112" i="1"/>
  <c r="L113" i="1" s="1"/>
  <c r="L114" i="1" s="1"/>
  <c r="L115" i="1" s="1"/>
  <c r="L16" i="1" s="1"/>
  <c r="L134" i="1"/>
  <c r="L136" i="1" s="1"/>
  <c r="L139" i="1" s="1"/>
  <c r="BX117" i="1"/>
  <c r="BX118" i="1" s="1"/>
  <c r="BX119" i="1" s="1"/>
  <c r="BX120" i="1" s="1"/>
  <c r="BX121" i="1" s="1"/>
  <c r="BX20" i="1" s="1"/>
  <c r="BX111" i="1"/>
  <c r="BN111" i="1"/>
  <c r="BN117" i="1"/>
  <c r="BN118" i="1" s="1"/>
  <c r="BN119" i="1" s="1"/>
  <c r="BN120" i="1" s="1"/>
  <c r="BN121" i="1" s="1"/>
  <c r="BN20" i="1" s="1"/>
  <c r="BE117" i="1"/>
  <c r="BE118" i="1" s="1"/>
  <c r="BE119" i="1" s="1"/>
  <c r="BE120" i="1" s="1"/>
  <c r="BE121" i="1" s="1"/>
  <c r="BE20" i="1" s="1"/>
  <c r="BE111" i="1"/>
  <c r="X117" i="1"/>
  <c r="X118" i="1" s="1"/>
  <c r="X119" i="1" s="1"/>
  <c r="X120" i="1" s="1"/>
  <c r="X121" i="1" s="1"/>
  <c r="X20" i="1" s="1"/>
  <c r="X111" i="1"/>
  <c r="E94" i="10"/>
  <c r="N94" i="10"/>
  <c r="N95" i="10"/>
  <c r="N132" i="10" s="1"/>
  <c r="N104" i="10"/>
  <c r="N103" i="10"/>
  <c r="E104" i="10"/>
  <c r="E103" i="10"/>
  <c r="CG123" i="1" l="1"/>
  <c r="CG125" i="1" s="1"/>
  <c r="CG127" i="1" s="1"/>
  <c r="CG23" i="1" s="1"/>
  <c r="CG34" i="1" s="1"/>
  <c r="E13" i="10"/>
  <c r="AF123" i="1"/>
  <c r="AF125" i="1" s="1"/>
  <c r="AF127" i="1" s="1"/>
  <c r="AF23" i="1" s="1"/>
  <c r="AF34" i="1" s="1"/>
  <c r="AR134" i="1"/>
  <c r="AR136" i="1" s="1"/>
  <c r="AR139" i="1" s="1"/>
  <c r="AR140" i="1" s="1"/>
  <c r="AR149" i="1" s="1"/>
  <c r="AR25" i="1" s="1"/>
  <c r="AR112" i="1"/>
  <c r="AR113" i="1" s="1"/>
  <c r="AR114" i="1" s="1"/>
  <c r="AR115" i="1" s="1"/>
  <c r="AR16" i="1" s="1"/>
  <c r="AR27" i="1" s="1"/>
  <c r="Q134" i="1"/>
  <c r="Q136" i="1" s="1"/>
  <c r="Q139" i="1" s="1"/>
  <c r="AF134" i="1"/>
  <c r="AF136" i="1" s="1"/>
  <c r="AF139" i="1" s="1"/>
  <c r="AF150" i="1" s="1"/>
  <c r="CG134" i="1"/>
  <c r="CG136" i="1" s="1"/>
  <c r="CG139" i="1" s="1"/>
  <c r="CG148" i="1" s="1"/>
  <c r="CG24" i="1" s="1"/>
  <c r="CG35" i="1" s="1"/>
  <c r="Q112" i="1"/>
  <c r="Q113" i="1" s="1"/>
  <c r="Q114" i="1" s="1"/>
  <c r="Q115" i="1" s="1"/>
  <c r="Q16" i="1" s="1"/>
  <c r="Q27" i="1" s="1"/>
  <c r="BB134" i="1"/>
  <c r="BB136" i="1" s="1"/>
  <c r="BB139" i="1" s="1"/>
  <c r="BB150" i="1" s="1"/>
  <c r="BB112" i="1"/>
  <c r="BB113" i="1" s="1"/>
  <c r="BB114" i="1" s="1"/>
  <c r="BB115" i="1" s="1"/>
  <c r="BB16" i="1" s="1"/>
  <c r="BB27" i="1" s="1"/>
  <c r="AD134" i="1"/>
  <c r="AD136" i="1" s="1"/>
  <c r="AD139" i="1" s="1"/>
  <c r="AD148" i="1" s="1"/>
  <c r="AD24" i="1" s="1"/>
  <c r="AD35" i="1" s="1"/>
  <c r="BR148" i="1"/>
  <c r="BR24" i="1" s="1"/>
  <c r="BR35" i="1" s="1"/>
  <c r="BR140" i="1"/>
  <c r="BR149" i="1" s="1"/>
  <c r="BR25" i="1" s="1"/>
  <c r="BR123" i="1"/>
  <c r="BR125" i="1" s="1"/>
  <c r="BR127" i="1" s="1"/>
  <c r="BR23" i="1" s="1"/>
  <c r="BR34" i="1" s="1"/>
  <c r="BR112" i="1"/>
  <c r="BR113" i="1" s="1"/>
  <c r="BR114" i="1" s="1"/>
  <c r="BR115" i="1" s="1"/>
  <c r="BR16" i="1" s="1"/>
  <c r="BR27" i="1" s="1"/>
  <c r="AD123" i="1"/>
  <c r="AD125" i="1" s="1"/>
  <c r="AD127" i="1" s="1"/>
  <c r="AD23" i="1" s="1"/>
  <c r="AD34" i="1" s="1"/>
  <c r="AN150" i="1"/>
  <c r="CE117" i="1"/>
  <c r="CE118" i="1" s="1"/>
  <c r="CE119" i="1" s="1"/>
  <c r="CE120" i="1" s="1"/>
  <c r="CE121" i="1" s="1"/>
  <c r="CE20" i="1" s="1"/>
  <c r="CE31" i="1" s="1"/>
  <c r="AG117" i="1"/>
  <c r="AG118" i="1" s="1"/>
  <c r="AG119" i="1" s="1"/>
  <c r="AG120" i="1" s="1"/>
  <c r="AG121" i="1" s="1"/>
  <c r="AG20" i="1" s="1"/>
  <c r="AG31" i="1" s="1"/>
  <c r="CI117" i="1"/>
  <c r="CI118" i="1" s="1"/>
  <c r="CI119" i="1" s="1"/>
  <c r="CI120" i="1" s="1"/>
  <c r="CI121" i="1" s="1"/>
  <c r="CI20" i="1" s="1"/>
  <c r="CI31" i="1" s="1"/>
  <c r="R111" i="1"/>
  <c r="R123" i="1" s="1"/>
  <c r="R125" i="1" s="1"/>
  <c r="R127" i="1" s="1"/>
  <c r="R23" i="1" s="1"/>
  <c r="R34" i="1" s="1"/>
  <c r="AQ111" i="1"/>
  <c r="AQ134" i="1" s="1"/>
  <c r="AQ136" i="1" s="1"/>
  <c r="AQ139" i="1" s="1"/>
  <c r="AQ140" i="1" s="1"/>
  <c r="AQ149" i="1" s="1"/>
  <c r="AQ25" i="1" s="1"/>
  <c r="AC111" i="1"/>
  <c r="AC112" i="1" s="1"/>
  <c r="AC113" i="1" s="1"/>
  <c r="AC114" i="1" s="1"/>
  <c r="AC115" i="1" s="1"/>
  <c r="AC16" i="1" s="1"/>
  <c r="AC27" i="1" s="1"/>
  <c r="J117" i="1"/>
  <c r="J118" i="1" s="1"/>
  <c r="J119" i="1" s="1"/>
  <c r="J120" i="1" s="1"/>
  <c r="J121" i="1" s="1"/>
  <c r="J20" i="1" s="1"/>
  <c r="J31" i="1" s="1"/>
  <c r="BV117" i="1"/>
  <c r="BV118" i="1" s="1"/>
  <c r="BV119" i="1" s="1"/>
  <c r="BV120" i="1" s="1"/>
  <c r="BV121" i="1" s="1"/>
  <c r="BV20" i="1" s="1"/>
  <c r="BV31" i="1" s="1"/>
  <c r="V117" i="1"/>
  <c r="V118" i="1" s="1"/>
  <c r="V119" i="1" s="1"/>
  <c r="V120" i="1" s="1"/>
  <c r="V121" i="1" s="1"/>
  <c r="V20" i="1" s="1"/>
  <c r="V31" i="1" s="1"/>
  <c r="CD111" i="1"/>
  <c r="CD123" i="1" s="1"/>
  <c r="CD125" i="1" s="1"/>
  <c r="CD127" i="1" s="1"/>
  <c r="CD23" i="1" s="1"/>
  <c r="CD34" i="1" s="1"/>
  <c r="AM117" i="1"/>
  <c r="AM118" i="1" s="1"/>
  <c r="AM119" i="1" s="1"/>
  <c r="AM120" i="1" s="1"/>
  <c r="AM121" i="1" s="1"/>
  <c r="AM20" i="1" s="1"/>
  <c r="AM31" i="1" s="1"/>
  <c r="AI111" i="1"/>
  <c r="AI123" i="1" s="1"/>
  <c r="AI125" i="1" s="1"/>
  <c r="AI127" i="1" s="1"/>
  <c r="AI23" i="1" s="1"/>
  <c r="AI34" i="1" s="1"/>
  <c r="CA111" i="1"/>
  <c r="CA112" i="1" s="1"/>
  <c r="CA113" i="1" s="1"/>
  <c r="CA114" i="1" s="1"/>
  <c r="CA115" i="1" s="1"/>
  <c r="CA16" i="1" s="1"/>
  <c r="CA27" i="1" s="1"/>
  <c r="BT117" i="1"/>
  <c r="BT118" i="1" s="1"/>
  <c r="BT119" i="1" s="1"/>
  <c r="BT120" i="1" s="1"/>
  <c r="BT121" i="1" s="1"/>
  <c r="BT20" i="1" s="1"/>
  <c r="BT31" i="1" s="1"/>
  <c r="AN140" i="1"/>
  <c r="AN149" i="1" s="1"/>
  <c r="AN25" i="1" s="1"/>
  <c r="BV134" i="1"/>
  <c r="BV136" i="1" s="1"/>
  <c r="BV139" i="1" s="1"/>
  <c r="BV148" i="1" s="1"/>
  <c r="BV24" i="1" s="1"/>
  <c r="BV35" i="1" s="1"/>
  <c r="BV112" i="1"/>
  <c r="BV113" i="1" s="1"/>
  <c r="BV114" i="1" s="1"/>
  <c r="BV115" i="1" s="1"/>
  <c r="BV16" i="1" s="1"/>
  <c r="BV27" i="1" s="1"/>
  <c r="BA117" i="1"/>
  <c r="BA118" i="1" s="1"/>
  <c r="BA119" i="1" s="1"/>
  <c r="BA120" i="1" s="1"/>
  <c r="BA121" i="1" s="1"/>
  <c r="BA20" i="1" s="1"/>
  <c r="BA31" i="1" s="1"/>
  <c r="H117" i="1"/>
  <c r="H118" i="1" s="1"/>
  <c r="H119" i="1" s="1"/>
  <c r="H120" i="1" s="1"/>
  <c r="H121" i="1" s="1"/>
  <c r="H20" i="1" s="1"/>
  <c r="H31" i="1" s="1"/>
  <c r="BI117" i="1"/>
  <c r="BI118" i="1" s="1"/>
  <c r="BI119" i="1" s="1"/>
  <c r="BI120" i="1" s="1"/>
  <c r="BI121" i="1" s="1"/>
  <c r="BI20" i="1" s="1"/>
  <c r="BI31" i="1" s="1"/>
  <c r="AA111" i="1"/>
  <c r="AA123" i="1" s="1"/>
  <c r="AA125" i="1" s="1"/>
  <c r="AA127" i="1" s="1"/>
  <c r="AA23" i="1" s="1"/>
  <c r="AA34" i="1" s="1"/>
  <c r="N111" i="1"/>
  <c r="N112" i="1" s="1"/>
  <c r="N113" i="1" s="1"/>
  <c r="N114" i="1" s="1"/>
  <c r="N115" i="1" s="1"/>
  <c r="N16" i="1" s="1"/>
  <c r="N27" i="1" s="1"/>
  <c r="AP117" i="1"/>
  <c r="AP118" i="1" s="1"/>
  <c r="AP119" i="1" s="1"/>
  <c r="AP120" i="1" s="1"/>
  <c r="AP121" i="1" s="1"/>
  <c r="AP20" i="1" s="1"/>
  <c r="AP31" i="1" s="1"/>
  <c r="AP134" i="1"/>
  <c r="AP136" i="1" s="1"/>
  <c r="AP139" i="1" s="1"/>
  <c r="AP148" i="1" s="1"/>
  <c r="AP24" i="1" s="1"/>
  <c r="AP35" i="1" s="1"/>
  <c r="AP123" i="1"/>
  <c r="AP125" i="1" s="1"/>
  <c r="AP127" i="1" s="1"/>
  <c r="AP23" i="1" s="1"/>
  <c r="AP34" i="1" s="1"/>
  <c r="AP112" i="1"/>
  <c r="AP113" i="1" s="1"/>
  <c r="AP114" i="1" s="1"/>
  <c r="AP115" i="1" s="1"/>
  <c r="AP16" i="1" s="1"/>
  <c r="AP27" i="1" s="1"/>
  <c r="BT123" i="1"/>
  <c r="BT125" i="1" s="1"/>
  <c r="BT127" i="1" s="1"/>
  <c r="BT23" i="1" s="1"/>
  <c r="BT34" i="1" s="1"/>
  <c r="BT112" i="1"/>
  <c r="BT113" i="1" s="1"/>
  <c r="BT114" i="1" s="1"/>
  <c r="BT115" i="1" s="1"/>
  <c r="BT16" i="1" s="1"/>
  <c r="BT27" i="1" s="1"/>
  <c r="BT134" i="1"/>
  <c r="BT136" i="1" s="1"/>
  <c r="BT139" i="1" s="1"/>
  <c r="BT150" i="1" s="1"/>
  <c r="BA123" i="1"/>
  <c r="BA125" i="1" s="1"/>
  <c r="BA127" i="1" s="1"/>
  <c r="BA23" i="1" s="1"/>
  <c r="BA34" i="1" s="1"/>
  <c r="BA112" i="1"/>
  <c r="BA113" i="1" s="1"/>
  <c r="BA114" i="1" s="1"/>
  <c r="BA115" i="1" s="1"/>
  <c r="BA16" i="1" s="1"/>
  <c r="BA27" i="1" s="1"/>
  <c r="BA134" i="1"/>
  <c r="BA136" i="1" s="1"/>
  <c r="BA139" i="1" s="1"/>
  <c r="BA140" i="1" s="1"/>
  <c r="BA149" i="1" s="1"/>
  <c r="BA25" i="1" s="1"/>
  <c r="H123" i="1"/>
  <c r="H125" i="1" s="1"/>
  <c r="H127" i="1" s="1"/>
  <c r="H23" i="1" s="1"/>
  <c r="H34" i="1" s="1"/>
  <c r="H112" i="1"/>
  <c r="H113" i="1" s="1"/>
  <c r="H114" i="1" s="1"/>
  <c r="H115" i="1" s="1"/>
  <c r="H16" i="1" s="1"/>
  <c r="H27" i="1" s="1"/>
  <c r="H134" i="1"/>
  <c r="H136" i="1" s="1"/>
  <c r="H139" i="1" s="1"/>
  <c r="H150" i="1" s="1"/>
  <c r="AM112" i="1"/>
  <c r="AM113" i="1" s="1"/>
  <c r="AM114" i="1" s="1"/>
  <c r="AM115" i="1" s="1"/>
  <c r="AM16" i="1" s="1"/>
  <c r="AM27" i="1" s="1"/>
  <c r="AM134" i="1"/>
  <c r="AM136" i="1" s="1"/>
  <c r="AM139" i="1" s="1"/>
  <c r="AM148" i="1" s="1"/>
  <c r="AM24" i="1" s="1"/>
  <c r="AM35" i="1" s="1"/>
  <c r="AM123" i="1"/>
  <c r="AM125" i="1" s="1"/>
  <c r="AM127" i="1" s="1"/>
  <c r="AM23" i="1" s="1"/>
  <c r="AM34" i="1" s="1"/>
  <c r="CI123" i="1"/>
  <c r="CI125" i="1" s="1"/>
  <c r="CI127" i="1" s="1"/>
  <c r="CI23" i="1" s="1"/>
  <c r="CI34" i="1" s="1"/>
  <c r="CI112" i="1"/>
  <c r="CI113" i="1" s="1"/>
  <c r="CI114" i="1" s="1"/>
  <c r="CI115" i="1" s="1"/>
  <c r="CI16" i="1" s="1"/>
  <c r="CI27" i="1" s="1"/>
  <c r="CI134" i="1"/>
  <c r="CI136" i="1" s="1"/>
  <c r="CI139" i="1" s="1"/>
  <c r="CI150" i="1" s="1"/>
  <c r="J112" i="1"/>
  <c r="J113" i="1" s="1"/>
  <c r="J114" i="1" s="1"/>
  <c r="J115" i="1" s="1"/>
  <c r="J16" i="1" s="1"/>
  <c r="J27" i="1" s="1"/>
  <c r="J123" i="1"/>
  <c r="J125" i="1" s="1"/>
  <c r="J127" i="1" s="1"/>
  <c r="J23" i="1" s="1"/>
  <c r="J34" i="1" s="1"/>
  <c r="J134" i="1"/>
  <c r="J136" i="1" s="1"/>
  <c r="J139" i="1" s="1"/>
  <c r="J150" i="1" s="1"/>
  <c r="AZ123" i="1"/>
  <c r="AZ125" i="1" s="1"/>
  <c r="AZ127" i="1" s="1"/>
  <c r="AZ23" i="1" s="1"/>
  <c r="AZ34" i="1" s="1"/>
  <c r="AZ112" i="1"/>
  <c r="AZ113" i="1" s="1"/>
  <c r="AZ114" i="1" s="1"/>
  <c r="AZ115" i="1" s="1"/>
  <c r="AZ16" i="1" s="1"/>
  <c r="AZ27" i="1" s="1"/>
  <c r="AZ134" i="1"/>
  <c r="AZ136" i="1" s="1"/>
  <c r="AZ139" i="1" s="1"/>
  <c r="AZ150" i="1" s="1"/>
  <c r="AS13" i="1"/>
  <c r="AS11" i="1" s="1"/>
  <c r="AS12" i="1" s="1"/>
  <c r="AS14" i="1" s="1"/>
  <c r="AS117" i="1" s="1"/>
  <c r="AS118" i="1" s="1"/>
  <c r="AS119" i="1" s="1"/>
  <c r="AS120" i="1" s="1"/>
  <c r="AS121" i="1" s="1"/>
  <c r="AS20" i="1" s="1"/>
  <c r="AS31" i="1" s="1"/>
  <c r="V134" i="1"/>
  <c r="V136" i="1" s="1"/>
  <c r="V139" i="1" s="1"/>
  <c r="V150" i="1" s="1"/>
  <c r="CF111" i="1"/>
  <c r="CF134" i="1" s="1"/>
  <c r="CF136" i="1" s="1"/>
  <c r="CF139" i="1" s="1"/>
  <c r="CF150" i="1" s="1"/>
  <c r="AZ117" i="1"/>
  <c r="AZ118" i="1" s="1"/>
  <c r="AZ119" i="1" s="1"/>
  <c r="AZ120" i="1" s="1"/>
  <c r="AZ121" i="1" s="1"/>
  <c r="AZ20" i="1" s="1"/>
  <c r="AZ31" i="1" s="1"/>
  <c r="AH13" i="1"/>
  <c r="AH11" i="1" s="1"/>
  <c r="AH12" i="1" s="1"/>
  <c r="AH14" i="1" s="1"/>
  <c r="AH117" i="1" s="1"/>
  <c r="AH118" i="1" s="1"/>
  <c r="AH119" i="1" s="1"/>
  <c r="AH120" i="1" s="1"/>
  <c r="AH121" i="1" s="1"/>
  <c r="AH20" i="1" s="1"/>
  <c r="AH31" i="1" s="1"/>
  <c r="AT117" i="1"/>
  <c r="AT118" i="1" s="1"/>
  <c r="AT119" i="1" s="1"/>
  <c r="AT120" i="1" s="1"/>
  <c r="AT121" i="1" s="1"/>
  <c r="AT20" i="1" s="1"/>
  <c r="AT31" i="1" s="1"/>
  <c r="S117" i="1"/>
  <c r="S118" i="1" s="1"/>
  <c r="S119" i="1" s="1"/>
  <c r="S120" i="1" s="1"/>
  <c r="S121" i="1" s="1"/>
  <c r="S20" i="1" s="1"/>
  <c r="S31" i="1" s="1"/>
  <c r="AB117" i="1"/>
  <c r="AB118" i="1" s="1"/>
  <c r="AB119" i="1" s="1"/>
  <c r="AB120" i="1" s="1"/>
  <c r="AB121" i="1" s="1"/>
  <c r="AB20" i="1" s="1"/>
  <c r="AB31" i="1" s="1"/>
  <c r="V123" i="1"/>
  <c r="V125" i="1" s="1"/>
  <c r="V127" i="1" s="1"/>
  <c r="V23" i="1" s="1"/>
  <c r="V34" i="1" s="1"/>
  <c r="AO111" i="1"/>
  <c r="AO112" i="1" s="1"/>
  <c r="AO113" i="1" s="1"/>
  <c r="AO114" i="1" s="1"/>
  <c r="AO115" i="1" s="1"/>
  <c r="AO16" i="1" s="1"/>
  <c r="AO27" i="1" s="1"/>
  <c r="AG134" i="1"/>
  <c r="AG136" i="1" s="1"/>
  <c r="AG139" i="1" s="1"/>
  <c r="AG150" i="1" s="1"/>
  <c r="BD13" i="1"/>
  <c r="BD11" i="1" s="1"/>
  <c r="BD12" i="1" s="1"/>
  <c r="BD14" i="1" s="1"/>
  <c r="BD111" i="1" s="1"/>
  <c r="AG112" i="1"/>
  <c r="AG113" i="1" s="1"/>
  <c r="AG114" i="1" s="1"/>
  <c r="AG115" i="1" s="1"/>
  <c r="AG16" i="1" s="1"/>
  <c r="AG27" i="1" s="1"/>
  <c r="CE134" i="1"/>
  <c r="CE136" i="1" s="1"/>
  <c r="CE139" i="1" s="1"/>
  <c r="CE150" i="1" s="1"/>
  <c r="CE123" i="1"/>
  <c r="CE125" i="1" s="1"/>
  <c r="CE127" i="1" s="1"/>
  <c r="CE23" i="1" s="1"/>
  <c r="CE34" i="1" s="1"/>
  <c r="BV123" i="1"/>
  <c r="BV125" i="1" s="1"/>
  <c r="BV127" i="1" s="1"/>
  <c r="BV23" i="1" s="1"/>
  <c r="BV34" i="1" s="1"/>
  <c r="CH13" i="1"/>
  <c r="CH11" i="1" s="1"/>
  <c r="CH12" i="1" s="1"/>
  <c r="CH14" i="1" s="1"/>
  <c r="CH117" i="1" s="1"/>
  <c r="CH118" i="1" s="1"/>
  <c r="CH119" i="1" s="1"/>
  <c r="CH120" i="1" s="1"/>
  <c r="CH121" i="1" s="1"/>
  <c r="CH20" i="1" s="1"/>
  <c r="CH31" i="1" s="1"/>
  <c r="BW13" i="1"/>
  <c r="BW11" i="1" s="1"/>
  <c r="BW12" i="1" s="1"/>
  <c r="BW14" i="1" s="1"/>
  <c r="BW117" i="1" s="1"/>
  <c r="BW118" i="1" s="1"/>
  <c r="BW119" i="1" s="1"/>
  <c r="BW120" i="1" s="1"/>
  <c r="BW121" i="1" s="1"/>
  <c r="BW20" i="1" s="1"/>
  <c r="BW31" i="1" s="1"/>
  <c r="W13" i="1"/>
  <c r="W11" i="1" s="1"/>
  <c r="W12" i="1" s="1"/>
  <c r="W14" i="1" s="1"/>
  <c r="W117" i="1" s="1"/>
  <c r="W118" i="1" s="1"/>
  <c r="W119" i="1" s="1"/>
  <c r="W120" i="1" s="1"/>
  <c r="W121" i="1" s="1"/>
  <c r="W20" i="1" s="1"/>
  <c r="W31" i="1" s="1"/>
  <c r="BC31" i="1"/>
  <c r="CC31" i="1"/>
  <c r="AX31" i="1"/>
  <c r="T31" i="1"/>
  <c r="BJ31" i="1"/>
  <c r="BP31" i="1"/>
  <c r="U31" i="1"/>
  <c r="AB27" i="1"/>
  <c r="BM31" i="1"/>
  <c r="BL31" i="1"/>
  <c r="AY31" i="1"/>
  <c r="AW31" i="1"/>
  <c r="AI31" i="1"/>
  <c r="CG27" i="1"/>
  <c r="BE31" i="1"/>
  <c r="AE31" i="1"/>
  <c r="BS31" i="1"/>
  <c r="F27" i="1"/>
  <c r="BK31" i="1"/>
  <c r="BU31" i="1"/>
  <c r="BH31" i="1"/>
  <c r="AF27" i="1"/>
  <c r="BN31" i="1"/>
  <c r="Z31" i="1"/>
  <c r="L27" i="1"/>
  <c r="X31" i="1"/>
  <c r="G27" i="1"/>
  <c r="AL31" i="1"/>
  <c r="BZ31" i="1"/>
  <c r="BX31" i="1"/>
  <c r="V27" i="1"/>
  <c r="BQ31" i="1"/>
  <c r="AV31" i="1"/>
  <c r="P31" i="1"/>
  <c r="AK31" i="1"/>
  <c r="AB134" i="1"/>
  <c r="AB136" i="1" s="1"/>
  <c r="AB139" i="1" s="1"/>
  <c r="AB150" i="1" s="1"/>
  <c r="AB123" i="1"/>
  <c r="AB125" i="1" s="1"/>
  <c r="AB127" i="1" s="1"/>
  <c r="AB23" i="1" s="1"/>
  <c r="AB34" i="1" s="1"/>
  <c r="H144" i="10"/>
  <c r="H143" i="10"/>
  <c r="H25" i="10" s="1"/>
  <c r="S112" i="1"/>
  <c r="S113" i="1" s="1"/>
  <c r="S114" i="1" s="1"/>
  <c r="S115" i="1" s="1"/>
  <c r="S16" i="1" s="1"/>
  <c r="S134" i="1"/>
  <c r="S136" i="1" s="1"/>
  <c r="S139" i="1" s="1"/>
  <c r="S150" i="1" s="1"/>
  <c r="CB140" i="1"/>
  <c r="CB149" i="1" s="1"/>
  <c r="CB25" i="1" s="1"/>
  <c r="CB150" i="1"/>
  <c r="AT112" i="1"/>
  <c r="AT113" i="1" s="1"/>
  <c r="AT114" i="1" s="1"/>
  <c r="AT115" i="1" s="1"/>
  <c r="AT16" i="1" s="1"/>
  <c r="AT123" i="1"/>
  <c r="AT125" i="1" s="1"/>
  <c r="AT127" i="1" s="1"/>
  <c r="AT23" i="1" s="1"/>
  <c r="AT34" i="1" s="1"/>
  <c r="BI112" i="1"/>
  <c r="BI113" i="1" s="1"/>
  <c r="BI114" i="1" s="1"/>
  <c r="BI115" i="1" s="1"/>
  <c r="BI16" i="1" s="1"/>
  <c r="BI134" i="1"/>
  <c r="BI136" i="1" s="1"/>
  <c r="BI139" i="1" s="1"/>
  <c r="BI123" i="1"/>
  <c r="BI125" i="1" s="1"/>
  <c r="BI127" i="1" s="1"/>
  <c r="BI23" i="1" s="1"/>
  <c r="BI34" i="1" s="1"/>
  <c r="I140" i="1"/>
  <c r="I149" i="1" s="1"/>
  <c r="I25" i="1" s="1"/>
  <c r="I148" i="1"/>
  <c r="I24" i="1" s="1"/>
  <c r="I35" i="1" s="1"/>
  <c r="K148" i="1"/>
  <c r="K24" i="1" s="1"/>
  <c r="K35" i="1" s="1"/>
  <c r="K150" i="1"/>
  <c r="BG150" i="1"/>
  <c r="AV123" i="1"/>
  <c r="AV125" i="1" s="1"/>
  <c r="AV112" i="1"/>
  <c r="AV113" i="1" s="1"/>
  <c r="AV114" i="1" s="1"/>
  <c r="AV115" i="1" s="1"/>
  <c r="AV16" i="1" s="1"/>
  <c r="AV134" i="1"/>
  <c r="AV136" i="1" s="1"/>
  <c r="AV139" i="1" s="1"/>
  <c r="BG140" i="1"/>
  <c r="BG149" i="1" s="1"/>
  <c r="BG25" i="1" s="1"/>
  <c r="AW112" i="1"/>
  <c r="AW113" i="1" s="1"/>
  <c r="AW114" i="1" s="1"/>
  <c r="AW115" i="1" s="1"/>
  <c r="AW16" i="1" s="1"/>
  <c r="AW123" i="1"/>
  <c r="AW125" i="1" s="1"/>
  <c r="AW134" i="1"/>
  <c r="AW136" i="1" s="1"/>
  <c r="AW139" i="1" s="1"/>
  <c r="AK123" i="1"/>
  <c r="AK125" i="1" s="1"/>
  <c r="AK112" i="1"/>
  <c r="AK113" i="1" s="1"/>
  <c r="AK114" i="1" s="1"/>
  <c r="AK115" i="1" s="1"/>
  <c r="AK16" i="1" s="1"/>
  <c r="AK134" i="1"/>
  <c r="AK136" i="1" s="1"/>
  <c r="AK139" i="1" s="1"/>
  <c r="Z123" i="1"/>
  <c r="Z125" i="1" s="1"/>
  <c r="Z112" i="1"/>
  <c r="Z113" i="1" s="1"/>
  <c r="Z114" i="1" s="1"/>
  <c r="Z115" i="1" s="1"/>
  <c r="Z16" i="1" s="1"/>
  <c r="Z134" i="1"/>
  <c r="Z136" i="1" s="1"/>
  <c r="Z139" i="1" s="1"/>
  <c r="BZ123" i="1"/>
  <c r="BZ125" i="1" s="1"/>
  <c r="BZ127" i="1" s="1"/>
  <c r="BZ23" i="1" s="1"/>
  <c r="BZ34" i="1" s="1"/>
  <c r="BZ112" i="1"/>
  <c r="BZ113" i="1" s="1"/>
  <c r="BZ114" i="1" s="1"/>
  <c r="BZ115" i="1" s="1"/>
  <c r="BZ16" i="1" s="1"/>
  <c r="BZ134" i="1"/>
  <c r="BZ136" i="1" s="1"/>
  <c r="BZ139" i="1" s="1"/>
  <c r="BP123" i="1"/>
  <c r="BP125" i="1" s="1"/>
  <c r="BP112" i="1"/>
  <c r="BP113" i="1" s="1"/>
  <c r="BP114" i="1" s="1"/>
  <c r="BP115" i="1" s="1"/>
  <c r="BP16" i="1" s="1"/>
  <c r="BP134" i="1"/>
  <c r="BP136" i="1" s="1"/>
  <c r="BP139" i="1" s="1"/>
  <c r="BQ123" i="1"/>
  <c r="BQ125" i="1" s="1"/>
  <c r="BQ112" i="1"/>
  <c r="BQ113" i="1" s="1"/>
  <c r="BQ114" i="1" s="1"/>
  <c r="BQ115" i="1" s="1"/>
  <c r="BQ16" i="1" s="1"/>
  <c r="BQ134" i="1"/>
  <c r="BQ136" i="1" s="1"/>
  <c r="BQ139" i="1" s="1"/>
  <c r="AY123" i="1"/>
  <c r="AY125" i="1" s="1"/>
  <c r="AY112" i="1"/>
  <c r="AY113" i="1" s="1"/>
  <c r="AY114" i="1" s="1"/>
  <c r="AY115" i="1" s="1"/>
  <c r="AY16" i="1" s="1"/>
  <c r="AY134" i="1"/>
  <c r="AY136" i="1" s="1"/>
  <c r="AY139" i="1" s="1"/>
  <c r="BH123" i="1"/>
  <c r="BH125" i="1" s="1"/>
  <c r="BH112" i="1"/>
  <c r="BH113" i="1" s="1"/>
  <c r="BH114" i="1" s="1"/>
  <c r="BH115" i="1" s="1"/>
  <c r="BH16" i="1" s="1"/>
  <c r="BH134" i="1"/>
  <c r="BH136" i="1" s="1"/>
  <c r="BH139" i="1" s="1"/>
  <c r="AL112" i="1"/>
  <c r="AL113" i="1" s="1"/>
  <c r="AL114" i="1" s="1"/>
  <c r="AL115" i="1" s="1"/>
  <c r="AL16" i="1" s="1"/>
  <c r="AL123" i="1"/>
  <c r="AL125" i="1" s="1"/>
  <c r="AL134" i="1"/>
  <c r="AL136" i="1" s="1"/>
  <c r="AL139" i="1" s="1"/>
  <c r="AX123" i="1"/>
  <c r="AX125" i="1" s="1"/>
  <c r="AX112" i="1"/>
  <c r="AX113" i="1" s="1"/>
  <c r="AX114" i="1" s="1"/>
  <c r="AX115" i="1" s="1"/>
  <c r="AX16" i="1" s="1"/>
  <c r="AX134" i="1"/>
  <c r="AX136" i="1" s="1"/>
  <c r="AX139" i="1" s="1"/>
  <c r="Q148" i="1"/>
  <c r="Q24" i="1" s="1"/>
  <c r="Q35" i="1" s="1"/>
  <c r="Q150" i="1"/>
  <c r="Q140" i="1"/>
  <c r="Q149" i="1" s="1"/>
  <c r="Q25" i="1" s="1"/>
  <c r="Q127" i="1"/>
  <c r="Q23" i="1" s="1"/>
  <c r="Q34" i="1" s="1"/>
  <c r="P123" i="1"/>
  <c r="P125" i="1" s="1"/>
  <c r="P112" i="1"/>
  <c r="P113" i="1" s="1"/>
  <c r="P114" i="1" s="1"/>
  <c r="P115" i="1" s="1"/>
  <c r="P16" i="1" s="1"/>
  <c r="P134" i="1"/>
  <c r="P136" i="1" s="1"/>
  <c r="P139" i="1" s="1"/>
  <c r="G148" i="1"/>
  <c r="G24" i="1" s="1"/>
  <c r="G35" i="1" s="1"/>
  <c r="G150" i="1"/>
  <c r="G140" i="1"/>
  <c r="G149" i="1" s="1"/>
  <c r="G25" i="1" s="1"/>
  <c r="CC123" i="1"/>
  <c r="CC125" i="1" s="1"/>
  <c r="CC112" i="1"/>
  <c r="CC113" i="1" s="1"/>
  <c r="CC114" i="1" s="1"/>
  <c r="CC115" i="1" s="1"/>
  <c r="CC16" i="1" s="1"/>
  <c r="CC134" i="1"/>
  <c r="CC136" i="1" s="1"/>
  <c r="CC139" i="1" s="1"/>
  <c r="F148" i="1"/>
  <c r="F24" i="1" s="1"/>
  <c r="F35" i="1" s="1"/>
  <c r="F150" i="1"/>
  <c r="F140" i="1"/>
  <c r="F149" i="1" s="1"/>
  <c r="F25" i="1" s="1"/>
  <c r="G127" i="1"/>
  <c r="G23" i="1" s="1"/>
  <c r="G34" i="1" s="1"/>
  <c r="F127" i="1"/>
  <c r="F23" i="1" s="1"/>
  <c r="F34" i="1" s="1"/>
  <c r="BJ134" i="1"/>
  <c r="BJ136" i="1" s="1"/>
  <c r="BJ139" i="1" s="1"/>
  <c r="BJ123" i="1"/>
  <c r="BJ125" i="1" s="1"/>
  <c r="BJ112" i="1"/>
  <c r="BJ113" i="1" s="1"/>
  <c r="BJ114" i="1" s="1"/>
  <c r="BJ115" i="1" s="1"/>
  <c r="BJ16" i="1" s="1"/>
  <c r="BS123" i="1"/>
  <c r="BS125" i="1" s="1"/>
  <c r="BS112" i="1"/>
  <c r="BS113" i="1" s="1"/>
  <c r="BS114" i="1" s="1"/>
  <c r="BS115" i="1" s="1"/>
  <c r="BS16" i="1" s="1"/>
  <c r="BS134" i="1"/>
  <c r="BS136" i="1" s="1"/>
  <c r="BS139" i="1" s="1"/>
  <c r="S127" i="1"/>
  <c r="S23" i="1" s="1"/>
  <c r="S34" i="1" s="1"/>
  <c r="P144" i="10"/>
  <c r="P143" i="10"/>
  <c r="P25" i="10" s="1"/>
  <c r="F144" i="10"/>
  <c r="F143" i="10"/>
  <c r="F25" i="10" s="1"/>
  <c r="BK123" i="1"/>
  <c r="BK125" i="1" s="1"/>
  <c r="BK112" i="1"/>
  <c r="BK113" i="1" s="1"/>
  <c r="BK114" i="1" s="1"/>
  <c r="BK115" i="1" s="1"/>
  <c r="BK16" i="1" s="1"/>
  <c r="BK134" i="1"/>
  <c r="BK136" i="1" s="1"/>
  <c r="BK139" i="1" s="1"/>
  <c r="AE123" i="1"/>
  <c r="AE125" i="1" s="1"/>
  <c r="AE112" i="1"/>
  <c r="AE113" i="1" s="1"/>
  <c r="AE114" i="1" s="1"/>
  <c r="AE115" i="1" s="1"/>
  <c r="AE16" i="1" s="1"/>
  <c r="AE134" i="1"/>
  <c r="AE136" i="1" s="1"/>
  <c r="AE139" i="1" s="1"/>
  <c r="T123" i="1"/>
  <c r="T125" i="1" s="1"/>
  <c r="T112" i="1"/>
  <c r="T113" i="1" s="1"/>
  <c r="T114" i="1" s="1"/>
  <c r="T115" i="1" s="1"/>
  <c r="T16" i="1" s="1"/>
  <c r="T134" i="1"/>
  <c r="T136" i="1" s="1"/>
  <c r="T139" i="1" s="1"/>
  <c r="BU123" i="1"/>
  <c r="BU125" i="1" s="1"/>
  <c r="BU112" i="1"/>
  <c r="BU113" i="1" s="1"/>
  <c r="BU114" i="1" s="1"/>
  <c r="BU115" i="1" s="1"/>
  <c r="BU16" i="1" s="1"/>
  <c r="BU134" i="1"/>
  <c r="BU136" i="1" s="1"/>
  <c r="BU139" i="1" s="1"/>
  <c r="BL123" i="1"/>
  <c r="BL125" i="1" s="1"/>
  <c r="BL112" i="1"/>
  <c r="BL113" i="1" s="1"/>
  <c r="BL114" i="1" s="1"/>
  <c r="BL115" i="1" s="1"/>
  <c r="BL16" i="1" s="1"/>
  <c r="BL134" i="1"/>
  <c r="BL136" i="1" s="1"/>
  <c r="BL139" i="1" s="1"/>
  <c r="BB127" i="1"/>
  <c r="BB23" i="1" s="1"/>
  <c r="BB34" i="1" s="1"/>
  <c r="U123" i="1"/>
  <c r="U125" i="1" s="1"/>
  <c r="U112" i="1"/>
  <c r="U113" i="1" s="1"/>
  <c r="U114" i="1" s="1"/>
  <c r="U115" i="1" s="1"/>
  <c r="U16" i="1" s="1"/>
  <c r="U134" i="1"/>
  <c r="U136" i="1" s="1"/>
  <c r="U139" i="1" s="1"/>
  <c r="Q144" i="10"/>
  <c r="Q143" i="10"/>
  <c r="Q25" i="10" s="1"/>
  <c r="L144" i="10"/>
  <c r="L143" i="10"/>
  <c r="L25" i="10" s="1"/>
  <c r="M144" i="10"/>
  <c r="M143" i="10"/>
  <c r="M25" i="10" s="1"/>
  <c r="BM123" i="1"/>
  <c r="BM125" i="1" s="1"/>
  <c r="BM112" i="1"/>
  <c r="BM113" i="1" s="1"/>
  <c r="BM114" i="1" s="1"/>
  <c r="BM115" i="1" s="1"/>
  <c r="BM16" i="1" s="1"/>
  <c r="BM134" i="1"/>
  <c r="BM136" i="1" s="1"/>
  <c r="BM139" i="1" s="1"/>
  <c r="BC123" i="1"/>
  <c r="BC125" i="1" s="1"/>
  <c r="BC112" i="1"/>
  <c r="BC113" i="1" s="1"/>
  <c r="BC114" i="1" s="1"/>
  <c r="BC115" i="1" s="1"/>
  <c r="BC16" i="1" s="1"/>
  <c r="BC134" i="1"/>
  <c r="BC136" i="1" s="1"/>
  <c r="BC139" i="1" s="1"/>
  <c r="AR127" i="1"/>
  <c r="AR23" i="1" s="1"/>
  <c r="AR34" i="1" s="1"/>
  <c r="AG127" i="1"/>
  <c r="AG23" i="1" s="1"/>
  <c r="AG34" i="1" s="1"/>
  <c r="L150" i="1"/>
  <c r="L148" i="1"/>
  <c r="L24" i="1" s="1"/>
  <c r="L35" i="1" s="1"/>
  <c r="L140" i="1"/>
  <c r="L149" i="1" s="1"/>
  <c r="L25" i="1" s="1"/>
  <c r="L127" i="1"/>
  <c r="L23" i="1" s="1"/>
  <c r="L34" i="1" s="1"/>
  <c r="BX123" i="1"/>
  <c r="BX125" i="1" s="1"/>
  <c r="BX112" i="1"/>
  <c r="BX113" i="1" s="1"/>
  <c r="BX114" i="1" s="1"/>
  <c r="BX115" i="1" s="1"/>
  <c r="BX16" i="1" s="1"/>
  <c r="BX134" i="1"/>
  <c r="BX136" i="1" s="1"/>
  <c r="BX139" i="1" s="1"/>
  <c r="BN112" i="1"/>
  <c r="BN113" i="1" s="1"/>
  <c r="BN114" i="1" s="1"/>
  <c r="BN115" i="1" s="1"/>
  <c r="BN16" i="1" s="1"/>
  <c r="BN123" i="1"/>
  <c r="BN125" i="1" s="1"/>
  <c r="BN134" i="1"/>
  <c r="BN136" i="1" s="1"/>
  <c r="BN139" i="1" s="1"/>
  <c r="BE112" i="1"/>
  <c r="BE113" i="1" s="1"/>
  <c r="BE114" i="1" s="1"/>
  <c r="BE115" i="1" s="1"/>
  <c r="BE16" i="1" s="1"/>
  <c r="BE123" i="1"/>
  <c r="BE125" i="1" s="1"/>
  <c r="BE134" i="1"/>
  <c r="BE136" i="1" s="1"/>
  <c r="BE139" i="1" s="1"/>
  <c r="AT140" i="1"/>
  <c r="AT149" i="1" s="1"/>
  <c r="AT25" i="1" s="1"/>
  <c r="AT150" i="1"/>
  <c r="AT148" i="1"/>
  <c r="AT24" i="1" s="1"/>
  <c r="AT35" i="1" s="1"/>
  <c r="X123" i="1"/>
  <c r="X125" i="1" s="1"/>
  <c r="X112" i="1"/>
  <c r="X113" i="1" s="1"/>
  <c r="X114" i="1" s="1"/>
  <c r="X115" i="1" s="1"/>
  <c r="X16" i="1" s="1"/>
  <c r="X134" i="1"/>
  <c r="X136" i="1" s="1"/>
  <c r="X139" i="1" s="1"/>
  <c r="E129" i="10"/>
  <c r="E131" i="10" s="1"/>
  <c r="E118" i="10"/>
  <c r="E120" i="10" s="1"/>
  <c r="N118" i="10"/>
  <c r="N120" i="10" s="1"/>
  <c r="N129" i="10"/>
  <c r="N131" i="10" s="1"/>
  <c r="N13" i="10"/>
  <c r="N11" i="10" s="1"/>
  <c r="N12" i="10" s="1"/>
  <c r="N14" i="10" s="1"/>
  <c r="CG150" i="1" l="1"/>
  <c r="E11" i="10"/>
  <c r="E12" i="10" s="1"/>
  <c r="E14" i="10" s="1"/>
  <c r="AF148" i="1"/>
  <c r="AF24" i="1" s="1"/>
  <c r="AF35" i="1" s="1"/>
  <c r="CG140" i="1"/>
  <c r="CG149" i="1" s="1"/>
  <c r="CG25" i="1" s="1"/>
  <c r="BB140" i="1"/>
  <c r="BB149" i="1" s="1"/>
  <c r="BB25" i="1" s="1"/>
  <c r="AR148" i="1"/>
  <c r="AR24" i="1" s="1"/>
  <c r="AR35" i="1" s="1"/>
  <c r="AR150" i="1"/>
  <c r="AF140" i="1"/>
  <c r="AF149" i="1" s="1"/>
  <c r="AF25" i="1" s="1"/>
  <c r="BB148" i="1"/>
  <c r="BB24" i="1" s="1"/>
  <c r="BB35" i="1" s="1"/>
  <c r="AD150" i="1"/>
  <c r="AD140" i="1"/>
  <c r="AD149" i="1" s="1"/>
  <c r="AD25" i="1" s="1"/>
  <c r="AQ123" i="1"/>
  <c r="AQ125" i="1" s="1"/>
  <c r="AQ127" i="1" s="1"/>
  <c r="AQ23" i="1" s="1"/>
  <c r="AQ34" i="1" s="1"/>
  <c r="CD112" i="1"/>
  <c r="CD113" i="1" s="1"/>
  <c r="CD114" i="1" s="1"/>
  <c r="CD115" i="1" s="1"/>
  <c r="CD16" i="1" s="1"/>
  <c r="CD27" i="1" s="1"/>
  <c r="CF123" i="1"/>
  <c r="CF125" i="1" s="1"/>
  <c r="CF127" i="1" s="1"/>
  <c r="CF23" i="1" s="1"/>
  <c r="CF34" i="1" s="1"/>
  <c r="AG148" i="1"/>
  <c r="AG24" i="1" s="1"/>
  <c r="AG35" i="1" s="1"/>
  <c r="BT140" i="1"/>
  <c r="BT149" i="1" s="1"/>
  <c r="BT25" i="1" s="1"/>
  <c r="CA134" i="1"/>
  <c r="CA136" i="1" s="1"/>
  <c r="CA139" i="1" s="1"/>
  <c r="CA148" i="1" s="1"/>
  <c r="CA24" i="1" s="1"/>
  <c r="CA35" i="1" s="1"/>
  <c r="AQ150" i="1"/>
  <c r="CA123" i="1"/>
  <c r="CA125" i="1" s="1"/>
  <c r="CA127" i="1" s="1"/>
  <c r="CA23" i="1" s="1"/>
  <c r="CA34" i="1" s="1"/>
  <c r="AQ148" i="1"/>
  <c r="AQ24" i="1" s="1"/>
  <c r="AQ35" i="1" s="1"/>
  <c r="AQ112" i="1"/>
  <c r="AQ113" i="1" s="1"/>
  <c r="AQ114" i="1" s="1"/>
  <c r="AQ115" i="1" s="1"/>
  <c r="AQ16" i="1" s="1"/>
  <c r="AQ27" i="1" s="1"/>
  <c r="J140" i="1"/>
  <c r="J149" i="1" s="1"/>
  <c r="J25" i="1" s="1"/>
  <c r="H140" i="1"/>
  <c r="H149" i="1" s="1"/>
  <c r="H25" i="1" s="1"/>
  <c r="H148" i="1"/>
  <c r="H24" i="1" s="1"/>
  <c r="H35" i="1" s="1"/>
  <c r="R134" i="1"/>
  <c r="R136" i="1" s="1"/>
  <c r="R139" i="1" s="1"/>
  <c r="R140" i="1" s="1"/>
  <c r="R149" i="1" s="1"/>
  <c r="R25" i="1" s="1"/>
  <c r="R112" i="1"/>
  <c r="R113" i="1" s="1"/>
  <c r="R114" i="1" s="1"/>
  <c r="R115" i="1" s="1"/>
  <c r="R16" i="1" s="1"/>
  <c r="R27" i="1" s="1"/>
  <c r="AC123" i="1"/>
  <c r="AC125" i="1" s="1"/>
  <c r="AC127" i="1" s="1"/>
  <c r="AC23" i="1" s="1"/>
  <c r="AC34" i="1" s="1"/>
  <c r="CE140" i="1"/>
  <c r="CE149" i="1" s="1"/>
  <c r="CE25" i="1" s="1"/>
  <c r="N134" i="1"/>
  <c r="N136" i="1" s="1"/>
  <c r="N139" i="1" s="1"/>
  <c r="N150" i="1" s="1"/>
  <c r="W111" i="1"/>
  <c r="W123" i="1" s="1"/>
  <c r="W125" i="1" s="1"/>
  <c r="W127" i="1" s="1"/>
  <c r="W23" i="1" s="1"/>
  <c r="W34" i="1" s="1"/>
  <c r="BV140" i="1"/>
  <c r="BV149" i="1" s="1"/>
  <c r="BV25" i="1" s="1"/>
  <c r="BA148" i="1"/>
  <c r="BA24" i="1" s="1"/>
  <c r="BA35" i="1" s="1"/>
  <c r="AC134" i="1"/>
  <c r="AC136" i="1" s="1"/>
  <c r="AC139" i="1" s="1"/>
  <c r="AC140" i="1" s="1"/>
  <c r="AC149" i="1" s="1"/>
  <c r="AC25" i="1" s="1"/>
  <c r="N123" i="1"/>
  <c r="N125" i="1" s="1"/>
  <c r="N127" i="1" s="1"/>
  <c r="N23" i="1" s="1"/>
  <c r="N34" i="1" s="1"/>
  <c r="BV150" i="1"/>
  <c r="AP140" i="1"/>
  <c r="AP149" i="1" s="1"/>
  <c r="AP25" i="1" s="1"/>
  <c r="AP150" i="1"/>
  <c r="AS111" i="1"/>
  <c r="AS134" i="1" s="1"/>
  <c r="AS136" i="1" s="1"/>
  <c r="AS139" i="1" s="1"/>
  <c r="AS150" i="1" s="1"/>
  <c r="BA150" i="1"/>
  <c r="AO123" i="1"/>
  <c r="AO125" i="1" s="1"/>
  <c r="AO127" i="1" s="1"/>
  <c r="AO23" i="1" s="1"/>
  <c r="AO34" i="1" s="1"/>
  <c r="CF148" i="1"/>
  <c r="CF24" i="1" s="1"/>
  <c r="CF35" i="1" s="1"/>
  <c r="BW111" i="1"/>
  <c r="BW134" i="1" s="1"/>
  <c r="BW136" i="1" s="1"/>
  <c r="BW139" i="1" s="1"/>
  <c r="BW150" i="1" s="1"/>
  <c r="CF112" i="1"/>
  <c r="CF113" i="1" s="1"/>
  <c r="CF114" i="1" s="1"/>
  <c r="CF115" i="1" s="1"/>
  <c r="CF16" i="1" s="1"/>
  <c r="CF27" i="1" s="1"/>
  <c r="AI112" i="1"/>
  <c r="AI113" i="1" s="1"/>
  <c r="AI114" i="1" s="1"/>
  <c r="AI115" i="1" s="1"/>
  <c r="AI16" i="1" s="1"/>
  <c r="AI27" i="1" s="1"/>
  <c r="CD134" i="1"/>
  <c r="CD136" i="1" s="1"/>
  <c r="CD139" i="1" s="1"/>
  <c r="CD150" i="1" s="1"/>
  <c r="CF140" i="1"/>
  <c r="CF149" i="1" s="1"/>
  <c r="CF25" i="1" s="1"/>
  <c r="J148" i="1"/>
  <c r="J24" i="1" s="1"/>
  <c r="J35" i="1" s="1"/>
  <c r="CH111" i="1"/>
  <c r="CH134" i="1" s="1"/>
  <c r="CH136" i="1" s="1"/>
  <c r="CH139" i="1" s="1"/>
  <c r="CH140" i="1" s="1"/>
  <c r="CH149" i="1" s="1"/>
  <c r="CH25" i="1" s="1"/>
  <c r="AI134" i="1"/>
  <c r="AI136" i="1" s="1"/>
  <c r="AI139" i="1" s="1"/>
  <c r="AZ140" i="1"/>
  <c r="AZ149" i="1" s="1"/>
  <c r="AZ25" i="1" s="1"/>
  <c r="CI148" i="1"/>
  <c r="CI24" i="1" s="1"/>
  <c r="CI35" i="1" s="1"/>
  <c r="V148" i="1"/>
  <c r="V24" i="1" s="1"/>
  <c r="V35" i="1" s="1"/>
  <c r="CI140" i="1"/>
  <c r="CI149" i="1" s="1"/>
  <c r="CI25" i="1" s="1"/>
  <c r="V140" i="1"/>
  <c r="V149" i="1" s="1"/>
  <c r="V25" i="1" s="1"/>
  <c r="CE148" i="1"/>
  <c r="CE24" i="1" s="1"/>
  <c r="CE35" i="1" s="1"/>
  <c r="AH111" i="1"/>
  <c r="AH112" i="1" s="1"/>
  <c r="AH113" i="1" s="1"/>
  <c r="AH114" i="1" s="1"/>
  <c r="AH115" i="1" s="1"/>
  <c r="AH16" i="1" s="1"/>
  <c r="AH27" i="1" s="1"/>
  <c r="BD117" i="1"/>
  <c r="BD118" i="1" s="1"/>
  <c r="BD119" i="1" s="1"/>
  <c r="BD120" i="1" s="1"/>
  <c r="BD121" i="1" s="1"/>
  <c r="BD20" i="1" s="1"/>
  <c r="BD31" i="1" s="1"/>
  <c r="AZ148" i="1"/>
  <c r="AZ24" i="1" s="1"/>
  <c r="AZ35" i="1" s="1"/>
  <c r="AA112" i="1"/>
  <c r="AA113" i="1" s="1"/>
  <c r="AA114" i="1" s="1"/>
  <c r="AA115" i="1" s="1"/>
  <c r="AA16" i="1" s="1"/>
  <c r="AA27" i="1" s="1"/>
  <c r="AA134" i="1"/>
  <c r="AA136" i="1" s="1"/>
  <c r="AA139" i="1" s="1"/>
  <c r="AA150" i="1" s="1"/>
  <c r="BD123" i="1"/>
  <c r="BD125" i="1" s="1"/>
  <c r="BD127" i="1" s="1"/>
  <c r="BD23" i="1" s="1"/>
  <c r="BD34" i="1" s="1"/>
  <c r="BD112" i="1"/>
  <c r="BD113" i="1" s="1"/>
  <c r="BD114" i="1" s="1"/>
  <c r="BD115" i="1" s="1"/>
  <c r="BD16" i="1" s="1"/>
  <c r="BD27" i="1" s="1"/>
  <c r="BD134" i="1"/>
  <c r="BD136" i="1" s="1"/>
  <c r="BD139" i="1" s="1"/>
  <c r="BD150" i="1" s="1"/>
  <c r="AG140" i="1"/>
  <c r="AG149" i="1" s="1"/>
  <c r="AG25" i="1" s="1"/>
  <c r="BT148" i="1"/>
  <c r="BT24" i="1" s="1"/>
  <c r="BT35" i="1" s="1"/>
  <c r="AM140" i="1"/>
  <c r="AM149" i="1" s="1"/>
  <c r="AM25" i="1" s="1"/>
  <c r="AO134" i="1"/>
  <c r="AO136" i="1" s="1"/>
  <c r="AO139" i="1" s="1"/>
  <c r="AM150" i="1"/>
  <c r="BM27" i="1"/>
  <c r="BL27" i="1"/>
  <c r="BS27" i="1"/>
  <c r="S27" i="1"/>
  <c r="P27" i="1"/>
  <c r="AL27" i="1"/>
  <c r="BQ27" i="1"/>
  <c r="BZ27" i="1"/>
  <c r="AK27" i="1"/>
  <c r="BI27" i="1"/>
  <c r="BE27" i="1"/>
  <c r="T27" i="1"/>
  <c r="BJ27" i="1"/>
  <c r="BU27" i="1"/>
  <c r="BK27" i="1"/>
  <c r="CC27" i="1"/>
  <c r="BH27" i="1"/>
  <c r="AV27" i="1"/>
  <c r="BN27" i="1"/>
  <c r="BP27" i="1"/>
  <c r="Z27" i="1"/>
  <c r="AT27" i="1"/>
  <c r="BC27" i="1"/>
  <c r="U27" i="1"/>
  <c r="AE27" i="1"/>
  <c r="AX27" i="1"/>
  <c r="X27" i="1"/>
  <c r="BX27" i="1"/>
  <c r="AY27" i="1"/>
  <c r="AW27" i="1"/>
  <c r="AB140" i="1"/>
  <c r="AB149" i="1" s="1"/>
  <c r="AB25" i="1" s="1"/>
  <c r="AB148" i="1"/>
  <c r="AB24" i="1" s="1"/>
  <c r="AB35" i="1" s="1"/>
  <c r="S140" i="1"/>
  <c r="S149" i="1" s="1"/>
  <c r="S25" i="1" s="1"/>
  <c r="S148" i="1"/>
  <c r="S24" i="1" s="1"/>
  <c r="S35" i="1" s="1"/>
  <c r="BI148" i="1"/>
  <c r="BI24" i="1" s="1"/>
  <c r="BI35" i="1" s="1"/>
  <c r="BI150" i="1"/>
  <c r="BI140" i="1"/>
  <c r="BI149" i="1" s="1"/>
  <c r="BI25" i="1" s="1"/>
  <c r="AV150" i="1"/>
  <c r="AV148" i="1"/>
  <c r="AV24" i="1" s="1"/>
  <c r="AV35" i="1" s="1"/>
  <c r="AV140" i="1"/>
  <c r="AV149" i="1" s="1"/>
  <c r="AV25" i="1" s="1"/>
  <c r="AV127" i="1"/>
  <c r="AV23" i="1" s="1"/>
  <c r="AV34" i="1" s="1"/>
  <c r="AW148" i="1"/>
  <c r="AW24" i="1" s="1"/>
  <c r="AW35" i="1" s="1"/>
  <c r="AW140" i="1"/>
  <c r="AW149" i="1" s="1"/>
  <c r="AW25" i="1" s="1"/>
  <c r="AW150" i="1"/>
  <c r="AW127" i="1"/>
  <c r="AW23" i="1" s="1"/>
  <c r="AW34" i="1" s="1"/>
  <c r="AK127" i="1"/>
  <c r="AK23" i="1" s="1"/>
  <c r="AK34" i="1" s="1"/>
  <c r="AK150" i="1"/>
  <c r="AK140" i="1"/>
  <c r="AK149" i="1" s="1"/>
  <c r="AK25" i="1" s="1"/>
  <c r="AK148" i="1"/>
  <c r="AK24" i="1" s="1"/>
  <c r="AK35" i="1" s="1"/>
  <c r="Z150" i="1"/>
  <c r="Z148" i="1"/>
  <c r="Z24" i="1" s="1"/>
  <c r="Z35" i="1" s="1"/>
  <c r="Z140" i="1"/>
  <c r="Z149" i="1" s="1"/>
  <c r="Z25" i="1" s="1"/>
  <c r="Z127" i="1"/>
  <c r="Z23" i="1" s="1"/>
  <c r="Z34" i="1" s="1"/>
  <c r="BZ150" i="1"/>
  <c r="BZ140" i="1"/>
  <c r="BZ149" i="1" s="1"/>
  <c r="BZ25" i="1" s="1"/>
  <c r="BZ148" i="1"/>
  <c r="BZ24" i="1" s="1"/>
  <c r="BZ35" i="1" s="1"/>
  <c r="BQ127" i="1"/>
  <c r="BQ23" i="1" s="1"/>
  <c r="BQ34" i="1" s="1"/>
  <c r="BP150" i="1"/>
  <c r="BP140" i="1"/>
  <c r="BP149" i="1" s="1"/>
  <c r="BP25" i="1" s="1"/>
  <c r="BP148" i="1"/>
  <c r="BP24" i="1" s="1"/>
  <c r="BP35" i="1" s="1"/>
  <c r="BP127" i="1"/>
  <c r="BP23" i="1" s="1"/>
  <c r="BP34" i="1" s="1"/>
  <c r="BQ148" i="1"/>
  <c r="BQ24" i="1" s="1"/>
  <c r="BQ35" i="1" s="1"/>
  <c r="BQ150" i="1"/>
  <c r="BQ140" i="1"/>
  <c r="BQ149" i="1" s="1"/>
  <c r="BQ25" i="1" s="1"/>
  <c r="BH127" i="1"/>
  <c r="BH23" i="1" s="1"/>
  <c r="BH34" i="1" s="1"/>
  <c r="AY150" i="1"/>
  <c r="AY140" i="1"/>
  <c r="AY149" i="1" s="1"/>
  <c r="AY25" i="1" s="1"/>
  <c r="AY148" i="1"/>
  <c r="AY24" i="1" s="1"/>
  <c r="AY35" i="1" s="1"/>
  <c r="AY127" i="1"/>
  <c r="AY23" i="1" s="1"/>
  <c r="AY34" i="1" s="1"/>
  <c r="BH148" i="1"/>
  <c r="BH24" i="1" s="1"/>
  <c r="BH35" i="1" s="1"/>
  <c r="BH150" i="1"/>
  <c r="BH140" i="1"/>
  <c r="BH149" i="1" s="1"/>
  <c r="BH25" i="1" s="1"/>
  <c r="AX148" i="1"/>
  <c r="AX24" i="1" s="1"/>
  <c r="AX35" i="1" s="1"/>
  <c r="AX150" i="1"/>
  <c r="AX140" i="1"/>
  <c r="AX149" i="1" s="1"/>
  <c r="AX25" i="1" s="1"/>
  <c r="AL150" i="1"/>
  <c r="AL140" i="1"/>
  <c r="AL149" i="1" s="1"/>
  <c r="AL25" i="1" s="1"/>
  <c r="AL148" i="1"/>
  <c r="AL24" i="1" s="1"/>
  <c r="AL35" i="1" s="1"/>
  <c r="AL127" i="1"/>
  <c r="AL23" i="1" s="1"/>
  <c r="AL34" i="1" s="1"/>
  <c r="AX127" i="1"/>
  <c r="AX23" i="1" s="1"/>
  <c r="AX34" i="1" s="1"/>
  <c r="P150" i="1"/>
  <c r="P140" i="1"/>
  <c r="P149" i="1" s="1"/>
  <c r="P25" i="1" s="1"/>
  <c r="P148" i="1"/>
  <c r="P24" i="1" s="1"/>
  <c r="P35" i="1" s="1"/>
  <c r="P127" i="1"/>
  <c r="P23" i="1" s="1"/>
  <c r="P34" i="1" s="1"/>
  <c r="CC150" i="1"/>
  <c r="CC148" i="1"/>
  <c r="CC24" i="1" s="1"/>
  <c r="CC35" i="1" s="1"/>
  <c r="CC140" i="1"/>
  <c r="CC149" i="1" s="1"/>
  <c r="CC25" i="1" s="1"/>
  <c r="CC127" i="1"/>
  <c r="CC23" i="1" s="1"/>
  <c r="CC34" i="1" s="1"/>
  <c r="BS148" i="1"/>
  <c r="BS24" i="1" s="1"/>
  <c r="BS35" i="1" s="1"/>
  <c r="BS150" i="1"/>
  <c r="BS140" i="1"/>
  <c r="BS149" i="1" s="1"/>
  <c r="BS25" i="1" s="1"/>
  <c r="BS127" i="1"/>
  <c r="BS23" i="1" s="1"/>
  <c r="BS34" i="1" s="1"/>
  <c r="BJ127" i="1"/>
  <c r="BJ23" i="1" s="1"/>
  <c r="BJ34" i="1" s="1"/>
  <c r="BJ140" i="1"/>
  <c r="BJ149" i="1" s="1"/>
  <c r="BJ25" i="1" s="1"/>
  <c r="BJ148" i="1"/>
  <c r="BJ24" i="1" s="1"/>
  <c r="BJ35" i="1" s="1"/>
  <c r="BJ150" i="1"/>
  <c r="BK150" i="1"/>
  <c r="BK148" i="1"/>
  <c r="BK24" i="1" s="1"/>
  <c r="BK35" i="1" s="1"/>
  <c r="BK140" i="1"/>
  <c r="BK149" i="1" s="1"/>
  <c r="BK25" i="1" s="1"/>
  <c r="BK127" i="1"/>
  <c r="BK23" i="1" s="1"/>
  <c r="BK34" i="1" s="1"/>
  <c r="AE150" i="1"/>
  <c r="AE148" i="1"/>
  <c r="AE24" i="1" s="1"/>
  <c r="AE35" i="1" s="1"/>
  <c r="AE140" i="1"/>
  <c r="AE149" i="1" s="1"/>
  <c r="AE25" i="1" s="1"/>
  <c r="AE127" i="1"/>
  <c r="AE23" i="1" s="1"/>
  <c r="AE34" i="1" s="1"/>
  <c r="T150" i="1"/>
  <c r="T148" i="1"/>
  <c r="T24" i="1" s="1"/>
  <c r="T35" i="1" s="1"/>
  <c r="T140" i="1"/>
  <c r="T149" i="1" s="1"/>
  <c r="T25" i="1" s="1"/>
  <c r="T127" i="1"/>
  <c r="T23" i="1" s="1"/>
  <c r="T34" i="1" s="1"/>
  <c r="BU140" i="1"/>
  <c r="BU149" i="1" s="1"/>
  <c r="BU25" i="1" s="1"/>
  <c r="BU150" i="1"/>
  <c r="BU148" i="1"/>
  <c r="BU24" i="1" s="1"/>
  <c r="BU35" i="1" s="1"/>
  <c r="BU127" i="1"/>
  <c r="BU23" i="1" s="1"/>
  <c r="BU34" i="1" s="1"/>
  <c r="BL150" i="1"/>
  <c r="BL148" i="1"/>
  <c r="BL24" i="1" s="1"/>
  <c r="BL35" i="1" s="1"/>
  <c r="BL140" i="1"/>
  <c r="BL149" i="1" s="1"/>
  <c r="BL25" i="1" s="1"/>
  <c r="BL127" i="1"/>
  <c r="BL23" i="1" s="1"/>
  <c r="BL34" i="1" s="1"/>
  <c r="U150" i="1"/>
  <c r="U140" i="1"/>
  <c r="U149" i="1" s="1"/>
  <c r="U25" i="1" s="1"/>
  <c r="U148" i="1"/>
  <c r="U24" i="1" s="1"/>
  <c r="U35" i="1" s="1"/>
  <c r="U127" i="1"/>
  <c r="U23" i="1" s="1"/>
  <c r="U34" i="1" s="1"/>
  <c r="BM148" i="1"/>
  <c r="BM24" i="1" s="1"/>
  <c r="BM35" i="1" s="1"/>
  <c r="BM150" i="1"/>
  <c r="BM140" i="1"/>
  <c r="BM149" i="1" s="1"/>
  <c r="BM25" i="1" s="1"/>
  <c r="BM127" i="1"/>
  <c r="BM23" i="1" s="1"/>
  <c r="BM34" i="1" s="1"/>
  <c r="BC148" i="1"/>
  <c r="BC24" i="1" s="1"/>
  <c r="BC35" i="1" s="1"/>
  <c r="BC150" i="1"/>
  <c r="BC140" i="1"/>
  <c r="BC149" i="1" s="1"/>
  <c r="BC25" i="1" s="1"/>
  <c r="BC127" i="1"/>
  <c r="BC23" i="1" s="1"/>
  <c r="BC34" i="1" s="1"/>
  <c r="BX140" i="1"/>
  <c r="BX149" i="1" s="1"/>
  <c r="BX25" i="1" s="1"/>
  <c r="BX148" i="1"/>
  <c r="BX24" i="1" s="1"/>
  <c r="BX35" i="1" s="1"/>
  <c r="BX150" i="1"/>
  <c r="BX127" i="1"/>
  <c r="BX23" i="1" s="1"/>
  <c r="BX34" i="1" s="1"/>
  <c r="BN150" i="1"/>
  <c r="BN140" i="1"/>
  <c r="BN149" i="1" s="1"/>
  <c r="BN25" i="1" s="1"/>
  <c r="BN148" i="1"/>
  <c r="BN24" i="1" s="1"/>
  <c r="BN35" i="1" s="1"/>
  <c r="BN127" i="1"/>
  <c r="BN23" i="1" s="1"/>
  <c r="BN34" i="1" s="1"/>
  <c r="BE127" i="1"/>
  <c r="BE23" i="1" s="1"/>
  <c r="BE34" i="1" s="1"/>
  <c r="BE150" i="1"/>
  <c r="BE140" i="1"/>
  <c r="BE149" i="1" s="1"/>
  <c r="BE25" i="1" s="1"/>
  <c r="BE148" i="1"/>
  <c r="BE24" i="1" s="1"/>
  <c r="BE35" i="1" s="1"/>
  <c r="X140" i="1"/>
  <c r="X149" i="1" s="1"/>
  <c r="X25" i="1" s="1"/>
  <c r="X150" i="1"/>
  <c r="X148" i="1"/>
  <c r="X24" i="1" s="1"/>
  <c r="X35" i="1" s="1"/>
  <c r="X127" i="1"/>
  <c r="X23" i="1" s="1"/>
  <c r="X34" i="1" s="1"/>
  <c r="N105" i="10"/>
  <c r="N111" i="10"/>
  <c r="N112" i="10" s="1"/>
  <c r="N113" i="10" s="1"/>
  <c r="N114" i="10" s="1"/>
  <c r="N115" i="10" s="1"/>
  <c r="N20" i="10" s="1"/>
  <c r="N31" i="10" s="1"/>
  <c r="E105" i="10" l="1"/>
  <c r="E111" i="10"/>
  <c r="E112" i="10" s="1"/>
  <c r="E113" i="10" s="1"/>
  <c r="E114" i="10" s="1"/>
  <c r="E115" i="10" s="1"/>
  <c r="E20" i="10" s="1"/>
  <c r="E31" i="10" s="1"/>
  <c r="R148" i="1"/>
  <c r="R24" i="1" s="1"/>
  <c r="R35" i="1" s="1"/>
  <c r="CA140" i="1"/>
  <c r="CA149" i="1" s="1"/>
  <c r="CA25" i="1" s="1"/>
  <c r="N140" i="1"/>
  <c r="N149" i="1" s="1"/>
  <c r="N25" i="1" s="1"/>
  <c r="CA150" i="1"/>
  <c r="AC150" i="1"/>
  <c r="R150" i="1"/>
  <c r="W134" i="1"/>
  <c r="W136" i="1" s="1"/>
  <c r="W139" i="1" s="1"/>
  <c r="W150" i="1" s="1"/>
  <c r="AS148" i="1"/>
  <c r="AS24" i="1" s="1"/>
  <c r="AS35" i="1" s="1"/>
  <c r="AS123" i="1"/>
  <c r="AS125" i="1" s="1"/>
  <c r="AS127" i="1" s="1"/>
  <c r="AS23" i="1" s="1"/>
  <c r="AS34" i="1" s="1"/>
  <c r="AS112" i="1"/>
  <c r="AS113" i="1" s="1"/>
  <c r="AS114" i="1" s="1"/>
  <c r="AS115" i="1" s="1"/>
  <c r="AS16" i="1" s="1"/>
  <c r="AS27" i="1" s="1"/>
  <c r="W112" i="1"/>
  <c r="W113" i="1" s="1"/>
  <c r="W114" i="1" s="1"/>
  <c r="W115" i="1" s="1"/>
  <c r="W16" i="1" s="1"/>
  <c r="W27" i="1" s="1"/>
  <c r="AS140" i="1"/>
  <c r="AS149" i="1" s="1"/>
  <c r="AS25" i="1" s="1"/>
  <c r="N148" i="1"/>
  <c r="N24" i="1" s="1"/>
  <c r="N35" i="1" s="1"/>
  <c r="CH150" i="1"/>
  <c r="AC148" i="1"/>
  <c r="AC24" i="1" s="1"/>
  <c r="AC35" i="1" s="1"/>
  <c r="AA140" i="1"/>
  <c r="AA149" i="1" s="1"/>
  <c r="AA25" i="1" s="1"/>
  <c r="AA148" i="1"/>
  <c r="AA24" i="1" s="1"/>
  <c r="AA35" i="1" s="1"/>
  <c r="BW123" i="1"/>
  <c r="BW125" i="1" s="1"/>
  <c r="BW127" i="1" s="1"/>
  <c r="BW23" i="1" s="1"/>
  <c r="BW34" i="1" s="1"/>
  <c r="BW112" i="1"/>
  <c r="BW113" i="1" s="1"/>
  <c r="BW114" i="1" s="1"/>
  <c r="BW115" i="1" s="1"/>
  <c r="BW16" i="1" s="1"/>
  <c r="BW27" i="1" s="1"/>
  <c r="CH148" i="1"/>
  <c r="CH24" i="1" s="1"/>
  <c r="CH35" i="1" s="1"/>
  <c r="BW140" i="1"/>
  <c r="BW149" i="1" s="1"/>
  <c r="BW25" i="1" s="1"/>
  <c r="CH123" i="1"/>
  <c r="CH125" i="1" s="1"/>
  <c r="CH127" i="1" s="1"/>
  <c r="CH23" i="1" s="1"/>
  <c r="CH34" i="1" s="1"/>
  <c r="BW148" i="1"/>
  <c r="BW24" i="1" s="1"/>
  <c r="BW35" i="1" s="1"/>
  <c r="CH112" i="1"/>
  <c r="CH113" i="1" s="1"/>
  <c r="CH114" i="1" s="1"/>
  <c r="CH115" i="1" s="1"/>
  <c r="CH16" i="1" s="1"/>
  <c r="CH27" i="1" s="1"/>
  <c r="CD148" i="1"/>
  <c r="CD24" i="1" s="1"/>
  <c r="CD35" i="1" s="1"/>
  <c r="BD148" i="1"/>
  <c r="BD24" i="1" s="1"/>
  <c r="BD35" i="1" s="1"/>
  <c r="AI140" i="1"/>
  <c r="AI149" i="1" s="1"/>
  <c r="AI25" i="1" s="1"/>
  <c r="AI150" i="1"/>
  <c r="AI148" i="1"/>
  <c r="AI24" i="1" s="1"/>
  <c r="AI35" i="1" s="1"/>
  <c r="CD140" i="1"/>
  <c r="CD149" i="1" s="1"/>
  <c r="CD25" i="1" s="1"/>
  <c r="BD140" i="1"/>
  <c r="BD149" i="1" s="1"/>
  <c r="BD25" i="1" s="1"/>
  <c r="AH134" i="1"/>
  <c r="AH136" i="1" s="1"/>
  <c r="AH139" i="1" s="1"/>
  <c r="AH140" i="1" s="1"/>
  <c r="AH149" i="1" s="1"/>
  <c r="AH25" i="1" s="1"/>
  <c r="AH123" i="1"/>
  <c r="AH125" i="1" s="1"/>
  <c r="AH127" i="1" s="1"/>
  <c r="AH23" i="1" s="1"/>
  <c r="AH34" i="1" s="1"/>
  <c r="AO150" i="1"/>
  <c r="AO148" i="1"/>
  <c r="AO24" i="1" s="1"/>
  <c r="AO35" i="1" s="1"/>
  <c r="AO140" i="1"/>
  <c r="AO149" i="1" s="1"/>
  <c r="AO25" i="1" s="1"/>
  <c r="N117" i="10"/>
  <c r="N119" i="10" s="1"/>
  <c r="N106" i="10"/>
  <c r="N107" i="10" s="1"/>
  <c r="N108" i="10" s="1"/>
  <c r="N109" i="10" s="1"/>
  <c r="N16" i="10" s="1"/>
  <c r="N27" i="10" s="1"/>
  <c r="N128" i="10"/>
  <c r="N130" i="10" s="1"/>
  <c r="E117" i="10" l="1"/>
  <c r="E119" i="10" s="1"/>
  <c r="E121" i="10" s="1"/>
  <c r="E23" i="10" s="1"/>
  <c r="E34" i="10" s="1"/>
  <c r="E128" i="10"/>
  <c r="E130" i="10" s="1"/>
  <c r="E106" i="10"/>
  <c r="E107" i="10" s="1"/>
  <c r="E108" i="10" s="1"/>
  <c r="E109" i="10" s="1"/>
  <c r="E16" i="10" s="1"/>
  <c r="W148" i="1"/>
  <c r="W24" i="1" s="1"/>
  <c r="W35" i="1" s="1"/>
  <c r="W140" i="1"/>
  <c r="W149" i="1" s="1"/>
  <c r="W25" i="1" s="1"/>
  <c r="AH148" i="1"/>
  <c r="AH24" i="1" s="1"/>
  <c r="AH35" i="1" s="1"/>
  <c r="AH150" i="1"/>
  <c r="N133" i="10"/>
  <c r="N142" i="10" s="1"/>
  <c r="N24" i="10" s="1"/>
  <c r="N35" i="10" s="1"/>
  <c r="N134" i="10"/>
  <c r="N143" i="10" s="1"/>
  <c r="N25" i="10" s="1"/>
  <c r="N121" i="10"/>
  <c r="N23" i="10" s="1"/>
  <c r="N34" i="10" s="1"/>
  <c r="E99" i="1"/>
  <c r="M85" i="1"/>
  <c r="O85" i="1"/>
  <c r="Y85" i="1"/>
  <c r="AJ85" i="1"/>
  <c r="AU85" i="1"/>
  <c r="E85" i="1"/>
  <c r="E133" i="10" l="1"/>
  <c r="E142" i="10" s="1"/>
  <c r="E24" i="10" s="1"/>
  <c r="E35" i="10" s="1"/>
  <c r="E134" i="10"/>
  <c r="N144" i="10"/>
  <c r="O79" i="1"/>
  <c r="O76" i="1"/>
  <c r="O75" i="1"/>
  <c r="O73" i="1"/>
  <c r="O72" i="1"/>
  <c r="O107" i="1"/>
  <c r="E144" i="10" l="1"/>
  <c r="E143" i="10"/>
  <c r="E25" i="10" s="1"/>
  <c r="O108" i="1"/>
  <c r="O86" i="1"/>
  <c r="O89" i="1" s="1"/>
  <c r="O94" i="1" l="1"/>
  <c r="O91" i="1"/>
  <c r="O110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O109" i="1"/>
  <c r="E69" i="2"/>
  <c r="O95" i="1"/>
  <c r="O124" i="1"/>
  <c r="O13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M75" i="1"/>
  <c r="Y75" i="1"/>
  <c r="AJ75" i="1"/>
  <c r="AU75" i="1"/>
  <c r="BF75" i="1"/>
  <c r="BO75" i="1"/>
  <c r="BY75" i="1"/>
  <c r="M76" i="1"/>
  <c r="Y76" i="1"/>
  <c r="AJ76" i="1"/>
  <c r="AU76" i="1"/>
  <c r="BF76" i="1"/>
  <c r="BO76" i="1"/>
  <c r="BY76" i="1"/>
  <c r="E76" i="1"/>
  <c r="E75" i="1"/>
  <c r="O56" i="1" l="1"/>
  <c r="O57" i="1" s="1"/>
  <c r="O55" i="1"/>
  <c r="O54" i="1"/>
  <c r="O100" i="1"/>
  <c r="O102" i="1" l="1"/>
  <c r="O138" i="1" s="1"/>
  <c r="O104" i="1"/>
  <c r="O58" i="1"/>
  <c r="O126" i="1"/>
  <c r="O137" i="1"/>
  <c r="O101" i="1"/>
  <c r="BY85" i="1"/>
  <c r="BY80" i="1"/>
  <c r="M107" i="1"/>
  <c r="M72" i="1"/>
  <c r="M73" i="1"/>
  <c r="M79" i="1"/>
  <c r="E86" i="1"/>
  <c r="E79" i="1"/>
  <c r="E73" i="1"/>
  <c r="E72" i="1"/>
  <c r="E63" i="1"/>
  <c r="E107" i="1" s="1"/>
  <c r="AU107" i="1"/>
  <c r="AU72" i="1"/>
  <c r="AU73" i="1"/>
  <c r="AU79" i="1"/>
  <c r="BO85" i="1"/>
  <c r="BF85" i="1"/>
  <c r="BO80" i="1"/>
  <c r="E91" i="1" l="1"/>
  <c r="E89" i="1"/>
  <c r="E109" i="1" s="1"/>
  <c r="O13" i="1"/>
  <c r="O11" i="1" s="1"/>
  <c r="O12" i="1" s="1"/>
  <c r="O14" i="1" s="1"/>
  <c r="O117" i="1" s="1"/>
  <c r="O118" i="1" s="1"/>
  <c r="O119" i="1" s="1"/>
  <c r="O120" i="1" s="1"/>
  <c r="O121" i="1" s="1"/>
  <c r="O20" i="1" s="1"/>
  <c r="O31" i="1" s="1"/>
  <c r="AU86" i="1"/>
  <c r="AU89" i="1" s="1"/>
  <c r="M86" i="1"/>
  <c r="M89" i="1" s="1"/>
  <c r="M108" i="1"/>
  <c r="E108" i="1"/>
  <c r="E94" i="1"/>
  <c r="AU108" i="1"/>
  <c r="BY107" i="1"/>
  <c r="BY72" i="1"/>
  <c r="BY73" i="1"/>
  <c r="BY79" i="1"/>
  <c r="BO107" i="1"/>
  <c r="BO72" i="1"/>
  <c r="BO73" i="1"/>
  <c r="BO79" i="1"/>
  <c r="BF107" i="1"/>
  <c r="BF72" i="1"/>
  <c r="BF73" i="1"/>
  <c r="BF79" i="1"/>
  <c r="AJ73" i="1"/>
  <c r="Y73" i="1"/>
  <c r="C47" i="2"/>
  <c r="C48" i="2"/>
  <c r="C49" i="2"/>
  <c r="C50" i="2"/>
  <c r="C51" i="2"/>
  <c r="C52" i="2"/>
  <c r="C53" i="2"/>
  <c r="C54" i="2"/>
  <c r="C55" i="2"/>
  <c r="C56" i="2"/>
  <c r="C57" i="2"/>
  <c r="C46" i="2"/>
  <c r="E7" i="2"/>
  <c r="E8" i="2"/>
  <c r="E9" i="2"/>
  <c r="E10" i="2"/>
  <c r="H7" i="2" s="1"/>
  <c r="E11" i="2"/>
  <c r="E12" i="2"/>
  <c r="E13" i="2"/>
  <c r="E14" i="2"/>
  <c r="E15" i="2"/>
  <c r="E16" i="2"/>
  <c r="E17" i="2"/>
  <c r="AJ107" i="1"/>
  <c r="AJ72" i="1"/>
  <c r="AJ79" i="1"/>
  <c r="Y79" i="1"/>
  <c r="Y72" i="1"/>
  <c r="Y108" i="1" s="1"/>
  <c r="O111" i="1" l="1"/>
  <c r="O134" i="1" s="1"/>
  <c r="O136" i="1" s="1"/>
  <c r="O139" i="1" s="1"/>
  <c r="O140" i="1" s="1"/>
  <c r="O149" i="1" s="1"/>
  <c r="O25" i="1" s="1"/>
  <c r="E47" i="2"/>
  <c r="Q56" i="2" s="1"/>
  <c r="AU110" i="1"/>
  <c r="AU91" i="1"/>
  <c r="M110" i="1"/>
  <c r="M91" i="1"/>
  <c r="AU94" i="1"/>
  <c r="AJ86" i="1"/>
  <c r="AJ89" i="1" s="1"/>
  <c r="BY86" i="1"/>
  <c r="BY89" i="1" s="1"/>
  <c r="BO86" i="1"/>
  <c r="BO89" i="1" s="1"/>
  <c r="M94" i="1"/>
  <c r="Y86" i="1"/>
  <c r="Y89" i="1" s="1"/>
  <c r="BF86" i="1"/>
  <c r="BF89" i="1" s="1"/>
  <c r="E95" i="1"/>
  <c r="E110" i="1"/>
  <c r="BY108" i="1"/>
  <c r="BO108" i="1"/>
  <c r="BF108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J108" i="1"/>
  <c r="E55" i="1" l="1"/>
  <c r="E54" i="1"/>
  <c r="R58" i="2"/>
  <c r="R59" i="2" s="1"/>
  <c r="R60" i="2" s="1"/>
  <c r="E58" i="1"/>
  <c r="O123" i="1"/>
  <c r="O125" i="1" s="1"/>
  <c r="O127" i="1" s="1"/>
  <c r="O23" i="1" s="1"/>
  <c r="O34" i="1" s="1"/>
  <c r="O112" i="1"/>
  <c r="O113" i="1" s="1"/>
  <c r="O114" i="1" s="1"/>
  <c r="O115" i="1" s="1"/>
  <c r="O16" i="1" s="1"/>
  <c r="O27" i="1" s="1"/>
  <c r="E56" i="1"/>
  <c r="E57" i="1" s="1"/>
  <c r="Y91" i="1"/>
  <c r="Y94" i="1"/>
  <c r="E100" i="1"/>
  <c r="O150" i="1"/>
  <c r="O148" i="1"/>
  <c r="O24" i="1" s="1"/>
  <c r="O35" i="1" s="1"/>
  <c r="AU95" i="1"/>
  <c r="AU109" i="1"/>
  <c r="M109" i="1"/>
  <c r="Y109" i="1"/>
  <c r="BO94" i="1"/>
  <c r="BO91" i="1"/>
  <c r="BF110" i="1"/>
  <c r="BF91" i="1"/>
  <c r="BY94" i="1"/>
  <c r="BY91" i="1"/>
  <c r="AJ94" i="1"/>
  <c r="AJ91" i="1"/>
  <c r="AJ110" i="1"/>
  <c r="BY109" i="1"/>
  <c r="M95" i="1"/>
  <c r="BO110" i="1"/>
  <c r="BF9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M124" i="1"/>
  <c r="M135" i="1"/>
  <c r="E124" i="1"/>
  <c r="E135" i="1"/>
  <c r="AU135" i="1"/>
  <c r="AU12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AU56" i="1" l="1"/>
  <c r="AU57" i="1" s="1"/>
  <c r="AU55" i="1"/>
  <c r="AU54" i="1"/>
  <c r="M56" i="1"/>
  <c r="M57" i="1" s="1"/>
  <c r="M55" i="1"/>
  <c r="M54" i="1"/>
  <c r="E102" i="1"/>
  <c r="E138" i="1" s="1"/>
  <c r="E104" i="1"/>
  <c r="E101" i="1"/>
  <c r="AU100" i="1"/>
  <c r="Y110" i="1"/>
  <c r="AJ109" i="1"/>
  <c r="BF109" i="1"/>
  <c r="Q19" i="2"/>
  <c r="Q20" i="2" s="1"/>
  <c r="M19" i="2"/>
  <c r="M20" i="2" s="1"/>
  <c r="L19" i="2"/>
  <c r="L20" i="2" s="1"/>
  <c r="O19" i="2"/>
  <c r="O20" i="2" s="1"/>
  <c r="P19" i="2"/>
  <c r="P20" i="2" s="1"/>
  <c r="AJ95" i="1"/>
  <c r="Y95" i="1"/>
  <c r="BO95" i="1"/>
  <c r="BO56" i="1" s="1"/>
  <c r="BO57" i="1" s="1"/>
  <c r="BO109" i="1"/>
  <c r="BY110" i="1"/>
  <c r="BY135" i="1" s="1"/>
  <c r="BY95" i="1"/>
  <c r="BY56" i="1" s="1"/>
  <c r="BY57" i="1" s="1"/>
  <c r="M100" i="1"/>
  <c r="BF95" i="1"/>
  <c r="BF56" i="1" s="1"/>
  <c r="BF57" i="1" s="1"/>
  <c r="E137" i="1"/>
  <c r="E126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O124" i="1"/>
  <c r="BO135" i="1"/>
  <c r="BF135" i="1"/>
  <c r="BF124" i="1"/>
  <c r="AJ135" i="1"/>
  <c r="AJ124" i="1"/>
  <c r="AJ56" i="1" l="1"/>
  <c r="AJ57" i="1" s="1"/>
  <c r="AJ55" i="1"/>
  <c r="AJ54" i="1"/>
  <c r="Y56" i="1"/>
  <c r="Y57" i="1" s="1"/>
  <c r="Y55" i="1"/>
  <c r="Y54" i="1"/>
  <c r="M58" i="1"/>
  <c r="M102" i="1"/>
  <c r="M138" i="1" s="1"/>
  <c r="M104" i="1"/>
  <c r="AU102" i="1"/>
  <c r="AU138" i="1" s="1"/>
  <c r="AU104" i="1"/>
  <c r="AU58" i="1"/>
  <c r="E13" i="1"/>
  <c r="E11" i="1" s="1"/>
  <c r="E12" i="1" s="1"/>
  <c r="E14" i="1" s="1"/>
  <c r="E111" i="1" s="1"/>
  <c r="E134" i="1" s="1"/>
  <c r="Y135" i="1"/>
  <c r="Y124" i="1"/>
  <c r="AU126" i="1"/>
  <c r="AU137" i="1"/>
  <c r="AU101" i="1"/>
  <c r="BO100" i="1"/>
  <c r="AJ100" i="1"/>
  <c r="M101" i="1"/>
  <c r="M137" i="1"/>
  <c r="Y100" i="1"/>
  <c r="O59" i="2"/>
  <c r="O60" i="2" s="1"/>
  <c r="J59" i="2"/>
  <c r="J60" i="2" s="1"/>
  <c r="I19" i="2"/>
  <c r="I20" i="2" s="1"/>
  <c r="K59" i="2"/>
  <c r="K60" i="2" s="1"/>
  <c r="I59" i="2"/>
  <c r="I60" i="2" s="1"/>
  <c r="BY124" i="1"/>
  <c r="K19" i="2"/>
  <c r="K20" i="2" s="1"/>
  <c r="H59" i="2"/>
  <c r="H60" i="2" s="1"/>
  <c r="J19" i="2"/>
  <c r="J20" i="2" s="1"/>
  <c r="H19" i="2"/>
  <c r="N59" i="2"/>
  <c r="N60" i="2" s="1"/>
  <c r="M126" i="1"/>
  <c r="BY100" i="1"/>
  <c r="BF100" i="1"/>
  <c r="BF104" i="1" s="1"/>
  <c r="L60" i="2"/>
  <c r="Q60" i="2"/>
  <c r="AJ58" i="1" l="1"/>
  <c r="AJ102" i="1"/>
  <c r="AJ138" i="1" s="1"/>
  <c r="AJ104" i="1"/>
  <c r="BO102" i="1"/>
  <c r="BO138" i="1" s="1"/>
  <c r="BO104" i="1"/>
  <c r="Y104" i="1"/>
  <c r="Y13" i="1" s="1"/>
  <c r="Y11" i="1" s="1"/>
  <c r="Y12" i="1" s="1"/>
  <c r="Y14" i="1" s="1"/>
  <c r="Y58" i="1"/>
  <c r="BY102" i="1"/>
  <c r="BY138" i="1" s="1"/>
  <c r="BY104" i="1"/>
  <c r="BF58" i="1"/>
  <c r="BY58" i="1"/>
  <c r="BO58" i="1"/>
  <c r="E117" i="1"/>
  <c r="E118" i="1" s="1"/>
  <c r="E119" i="1" s="1"/>
  <c r="E120" i="1" s="1"/>
  <c r="E121" i="1" s="1"/>
  <c r="E20" i="1" s="1"/>
  <c r="E31" i="1" s="1"/>
  <c r="M13" i="1"/>
  <c r="M11" i="1" s="1"/>
  <c r="M12" i="1" s="1"/>
  <c r="M14" i="1" s="1"/>
  <c r="M111" i="1" s="1"/>
  <c r="AU13" i="1"/>
  <c r="AU11" i="1" s="1"/>
  <c r="AU12" i="1" s="1"/>
  <c r="AU14" i="1" s="1"/>
  <c r="AU117" i="1" s="1"/>
  <c r="AU118" i="1" s="1"/>
  <c r="AU119" i="1" s="1"/>
  <c r="AU120" i="1" s="1"/>
  <c r="AU121" i="1" s="1"/>
  <c r="AU20" i="1" s="1"/>
  <c r="AU31" i="1" s="1"/>
  <c r="Y126" i="1"/>
  <c r="BO137" i="1"/>
  <c r="BO126" i="1"/>
  <c r="BO101" i="1"/>
  <c r="AJ126" i="1"/>
  <c r="AJ137" i="1"/>
  <c r="AJ101" i="1"/>
  <c r="BF102" i="1"/>
  <c r="BF138" i="1" s="1"/>
  <c r="Y102" i="1"/>
  <c r="Y138" i="1" s="1"/>
  <c r="Y137" i="1"/>
  <c r="E136" i="1"/>
  <c r="E139" i="1" s="1"/>
  <c r="BF101" i="1"/>
  <c r="BY101" i="1"/>
  <c r="Y101" i="1"/>
  <c r="H20" i="2"/>
  <c r="T20" i="2" s="1"/>
  <c r="T19" i="2"/>
  <c r="T59" i="2"/>
  <c r="BY126" i="1"/>
  <c r="BF137" i="1"/>
  <c r="BF126" i="1"/>
  <c r="BY137" i="1"/>
  <c r="E123" i="1"/>
  <c r="E125" i="1" s="1"/>
  <c r="E127" i="1" s="1"/>
  <c r="E23" i="1" s="1"/>
  <c r="E34" i="1" s="1"/>
  <c r="E112" i="1"/>
  <c r="T60" i="2"/>
  <c r="H145" i="10" l="1"/>
  <c r="H146" i="10" s="1"/>
  <c r="H147" i="10" s="1"/>
  <c r="H21" i="10" s="1"/>
  <c r="G145" i="10"/>
  <c r="G146" i="10" s="1"/>
  <c r="G147" i="10" s="1"/>
  <c r="G21" i="10" s="1"/>
  <c r="I145" i="10"/>
  <c r="I146" i="10" s="1"/>
  <c r="I147" i="10" s="1"/>
  <c r="I21" i="10" s="1"/>
  <c r="M117" i="1"/>
  <c r="M118" i="1" s="1"/>
  <c r="M119" i="1" s="1"/>
  <c r="M120" i="1" s="1"/>
  <c r="M121" i="1" s="1"/>
  <c r="M20" i="1" s="1"/>
  <c r="M31" i="1" s="1"/>
  <c r="AU111" i="1"/>
  <c r="AU134" i="1" s="1"/>
  <c r="AU136" i="1" s="1"/>
  <c r="AU139" i="1" s="1"/>
  <c r="AU150" i="1" s="1"/>
  <c r="M134" i="1"/>
  <c r="M136" i="1" s="1"/>
  <c r="M139" i="1" s="1"/>
  <c r="M140" i="1" s="1"/>
  <c r="M149" i="1" s="1"/>
  <c r="M25" i="1" s="1"/>
  <c r="M123" i="1"/>
  <c r="M125" i="1" s="1"/>
  <c r="M127" i="1" s="1"/>
  <c r="M23" i="1" s="1"/>
  <c r="M34" i="1" s="1"/>
  <c r="M112" i="1"/>
  <c r="M113" i="1" s="1"/>
  <c r="M114" i="1" s="1"/>
  <c r="M115" i="1" s="1"/>
  <c r="M16" i="1" s="1"/>
  <c r="M27" i="1" s="1"/>
  <c r="BO13" i="1"/>
  <c r="BO11" i="1" s="1"/>
  <c r="BO12" i="1" s="1"/>
  <c r="BO14" i="1" s="1"/>
  <c r="BO111" i="1" s="1"/>
  <c r="BF13" i="1"/>
  <c r="BF11" i="1" s="1"/>
  <c r="BF12" i="1" s="1"/>
  <c r="BF14" i="1" s="1"/>
  <c r="BF117" i="1" s="1"/>
  <c r="BF118" i="1" s="1"/>
  <c r="BF119" i="1" s="1"/>
  <c r="BF120" i="1" s="1"/>
  <c r="BF121" i="1" s="1"/>
  <c r="BF20" i="1" s="1"/>
  <c r="BF31" i="1" s="1"/>
  <c r="AJ13" i="1"/>
  <c r="AJ11" i="1" s="1"/>
  <c r="AJ12" i="1" s="1"/>
  <c r="BY13" i="1"/>
  <c r="BY11" i="1" s="1"/>
  <c r="BY12" i="1" s="1"/>
  <c r="BY14" i="1" s="1"/>
  <c r="BY117" i="1" s="1"/>
  <c r="BY118" i="1" s="1"/>
  <c r="BY119" i="1" s="1"/>
  <c r="BY120" i="1" s="1"/>
  <c r="BY121" i="1" s="1"/>
  <c r="BY20" i="1" s="1"/>
  <c r="BY31" i="1" s="1"/>
  <c r="E150" i="1"/>
  <c r="E148" i="1"/>
  <c r="E24" i="1" s="1"/>
  <c r="E35" i="1" s="1"/>
  <c r="Y117" i="1"/>
  <c r="Y118" i="1" s="1"/>
  <c r="Y119" i="1" s="1"/>
  <c r="Y120" i="1" s="1"/>
  <c r="BQ151" i="1"/>
  <c r="BQ152" i="1" s="1"/>
  <c r="BQ153" i="1" s="1"/>
  <c r="BQ21" i="1" s="1"/>
  <c r="BG151" i="1"/>
  <c r="BG152" i="1" s="1"/>
  <c r="BG153" i="1" s="1"/>
  <c r="BG21" i="1" s="1"/>
  <c r="F151" i="1"/>
  <c r="F152" i="1" s="1"/>
  <c r="F153" i="1" s="1"/>
  <c r="F21" i="1" s="1"/>
  <c r="BJ151" i="1"/>
  <c r="BJ152" i="1" s="1"/>
  <c r="BJ153" i="1" s="1"/>
  <c r="BJ21" i="1" s="1"/>
  <c r="AR151" i="1"/>
  <c r="AR152" i="1" s="1"/>
  <c r="AR153" i="1" s="1"/>
  <c r="AR21" i="1" s="1"/>
  <c r="CI151" i="1"/>
  <c r="CI152" i="1" s="1"/>
  <c r="CI153" i="1" s="1"/>
  <c r="CI21" i="1" s="1"/>
  <c r="AO151" i="1"/>
  <c r="AO152" i="1" s="1"/>
  <c r="AO153" i="1" s="1"/>
  <c r="AO21" i="1" s="1"/>
  <c r="BK151" i="1"/>
  <c r="BK152" i="1" s="1"/>
  <c r="BK153" i="1" s="1"/>
  <c r="BK21" i="1" s="1"/>
  <c r="V151" i="1"/>
  <c r="V152" i="1" s="1"/>
  <c r="V153" i="1" s="1"/>
  <c r="V21" i="1" s="1"/>
  <c r="BB151" i="1"/>
  <c r="BB152" i="1" s="1"/>
  <c r="BB153" i="1" s="1"/>
  <c r="BB21" i="1" s="1"/>
  <c r="R151" i="1"/>
  <c r="R152" i="1" s="1"/>
  <c r="R153" i="1" s="1"/>
  <c r="R21" i="1" s="1"/>
  <c r="S151" i="1"/>
  <c r="S152" i="1" s="1"/>
  <c r="S153" i="1" s="1"/>
  <c r="S21" i="1" s="1"/>
  <c r="J145" i="10"/>
  <c r="J146" i="10" s="1"/>
  <c r="J147" i="10" s="1"/>
  <c r="J21" i="10" s="1"/>
  <c r="AP151" i="1"/>
  <c r="AP152" i="1" s="1"/>
  <c r="AP153" i="1" s="1"/>
  <c r="AP21" i="1" s="1"/>
  <c r="AQ151" i="1"/>
  <c r="AQ152" i="1" s="1"/>
  <c r="AQ153" i="1" s="1"/>
  <c r="AQ21" i="1" s="1"/>
  <c r="F145" i="10"/>
  <c r="F146" i="10" s="1"/>
  <c r="F147" i="10" s="1"/>
  <c r="F21" i="10" s="1"/>
  <c r="BV151" i="1"/>
  <c r="BV152" i="1" s="1"/>
  <c r="BV153" i="1" s="1"/>
  <c r="BV21" i="1" s="1"/>
  <c r="Q151" i="1"/>
  <c r="Q152" i="1" s="1"/>
  <c r="Q153" i="1" s="1"/>
  <c r="Q21" i="1" s="1"/>
  <c r="BS151" i="1"/>
  <c r="BS152" i="1" s="1"/>
  <c r="BS153" i="1" s="1"/>
  <c r="BS21" i="1" s="1"/>
  <c r="N151" i="1"/>
  <c r="N152" i="1" s="1"/>
  <c r="N153" i="1" s="1"/>
  <c r="N21" i="1" s="1"/>
  <c r="BP151" i="1"/>
  <c r="BP152" i="1" s="1"/>
  <c r="BP153" i="1" s="1"/>
  <c r="BP21" i="1" s="1"/>
  <c r="T151" i="1"/>
  <c r="T152" i="1" s="1"/>
  <c r="T153" i="1" s="1"/>
  <c r="T21" i="1" s="1"/>
  <c r="U151" i="1"/>
  <c r="U152" i="1" s="1"/>
  <c r="U153" i="1" s="1"/>
  <c r="U21" i="1" s="1"/>
  <c r="AW151" i="1"/>
  <c r="AW152" i="1" s="1"/>
  <c r="AW153" i="1" s="1"/>
  <c r="AW21" i="1" s="1"/>
  <c r="P151" i="1"/>
  <c r="P152" i="1" s="1"/>
  <c r="P153" i="1" s="1"/>
  <c r="P21" i="1" s="1"/>
  <c r="P145" i="10"/>
  <c r="P146" i="10" s="1"/>
  <c r="P147" i="10" s="1"/>
  <c r="P21" i="10" s="1"/>
  <c r="BT151" i="1"/>
  <c r="BT152" i="1" s="1"/>
  <c r="BT153" i="1" s="1"/>
  <c r="BT21" i="1" s="1"/>
  <c r="AE151" i="1"/>
  <c r="AE152" i="1" s="1"/>
  <c r="AE153" i="1" s="1"/>
  <c r="AE21" i="1" s="1"/>
  <c r="BL151" i="1"/>
  <c r="BL152" i="1" s="1"/>
  <c r="BL153" i="1" s="1"/>
  <c r="BL21" i="1" s="1"/>
  <c r="CF151" i="1"/>
  <c r="CF152" i="1" s="1"/>
  <c r="CF153" i="1" s="1"/>
  <c r="CF21" i="1" s="1"/>
  <c r="BC151" i="1"/>
  <c r="BC152" i="1" s="1"/>
  <c r="BC153" i="1" s="1"/>
  <c r="BC21" i="1" s="1"/>
  <c r="J151" i="1"/>
  <c r="J152" i="1" s="1"/>
  <c r="J153" i="1" s="1"/>
  <c r="J21" i="1" s="1"/>
  <c r="AF151" i="1"/>
  <c r="AF152" i="1" s="1"/>
  <c r="AF153" i="1" s="1"/>
  <c r="AF21" i="1" s="1"/>
  <c r="AG151" i="1"/>
  <c r="AG152" i="1" s="1"/>
  <c r="AG153" i="1" s="1"/>
  <c r="AG21" i="1" s="1"/>
  <c r="BX151" i="1"/>
  <c r="BX152" i="1" s="1"/>
  <c r="BX153" i="1" s="1"/>
  <c r="BX21" i="1" s="1"/>
  <c r="BE151" i="1"/>
  <c r="BE152" i="1" s="1"/>
  <c r="BE153" i="1" s="1"/>
  <c r="BE21" i="1" s="1"/>
  <c r="O145" i="10"/>
  <c r="O146" i="10" s="1"/>
  <c r="O147" i="10" s="1"/>
  <c r="O21" i="10" s="1"/>
  <c r="BM151" i="1"/>
  <c r="BM152" i="1" s="1"/>
  <c r="BM153" i="1" s="1"/>
  <c r="BM21" i="1" s="1"/>
  <c r="K145" i="10"/>
  <c r="K146" i="10" s="1"/>
  <c r="K147" i="10" s="1"/>
  <c r="K21" i="10" s="1"/>
  <c r="Q145" i="10"/>
  <c r="Q146" i="10" s="1"/>
  <c r="Q147" i="10" s="1"/>
  <c r="Q21" i="10" s="1"/>
  <c r="BN151" i="1"/>
  <c r="BN152" i="1" s="1"/>
  <c r="BN153" i="1" s="1"/>
  <c r="BN21" i="1" s="1"/>
  <c r="AK151" i="1"/>
  <c r="AK152" i="1" s="1"/>
  <c r="AK153" i="1" s="1"/>
  <c r="AK21" i="1" s="1"/>
  <c r="CB151" i="1"/>
  <c r="CB152" i="1" s="1"/>
  <c r="CB153" i="1" s="1"/>
  <c r="CB21" i="1" s="1"/>
  <c r="AY151" i="1"/>
  <c r="AY152" i="1" s="1"/>
  <c r="AY153" i="1" s="1"/>
  <c r="AY21" i="1" s="1"/>
  <c r="AN151" i="1"/>
  <c r="AN152" i="1" s="1"/>
  <c r="AN153" i="1" s="1"/>
  <c r="AN21" i="1" s="1"/>
  <c r="AC151" i="1"/>
  <c r="AC152" i="1" s="1"/>
  <c r="AC153" i="1" s="1"/>
  <c r="AC21" i="1" s="1"/>
  <c r="CC151" i="1"/>
  <c r="CC152" i="1" s="1"/>
  <c r="CC153" i="1" s="1"/>
  <c r="CC21" i="1" s="1"/>
  <c r="AZ151" i="1"/>
  <c r="AZ152" i="1" s="1"/>
  <c r="AZ153" i="1" s="1"/>
  <c r="AZ21" i="1" s="1"/>
  <c r="K151" i="1"/>
  <c r="K152" i="1" s="1"/>
  <c r="K153" i="1" s="1"/>
  <c r="K21" i="1" s="1"/>
  <c r="L151" i="1"/>
  <c r="L152" i="1" s="1"/>
  <c r="L153" i="1" s="1"/>
  <c r="L21" i="1" s="1"/>
  <c r="AI151" i="1"/>
  <c r="AI152" i="1" s="1"/>
  <c r="AI153" i="1" s="1"/>
  <c r="AI21" i="1" s="1"/>
  <c r="X151" i="1"/>
  <c r="X152" i="1" s="1"/>
  <c r="X153" i="1" s="1"/>
  <c r="X21" i="1" s="1"/>
  <c r="CE151" i="1"/>
  <c r="CE152" i="1" s="1"/>
  <c r="CE153" i="1" s="1"/>
  <c r="CE21" i="1" s="1"/>
  <c r="AV151" i="1"/>
  <c r="AV152" i="1" s="1"/>
  <c r="AV153" i="1" s="1"/>
  <c r="AV21" i="1" s="1"/>
  <c r="CA151" i="1"/>
  <c r="CA152" i="1" s="1"/>
  <c r="CA153" i="1" s="1"/>
  <c r="CA21" i="1" s="1"/>
  <c r="BI151" i="1"/>
  <c r="BI152" i="1" s="1"/>
  <c r="BI153" i="1" s="1"/>
  <c r="BI21" i="1" s="1"/>
  <c r="AX151" i="1"/>
  <c r="AX152" i="1" s="1"/>
  <c r="AX153" i="1" s="1"/>
  <c r="AX21" i="1" s="1"/>
  <c r="AM151" i="1"/>
  <c r="AM152" i="1" s="1"/>
  <c r="AM153" i="1" s="1"/>
  <c r="AM21" i="1" s="1"/>
  <c r="AB151" i="1"/>
  <c r="AB152" i="1" s="1"/>
  <c r="AB153" i="1" s="1"/>
  <c r="AB21" i="1" s="1"/>
  <c r="H151" i="1"/>
  <c r="H152" i="1" s="1"/>
  <c r="H153" i="1" s="1"/>
  <c r="H21" i="1" s="1"/>
  <c r="AD151" i="1"/>
  <c r="AD152" i="1" s="1"/>
  <c r="AD153" i="1" s="1"/>
  <c r="AD21" i="1" s="1"/>
  <c r="I151" i="1"/>
  <c r="I152" i="1" s="1"/>
  <c r="I153" i="1" s="1"/>
  <c r="I21" i="1" s="1"/>
  <c r="CD151" i="1"/>
  <c r="CD152" i="1" s="1"/>
  <c r="CD153" i="1" s="1"/>
  <c r="CD21" i="1" s="1"/>
  <c r="BA151" i="1"/>
  <c r="BA152" i="1" s="1"/>
  <c r="BA153" i="1" s="1"/>
  <c r="BA21" i="1" s="1"/>
  <c r="L145" i="10"/>
  <c r="L146" i="10" s="1"/>
  <c r="L147" i="10" s="1"/>
  <c r="L21" i="10" s="1"/>
  <c r="BZ151" i="1"/>
  <c r="BZ152" i="1" s="1"/>
  <c r="BZ153" i="1" s="1"/>
  <c r="BZ21" i="1" s="1"/>
  <c r="BR151" i="1"/>
  <c r="BR152" i="1" s="1"/>
  <c r="BR153" i="1" s="1"/>
  <c r="BR21" i="1" s="1"/>
  <c r="BH151" i="1"/>
  <c r="BH152" i="1" s="1"/>
  <c r="BH153" i="1" s="1"/>
  <c r="BH21" i="1" s="1"/>
  <c r="AL151" i="1"/>
  <c r="AL152" i="1" s="1"/>
  <c r="AL153" i="1" s="1"/>
  <c r="AL21" i="1" s="1"/>
  <c r="AA151" i="1"/>
  <c r="AA152" i="1" s="1"/>
  <c r="AA153" i="1" s="1"/>
  <c r="AA21" i="1" s="1"/>
  <c r="G151" i="1"/>
  <c r="G152" i="1" s="1"/>
  <c r="G153" i="1" s="1"/>
  <c r="G21" i="1" s="1"/>
  <c r="BU151" i="1"/>
  <c r="BU152" i="1" s="1"/>
  <c r="BU153" i="1" s="1"/>
  <c r="BU21" i="1" s="1"/>
  <c r="M145" i="10"/>
  <c r="M146" i="10" s="1"/>
  <c r="M147" i="10" s="1"/>
  <c r="M21" i="10" s="1"/>
  <c r="AT151" i="1"/>
  <c r="AT152" i="1" s="1"/>
  <c r="AT153" i="1" s="1"/>
  <c r="AT21" i="1" s="1"/>
  <c r="Z151" i="1"/>
  <c r="Z152" i="1" s="1"/>
  <c r="Z153" i="1" s="1"/>
  <c r="Z21" i="1" s="1"/>
  <c r="BD151" i="1"/>
  <c r="BD152" i="1" s="1"/>
  <c r="BD153" i="1" s="1"/>
  <c r="BD21" i="1" s="1"/>
  <c r="W151" i="1"/>
  <c r="W152" i="1" s="1"/>
  <c r="W153" i="1" s="1"/>
  <c r="W21" i="1" s="1"/>
  <c r="CH151" i="1"/>
  <c r="CH152" i="1" s="1"/>
  <c r="CH153" i="1" s="1"/>
  <c r="CH21" i="1" s="1"/>
  <c r="CG151" i="1"/>
  <c r="CG152" i="1" s="1"/>
  <c r="CG153" i="1" s="1"/>
  <c r="CG21" i="1" s="1"/>
  <c r="AS151" i="1"/>
  <c r="AS152" i="1" s="1"/>
  <c r="AS153" i="1" s="1"/>
  <c r="AS21" i="1" s="1"/>
  <c r="BW151" i="1"/>
  <c r="BW152" i="1" s="1"/>
  <c r="BW153" i="1" s="1"/>
  <c r="BW21" i="1" s="1"/>
  <c r="AH151" i="1"/>
  <c r="AH152" i="1" s="1"/>
  <c r="AH153" i="1" s="1"/>
  <c r="AH21" i="1" s="1"/>
  <c r="AW128" i="1"/>
  <c r="Z128" i="1"/>
  <c r="AV128" i="1"/>
  <c r="AK128" i="1"/>
  <c r="AL128" i="1"/>
  <c r="T128" i="1"/>
  <c r="U128" i="1"/>
  <c r="R128" i="1"/>
  <c r="AE128" i="1"/>
  <c r="BC128" i="1"/>
  <c r="V128" i="1"/>
  <c r="BN128" i="1"/>
  <c r="AC128" i="1"/>
  <c r="AO128" i="1"/>
  <c r="K128" i="1"/>
  <c r="AI128" i="1"/>
  <c r="CB128" i="1"/>
  <c r="AY128" i="1"/>
  <c r="Q128" i="1"/>
  <c r="CD128" i="1"/>
  <c r="AP128" i="1"/>
  <c r="AF128" i="1"/>
  <c r="CI128" i="1"/>
  <c r="BX128" i="1"/>
  <c r="BR128" i="1"/>
  <c r="AG128" i="1"/>
  <c r="CC128" i="1"/>
  <c r="BV128" i="1"/>
  <c r="CA128" i="1"/>
  <c r="BI128" i="1"/>
  <c r="AX128" i="1"/>
  <c r="P128" i="1"/>
  <c r="I128" i="1"/>
  <c r="BT128" i="1"/>
  <c r="BK128" i="1"/>
  <c r="BA128" i="1"/>
  <c r="AQ128" i="1"/>
  <c r="BM128" i="1"/>
  <c r="X128" i="1"/>
  <c r="BH128" i="1"/>
  <c r="H128" i="1"/>
  <c r="S128" i="1"/>
  <c r="BB128" i="1"/>
  <c r="BL128" i="1"/>
  <c r="AR128" i="1"/>
  <c r="AT128" i="1"/>
  <c r="BZ128" i="1"/>
  <c r="BQ128" i="1"/>
  <c r="BP128" i="1"/>
  <c r="AN128" i="1"/>
  <c r="AB128" i="1"/>
  <c r="F128" i="1"/>
  <c r="BS128" i="1"/>
  <c r="BJ128" i="1"/>
  <c r="AZ128" i="1"/>
  <c r="CE128" i="1"/>
  <c r="BU128" i="1"/>
  <c r="CF128" i="1"/>
  <c r="AM128" i="1"/>
  <c r="AA128" i="1"/>
  <c r="J128" i="1"/>
  <c r="BE128" i="1"/>
  <c r="N128" i="1"/>
  <c r="BG128" i="1"/>
  <c r="G128" i="1"/>
  <c r="AD128" i="1"/>
  <c r="L128" i="1"/>
  <c r="BD128" i="1"/>
  <c r="AH128" i="1"/>
  <c r="CH128" i="1"/>
  <c r="AS128" i="1"/>
  <c r="CG128" i="1"/>
  <c r="BW128" i="1"/>
  <c r="W128" i="1"/>
  <c r="E113" i="1"/>
  <c r="E114" i="1" s="1"/>
  <c r="E115" i="1" s="1"/>
  <c r="E16" i="1" s="1"/>
  <c r="N145" i="10"/>
  <c r="N146" i="10" s="1"/>
  <c r="N147" i="10" s="1"/>
  <c r="N21" i="10" s="1"/>
  <c r="E145" i="10"/>
  <c r="E146" i="10" s="1"/>
  <c r="E147" i="10" s="1"/>
  <c r="E21" i="10" s="1"/>
  <c r="E140" i="1"/>
  <c r="E149" i="1" s="1"/>
  <c r="E25" i="1" s="1"/>
  <c r="M128" i="1"/>
  <c r="BF128" i="1"/>
  <c r="BF130" i="1" s="1"/>
  <c r="E128" i="1"/>
  <c r="BO128" i="1"/>
  <c r="BO130" i="1" s="1"/>
  <c r="AJ128" i="1"/>
  <c r="Y128" i="1"/>
  <c r="O128" i="1"/>
  <c r="O130" i="1" s="1"/>
  <c r="BY128" i="1"/>
  <c r="BY130" i="1" s="1"/>
  <c r="AU128" i="1"/>
  <c r="AU130" i="1" s="1"/>
  <c r="Y151" i="1"/>
  <c r="O151" i="1"/>
  <c r="O152" i="1" s="1"/>
  <c r="O153" i="1" s="1"/>
  <c r="O21" i="1" s="1"/>
  <c r="AU151" i="1"/>
  <c r="AJ151" i="1"/>
  <c r="E151" i="1"/>
  <c r="BY151" i="1"/>
  <c r="BO151" i="1"/>
  <c r="BF151" i="1"/>
  <c r="M151" i="1"/>
  <c r="AJ14" i="1" l="1"/>
  <c r="AJ111" i="1" s="1"/>
  <c r="AJ134" i="1" s="1"/>
  <c r="AJ136" i="1" s="1"/>
  <c r="AJ139" i="1" s="1"/>
  <c r="AJ140" i="1" s="1"/>
  <c r="AJ149" i="1" s="1"/>
  <c r="AJ25" i="1" s="1"/>
  <c r="I32" i="10"/>
  <c r="I22" i="10"/>
  <c r="I33" i="10" s="1"/>
  <c r="G32" i="10"/>
  <c r="G22" i="10"/>
  <c r="G33" i="10" s="1"/>
  <c r="H32" i="10"/>
  <c r="H22" i="10"/>
  <c r="H33" i="10" s="1"/>
  <c r="M129" i="1"/>
  <c r="M131" i="1" s="1"/>
  <c r="M132" i="1" s="1"/>
  <c r="M17" i="1" s="1"/>
  <c r="M28" i="1" s="1"/>
  <c r="AU140" i="1"/>
  <c r="AU149" i="1" s="1"/>
  <c r="AU25" i="1" s="1"/>
  <c r="M150" i="1"/>
  <c r="M152" i="1" s="1"/>
  <c r="M153" i="1" s="1"/>
  <c r="M21" i="1" s="1"/>
  <c r="AU148" i="1"/>
  <c r="AU24" i="1" s="1"/>
  <c r="AU35" i="1" s="1"/>
  <c r="M148" i="1"/>
  <c r="M24" i="1" s="1"/>
  <c r="M35" i="1" s="1"/>
  <c r="AU123" i="1"/>
  <c r="AU125" i="1" s="1"/>
  <c r="AU127" i="1" s="1"/>
  <c r="AU23" i="1" s="1"/>
  <c r="AU34" i="1" s="1"/>
  <c r="AU112" i="1"/>
  <c r="AU113" i="1" s="1"/>
  <c r="AU114" i="1" s="1"/>
  <c r="AU115" i="1" s="1"/>
  <c r="AU16" i="1" s="1"/>
  <c r="AU27" i="1" s="1"/>
  <c r="BY111" i="1"/>
  <c r="BY112" i="1" s="1"/>
  <c r="BY113" i="1" s="1"/>
  <c r="BY114" i="1" s="1"/>
  <c r="BY115" i="1" s="1"/>
  <c r="BY16" i="1" s="1"/>
  <c r="BY27" i="1" s="1"/>
  <c r="BO117" i="1"/>
  <c r="BO118" i="1" s="1"/>
  <c r="BO119" i="1" s="1"/>
  <c r="BO120" i="1" s="1"/>
  <c r="BO121" i="1" s="1"/>
  <c r="BO20" i="1" s="1"/>
  <c r="BO31" i="1" s="1"/>
  <c r="AJ117" i="1"/>
  <c r="AJ118" i="1" s="1"/>
  <c r="AJ119" i="1" s="1"/>
  <c r="AJ120" i="1" s="1"/>
  <c r="AJ121" i="1" s="1"/>
  <c r="AJ20" i="1" s="1"/>
  <c r="AJ31" i="1" s="1"/>
  <c r="BF111" i="1"/>
  <c r="BF123" i="1" s="1"/>
  <c r="BF125" i="1" s="1"/>
  <c r="BF127" i="1" s="1"/>
  <c r="BF23" i="1" s="1"/>
  <c r="BF34" i="1" s="1"/>
  <c r="BO123" i="1"/>
  <c r="BO125" i="1" s="1"/>
  <c r="BO127" i="1" s="1"/>
  <c r="BO23" i="1" s="1"/>
  <c r="BO34" i="1" s="1"/>
  <c r="BO134" i="1"/>
  <c r="BO136" i="1" s="1"/>
  <c r="BO139" i="1" s="1"/>
  <c r="BO140" i="1" s="1"/>
  <c r="BO149" i="1" s="1"/>
  <c r="BO25" i="1" s="1"/>
  <c r="BO112" i="1"/>
  <c r="BO113" i="1" s="1"/>
  <c r="BO114" i="1" s="1"/>
  <c r="BO115" i="1" s="1"/>
  <c r="BO16" i="1" s="1"/>
  <c r="BO27" i="1" s="1"/>
  <c r="W32" i="1"/>
  <c r="W22" i="1"/>
  <c r="W33" i="1" s="1"/>
  <c r="AL32" i="1"/>
  <c r="AL22" i="1"/>
  <c r="AL33" i="1" s="1"/>
  <c r="AD32" i="1"/>
  <c r="AD22" i="1"/>
  <c r="AD33" i="1" s="1"/>
  <c r="CE32" i="1"/>
  <c r="CE22" i="1"/>
  <c r="CE33" i="1" s="1"/>
  <c r="AN32" i="1"/>
  <c r="AN22" i="1"/>
  <c r="AN33" i="1" s="1"/>
  <c r="BL32" i="1"/>
  <c r="BL22" i="1"/>
  <c r="BL33" i="1" s="1"/>
  <c r="BP32" i="1"/>
  <c r="BP22" i="1"/>
  <c r="BP33" i="1" s="1"/>
  <c r="AR32" i="1"/>
  <c r="AR22" i="1"/>
  <c r="AR33" i="1" s="1"/>
  <c r="BH32" i="1"/>
  <c r="BH22" i="1"/>
  <c r="BH33" i="1" s="1"/>
  <c r="N32" i="1"/>
  <c r="N22" i="1"/>
  <c r="N33" i="1" s="1"/>
  <c r="BJ32" i="1"/>
  <c r="BJ22" i="1"/>
  <c r="BJ33" i="1" s="1"/>
  <c r="BD32" i="1"/>
  <c r="BD22" i="1"/>
  <c r="BD33" i="1" s="1"/>
  <c r="S32" i="1"/>
  <c r="S22" i="1"/>
  <c r="S33" i="1" s="1"/>
  <c r="Z32" i="1"/>
  <c r="Z22" i="1"/>
  <c r="Z33" i="1" s="1"/>
  <c r="BR32" i="1"/>
  <c r="BR22" i="1"/>
  <c r="BR33" i="1" s="1"/>
  <c r="AB32" i="1"/>
  <c r="AB22" i="1"/>
  <c r="AB33" i="1" s="1"/>
  <c r="AI32" i="1"/>
  <c r="AI22" i="1"/>
  <c r="AI33" i="1" s="1"/>
  <c r="CB32" i="1"/>
  <c r="CB22" i="1"/>
  <c r="CB33" i="1" s="1"/>
  <c r="BX32" i="1"/>
  <c r="BX22" i="1"/>
  <c r="BX33" i="1" s="1"/>
  <c r="BT32" i="1"/>
  <c r="BT22" i="1"/>
  <c r="BT33" i="1" s="1"/>
  <c r="BS32" i="1"/>
  <c r="BS22" i="1"/>
  <c r="BS33" i="1" s="1"/>
  <c r="R32" i="1"/>
  <c r="R22" i="1"/>
  <c r="R33" i="1" s="1"/>
  <c r="F32" i="1"/>
  <c r="F22" i="1"/>
  <c r="F33" i="1" s="1"/>
  <c r="H32" i="1"/>
  <c r="H22" i="1"/>
  <c r="H33" i="1" s="1"/>
  <c r="AH32" i="1"/>
  <c r="AH22" i="1"/>
  <c r="AH33" i="1" s="1"/>
  <c r="AT32" i="1"/>
  <c r="AT22" i="1"/>
  <c r="AT33" i="1" s="1"/>
  <c r="BZ32" i="1"/>
  <c r="BZ22" i="1"/>
  <c r="BZ33" i="1" s="1"/>
  <c r="AM32" i="1"/>
  <c r="AM22" i="1"/>
  <c r="AM33" i="1" s="1"/>
  <c r="L32" i="1"/>
  <c r="L22" i="1"/>
  <c r="L33" i="1" s="1"/>
  <c r="AK32" i="1"/>
  <c r="AK22" i="1"/>
  <c r="AK33" i="1" s="1"/>
  <c r="AG32" i="1"/>
  <c r="AG22" i="1"/>
  <c r="AG33" i="1" s="1"/>
  <c r="Q32" i="1"/>
  <c r="Q22" i="1"/>
  <c r="Q33" i="1" s="1"/>
  <c r="BB32" i="1"/>
  <c r="BB22" i="1"/>
  <c r="BB33" i="1" s="1"/>
  <c r="BG32" i="1"/>
  <c r="BG22" i="1"/>
  <c r="BG33" i="1" s="1"/>
  <c r="AE32" i="1"/>
  <c r="AE22" i="1"/>
  <c r="AE33" i="1" s="1"/>
  <c r="E27" i="1"/>
  <c r="BW32" i="1"/>
  <c r="BW22" i="1"/>
  <c r="BW33" i="1" s="1"/>
  <c r="AX32" i="1"/>
  <c r="AX22" i="1"/>
  <c r="AX33" i="1" s="1"/>
  <c r="K32" i="1"/>
  <c r="K22" i="1"/>
  <c r="K33" i="1" s="1"/>
  <c r="BN32" i="1"/>
  <c r="BN22" i="1"/>
  <c r="BN33" i="1" s="1"/>
  <c r="AF32" i="1"/>
  <c r="AF22" i="1"/>
  <c r="AF33" i="1" s="1"/>
  <c r="P32" i="1"/>
  <c r="P22" i="1"/>
  <c r="P33" i="1" s="1"/>
  <c r="BV32" i="1"/>
  <c r="BV22" i="1"/>
  <c r="BV33" i="1" s="1"/>
  <c r="V32" i="1"/>
  <c r="V22" i="1"/>
  <c r="V33" i="1" s="1"/>
  <c r="BQ32" i="1"/>
  <c r="BQ22" i="1"/>
  <c r="BQ33" i="1" s="1"/>
  <c r="AY32" i="1"/>
  <c r="AY22" i="1"/>
  <c r="AY33" i="1" s="1"/>
  <c r="AS32" i="1"/>
  <c r="AS22" i="1"/>
  <c r="AS33" i="1" s="1"/>
  <c r="BA32" i="1"/>
  <c r="BA22" i="1"/>
  <c r="BA33" i="1" s="1"/>
  <c r="BI32" i="1"/>
  <c r="BI22" i="1"/>
  <c r="BI33" i="1" s="1"/>
  <c r="AZ32" i="1"/>
  <c r="AZ22" i="1"/>
  <c r="AZ33" i="1" s="1"/>
  <c r="J32" i="1"/>
  <c r="J22" i="1"/>
  <c r="J33" i="1" s="1"/>
  <c r="AW32" i="1"/>
  <c r="AW22" i="1"/>
  <c r="AW33" i="1" s="1"/>
  <c r="BK32" i="1"/>
  <c r="BK22" i="1"/>
  <c r="BK33" i="1" s="1"/>
  <c r="BE32" i="1"/>
  <c r="BE22" i="1"/>
  <c r="BE33" i="1" s="1"/>
  <c r="BU32" i="1"/>
  <c r="BU22" i="1"/>
  <c r="BU33" i="1" s="1"/>
  <c r="O32" i="1"/>
  <c r="O22" i="1"/>
  <c r="O33" i="1" s="1"/>
  <c r="CG32" i="1"/>
  <c r="CG22" i="1"/>
  <c r="CG33" i="1" s="1"/>
  <c r="G32" i="1"/>
  <c r="G22" i="1"/>
  <c r="G33" i="1" s="1"/>
  <c r="CD32" i="1"/>
  <c r="CD22" i="1"/>
  <c r="CD33" i="1" s="1"/>
  <c r="CA32" i="1"/>
  <c r="CA22" i="1"/>
  <c r="CA33" i="1" s="1"/>
  <c r="CC32" i="1"/>
  <c r="CC22" i="1"/>
  <c r="CC33" i="1" s="1"/>
  <c r="BC32" i="1"/>
  <c r="BC22" i="1"/>
  <c r="BC33" i="1" s="1"/>
  <c r="U32" i="1"/>
  <c r="U22" i="1"/>
  <c r="U33" i="1" s="1"/>
  <c r="AQ32" i="1"/>
  <c r="AQ22" i="1"/>
  <c r="AQ33" i="1" s="1"/>
  <c r="AO32" i="1"/>
  <c r="AO22" i="1"/>
  <c r="AO33" i="1" s="1"/>
  <c r="X32" i="1"/>
  <c r="X22" i="1"/>
  <c r="X33" i="1" s="1"/>
  <c r="CH32" i="1"/>
  <c r="CH22" i="1"/>
  <c r="CH33" i="1" s="1"/>
  <c r="AA32" i="1"/>
  <c r="AA22" i="1"/>
  <c r="AA33" i="1" s="1"/>
  <c r="I32" i="1"/>
  <c r="I22" i="1"/>
  <c r="I33" i="1" s="1"/>
  <c r="AV32" i="1"/>
  <c r="AV22" i="1"/>
  <c r="AV33" i="1" s="1"/>
  <c r="AC32" i="1"/>
  <c r="AC22" i="1"/>
  <c r="AC33" i="1" s="1"/>
  <c r="BM32" i="1"/>
  <c r="BM22" i="1"/>
  <c r="BM33" i="1" s="1"/>
  <c r="CF32" i="1"/>
  <c r="CF22" i="1"/>
  <c r="CF33" i="1" s="1"/>
  <c r="T32" i="1"/>
  <c r="T22" i="1"/>
  <c r="T33" i="1" s="1"/>
  <c r="AP32" i="1"/>
  <c r="AP22" i="1"/>
  <c r="AP33" i="1" s="1"/>
  <c r="CI32" i="1"/>
  <c r="CI22" i="1"/>
  <c r="CI33" i="1" s="1"/>
  <c r="E152" i="1"/>
  <c r="E153" i="1" s="1"/>
  <c r="E21" i="1" s="1"/>
  <c r="Y111" i="1"/>
  <c r="Y123" i="1" s="1"/>
  <c r="Y125" i="1" s="1"/>
  <c r="Y121" i="1"/>
  <c r="Y20" i="1" s="1"/>
  <c r="Y130" i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K130" i="1"/>
  <c r="AK129" i="1"/>
  <c r="AK131" i="1" s="1"/>
  <c r="AK132" i="1" s="1"/>
  <c r="AK17" i="1" s="1"/>
  <c r="AV130" i="1"/>
  <c r="AV129" i="1"/>
  <c r="AV131" i="1" s="1"/>
  <c r="AV132" i="1" s="1"/>
  <c r="AV17" i="1" s="1"/>
  <c r="Z130" i="1"/>
  <c r="Z129" i="1"/>
  <c r="Z131" i="1" s="1"/>
  <c r="Z132" i="1" s="1"/>
  <c r="Z17" i="1" s="1"/>
  <c r="AW130" i="1"/>
  <c r="AW129" i="1"/>
  <c r="AW131" i="1" s="1"/>
  <c r="AW132" i="1" s="1"/>
  <c r="AW17" i="1" s="1"/>
  <c r="AU152" i="1"/>
  <c r="AU153" i="1" s="1"/>
  <c r="AU21" i="1" s="1"/>
  <c r="AM130" i="1"/>
  <c r="AM129" i="1"/>
  <c r="AM131" i="1" s="1"/>
  <c r="AM132" i="1" s="1"/>
  <c r="AM17" i="1" s="1"/>
  <c r="BB130" i="1"/>
  <c r="BB129" i="1"/>
  <c r="BB131" i="1" s="1"/>
  <c r="BB132" i="1" s="1"/>
  <c r="BB17" i="1" s="1"/>
  <c r="BK130" i="1"/>
  <c r="BK129" i="1"/>
  <c r="BK131" i="1" s="1"/>
  <c r="BK132" i="1" s="1"/>
  <c r="BK17" i="1" s="1"/>
  <c r="CC130" i="1"/>
  <c r="CC129" i="1"/>
  <c r="CC131" i="1" s="1"/>
  <c r="CC132" i="1" s="1"/>
  <c r="CC17" i="1" s="1"/>
  <c r="BN130" i="1"/>
  <c r="BN129" i="1"/>
  <c r="BN131" i="1" s="1"/>
  <c r="BN132" i="1" s="1"/>
  <c r="BN17" i="1" s="1"/>
  <c r="AD130" i="1"/>
  <c r="AD129" i="1"/>
  <c r="AD131" i="1" s="1"/>
  <c r="AD132" i="1" s="1"/>
  <c r="AD17" i="1" s="1"/>
  <c r="CF130" i="1"/>
  <c r="CF129" i="1"/>
  <c r="CF131" i="1" s="1"/>
  <c r="CF132" i="1" s="1"/>
  <c r="CF17" i="1" s="1"/>
  <c r="AN130" i="1"/>
  <c r="AN129" i="1"/>
  <c r="AN131" i="1" s="1"/>
  <c r="AN132" i="1" s="1"/>
  <c r="AN17" i="1" s="1"/>
  <c r="S130" i="1"/>
  <c r="S129" i="1"/>
  <c r="S131" i="1" s="1"/>
  <c r="S132" i="1" s="1"/>
  <c r="S17" i="1" s="1"/>
  <c r="BT130" i="1"/>
  <c r="BT129" i="1"/>
  <c r="BT131" i="1" s="1"/>
  <c r="BT132" i="1" s="1"/>
  <c r="BT17" i="1" s="1"/>
  <c r="AG130" i="1"/>
  <c r="AG129" i="1"/>
  <c r="AG131" i="1" s="1"/>
  <c r="AG132" i="1" s="1"/>
  <c r="AG17" i="1" s="1"/>
  <c r="Q130" i="1"/>
  <c r="Q129" i="1"/>
  <c r="Q131" i="1" s="1"/>
  <c r="Q132" i="1" s="1"/>
  <c r="Q17" i="1" s="1"/>
  <c r="V130" i="1"/>
  <c r="V129" i="1"/>
  <c r="V131" i="1" s="1"/>
  <c r="V132" i="1" s="1"/>
  <c r="V17" i="1" s="1"/>
  <c r="L130" i="1"/>
  <c r="L129" i="1"/>
  <c r="L131" i="1" s="1"/>
  <c r="L132" i="1" s="1"/>
  <c r="L17" i="1" s="1"/>
  <c r="AB130" i="1"/>
  <c r="AB129" i="1"/>
  <c r="AB131" i="1" s="1"/>
  <c r="AB132" i="1" s="1"/>
  <c r="AB17" i="1" s="1"/>
  <c r="CD130" i="1"/>
  <c r="CD129" i="1"/>
  <c r="CD131" i="1" s="1"/>
  <c r="CD132" i="1" s="1"/>
  <c r="CD17" i="1" s="1"/>
  <c r="G130" i="1"/>
  <c r="G129" i="1"/>
  <c r="G131" i="1" s="1"/>
  <c r="G132" i="1" s="1"/>
  <c r="G17" i="1" s="1"/>
  <c r="BU130" i="1"/>
  <c r="BU129" i="1"/>
  <c r="BU131" i="1" s="1"/>
  <c r="BU132" i="1" s="1"/>
  <c r="BU17" i="1" s="1"/>
  <c r="BP130" i="1"/>
  <c r="BP129" i="1"/>
  <c r="BP131" i="1" s="1"/>
  <c r="BP132" i="1" s="1"/>
  <c r="BP17" i="1" s="1"/>
  <c r="H129" i="1"/>
  <c r="H131" i="1" s="1"/>
  <c r="H132" i="1" s="1"/>
  <c r="H17" i="1" s="1"/>
  <c r="H130" i="1"/>
  <c r="I130" i="1"/>
  <c r="I129" i="1"/>
  <c r="I131" i="1" s="1"/>
  <c r="I132" i="1" s="1"/>
  <c r="I17" i="1" s="1"/>
  <c r="AY130" i="1"/>
  <c r="AY129" i="1"/>
  <c r="AY131" i="1" s="1"/>
  <c r="AY132" i="1" s="1"/>
  <c r="AY17" i="1" s="1"/>
  <c r="BC130" i="1"/>
  <c r="BC129" i="1"/>
  <c r="BC131" i="1" s="1"/>
  <c r="BC132" i="1" s="1"/>
  <c r="BC17" i="1" s="1"/>
  <c r="BG130" i="1"/>
  <c r="BG129" i="1"/>
  <c r="BG131" i="1" s="1"/>
  <c r="BG132" i="1" s="1"/>
  <c r="BG17" i="1" s="1"/>
  <c r="BQ130" i="1"/>
  <c r="BQ129" i="1"/>
  <c r="BQ131" i="1" s="1"/>
  <c r="BQ132" i="1" s="1"/>
  <c r="BQ17" i="1" s="1"/>
  <c r="P130" i="1"/>
  <c r="P129" i="1"/>
  <c r="P131" i="1" s="1"/>
  <c r="P132" i="1" s="1"/>
  <c r="P17" i="1" s="1"/>
  <c r="BR130" i="1"/>
  <c r="BR129" i="1"/>
  <c r="BR131" i="1" s="1"/>
  <c r="BR132" i="1" s="1"/>
  <c r="BR17" i="1" s="1"/>
  <c r="AE130" i="1"/>
  <c r="AE129" i="1"/>
  <c r="AE131" i="1" s="1"/>
  <c r="AE132" i="1" s="1"/>
  <c r="AE17" i="1" s="1"/>
  <c r="BH130" i="1"/>
  <c r="BH129" i="1"/>
  <c r="BH131" i="1" s="1"/>
  <c r="BH132" i="1" s="1"/>
  <c r="BH17" i="1" s="1"/>
  <c r="N130" i="1"/>
  <c r="N129" i="1"/>
  <c r="N131" i="1" s="1"/>
  <c r="N132" i="1" s="1"/>
  <c r="N17" i="1" s="1"/>
  <c r="AZ130" i="1"/>
  <c r="AZ129" i="1"/>
  <c r="AZ131" i="1" s="1"/>
  <c r="AZ132" i="1" s="1"/>
  <c r="AZ17" i="1" s="1"/>
  <c r="BZ130" i="1"/>
  <c r="BZ129" i="1"/>
  <c r="BZ131" i="1" s="1"/>
  <c r="BZ132" i="1" s="1"/>
  <c r="BZ17" i="1" s="1"/>
  <c r="X130" i="1"/>
  <c r="X129" i="1"/>
  <c r="X131" i="1" s="1"/>
  <c r="X132" i="1" s="1"/>
  <c r="X17" i="1" s="1"/>
  <c r="AX130" i="1"/>
  <c r="AX129" i="1"/>
  <c r="AX131" i="1" s="1"/>
  <c r="AX132" i="1" s="1"/>
  <c r="AX17" i="1" s="1"/>
  <c r="BX130" i="1"/>
  <c r="BX129" i="1"/>
  <c r="BX131" i="1" s="1"/>
  <c r="BX132" i="1" s="1"/>
  <c r="BX17" i="1" s="1"/>
  <c r="AI130" i="1"/>
  <c r="AI129" i="1"/>
  <c r="AI131" i="1" s="1"/>
  <c r="AI132" i="1" s="1"/>
  <c r="AI17" i="1" s="1"/>
  <c r="R130" i="1"/>
  <c r="R129" i="1"/>
  <c r="R131" i="1" s="1"/>
  <c r="R132" i="1" s="1"/>
  <c r="R17" i="1" s="1"/>
  <c r="CB130" i="1"/>
  <c r="CB129" i="1"/>
  <c r="CB131" i="1" s="1"/>
  <c r="CB132" i="1" s="1"/>
  <c r="CB17" i="1" s="1"/>
  <c r="BE130" i="1"/>
  <c r="BE129" i="1"/>
  <c r="BE131" i="1" s="1"/>
  <c r="BE132" i="1" s="1"/>
  <c r="BE17" i="1" s="1"/>
  <c r="BJ130" i="1"/>
  <c r="BJ129" i="1"/>
  <c r="BJ131" i="1" s="1"/>
  <c r="BJ132" i="1" s="1"/>
  <c r="BJ17" i="1" s="1"/>
  <c r="AT130" i="1"/>
  <c r="AT129" i="1"/>
  <c r="AT131" i="1" s="1"/>
  <c r="AT132" i="1" s="1"/>
  <c r="AT17" i="1" s="1"/>
  <c r="BM130" i="1"/>
  <c r="BM129" i="1"/>
  <c r="BM131" i="1" s="1"/>
  <c r="BM132" i="1" s="1"/>
  <c r="BM17" i="1" s="1"/>
  <c r="BI130" i="1"/>
  <c r="BI129" i="1"/>
  <c r="BI131" i="1" s="1"/>
  <c r="BI132" i="1" s="1"/>
  <c r="BI17" i="1" s="1"/>
  <c r="CI130" i="1"/>
  <c r="CI129" i="1"/>
  <c r="CI131" i="1" s="1"/>
  <c r="CI132" i="1" s="1"/>
  <c r="CI17" i="1" s="1"/>
  <c r="K130" i="1"/>
  <c r="K129" i="1"/>
  <c r="K131" i="1" s="1"/>
  <c r="K132" i="1" s="1"/>
  <c r="K17" i="1" s="1"/>
  <c r="U130" i="1"/>
  <c r="U129" i="1"/>
  <c r="U131" i="1" s="1"/>
  <c r="U132" i="1" s="1"/>
  <c r="U17" i="1" s="1"/>
  <c r="CE130" i="1"/>
  <c r="CE129" i="1"/>
  <c r="CE131" i="1" s="1"/>
  <c r="CE132" i="1" s="1"/>
  <c r="CE17" i="1" s="1"/>
  <c r="J130" i="1"/>
  <c r="J129" i="1"/>
  <c r="J131" i="1" s="1"/>
  <c r="J132" i="1" s="1"/>
  <c r="J17" i="1" s="1"/>
  <c r="BS130" i="1"/>
  <c r="BS129" i="1"/>
  <c r="BS131" i="1" s="1"/>
  <c r="BS132" i="1" s="1"/>
  <c r="BS17" i="1" s="1"/>
  <c r="AR130" i="1"/>
  <c r="AR129" i="1"/>
  <c r="AR131" i="1" s="1"/>
  <c r="AR132" i="1" s="1"/>
  <c r="AR17" i="1" s="1"/>
  <c r="AQ130" i="1"/>
  <c r="AQ129" i="1"/>
  <c r="AQ131" i="1" s="1"/>
  <c r="AQ132" i="1" s="1"/>
  <c r="AQ17" i="1" s="1"/>
  <c r="CA130" i="1"/>
  <c r="CA129" i="1"/>
  <c r="CA131" i="1" s="1"/>
  <c r="CA132" i="1" s="1"/>
  <c r="CA17" i="1" s="1"/>
  <c r="AF130" i="1"/>
  <c r="AF129" i="1"/>
  <c r="AF131" i="1" s="1"/>
  <c r="AF132" i="1" s="1"/>
  <c r="AF17" i="1" s="1"/>
  <c r="AO130" i="1"/>
  <c r="AO129" i="1"/>
  <c r="AO131" i="1" s="1"/>
  <c r="AO132" i="1" s="1"/>
  <c r="AO17" i="1" s="1"/>
  <c r="T130" i="1"/>
  <c r="T129" i="1"/>
  <c r="T131" i="1" s="1"/>
  <c r="T132" i="1" s="1"/>
  <c r="T17" i="1" s="1"/>
  <c r="AA130" i="1"/>
  <c r="AA129" i="1"/>
  <c r="AA131" i="1" s="1"/>
  <c r="AA132" i="1" s="1"/>
  <c r="AA17" i="1" s="1"/>
  <c r="F130" i="1"/>
  <c r="F129" i="1"/>
  <c r="F131" i="1" s="1"/>
  <c r="F132" i="1" s="1"/>
  <c r="F17" i="1" s="1"/>
  <c r="BL130" i="1"/>
  <c r="BL129" i="1"/>
  <c r="BL131" i="1" s="1"/>
  <c r="BL132" i="1" s="1"/>
  <c r="BL17" i="1" s="1"/>
  <c r="BA130" i="1"/>
  <c r="BA129" i="1"/>
  <c r="BA131" i="1" s="1"/>
  <c r="BA132" i="1" s="1"/>
  <c r="BA17" i="1" s="1"/>
  <c r="BV130" i="1"/>
  <c r="BV129" i="1"/>
  <c r="BV131" i="1" s="1"/>
  <c r="BV132" i="1" s="1"/>
  <c r="BV17" i="1" s="1"/>
  <c r="AP130" i="1"/>
  <c r="AP129" i="1"/>
  <c r="AP131" i="1" s="1"/>
  <c r="AP132" i="1" s="1"/>
  <c r="AP17" i="1" s="1"/>
  <c r="AC130" i="1"/>
  <c r="AC129" i="1"/>
  <c r="AC131" i="1" s="1"/>
  <c r="AC132" i="1" s="1"/>
  <c r="AC17" i="1" s="1"/>
  <c r="AL130" i="1"/>
  <c r="AL129" i="1"/>
  <c r="AL131" i="1" s="1"/>
  <c r="AL132" i="1" s="1"/>
  <c r="AL17" i="1" s="1"/>
  <c r="W130" i="1"/>
  <c r="W129" i="1"/>
  <c r="W131" i="1" s="1"/>
  <c r="BW130" i="1"/>
  <c r="BW129" i="1"/>
  <c r="BW131" i="1" s="1"/>
  <c r="CG130" i="1"/>
  <c r="CG129" i="1"/>
  <c r="CG131" i="1" s="1"/>
  <c r="CG132" i="1" s="1"/>
  <c r="CG17" i="1" s="1"/>
  <c r="AS130" i="1"/>
  <c r="AS129" i="1"/>
  <c r="AS131" i="1" s="1"/>
  <c r="CH130" i="1"/>
  <c r="CH129" i="1"/>
  <c r="CH131" i="1" s="1"/>
  <c r="AH130" i="1"/>
  <c r="AH129" i="1"/>
  <c r="AH131" i="1" s="1"/>
  <c r="BD130" i="1"/>
  <c r="BD129" i="1"/>
  <c r="BD131" i="1" s="1"/>
  <c r="E129" i="1"/>
  <c r="E131" i="1" s="1"/>
  <c r="E132" i="1" s="1"/>
  <c r="E17" i="1" s="1"/>
  <c r="E28" i="1" s="1"/>
  <c r="E130" i="1"/>
  <c r="E32" i="10"/>
  <c r="E22" i="10"/>
  <c r="E33" i="10" s="1"/>
  <c r="N32" i="10"/>
  <c r="N22" i="10"/>
  <c r="N33" i="10" s="1"/>
  <c r="M130" i="1"/>
  <c r="O129" i="1"/>
  <c r="O131" i="1" s="1"/>
  <c r="AJ130" i="1"/>
  <c r="AJ112" i="1" l="1"/>
  <c r="AJ113" i="1" s="1"/>
  <c r="AJ114" i="1" s="1"/>
  <c r="AJ115" i="1" s="1"/>
  <c r="AJ16" i="1" s="1"/>
  <c r="AJ27" i="1" s="1"/>
  <c r="AJ150" i="1"/>
  <c r="AJ152" i="1" s="1"/>
  <c r="AJ153" i="1" s="1"/>
  <c r="AJ21" i="1" s="1"/>
  <c r="AJ32" i="1" s="1"/>
  <c r="AJ123" i="1"/>
  <c r="AJ125" i="1" s="1"/>
  <c r="AJ127" i="1" s="1"/>
  <c r="AJ23" i="1" s="1"/>
  <c r="AJ34" i="1" s="1"/>
  <c r="AJ148" i="1"/>
  <c r="AJ24" i="1" s="1"/>
  <c r="AJ35" i="1" s="1"/>
  <c r="AU129" i="1"/>
  <c r="AU131" i="1" s="1"/>
  <c r="AU132" i="1" s="1"/>
  <c r="AU17" i="1" s="1"/>
  <c r="M18" i="1"/>
  <c r="M29" i="1" s="1"/>
  <c r="BY123" i="1"/>
  <c r="BY125" i="1" s="1"/>
  <c r="BY127" i="1" s="1"/>
  <c r="BY23" i="1" s="1"/>
  <c r="BY34" i="1" s="1"/>
  <c r="BF134" i="1"/>
  <c r="BF136" i="1" s="1"/>
  <c r="BF139" i="1" s="1"/>
  <c r="BF148" i="1" s="1"/>
  <c r="BF24" i="1" s="1"/>
  <c r="BF35" i="1" s="1"/>
  <c r="BF112" i="1"/>
  <c r="BF113" i="1" s="1"/>
  <c r="BF114" i="1" s="1"/>
  <c r="BF115" i="1" s="1"/>
  <c r="BF27" i="1" s="1"/>
  <c r="BY134" i="1"/>
  <c r="BY136" i="1" s="1"/>
  <c r="BY139" i="1" s="1"/>
  <c r="BY140" i="1" s="1"/>
  <c r="BY149" i="1" s="1"/>
  <c r="BY25" i="1" s="1"/>
  <c r="BO129" i="1"/>
  <c r="BO131" i="1" s="1"/>
  <c r="BO132" i="1" s="1"/>
  <c r="BO17" i="1" s="1"/>
  <c r="BO148" i="1"/>
  <c r="BO24" i="1" s="1"/>
  <c r="BO35" i="1" s="1"/>
  <c r="BO150" i="1"/>
  <c r="BO152" i="1" s="1"/>
  <c r="BO153" i="1" s="1"/>
  <c r="BO21" i="1" s="1"/>
  <c r="BO32" i="1" s="1"/>
  <c r="BF129" i="1"/>
  <c r="BF131" i="1" s="1"/>
  <c r="BF132" i="1" s="1"/>
  <c r="BF17" i="1" s="1"/>
  <c r="BF28" i="1" s="1"/>
  <c r="AJ129" i="1"/>
  <c r="AJ131" i="1" s="1"/>
  <c r="AJ132" i="1" s="1"/>
  <c r="AJ17" i="1" s="1"/>
  <c r="AJ28" i="1" s="1"/>
  <c r="CG28" i="1"/>
  <c r="CG18" i="1"/>
  <c r="CG29" i="1" s="1"/>
  <c r="N28" i="1"/>
  <c r="N18" i="1"/>
  <c r="N29" i="1" s="1"/>
  <c r="AW28" i="1"/>
  <c r="AW18" i="1"/>
  <c r="AW29" i="1" s="1"/>
  <c r="Y31" i="1"/>
  <c r="BL28" i="1"/>
  <c r="BL18" i="1"/>
  <c r="BL29" i="1" s="1"/>
  <c r="P28" i="1"/>
  <c r="P18" i="1"/>
  <c r="P29" i="1" s="1"/>
  <c r="BN28" i="1"/>
  <c r="BN18" i="1"/>
  <c r="BN29" i="1" s="1"/>
  <c r="CB28" i="1"/>
  <c r="CB18" i="1"/>
  <c r="CB29" i="1" s="1"/>
  <c r="AD28" i="1"/>
  <c r="AD18" i="1"/>
  <c r="AD29" i="1" s="1"/>
  <c r="F28" i="1"/>
  <c r="F18" i="1"/>
  <c r="F29" i="1" s="1"/>
  <c r="R28" i="1"/>
  <c r="R18" i="1"/>
  <c r="R29" i="1" s="1"/>
  <c r="BQ28" i="1"/>
  <c r="BQ18" i="1"/>
  <c r="BQ29" i="1" s="1"/>
  <c r="AM28" i="1"/>
  <c r="AM18" i="1"/>
  <c r="AM29" i="1" s="1"/>
  <c r="Z28" i="1"/>
  <c r="Z18" i="1"/>
  <c r="Z29" i="1" s="1"/>
  <c r="M32" i="1"/>
  <c r="M22" i="1"/>
  <c r="M33" i="1" s="1"/>
  <c r="E32" i="1"/>
  <c r="E22" i="1"/>
  <c r="E33" i="1" s="1"/>
  <c r="BM28" i="1"/>
  <c r="BM18" i="1"/>
  <c r="BM29" i="1" s="1"/>
  <c r="AY28" i="1"/>
  <c r="AY18" i="1"/>
  <c r="AY29" i="1" s="1"/>
  <c r="AF28" i="1"/>
  <c r="AF18" i="1"/>
  <c r="AF29" i="1" s="1"/>
  <c r="X28" i="1"/>
  <c r="X18" i="1"/>
  <c r="X29" i="1" s="1"/>
  <c r="V28" i="1"/>
  <c r="V18" i="1"/>
  <c r="V29" i="1" s="1"/>
  <c r="BV28" i="1"/>
  <c r="BV18" i="1"/>
  <c r="BV29" i="1" s="1"/>
  <c r="J28" i="1"/>
  <c r="J18" i="1"/>
  <c r="J29" i="1" s="1"/>
  <c r="BJ28" i="1"/>
  <c r="BJ18" i="1"/>
  <c r="BJ29" i="1" s="1"/>
  <c r="AI28" i="1"/>
  <c r="AI18" i="1"/>
  <c r="AI29" i="1" s="1"/>
  <c r="BZ28" i="1"/>
  <c r="BZ18" i="1"/>
  <c r="BZ29" i="1" s="1"/>
  <c r="AE28" i="1"/>
  <c r="AE18" i="1"/>
  <c r="AE29" i="1" s="1"/>
  <c r="BG28" i="1"/>
  <c r="BG18" i="1"/>
  <c r="BG29" i="1" s="1"/>
  <c r="CD28" i="1"/>
  <c r="CD18" i="1"/>
  <c r="CD29" i="1" s="1"/>
  <c r="Q28" i="1"/>
  <c r="Q18" i="1"/>
  <c r="Q29" i="1" s="1"/>
  <c r="AN28" i="1"/>
  <c r="AN18" i="1"/>
  <c r="AN29" i="1" s="1"/>
  <c r="CC28" i="1"/>
  <c r="CC18" i="1"/>
  <c r="CC29" i="1" s="1"/>
  <c r="AV28" i="1"/>
  <c r="AV18" i="1"/>
  <c r="AV29" i="1" s="1"/>
  <c r="AR28" i="1"/>
  <c r="AR18" i="1"/>
  <c r="AR29" i="1" s="1"/>
  <c r="BU28" i="1"/>
  <c r="BU18" i="1"/>
  <c r="BU29" i="1" s="1"/>
  <c r="K28" i="1"/>
  <c r="K18" i="1"/>
  <c r="K29" i="1" s="1"/>
  <c r="I28" i="1"/>
  <c r="I18" i="1"/>
  <c r="I29" i="1" s="1"/>
  <c r="CI28" i="1"/>
  <c r="CI18" i="1"/>
  <c r="CI29" i="1" s="1"/>
  <c r="H28" i="1"/>
  <c r="H18" i="1"/>
  <c r="H29" i="1" s="1"/>
  <c r="E18" i="1"/>
  <c r="E29" i="1" s="1"/>
  <c r="U28" i="1"/>
  <c r="U18" i="1"/>
  <c r="U29" i="1" s="1"/>
  <c r="BT28" i="1"/>
  <c r="BT18" i="1"/>
  <c r="BT29" i="1" s="1"/>
  <c r="AP28" i="1"/>
  <c r="AP18" i="1"/>
  <c r="AP29" i="1" s="1"/>
  <c r="AT28" i="1"/>
  <c r="AT18" i="1"/>
  <c r="AT29" i="1" s="1"/>
  <c r="G28" i="1"/>
  <c r="G18" i="1"/>
  <c r="G29" i="1" s="1"/>
  <c r="CA28" i="1"/>
  <c r="CA18" i="1"/>
  <c r="CA29" i="1" s="1"/>
  <c r="AL28" i="1"/>
  <c r="AL18" i="1"/>
  <c r="AL29" i="1" s="1"/>
  <c r="AQ28" i="1"/>
  <c r="AQ18" i="1"/>
  <c r="AQ29" i="1" s="1"/>
  <c r="BI28" i="1"/>
  <c r="BI18" i="1"/>
  <c r="BI29" i="1" s="1"/>
  <c r="BX28" i="1"/>
  <c r="BX18" i="1"/>
  <c r="BX29" i="1" s="1"/>
  <c r="BR28" i="1"/>
  <c r="BR18" i="1"/>
  <c r="BR29" i="1" s="1"/>
  <c r="BP28" i="1"/>
  <c r="BP18" i="1"/>
  <c r="BP29" i="1" s="1"/>
  <c r="AB28" i="1"/>
  <c r="AB18" i="1"/>
  <c r="AB29" i="1" s="1"/>
  <c r="AG28" i="1"/>
  <c r="AG18" i="1"/>
  <c r="AG29" i="1" s="1"/>
  <c r="CF28" i="1"/>
  <c r="CF18" i="1"/>
  <c r="CF29" i="1" s="1"/>
  <c r="BK28" i="1"/>
  <c r="BK18" i="1"/>
  <c r="BK29" i="1" s="1"/>
  <c r="AU32" i="1"/>
  <c r="AU22" i="1"/>
  <c r="AU33" i="1" s="1"/>
  <c r="AK28" i="1"/>
  <c r="AK18" i="1"/>
  <c r="AK29" i="1" s="1"/>
  <c r="AC28" i="1"/>
  <c r="AC18" i="1"/>
  <c r="AC29" i="1" s="1"/>
  <c r="AX28" i="1"/>
  <c r="AX18" i="1"/>
  <c r="AX29" i="1" s="1"/>
  <c r="BB28" i="1"/>
  <c r="BB18" i="1"/>
  <c r="BB29" i="1" s="1"/>
  <c r="BS28" i="1"/>
  <c r="BS18" i="1"/>
  <c r="BS29" i="1" s="1"/>
  <c r="BH28" i="1"/>
  <c r="BH18" i="1"/>
  <c r="BH29" i="1" s="1"/>
  <c r="S28" i="1"/>
  <c r="S18" i="1"/>
  <c r="S29" i="1" s="1"/>
  <c r="AA28" i="1"/>
  <c r="AA18" i="1"/>
  <c r="AA29" i="1" s="1"/>
  <c r="BA28" i="1"/>
  <c r="BA18" i="1"/>
  <c r="BA29" i="1" s="1"/>
  <c r="T28" i="1"/>
  <c r="T18" i="1"/>
  <c r="T29" i="1" s="1"/>
  <c r="CE28" i="1"/>
  <c r="CE18" i="1"/>
  <c r="CE29" i="1" s="1"/>
  <c r="BE28" i="1"/>
  <c r="BE18" i="1"/>
  <c r="BE29" i="1" s="1"/>
  <c r="AZ28" i="1"/>
  <c r="AZ18" i="1"/>
  <c r="AZ29" i="1" s="1"/>
  <c r="BC28" i="1"/>
  <c r="BC18" i="1"/>
  <c r="BC29" i="1" s="1"/>
  <c r="AO28" i="1"/>
  <c r="AO18" i="1"/>
  <c r="AO29" i="1" s="1"/>
  <c r="L28" i="1"/>
  <c r="L18" i="1"/>
  <c r="L29" i="1" s="1"/>
  <c r="Y134" i="1"/>
  <c r="Y136" i="1" s="1"/>
  <c r="Y139" i="1" s="1"/>
  <c r="Y140" i="1" s="1"/>
  <c r="Y149" i="1" s="1"/>
  <c r="Y25" i="1" s="1"/>
  <c r="Y112" i="1"/>
  <c r="Y113" i="1" s="1"/>
  <c r="Y114" i="1" s="1"/>
  <c r="Y115" i="1" s="1"/>
  <c r="Y16" i="1" s="1"/>
  <c r="Y127" i="1"/>
  <c r="Y23" i="1" s="1"/>
  <c r="Y34" i="1" s="1"/>
  <c r="Y129" i="1"/>
  <c r="Y131" i="1" s="1"/>
  <c r="Y132" i="1" s="1"/>
  <c r="Y17" i="1" s="1"/>
  <c r="Y28" i="1" s="1"/>
  <c r="CH132" i="1"/>
  <c r="CH17" i="1" s="1"/>
  <c r="BW132" i="1"/>
  <c r="BW17" i="1" s="1"/>
  <c r="BD132" i="1"/>
  <c r="BD17" i="1" s="1"/>
  <c r="AS132" i="1"/>
  <c r="AS17" i="1" s="1"/>
  <c r="AH132" i="1"/>
  <c r="AH17" i="1" s="1"/>
  <c r="W132" i="1"/>
  <c r="W17" i="1" s="1"/>
  <c r="O132" i="1"/>
  <c r="O17" i="1" s="1"/>
  <c r="AJ22" i="1" l="1"/>
  <c r="AJ33" i="1" s="1"/>
  <c r="BY129" i="1"/>
  <c r="BY131" i="1" s="1"/>
  <c r="BY132" i="1" s="1"/>
  <c r="BY17" i="1" s="1"/>
  <c r="BO22" i="1"/>
  <c r="BO33" i="1" s="1"/>
  <c r="AJ18" i="1"/>
  <c r="AJ29" i="1" s="1"/>
  <c r="Y18" i="1"/>
  <c r="Y29" i="1" s="1"/>
  <c r="Y27" i="1"/>
  <c r="BF18" i="1"/>
  <c r="BF29" i="1" s="1"/>
  <c r="BD28" i="1"/>
  <c r="BD18" i="1"/>
  <c r="BD29" i="1" s="1"/>
  <c r="BO28" i="1"/>
  <c r="BO18" i="1"/>
  <c r="BO29" i="1" s="1"/>
  <c r="BW28" i="1"/>
  <c r="BW18" i="1"/>
  <c r="BW29" i="1" s="1"/>
  <c r="W28" i="1"/>
  <c r="W18" i="1"/>
  <c r="W29" i="1" s="1"/>
  <c r="CH28" i="1"/>
  <c r="CH18" i="1"/>
  <c r="CH29" i="1" s="1"/>
  <c r="AS28" i="1"/>
  <c r="AS18" i="1"/>
  <c r="AS29" i="1" s="1"/>
  <c r="O28" i="1"/>
  <c r="O18" i="1"/>
  <c r="O29" i="1" s="1"/>
  <c r="AH28" i="1"/>
  <c r="AH18" i="1"/>
  <c r="AH29" i="1" s="1"/>
  <c r="AU28" i="1"/>
  <c r="AU18" i="1"/>
  <c r="AU29" i="1" s="1"/>
  <c r="BY148" i="1"/>
  <c r="BY24" i="1" s="1"/>
  <c r="BY35" i="1" s="1"/>
  <c r="Y150" i="1"/>
  <c r="Y152" i="1" s="1"/>
  <c r="Y153" i="1" s="1"/>
  <c r="Y21" i="1" s="1"/>
  <c r="BY150" i="1"/>
  <c r="BY152" i="1" s="1"/>
  <c r="BY153" i="1" s="1"/>
  <c r="BY21" i="1" s="1"/>
  <c r="Y148" i="1"/>
  <c r="Y24" i="1" s="1"/>
  <c r="Y35" i="1" s="1"/>
  <c r="BF140" i="1"/>
  <c r="BF149" i="1" s="1"/>
  <c r="BF25" i="1" s="1"/>
  <c r="BF150" i="1"/>
  <c r="BF152" i="1" s="1"/>
  <c r="BF153" i="1" s="1"/>
  <c r="BF21" i="1" s="1"/>
  <c r="Y32" i="1" l="1"/>
  <c r="Y22" i="1"/>
  <c r="Y33" i="1" s="1"/>
  <c r="BF32" i="1"/>
  <c r="BF22" i="1"/>
  <c r="BF33" i="1" s="1"/>
  <c r="BY28" i="1"/>
  <c r="BY18" i="1"/>
  <c r="BY29" i="1" s="1"/>
  <c r="BY32" i="1"/>
  <c r="BY22" i="1"/>
  <c r="BY33" i="1" s="1"/>
  <c r="L50" i="1"/>
  <c r="L51" i="1" s="1"/>
  <c r="L52" i="1" s="1"/>
  <c r="L53" i="1" s="1"/>
  <c r="V50" i="1"/>
  <c r="AG50" i="1"/>
  <c r="AR50" i="1"/>
  <c r="AR51" i="1" s="1"/>
  <c r="AR52" i="1" s="1"/>
  <c r="AR53" i="1" s="1"/>
  <c r="BC50" i="1"/>
  <c r="AR58" i="1" l="1"/>
  <c r="BC51" i="1"/>
  <c r="BC52" i="1" s="1"/>
  <c r="BC53" i="1" s="1"/>
  <c r="BC58" i="1" s="1"/>
  <c r="V51" i="1"/>
  <c r="V52" i="1" s="1"/>
  <c r="V53" i="1" s="1"/>
  <c r="V58" i="1" s="1"/>
  <c r="AG51" i="1"/>
  <c r="AG52" i="1" s="1"/>
  <c r="AG53" i="1" s="1"/>
  <c r="AG58" i="1" s="1"/>
  <c r="L58" i="1"/>
  <c r="BM50" i="1"/>
  <c r="BM51" i="1" l="1"/>
  <c r="BM52" i="1" s="1"/>
  <c r="BM53" i="1" s="1"/>
  <c r="BM58" i="1" s="1"/>
  <c r="BV50" i="1"/>
  <c r="CF50" i="1"/>
  <c r="CF51" i="1" l="1"/>
  <c r="CF52" i="1" s="1"/>
  <c r="CF53" i="1" s="1"/>
  <c r="CF58" i="1" s="1"/>
  <c r="BV51" i="1"/>
  <c r="BV52" i="1" s="1"/>
  <c r="BV53" i="1" s="1"/>
  <c r="BV58" i="1" s="1"/>
  <c r="E48" i="10"/>
  <c r="E49" i="10" s="1"/>
  <c r="E50" i="10" l="1"/>
  <c r="E51" i="10" s="1"/>
  <c r="E53" i="10" s="1"/>
  <c r="E56" i="10" l="1"/>
  <c r="E27" i="2"/>
  <c r="B22" i="2"/>
  <c r="E35" i="2" s="1"/>
  <c r="E32" i="2" l="1"/>
  <c r="J29" i="2" s="1"/>
  <c r="E34" i="2"/>
  <c r="M32" i="2"/>
  <c r="E26" i="2"/>
  <c r="E37" i="2"/>
  <c r="E31" i="2"/>
  <c r="Q36" i="2"/>
  <c r="E30" i="2"/>
  <c r="H27" i="2" s="1"/>
  <c r="E29" i="2"/>
  <c r="E36" i="2"/>
  <c r="L31" i="2"/>
  <c r="L32" i="2" s="1"/>
  <c r="E33" i="2"/>
  <c r="E28" i="2"/>
  <c r="P35" i="2" l="1"/>
  <c r="R37" i="2"/>
  <c r="Q37" i="2"/>
  <c r="J30" i="2"/>
  <c r="J39" i="2" s="1"/>
  <c r="J40" i="2" s="1"/>
  <c r="K30" i="2"/>
  <c r="M34" i="2"/>
  <c r="M35" i="2" s="1"/>
  <c r="O34" i="2"/>
  <c r="H39" i="2"/>
  <c r="S38" i="2"/>
  <c r="S39" i="2" s="1"/>
  <c r="S40" i="2" s="1"/>
  <c r="L39" i="2"/>
  <c r="L40" i="2" s="1"/>
  <c r="M33" i="2"/>
  <c r="N33" i="2"/>
  <c r="N34" i="2" s="1"/>
  <c r="N35" i="2" s="1"/>
  <c r="N36" i="2" s="1"/>
  <c r="N37" i="2" s="1"/>
  <c r="N38" i="2" s="1"/>
  <c r="H28" i="2"/>
  <c r="I28" i="2"/>
  <c r="M36" i="2" l="1"/>
  <c r="M37" i="2" s="1"/>
  <c r="M38" i="2" s="1"/>
  <c r="Q38" i="2"/>
  <c r="Q39" i="2" s="1"/>
  <c r="Q40" i="2" s="1"/>
  <c r="I29" i="2"/>
  <c r="I39" i="2" s="1"/>
  <c r="K39" i="2"/>
  <c r="K40" i="2" s="1"/>
  <c r="K31" i="2"/>
  <c r="H40" i="2"/>
  <c r="N39" i="2"/>
  <c r="N40" i="2" s="1"/>
  <c r="P36" i="2"/>
  <c r="P37" i="2" s="1"/>
  <c r="P38" i="2" s="1"/>
  <c r="R38" i="2"/>
  <c r="R39" i="2" s="1"/>
  <c r="R40" i="2" s="1"/>
  <c r="O35" i="2"/>
  <c r="O36" i="2" s="1"/>
  <c r="O37" i="2" s="1"/>
  <c r="O38" i="2" s="1"/>
  <c r="O39" i="2" l="1"/>
  <c r="O40" i="2" s="1"/>
  <c r="I40" i="2"/>
  <c r="P39" i="2"/>
  <c r="P40" i="2" s="1"/>
  <c r="M39" i="2"/>
  <c r="M40" i="2" s="1"/>
  <c r="T40" i="2" s="1"/>
  <c r="T39" i="2" l="1"/>
  <c r="Q122" i="10" l="1"/>
  <c r="N122" i="10"/>
  <c r="G122" i="10"/>
  <c r="H122" i="10"/>
  <c r="I122" i="10"/>
  <c r="E122" i="10"/>
  <c r="M122" i="10"/>
  <c r="P122" i="10"/>
  <c r="F122" i="10"/>
  <c r="O122" i="10"/>
  <c r="K122" i="10"/>
  <c r="L122" i="10"/>
  <c r="J122" i="10"/>
  <c r="G123" i="10" l="1"/>
  <c r="G125" i="10" s="1"/>
  <c r="G126" i="10" s="1"/>
  <c r="G17" i="10" s="1"/>
  <c r="G124" i="10"/>
  <c r="N124" i="10"/>
  <c r="N123" i="10"/>
  <c r="N125" i="10" s="1"/>
  <c r="N126" i="10" s="1"/>
  <c r="N17" i="10" s="1"/>
  <c r="P123" i="10"/>
  <c r="P125" i="10" s="1"/>
  <c r="P126" i="10" s="1"/>
  <c r="P17" i="10" s="1"/>
  <c r="P124" i="10"/>
  <c r="M123" i="10"/>
  <c r="M125" i="10" s="1"/>
  <c r="M126" i="10" s="1"/>
  <c r="M17" i="10" s="1"/>
  <c r="M124" i="10"/>
  <c r="E123" i="10"/>
  <c r="E125" i="10" s="1"/>
  <c r="E126" i="10" s="1"/>
  <c r="E17" i="10" s="1"/>
  <c r="E124" i="10"/>
  <c r="J124" i="10"/>
  <c r="J123" i="10"/>
  <c r="J125" i="10" s="1"/>
  <c r="J126" i="10" s="1"/>
  <c r="J17" i="10" s="1"/>
  <c r="I123" i="10"/>
  <c r="I125" i="10" s="1"/>
  <c r="I126" i="10" s="1"/>
  <c r="I17" i="10" s="1"/>
  <c r="I124" i="10"/>
  <c r="L124" i="10"/>
  <c r="L123" i="10"/>
  <c r="L125" i="10" s="1"/>
  <c r="L126" i="10" s="1"/>
  <c r="L17" i="10" s="1"/>
  <c r="H123" i="10"/>
  <c r="H125" i="10" s="1"/>
  <c r="H126" i="10" s="1"/>
  <c r="H17" i="10" s="1"/>
  <c r="H124" i="10"/>
  <c r="K124" i="10"/>
  <c r="K123" i="10"/>
  <c r="K125" i="10" s="1"/>
  <c r="K126" i="10" s="1"/>
  <c r="K17" i="10" s="1"/>
  <c r="O123" i="10"/>
  <c r="O125" i="10" s="1"/>
  <c r="O126" i="10" s="1"/>
  <c r="O17" i="10" s="1"/>
  <c r="O124" i="10"/>
  <c r="F123" i="10"/>
  <c r="F125" i="10" s="1"/>
  <c r="F126" i="10" s="1"/>
  <c r="F17" i="10" s="1"/>
  <c r="F124" i="10"/>
  <c r="Q123" i="10"/>
  <c r="Q125" i="10" s="1"/>
  <c r="Q126" i="10" s="1"/>
  <c r="Q17" i="10" s="1"/>
  <c r="Q124" i="10"/>
  <c r="L18" i="10" l="1"/>
  <c r="L29" i="10" s="1"/>
  <c r="L28" i="10"/>
  <c r="J28" i="10"/>
  <c r="J18" i="10"/>
  <c r="J29" i="10" s="1"/>
  <c r="P18" i="10"/>
  <c r="P29" i="10" s="1"/>
  <c r="P28" i="10"/>
  <c r="F18" i="10"/>
  <c r="F29" i="10" s="1"/>
  <c r="F28" i="10"/>
  <c r="O18" i="10"/>
  <c r="O29" i="10" s="1"/>
  <c r="O28" i="10"/>
  <c r="N28" i="10"/>
  <c r="N18" i="10"/>
  <c r="N29" i="10" s="1"/>
  <c r="M28" i="10"/>
  <c r="M18" i="10"/>
  <c r="M29" i="10" s="1"/>
  <c r="I18" i="10"/>
  <c r="I29" i="10" s="1"/>
  <c r="I28" i="10"/>
  <c r="K28" i="10"/>
  <c r="K18" i="10"/>
  <c r="K29" i="10" s="1"/>
  <c r="Q28" i="10"/>
  <c r="Q18" i="10"/>
  <c r="Q29" i="10" s="1"/>
  <c r="H28" i="10"/>
  <c r="H18" i="10"/>
  <c r="H29" i="10" s="1"/>
  <c r="E18" i="10"/>
  <c r="E29" i="10" s="1"/>
  <c r="E28" i="10"/>
  <c r="G28" i="10"/>
  <c r="G18" i="10"/>
  <c r="G2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0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6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D40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Y43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C47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D48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Y54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D82" authorId="8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8" authorId="9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2" authorId="9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3" authorId="10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Y130" authorId="11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1067F211-7AF4-4168-B88D-D70868410347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B332344-083F-42C0-BBF2-2CFC811F2AD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F95C83C-8475-4F60-A8A2-179BE833BC3A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0B56D291-519C-420C-B43E-E0E1BB30136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18908FE-7F54-4D82-9C15-EACC14B4CDA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ACEECCCF-44BD-4116-8BC6-403520A22CBC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BAF34BE6-EB45-4FE5-9C26-0CBADF20413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62E7064C-B388-4590-A568-5EEBF88BA741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N79" authorId="3" shapeId="0" xr:uid="{A4EBEDE2-5F3F-4C48-8C0A-D403B877218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O79" authorId="3" shapeId="0" xr:uid="{5A1B3941-B025-44C4-AF85-052B364BF6D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P79" authorId="3" shapeId="0" xr:uid="{BA83672D-FE5B-4AFF-A649-31C78A197DA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Q79" authorId="3" shapeId="0" xr:uid="{3B6A6CBC-8211-43C5-8BF4-D062607BFE4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<sst xmlns="http://schemas.openxmlformats.org/spreadsheetml/2006/main" count="1037" uniqueCount="338">
  <si>
    <t>Dyretype</t>
  </si>
  <si>
    <t>enhed</t>
  </si>
  <si>
    <t>kilde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</si>
  <si>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</si>
  <si>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</si>
  <si>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</si>
  <si>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</si>
  <si>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</si>
  <si>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</si>
  <si>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</si>
  <si>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</si>
  <si>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</si>
  <si>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</si>
  <si>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</si>
  <si>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</si>
  <si>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</si>
  <si>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</si>
  <si>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</si>
  <si>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</si>
  <si>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</si>
  <si>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</si>
  <si>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</si>
  <si>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</si>
  <si>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</si>
  <si>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</si>
  <si>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</si>
  <si>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</si>
  <si>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</si>
  <si>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</si>
  <si>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</si>
  <si>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</si>
  <si>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</si>
  <si>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</si>
  <si>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</si>
  <si>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</si>
  <si>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</si>
  <si>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</si>
  <si>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</si>
  <si>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</si>
  <si>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</si>
  <si>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</si>
  <si>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</si>
  <si>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</si>
  <si>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</si>
  <si>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</si>
  <si>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</si>
  <si>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</si>
  <si>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</si>
  <si>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</si>
  <si>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</si>
  <si>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</si>
  <si>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</si>
  <si>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</si>
  <si>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</si>
  <si>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</si>
  <si>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</si>
  <si>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</si>
  <si>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</si>
  <si>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</si>
  <si>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</si>
  <si>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</si>
  <si>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</si>
  <si>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</si>
  <si>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</si>
  <si>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</si>
  <si>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</si>
  <si>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</si>
  <si>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</si>
  <si>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</si>
  <si>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</si>
  <si>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</si>
  <si>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</si>
  <si>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</si>
  <si>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</si>
  <si>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</si>
  <si>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</si>
  <si>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</si>
  <si>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</si>
  <si>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</si>
  <si>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</si>
  <si>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</si>
  <si>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</si>
  <si>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</si>
  <si>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</si>
  <si>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</si>
  <si>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</si>
  <si>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</si>
  <si>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</si>
  <si>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</si>
  <si>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</si>
  <si>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</si>
  <si>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</si>
  <si>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</si>
  <si>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</si>
  <si>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</si>
  <si>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</si>
  <si>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</si>
  <si>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</si>
  <si>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</si>
  <si>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</si>
  <si>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</si>
  <si>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</si>
  <si>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</si>
  <si>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</si>
  <si>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</si>
  <si>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</si>
  <si>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</si>
  <si>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</si>
  <si>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</si>
  <si>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</si>
  <si>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</si>
  <si>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</si>
  <si>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</si>
  <si>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</si>
  <si>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</si>
  <si>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</si>
  <si>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</si>
  <si>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</si>
  <si>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</si>
  <si>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</si>
  <si>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</si>
  <si>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</si>
  <si>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</si>
  <si>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</si>
  <si>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</si>
  <si>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</si>
  <si>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</si>
  <si>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</si>
  <si>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</si>
  <si>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</si>
  <si>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</si>
  <si>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</si>
  <si>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</si>
  <si>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</si>
  <si>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</si>
  <si>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</si>
  <si>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</si>
  <si>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</si>
  <si>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</si>
  <si>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</si>
  <si>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</si>
  <si>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</si>
  <si>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</si>
  <si>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</si>
  <si>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</si>
  <si>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</si>
  <si>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</si>
  <si>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</si>
  <si>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</si>
  <si>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</si>
  <si>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</si>
  <si>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</si>
  <si>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</si>
  <si>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</si>
  <si>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</si>
  <si>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</si>
  <si>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</si>
  <si>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</si>
  <si>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</si>
  <si>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</si>
  <si>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</si>
  <si>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</si>
  <si>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</si>
  <si>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</si>
  <si>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</si>
  <si>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</si>
  <si>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</si>
  <si>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</si>
  <si>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</si>
  <si>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</si>
  <si>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</si>
  <si>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</si>
  <si>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</si>
  <si>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</si>
  <si>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</si>
  <si>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</si>
  <si>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</si>
  <si>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</si>
  <si>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</si>
  <si>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</si>
  <si>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</si>
  <si>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</si>
  <si>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</si>
  <si>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</si>
  <si>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</si>
  <si>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</si>
  <si>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</si>
  <si>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</si>
  <si>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</si>
  <si>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</si>
  <si>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</si>
  <si>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</si>
  <si>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</si>
  <si>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</si>
  <si>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</si>
  <si>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</si>
  <si>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</si>
  <si>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</si>
  <si>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</si>
  <si>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</si>
  <si>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</si>
  <si>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</si>
  <si>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</si>
  <si>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</si>
  <si>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</si>
  <si>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</si>
  <si>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</si>
  <si>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</si>
  <si>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</si>
  <si>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</si>
  <si>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</si>
  <si>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</si>
  <si>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</si>
  <si>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</si>
  <si>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</si>
  <si>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</si>
  <si>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</si>
  <si>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</si>
  <si>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</si>
  <si>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</si>
  <si>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</si>
  <si>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</si>
  <si>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</si>
  <si>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</si>
  <si>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</si>
  <si>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</si>
  <si>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</si>
  <si>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</si>
  <si>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</si>
  <si>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</si>
  <si>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</si>
  <si>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</si>
  <si>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</si>
  <si>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</si>
  <si>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</si>
  <si>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</si>
  <si>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</si>
  <si>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</si>
  <si>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</si>
  <si>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</si>
  <si>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</si>
  <si>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</si>
  <si>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</si>
  <si>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</si>
  <si>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</si>
  <si>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</si>
  <si>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</si>
  <si>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</si>
  <si>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</si>
  <si>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</si>
  <si>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</si>
  <si>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</si>
  <si>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</si>
  <si>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</si>
  <si>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</si>
  <si>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</si>
  <si>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</si>
  <si>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</si>
  <si>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</si>
  <si>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</si>
  <si>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</si>
  <si>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</si>
  <si>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</si>
  <si>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</si>
  <si>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</si>
  <si>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</si>
  <si>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</si>
  <si>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</si>
  <si>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</si>
  <si>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</si>
  <si>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</si>
  <si>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</si>
  <si>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</si>
  <si>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</si>
  <si>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</si>
  <si>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</si>
  <si>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</si>
  <si>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</si>
  <si>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</si>
  <si>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</si>
  <si>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</si>
  <si>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</si>
  <si>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</si>
  <si>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</si>
  <si>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</si>
  <si>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</si>
  <si>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</si>
  <si>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</si>
  <si>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</si>
  <si>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</si>
  <si>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</si>
  <si>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</si>
  <si>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</si>
  <si>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</si>
  <si>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</si>
  <si>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</si>
  <si>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</si>
  <si>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</si>
  <si>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</si>
  <si>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</si>
  <si>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</si>
  <si>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</si>
  <si>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</si>
  <si>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</si>
  <si>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</si>
  <si>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</si>
  <si>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</si>
  <si>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</si>
  <si>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</si>
  <si>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</si>
  <si>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</si>
  <si>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</si>
  <si>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</si>
  <si>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</si>
  <si>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</si>
  <si>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</si>
  <si>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</si>
  <si>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</si>
  <si>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</si>
  <si>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</si>
  <si>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</si>
  <si>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</si>
  <si>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</si>
  <si>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</si>
  <si>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</si>
  <si>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</si>
  <si>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</si>
  <si>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</si>
  <si>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</si>
  <si>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</si>
  <si>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</si>
  <si>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</si>
  <si>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</si>
  <si>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</si>
  <si>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</si>
  <si>
    <t>Kun fra nedbrydeligt VS (VS_d), da lnA bruges i stedet for lnA'</t>
  </si>
  <si>
    <t>Ved "Sengestald med spalter (kanal, bagskyl eller ringkanal)" og "ugentlig" udslusning ændres stalden modelteknisk til at være det samme som en sengeestald med fast gulv. Derfor er kummearealet også mindre.</t>
  </si>
  <si>
    <t>Normtal 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</si>
</sst>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6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D40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Y43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C47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D48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Y54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D82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3" dT="2024-02-23T12:15:04.58" personId="{D2C498EA-9594-44E3-B5C4-BB629F5AB265}" id="{0930EF88-74C3-4C33-A61F-6E363E10EBBF}" done="1">
    <text>Denne enhed burde være kg/m3 
Kan vi ikke finde et bedre estimat for densiteten?</text>
  </threadedComment>
  <threadedComment ref="Y130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53"/>
  <sheetViews>
    <sheetView tabSelected="1" zoomScaleNormal="100" workbookViewId="0">
      <pane xSplit="4" ySplit="6" topLeftCell="BE112" activePane="bottomRight" state="frozen"/>
      <selection pane="topRight" activeCell="C1" sqref="C1"/>
      <selection pane="bottomLeft" activeCell="A3" sqref="A3"/>
      <selection pane="bottomRight" activeCell="BF115" sqref="BF115"/>
    </sheetView>
  </sheetViews>
  <sheetFormatPr defaultColWidth="9.140625" defaultRowHeight="15" x14ac:dyDescent="0.25"/>
  <cols>
    <col min="1" max="1" width="34.7109375" style="2" customWidth="1"/>
    <col min="2" max="2" width="20.5703125" style="2" customWidth="1"/>
    <col min="3" max="3" width="15.5703125" style="2" customWidth="1"/>
    <col min="4" max="4" width="18.85546875" style="2" customWidth="1"/>
    <col min="5" max="14" width="27.85546875" style="2" customWidth="1"/>
    <col min="15" max="15" width="29.42578125" style="2" customWidth="1"/>
    <col min="16" max="16" width="28" style="2" bestFit="1" customWidth="1"/>
    <col min="17" max="17" width="29.42578125" style="2" hidden="1" customWidth="1"/>
    <col min="18" max="24" width="29.42578125" style="2" bestFit="1" customWidth="1"/>
    <col min="25" max="35" width="27.140625" style="2" customWidth="1"/>
    <col min="36" max="57" width="33.28515625" style="2" bestFit="1" customWidth="1"/>
    <col min="58" max="66" width="36.42578125" style="2" bestFit="1" customWidth="1"/>
    <col min="67" max="76" width="39" style="2" bestFit="1" customWidth="1"/>
    <col min="77" max="87" width="43.85546875" style="2" bestFit="1" customWidth="1"/>
    <col min="88" max="135" width="12.5703125" style="2" customWidth="1"/>
    <col min="136" max="16384" width="9.140625" style="2"/>
  </cols>
  <sheetData>
    <row r="1" spans="1:87" x14ac:dyDescent="0.25">
      <c r="A1" s="16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5</v>
      </c>
      <c r="Z1" s="6" t="s">
        <v>5</v>
      </c>
      <c r="AA1" s="6" t="s">
        <v>5</v>
      </c>
      <c r="AB1" s="6" t="s">
        <v>5</v>
      </c>
      <c r="AC1" s="6" t="s">
        <v>5</v>
      </c>
      <c r="AD1" s="6" t="s">
        <v>5</v>
      </c>
      <c r="AE1" s="6" t="s">
        <v>5</v>
      </c>
      <c r="AF1" s="6" t="s">
        <v>5</v>
      </c>
      <c r="AG1" s="6" t="s">
        <v>5</v>
      </c>
      <c r="AH1" s="6" t="s">
        <v>5</v>
      </c>
      <c r="AI1" s="6" t="s">
        <v>5</v>
      </c>
      <c r="AJ1" s="6" t="s">
        <v>5</v>
      </c>
      <c r="AK1" s="6" t="s">
        <v>5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6" t="s">
        <v>5</v>
      </c>
      <c r="AU1" s="6" t="s">
        <v>5</v>
      </c>
      <c r="AV1" s="6" t="s">
        <v>5</v>
      </c>
      <c r="AW1" s="6" t="s">
        <v>5</v>
      </c>
      <c r="AX1" s="6" t="s">
        <v>5</v>
      </c>
      <c r="AY1" s="6" t="s">
        <v>5</v>
      </c>
      <c r="AZ1" s="6" t="s">
        <v>5</v>
      </c>
      <c r="BA1" s="6" t="s">
        <v>5</v>
      </c>
      <c r="BB1" s="6" t="s">
        <v>5</v>
      </c>
      <c r="BC1" s="6" t="s">
        <v>5</v>
      </c>
      <c r="BD1" s="6" t="s">
        <v>5</v>
      </c>
      <c r="BE1" s="6" t="s">
        <v>5</v>
      </c>
      <c r="BF1" s="6" t="s">
        <v>6</v>
      </c>
      <c r="BG1" s="6" t="s">
        <v>6</v>
      </c>
      <c r="BH1" s="6" t="s">
        <v>6</v>
      </c>
      <c r="BI1" s="6" t="s">
        <v>6</v>
      </c>
      <c r="BJ1" s="6" t="s">
        <v>6</v>
      </c>
      <c r="BK1" s="6" t="s">
        <v>6</v>
      </c>
      <c r="BL1" s="6" t="s">
        <v>6</v>
      </c>
      <c r="BM1" s="6" t="s">
        <v>6</v>
      </c>
      <c r="BN1" s="6" t="s">
        <v>6</v>
      </c>
      <c r="BO1" s="6" t="s">
        <v>6</v>
      </c>
      <c r="BP1" s="6" t="s">
        <v>6</v>
      </c>
      <c r="BQ1" s="6" t="s">
        <v>6</v>
      </c>
      <c r="BR1" s="6" t="s">
        <v>6</v>
      </c>
      <c r="BS1" s="6" t="s">
        <v>6</v>
      </c>
      <c r="BT1" s="6" t="s">
        <v>6</v>
      </c>
      <c r="BU1" s="6" t="s">
        <v>6</v>
      </c>
      <c r="BV1" s="6" t="s">
        <v>6</v>
      </c>
      <c r="BW1" s="6" t="s">
        <v>6</v>
      </c>
      <c r="BX1" s="6" t="s">
        <v>6</v>
      </c>
      <c r="BY1" s="6" t="s">
        <v>6</v>
      </c>
      <c r="BZ1" s="6" t="s">
        <v>6</v>
      </c>
      <c r="CA1" s="6" t="s">
        <v>6</v>
      </c>
      <c r="CB1" s="6" t="s">
        <v>6</v>
      </c>
      <c r="CC1" s="6" t="s">
        <v>6</v>
      </c>
      <c r="CD1" s="6" t="s">
        <v>6</v>
      </c>
      <c r="CE1" s="6" t="s">
        <v>6</v>
      </c>
      <c r="CF1" s="6" t="s">
        <v>6</v>
      </c>
      <c r="CG1" s="6" t="s">
        <v>6</v>
      </c>
      <c r="CH1" s="6" t="s">
        <v>6</v>
      </c>
      <c r="CI1" s="6" t="s">
        <v>6</v>
      </c>
    </row>
    <row r="2" spans="1:87" ht="15.75" customHeight="1" x14ac:dyDescent="0.25">
      <c r="A2" s="16" t="s">
        <v>7</v>
      </c>
      <c r="D2" s="2" t="s">
        <v>8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10</v>
      </c>
      <c r="V2" s="6" t="s">
        <v>10</v>
      </c>
      <c r="W2" s="6" t="s">
        <v>10</v>
      </c>
      <c r="X2" s="6" t="s">
        <v>10</v>
      </c>
      <c r="Y2" s="6" t="s">
        <v>11</v>
      </c>
      <c r="Z2" s="6" t="s">
        <v>11</v>
      </c>
      <c r="AA2" s="6" t="s">
        <v>11</v>
      </c>
      <c r="AB2" s="6" t="s">
        <v>11</v>
      </c>
      <c r="AC2" s="6" t="s">
        <v>11</v>
      </c>
      <c r="AD2" s="6" t="s">
        <v>11</v>
      </c>
      <c r="AE2" s="6" t="s">
        <v>11</v>
      </c>
      <c r="AF2" s="6" t="s">
        <v>11</v>
      </c>
      <c r="AG2" s="6" t="s">
        <v>11</v>
      </c>
      <c r="AH2" s="6" t="s">
        <v>11</v>
      </c>
      <c r="AI2" s="6" t="s">
        <v>11</v>
      </c>
      <c r="AJ2" s="6" t="s">
        <v>12</v>
      </c>
      <c r="AK2" s="6" t="s">
        <v>12</v>
      </c>
      <c r="AL2" s="6" t="s">
        <v>12</v>
      </c>
      <c r="AM2" s="6" t="s">
        <v>12</v>
      </c>
      <c r="AN2" s="6" t="s">
        <v>12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13</v>
      </c>
      <c r="AV2" s="6" t="s">
        <v>13</v>
      </c>
      <c r="AW2" s="6" t="s">
        <v>13</v>
      </c>
      <c r="AX2" s="6" t="s">
        <v>13</v>
      </c>
      <c r="AY2" s="6" t="s">
        <v>13</v>
      </c>
      <c r="AZ2" s="6" t="s">
        <v>13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14</v>
      </c>
      <c r="BG2" s="6" t="s">
        <v>14</v>
      </c>
      <c r="BH2" s="6" t="s">
        <v>14</v>
      </c>
      <c r="BI2" s="6" t="s">
        <v>14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15</v>
      </c>
      <c r="BP2" s="6" t="s">
        <v>15</v>
      </c>
      <c r="BQ2" s="6" t="s">
        <v>15</v>
      </c>
      <c r="BR2" s="6" t="s">
        <v>15</v>
      </c>
      <c r="BS2" s="6" t="s">
        <v>15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16</v>
      </c>
      <c r="BZ2" s="6" t="s">
        <v>16</v>
      </c>
      <c r="CA2" s="6" t="s">
        <v>16</v>
      </c>
      <c r="CB2" s="6" t="s">
        <v>16</v>
      </c>
      <c r="CC2" s="6" t="s">
        <v>16</v>
      </c>
      <c r="CD2" s="6" t="s">
        <v>16</v>
      </c>
      <c r="CE2" s="6" t="s">
        <v>16</v>
      </c>
      <c r="CF2" s="6" t="s">
        <v>16</v>
      </c>
      <c r="CG2" s="6" t="s">
        <v>16</v>
      </c>
      <c r="CH2" s="6" t="s">
        <v>16</v>
      </c>
      <c r="CI2" s="6" t="s">
        <v>16</v>
      </c>
    </row>
    <row r="3" spans="1:87" ht="15" customHeight="1" x14ac:dyDescent="0.25">
      <c r="A3" s="1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18</v>
      </c>
      <c r="Z3" s="6" t="s">
        <v>28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26</v>
      </c>
      <c r="AI3" s="6" t="s">
        <v>27</v>
      </c>
      <c r="AJ3" s="6" t="s">
        <v>18</v>
      </c>
      <c r="AK3" s="6" t="s">
        <v>28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26</v>
      </c>
      <c r="AT3" s="6" t="s">
        <v>27</v>
      </c>
      <c r="AU3" s="6" t="s">
        <v>18</v>
      </c>
      <c r="AV3" s="6" t="s">
        <v>28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26</v>
      </c>
      <c r="BE3" s="6" t="s">
        <v>27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26</v>
      </c>
      <c r="BX3" s="6" t="s">
        <v>27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25</v>
      </c>
      <c r="CG3" s="6" t="s">
        <v>26</v>
      </c>
      <c r="CH3" s="6" t="s">
        <v>28</v>
      </c>
      <c r="CI3" s="6" t="s">
        <v>27</v>
      </c>
    </row>
    <row r="4" spans="1:87" s="27" customFormat="1" x14ac:dyDescent="0.25">
      <c r="A4" s="16" t="s">
        <v>29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20</v>
      </c>
      <c r="X4" s="28">
        <v>20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 t="s">
        <v>30</v>
      </c>
      <c r="AV4" s="28" t="s">
        <v>30</v>
      </c>
      <c r="AW4" s="28" t="s">
        <v>30</v>
      </c>
      <c r="AX4" s="28" t="s">
        <v>30</v>
      </c>
      <c r="AY4" s="28" t="s">
        <v>30</v>
      </c>
      <c r="AZ4" s="28" t="s">
        <v>30</v>
      </c>
      <c r="BA4" s="28" t="s">
        <v>30</v>
      </c>
      <c r="BB4" s="28" t="s">
        <v>30</v>
      </c>
      <c r="BC4" s="28" t="s">
        <v>30</v>
      </c>
      <c r="BD4" s="28" t="s">
        <v>30</v>
      </c>
      <c r="BE4" s="28" t="s">
        <v>30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 t="s">
        <v>31</v>
      </c>
      <c r="BZ4" s="28" t="s">
        <v>31</v>
      </c>
      <c r="CA4" s="28" t="s">
        <v>31</v>
      </c>
      <c r="CB4" s="28" t="s">
        <v>31</v>
      </c>
      <c r="CC4" s="28" t="s">
        <v>31</v>
      </c>
      <c r="CD4" s="28" t="s">
        <v>31</v>
      </c>
      <c r="CE4" s="28" t="s">
        <v>31</v>
      </c>
      <c r="CF4" s="28" t="s">
        <v>31</v>
      </c>
      <c r="CG4" s="28" t="s">
        <v>31</v>
      </c>
      <c r="CH4" s="28" t="s">
        <v>31</v>
      </c>
      <c r="CI4" s="28" t="s">
        <v>31</v>
      </c>
    </row>
    <row r="5" spans="1:87" s="27" customFormat="1" x14ac:dyDescent="0.25">
      <c r="A5" s="16" t="s">
        <v>32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</row>
    <row r="6" spans="1:87" x14ac:dyDescent="0.25">
      <c r="A6" s="16" t="s">
        <v>107</v>
      </c>
      <c r="B6" s="2" t="s">
        <v>100</v>
      </c>
      <c r="D6" s="2" t="s">
        <v>34</v>
      </c>
      <c r="E6" s="10">
        <v>54</v>
      </c>
      <c r="F6" s="10">
        <v>7</v>
      </c>
      <c r="G6" s="10">
        <v>7</v>
      </c>
      <c r="H6" s="10">
        <v>7</v>
      </c>
      <c r="I6" s="10">
        <v>54</v>
      </c>
      <c r="J6" s="10">
        <v>54</v>
      </c>
      <c r="K6" s="10">
        <v>54</v>
      </c>
      <c r="L6" s="10">
        <v>54</v>
      </c>
      <c r="M6" s="10">
        <v>7</v>
      </c>
      <c r="N6" s="10">
        <v>54</v>
      </c>
      <c r="O6" s="10">
        <v>27</v>
      </c>
      <c r="P6" s="10">
        <v>7</v>
      </c>
      <c r="Q6" s="10">
        <v>7</v>
      </c>
      <c r="R6" s="10">
        <v>7</v>
      </c>
      <c r="S6" s="10">
        <v>27</v>
      </c>
      <c r="T6" s="10">
        <v>27</v>
      </c>
      <c r="U6" s="10">
        <v>27</v>
      </c>
      <c r="V6" s="10">
        <v>27</v>
      </c>
      <c r="W6" s="10">
        <v>7</v>
      </c>
      <c r="X6" s="10">
        <v>27</v>
      </c>
      <c r="Y6" s="10">
        <v>30</v>
      </c>
      <c r="Z6" s="10">
        <v>1</v>
      </c>
      <c r="AA6" s="10">
        <v>7</v>
      </c>
      <c r="AB6" s="10">
        <v>7</v>
      </c>
      <c r="AC6" s="10">
        <v>7</v>
      </c>
      <c r="AD6" s="10">
        <v>29</v>
      </c>
      <c r="AE6" s="10">
        <v>29</v>
      </c>
      <c r="AF6" s="10">
        <v>29</v>
      </c>
      <c r="AG6" s="10">
        <v>29</v>
      </c>
      <c r="AH6" s="10">
        <v>7</v>
      </c>
      <c r="AI6" s="10">
        <v>29</v>
      </c>
      <c r="AJ6" s="10">
        <v>22</v>
      </c>
      <c r="AK6" s="10">
        <v>1</v>
      </c>
      <c r="AL6" s="10">
        <v>7</v>
      </c>
      <c r="AM6" s="10">
        <v>7</v>
      </c>
      <c r="AN6" s="10">
        <v>7</v>
      </c>
      <c r="AO6" s="10">
        <v>22</v>
      </c>
      <c r="AP6" s="10">
        <v>22</v>
      </c>
      <c r="AQ6" s="10">
        <v>22</v>
      </c>
      <c r="AR6" s="10">
        <v>22</v>
      </c>
      <c r="AS6" s="10">
        <v>7</v>
      </c>
      <c r="AT6" s="10">
        <v>22</v>
      </c>
      <c r="AU6" s="10">
        <v>15</v>
      </c>
      <c r="AV6" s="10">
        <v>1</v>
      </c>
      <c r="AW6" s="10">
        <v>7</v>
      </c>
      <c r="AX6" s="10">
        <v>7</v>
      </c>
      <c r="AY6" s="10">
        <v>7</v>
      </c>
      <c r="AZ6" s="10">
        <v>15</v>
      </c>
      <c r="BA6" s="10">
        <v>15</v>
      </c>
      <c r="BB6" s="10">
        <v>15</v>
      </c>
      <c r="BC6" s="10">
        <v>15</v>
      </c>
      <c r="BD6" s="10">
        <v>7</v>
      </c>
      <c r="BE6" s="10">
        <v>15</v>
      </c>
      <c r="BF6" s="10">
        <v>35</v>
      </c>
      <c r="BG6" s="10">
        <v>7</v>
      </c>
      <c r="BH6" s="10">
        <v>7</v>
      </c>
      <c r="BI6" s="10">
        <v>7</v>
      </c>
      <c r="BJ6" s="10">
        <v>35</v>
      </c>
      <c r="BK6" s="10">
        <v>35</v>
      </c>
      <c r="BL6" s="10">
        <v>35</v>
      </c>
      <c r="BM6" s="10">
        <v>35</v>
      </c>
      <c r="BN6" s="10">
        <v>35</v>
      </c>
      <c r="BO6" s="10">
        <v>35</v>
      </c>
      <c r="BP6" s="10">
        <v>7</v>
      </c>
      <c r="BQ6" s="10">
        <v>7</v>
      </c>
      <c r="BR6" s="10">
        <v>7</v>
      </c>
      <c r="BS6" s="10">
        <v>35</v>
      </c>
      <c r="BT6" s="10">
        <v>35</v>
      </c>
      <c r="BU6" s="10">
        <v>35</v>
      </c>
      <c r="BV6" s="10">
        <v>35</v>
      </c>
      <c r="BW6" s="10">
        <v>7</v>
      </c>
      <c r="BX6" s="10">
        <v>35</v>
      </c>
      <c r="BY6" s="10">
        <v>36</v>
      </c>
      <c r="BZ6" s="10">
        <v>7</v>
      </c>
      <c r="CA6" s="10">
        <v>7</v>
      </c>
      <c r="CB6" s="10">
        <v>7</v>
      </c>
      <c r="CC6" s="10">
        <v>36</v>
      </c>
      <c r="CD6" s="10">
        <v>36</v>
      </c>
      <c r="CE6" s="10">
        <v>36</v>
      </c>
      <c r="CF6" s="10">
        <v>36</v>
      </c>
      <c r="CG6" s="10">
        <v>7</v>
      </c>
      <c r="CH6" s="10">
        <v>1</v>
      </c>
      <c r="CI6" s="10">
        <v>36</v>
      </c>
    </row>
    <row r="7" spans="1:87" x14ac:dyDescent="0.25">
      <c r="A7" s="16" t="s">
        <v>108</v>
      </c>
      <c r="B7" s="2" t="s">
        <v>100</v>
      </c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</row>
    <row r="8" spans="1:87" x14ac:dyDescent="0.25">
      <c r="A8" s="16" t="s">
        <v>109</v>
      </c>
      <c r="B8" s="2" t="s">
        <v>101</v>
      </c>
      <c r="D8" s="2" t="s">
        <v>36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  <c r="CH8" s="3">
        <v>35</v>
      </c>
      <c r="CI8" s="3">
        <v>35</v>
      </c>
    </row>
    <row r="9" spans="1:87" x14ac:dyDescent="0.25">
      <c r="A9" s="16" t="s">
        <v>110</v>
      </c>
      <c r="B9" s="2" t="s">
        <v>101</v>
      </c>
      <c r="D9" s="2" t="s">
        <v>329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1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1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1</v>
      </c>
      <c r="CI9" s="3">
        <v>5</v>
      </c>
    </row>
    <row r="10" spans="1:87" x14ac:dyDescent="0.25">
      <c r="A10" s="16" t="s">
        <v>115</v>
      </c>
      <c r="B10" s="23" t="s">
        <v>116</v>
      </c>
      <c r="C10" s="23"/>
      <c r="D10" s="2" t="s">
        <v>328</v>
      </c>
      <c r="E10" s="5">
        <v>0</v>
      </c>
      <c r="F10" s="5">
        <v>0.4</v>
      </c>
      <c r="G10" s="5">
        <v>0.64</v>
      </c>
      <c r="H10" s="5">
        <v>0.7</v>
      </c>
      <c r="I10" s="5">
        <v>0.4</v>
      </c>
      <c r="J10" s="5">
        <v>0.64</v>
      </c>
      <c r="K10" s="5">
        <v>0.7</v>
      </c>
      <c r="L10" s="5">
        <v>0.7</v>
      </c>
      <c r="M10" s="5">
        <v>0</v>
      </c>
      <c r="N10" s="5">
        <v>0</v>
      </c>
      <c r="O10" s="5">
        <v>0</v>
      </c>
      <c r="P10" s="5">
        <v>0.4</v>
      </c>
      <c r="Q10" s="5">
        <v>0.64</v>
      </c>
      <c r="R10" s="5">
        <v>0.7</v>
      </c>
      <c r="S10" s="5">
        <v>0.4</v>
      </c>
      <c r="T10" s="5">
        <v>0.64</v>
      </c>
      <c r="U10" s="5">
        <v>0.7</v>
      </c>
      <c r="V10" s="5">
        <v>0.7</v>
      </c>
      <c r="W10" s="5">
        <v>0</v>
      </c>
      <c r="X10" s="5">
        <v>0</v>
      </c>
      <c r="Y10" s="5">
        <v>0</v>
      </c>
      <c r="Z10" s="5">
        <v>0</v>
      </c>
      <c r="AA10" s="5">
        <v>0.4</v>
      </c>
      <c r="AB10" s="5">
        <v>0.64</v>
      </c>
      <c r="AC10" s="5">
        <v>0.7</v>
      </c>
      <c r="AD10" s="5">
        <v>0.4</v>
      </c>
      <c r="AE10" s="5">
        <v>0.64</v>
      </c>
      <c r="AF10" s="5">
        <v>0.7</v>
      </c>
      <c r="AG10" s="5">
        <v>0.7</v>
      </c>
      <c r="AH10" s="5">
        <v>0</v>
      </c>
      <c r="AI10" s="5">
        <v>0</v>
      </c>
      <c r="AJ10" s="5">
        <v>0</v>
      </c>
      <c r="AK10" s="5">
        <v>0</v>
      </c>
      <c r="AL10" s="5">
        <v>0.4</v>
      </c>
      <c r="AM10" s="5">
        <v>0.64</v>
      </c>
      <c r="AN10" s="5">
        <v>0.7</v>
      </c>
      <c r="AO10" s="5">
        <v>0.4</v>
      </c>
      <c r="AP10" s="5">
        <v>0.64</v>
      </c>
      <c r="AQ10" s="5">
        <v>0.7</v>
      </c>
      <c r="AR10" s="5">
        <v>0.7</v>
      </c>
      <c r="AS10" s="5">
        <v>0</v>
      </c>
      <c r="AT10" s="5">
        <v>0</v>
      </c>
      <c r="AU10" s="5">
        <v>0</v>
      </c>
      <c r="AV10" s="5">
        <v>0</v>
      </c>
      <c r="AW10" s="5">
        <v>0.4</v>
      </c>
      <c r="AX10" s="5">
        <v>0.64</v>
      </c>
      <c r="AY10" s="5">
        <v>0.7</v>
      </c>
      <c r="AZ10" s="5">
        <v>0.4</v>
      </c>
      <c r="BA10" s="5">
        <v>0.64</v>
      </c>
      <c r="BB10" s="5">
        <v>0.7</v>
      </c>
      <c r="BC10" s="5">
        <v>0.7</v>
      </c>
      <c r="BD10" s="5">
        <v>0</v>
      </c>
      <c r="BE10" s="5">
        <v>0</v>
      </c>
      <c r="BF10" s="5">
        <v>0</v>
      </c>
      <c r="BG10" s="5">
        <v>0.4</v>
      </c>
      <c r="BH10" s="5">
        <v>0.64</v>
      </c>
      <c r="BI10" s="5">
        <v>0.7</v>
      </c>
      <c r="BJ10" s="5">
        <v>0.4</v>
      </c>
      <c r="BK10" s="5">
        <v>0.64</v>
      </c>
      <c r="BL10" s="5">
        <v>0.7</v>
      </c>
      <c r="BM10" s="5">
        <v>0.7</v>
      </c>
      <c r="BN10" s="5">
        <v>0</v>
      </c>
      <c r="BO10" s="5">
        <v>0</v>
      </c>
      <c r="BP10" s="5">
        <v>0.4</v>
      </c>
      <c r="BQ10" s="5">
        <v>0.64</v>
      </c>
      <c r="BR10" s="5">
        <v>0.7</v>
      </c>
      <c r="BS10" s="5">
        <v>0.4</v>
      </c>
      <c r="BT10" s="5">
        <v>0.64</v>
      </c>
      <c r="BU10" s="5">
        <v>0.7</v>
      </c>
      <c r="BV10" s="5">
        <v>0.7</v>
      </c>
      <c r="BW10" s="5">
        <v>0</v>
      </c>
      <c r="BX10" s="5">
        <v>0</v>
      </c>
      <c r="BY10" s="5">
        <v>0</v>
      </c>
      <c r="BZ10" s="5">
        <v>0.4</v>
      </c>
      <c r="CA10" s="5">
        <v>0.64</v>
      </c>
      <c r="CB10" s="5">
        <v>0.7</v>
      </c>
      <c r="CC10" s="5">
        <v>0.4</v>
      </c>
      <c r="CD10" s="5">
        <v>0.64</v>
      </c>
      <c r="CE10" s="5">
        <v>0.7</v>
      </c>
      <c r="CF10" s="5">
        <v>0.7</v>
      </c>
      <c r="CG10" s="5">
        <v>0</v>
      </c>
      <c r="CH10" s="5">
        <v>0</v>
      </c>
      <c r="CI10" s="5">
        <v>0</v>
      </c>
    </row>
    <row r="11" spans="1:87" s="17" customFormat="1" x14ac:dyDescent="0.25">
      <c r="A11" s="16" t="s">
        <v>111</v>
      </c>
      <c r="B11" s="17" t="s">
        <v>101</v>
      </c>
      <c r="E11" s="20">
        <f t="shared" ref="E11:CC11" si="0">+E6*E13+E9</f>
        <v>35.418807017543855</v>
      </c>
      <c r="F11" s="20">
        <f t="shared" ref="F11:H11" si="1">+F6*F13+F9</f>
        <v>8.9431786874593886</v>
      </c>
      <c r="G11" s="20">
        <f t="shared" si="1"/>
        <v>8.9431786874593886</v>
      </c>
      <c r="H11" s="20">
        <f t="shared" si="1"/>
        <v>8.9431786874593886</v>
      </c>
      <c r="I11" s="20">
        <f t="shared" si="0"/>
        <v>35.418807017543855</v>
      </c>
      <c r="J11" s="20">
        <f t="shared" ref="J11:K11" si="2">+J6*J13+J9</f>
        <v>35.418807017543855</v>
      </c>
      <c r="K11" s="20">
        <f t="shared" si="2"/>
        <v>35.418807017543855</v>
      </c>
      <c r="L11" s="20">
        <f t="shared" ref="L11" si="3">+L6*L13+L9</f>
        <v>35.418807017543855</v>
      </c>
      <c r="M11" s="20">
        <f t="shared" si="0"/>
        <v>8.9431786874593886</v>
      </c>
      <c r="N11" s="20">
        <f t="shared" ref="N11" si="4">+N6*N13+N9</f>
        <v>35.418807017543855</v>
      </c>
      <c r="O11" s="20">
        <f t="shared" ref="O11:W11" si="5">+O6*O13+O9</f>
        <v>26.611588477366254</v>
      </c>
      <c r="P11" s="20">
        <f t="shared" ref="P11:R11" si="6">+P6*P13+P9</f>
        <v>10.603004420057918</v>
      </c>
      <c r="Q11" s="20">
        <f t="shared" si="6"/>
        <v>14.112586958473624</v>
      </c>
      <c r="R11" s="20">
        <f t="shared" si="6"/>
        <v>10.603004420057918</v>
      </c>
      <c r="S11" s="20">
        <f t="shared" si="5"/>
        <v>26.611588477366254</v>
      </c>
      <c r="T11" s="20">
        <f t="shared" ref="T11:U11" si="7">+T6*T13+T9</f>
        <v>26.611588477366254</v>
      </c>
      <c r="U11" s="20">
        <f t="shared" si="7"/>
        <v>26.611588477366254</v>
      </c>
      <c r="V11" s="20">
        <f t="shared" ref="V11" si="8">+V6*V13+V9</f>
        <v>26.611588477366254</v>
      </c>
      <c r="W11" s="20">
        <f t="shared" si="5"/>
        <v>10.603004420057918</v>
      </c>
      <c r="X11" s="20">
        <f t="shared" ref="X11" si="9">+X6*X13+X9</f>
        <v>26.611588477366254</v>
      </c>
      <c r="Y11" s="20">
        <f t="shared" si="0"/>
        <v>34.896395982559952</v>
      </c>
      <c r="Z11" s="20">
        <f t="shared" ref="Z11" si="10">+Z6*Z13+Z9</f>
        <v>1.9965465327519982</v>
      </c>
      <c r="AA11" s="20">
        <f t="shared" ref="AA11:AC11" si="11">+AA6*AA13+AA9</f>
        <v>11.975825729263988</v>
      </c>
      <c r="AB11" s="20">
        <f t="shared" si="11"/>
        <v>11.975825729263988</v>
      </c>
      <c r="AC11" s="20">
        <f t="shared" si="11"/>
        <v>11.975825729263988</v>
      </c>
      <c r="AD11" s="20">
        <f t="shared" si="0"/>
        <v>33.899849449807945</v>
      </c>
      <c r="AE11" s="20">
        <f t="shared" ref="AE11:AF11" si="12">+AE6*AE13+AE9</f>
        <v>33.899849449807945</v>
      </c>
      <c r="AF11" s="20">
        <f t="shared" si="12"/>
        <v>33.899849449807945</v>
      </c>
      <c r="AG11" s="20">
        <f t="shared" ref="AG11" si="13">+AG6*AG13+AG9</f>
        <v>33.899849449807945</v>
      </c>
      <c r="AH11" s="20">
        <f t="shared" ref="AH11:AI11" si="14">+AH6*AH13+AH9</f>
        <v>11.975825729263988</v>
      </c>
      <c r="AI11" s="20">
        <f t="shared" si="14"/>
        <v>33.899849449807945</v>
      </c>
      <c r="AJ11" s="20">
        <f t="shared" si="0"/>
        <v>33.082457349910243</v>
      </c>
      <c r="AK11" s="20">
        <f t="shared" ref="AK11" si="15">+AK6*AK13+AK9</f>
        <v>2.2764753340868293</v>
      </c>
      <c r="AL11" s="20">
        <f t="shared" ref="AL11:AN11" si="16">+AL6*AL13+AL9</f>
        <v>13.935327338607806</v>
      </c>
      <c r="AM11" s="20">
        <f t="shared" si="16"/>
        <v>13.935327338607806</v>
      </c>
      <c r="AN11" s="20">
        <f t="shared" si="16"/>
        <v>13.935327338607806</v>
      </c>
      <c r="AO11" s="20">
        <f t="shared" si="0"/>
        <v>33.082457349910243</v>
      </c>
      <c r="AP11" s="20">
        <f t="shared" ref="AP11:AQ11" si="17">+AP6*AP13+AP9</f>
        <v>33.082457349910243</v>
      </c>
      <c r="AQ11" s="20">
        <f t="shared" si="17"/>
        <v>33.082457349910243</v>
      </c>
      <c r="AR11" s="20">
        <f t="shared" ref="AR11" si="18">+AR6*AR13+AR9</f>
        <v>33.082457349910243</v>
      </c>
      <c r="AS11" s="20">
        <f t="shared" ref="AS11:AT11" si="19">+AS6*AS13+AS9</f>
        <v>13.935327338607806</v>
      </c>
      <c r="AT11" s="20">
        <f t="shared" si="19"/>
        <v>33.082457349910243</v>
      </c>
      <c r="AU11" s="20">
        <f t="shared" si="0"/>
        <v>41.257331297998242</v>
      </c>
      <c r="AV11" s="20">
        <f t="shared" ref="AV11" si="20">+AV6*AV13+AV9</f>
        <v>3.4171554198665492</v>
      </c>
      <c r="AW11" s="20">
        <f t="shared" ref="AW11:AY11" si="21">+AW6*AW13+AW9</f>
        <v>21.920087939065844</v>
      </c>
      <c r="AX11" s="20">
        <f t="shared" si="21"/>
        <v>21.920087939065844</v>
      </c>
      <c r="AY11" s="20">
        <f t="shared" si="21"/>
        <v>21.920087939065844</v>
      </c>
      <c r="AZ11" s="20">
        <f t="shared" si="0"/>
        <v>41.257331297998242</v>
      </c>
      <c r="BA11" s="20">
        <f t="shared" ref="BA11:BB11" si="22">+BA6*BA13+BA9</f>
        <v>41.257331297998242</v>
      </c>
      <c r="BB11" s="20">
        <f t="shared" si="22"/>
        <v>41.257331297998242</v>
      </c>
      <c r="BC11" s="20">
        <f t="shared" ref="BC11" si="23">+BC6*BC13+BC9</f>
        <v>41.257331297998242</v>
      </c>
      <c r="BD11" s="20">
        <f t="shared" ref="BD11:BE11" si="24">+BD6*BD13+BD9</f>
        <v>21.920087939065844</v>
      </c>
      <c r="BE11" s="20">
        <f t="shared" si="24"/>
        <v>41.257331297998242</v>
      </c>
      <c r="BF11" s="20">
        <f t="shared" si="0"/>
        <v>19.931892876103841</v>
      </c>
      <c r="BG11" s="20">
        <f t="shared" ref="BG11:BI11" si="25">+BG6*BG13+BG9</f>
        <v>7.986378575220769</v>
      </c>
      <c r="BH11" s="20">
        <f t="shared" si="25"/>
        <v>7.986378575220769</v>
      </c>
      <c r="BI11" s="20">
        <f t="shared" si="25"/>
        <v>7.986378575220769</v>
      </c>
      <c r="BJ11" s="20">
        <f t="shared" si="0"/>
        <v>19.931892876103841</v>
      </c>
      <c r="BK11" s="20">
        <f t="shared" ref="BK11:BL11" si="26">+BK6*BK13+BK9</f>
        <v>19.931892876103841</v>
      </c>
      <c r="BL11" s="20">
        <f t="shared" si="26"/>
        <v>19.931892876103841</v>
      </c>
      <c r="BM11" s="20">
        <f t="shared" ref="BM11" si="27">+BM6*BM13+BM9</f>
        <v>19.931892876103841</v>
      </c>
      <c r="BN11" s="20">
        <f t="shared" ref="BN11" si="28">+BN6*BN13+BN9</f>
        <v>19.931892876103841</v>
      </c>
      <c r="BO11" s="20">
        <f t="shared" si="0"/>
        <v>34.863785752207683</v>
      </c>
      <c r="BP11" s="20">
        <f t="shared" ref="BP11:BR11" si="29">+BP6*BP13+BP9</f>
        <v>10.972757150441538</v>
      </c>
      <c r="BQ11" s="20">
        <f t="shared" si="29"/>
        <v>10.972757150441538</v>
      </c>
      <c r="BR11" s="20">
        <f t="shared" si="29"/>
        <v>10.972757150441538</v>
      </c>
      <c r="BS11" s="20">
        <f t="shared" si="0"/>
        <v>34.863785752207683</v>
      </c>
      <c r="BT11" s="20">
        <f t="shared" ref="BT11:BU11" si="30">+BT6*BT13+BT9</f>
        <v>34.863785752207683</v>
      </c>
      <c r="BU11" s="20">
        <f t="shared" si="30"/>
        <v>34.863785752207683</v>
      </c>
      <c r="BV11" s="20">
        <f t="shared" ref="BV11" si="31">+BV6*BV13+BV9</f>
        <v>34.863785752207683</v>
      </c>
      <c r="BW11" s="20">
        <f t="shared" ref="BW11" si="32">+BW6*BW13+BW9</f>
        <v>10.972757150441538</v>
      </c>
      <c r="BX11" s="20">
        <f t="shared" ref="BX11" si="33">+BX6*BX13+BX9</f>
        <v>34.863785752207683</v>
      </c>
      <c r="BY11" s="20">
        <f t="shared" si="0"/>
        <v>35.458986594724088</v>
      </c>
      <c r="BZ11" s="20">
        <f t="shared" ref="BZ11:CB11" si="34">+BZ6*BZ13+BZ9</f>
        <v>10.922580726751907</v>
      </c>
      <c r="CA11" s="20">
        <f t="shared" si="34"/>
        <v>10.922580726751907</v>
      </c>
      <c r="CB11" s="20">
        <f t="shared" si="34"/>
        <v>10.922580726751907</v>
      </c>
      <c r="CC11" s="20">
        <f t="shared" si="0"/>
        <v>35.458986594724088</v>
      </c>
      <c r="CD11" s="20">
        <f t="shared" ref="CD11:CE11" si="35">+CD6*CD13+CD9</f>
        <v>35.458986594724088</v>
      </c>
      <c r="CE11" s="20">
        <f t="shared" si="35"/>
        <v>35.458986594724088</v>
      </c>
      <c r="CF11" s="20">
        <f t="shared" ref="CF11" si="36">+CF6*CF13+CF9</f>
        <v>35.458986594724088</v>
      </c>
      <c r="CG11" s="20">
        <f t="shared" ref="CG11" si="37">+CG6*CG13+CG9</f>
        <v>10.922580726751907</v>
      </c>
      <c r="CH11" s="20">
        <f t="shared" ref="CH11:CI11" si="38">+CH6*CH13+CH9</f>
        <v>1.8460829609645582</v>
      </c>
      <c r="CI11" s="20">
        <f t="shared" si="38"/>
        <v>35.458986594724088</v>
      </c>
    </row>
    <row r="12" spans="1:87" s="17" customFormat="1" x14ac:dyDescent="0.25">
      <c r="A12" s="16" t="s">
        <v>112</v>
      </c>
      <c r="B12" s="17" t="s">
        <v>101</v>
      </c>
      <c r="E12" s="20">
        <f t="shared" ref="E12:CC12" si="39">0.5*(E11-E9)+E9</f>
        <v>20.209403508771928</v>
      </c>
      <c r="F12" s="20">
        <f t="shared" ref="F12:H12" si="40">0.5*(F11-F9)+F9</f>
        <v>6.9715893437296943</v>
      </c>
      <c r="G12" s="20">
        <f t="shared" si="40"/>
        <v>6.9715893437296943</v>
      </c>
      <c r="H12" s="20">
        <f t="shared" si="40"/>
        <v>6.9715893437296943</v>
      </c>
      <c r="I12" s="20">
        <f t="shared" si="39"/>
        <v>20.209403508771928</v>
      </c>
      <c r="J12" s="20">
        <f t="shared" ref="J12:K12" si="41">0.5*(J11-J9)+J9</f>
        <v>20.209403508771928</v>
      </c>
      <c r="K12" s="20">
        <f t="shared" si="41"/>
        <v>20.209403508771928</v>
      </c>
      <c r="L12" s="20">
        <f t="shared" ref="L12" si="42">0.5*(L11-L9)+L9</f>
        <v>20.209403508771928</v>
      </c>
      <c r="M12" s="20">
        <f t="shared" si="39"/>
        <v>6.9715893437296943</v>
      </c>
      <c r="N12" s="20">
        <f t="shared" ref="N12" si="43">0.5*(N11-N9)+N9</f>
        <v>20.209403508771928</v>
      </c>
      <c r="O12" s="20">
        <f t="shared" ref="O12:W12" si="44">0.5*(O11-O9)+O9</f>
        <v>15.805794238683127</v>
      </c>
      <c r="P12" s="20">
        <f t="shared" ref="P12:R12" si="45">0.5*(P11-P9)+P9</f>
        <v>7.8015022100289588</v>
      </c>
      <c r="Q12" s="20">
        <f t="shared" si="45"/>
        <v>9.5562934792368122</v>
      </c>
      <c r="R12" s="20">
        <f t="shared" si="45"/>
        <v>7.8015022100289588</v>
      </c>
      <c r="S12" s="20">
        <f t="shared" si="44"/>
        <v>15.805794238683127</v>
      </c>
      <c r="T12" s="20">
        <f t="shared" ref="T12:U12" si="46">0.5*(T11-T9)+T9</f>
        <v>15.805794238683127</v>
      </c>
      <c r="U12" s="20">
        <f t="shared" si="46"/>
        <v>15.805794238683127</v>
      </c>
      <c r="V12" s="20">
        <f t="shared" ref="V12" si="47">0.5*(V11-V9)+V9</f>
        <v>15.805794238683127</v>
      </c>
      <c r="W12" s="20">
        <f t="shared" si="44"/>
        <v>7.8015022100289588</v>
      </c>
      <c r="X12" s="20">
        <f t="shared" ref="X12" si="48">0.5*(X11-X9)+X9</f>
        <v>15.805794238683127</v>
      </c>
      <c r="Y12" s="20">
        <f>0.5*(Y11-Y9)+Y9</f>
        <v>19.948197991279976</v>
      </c>
      <c r="Z12" s="20">
        <f t="shared" ref="Z12" si="49">0.5*(Z11-Z9)+Z9</f>
        <v>1.4982732663759992</v>
      </c>
      <c r="AA12" s="20">
        <f t="shared" ref="AA12:AC12" si="50">0.5*(AA11-AA9)+AA9</f>
        <v>8.4879128646319941</v>
      </c>
      <c r="AB12" s="20">
        <f t="shared" si="50"/>
        <v>8.4879128646319941</v>
      </c>
      <c r="AC12" s="20">
        <f t="shared" si="50"/>
        <v>8.4879128646319941</v>
      </c>
      <c r="AD12" s="20">
        <f t="shared" si="39"/>
        <v>19.449924724903973</v>
      </c>
      <c r="AE12" s="20">
        <f t="shared" ref="AE12:AF12" si="51">0.5*(AE11-AE9)+AE9</f>
        <v>19.449924724903973</v>
      </c>
      <c r="AF12" s="20">
        <f t="shared" si="51"/>
        <v>19.449924724903973</v>
      </c>
      <c r="AG12" s="20">
        <f t="shared" ref="AG12" si="52">0.5*(AG11-AG9)+AG9</f>
        <v>19.449924724903973</v>
      </c>
      <c r="AH12" s="20">
        <f t="shared" ref="AH12:AI12" si="53">0.5*(AH11-AH9)+AH9</f>
        <v>8.4879128646319941</v>
      </c>
      <c r="AI12" s="20">
        <f t="shared" si="53"/>
        <v>19.449924724903973</v>
      </c>
      <c r="AJ12" s="20">
        <f t="shared" si="39"/>
        <v>19.041228674955121</v>
      </c>
      <c r="AK12" s="20">
        <f t="shared" ref="AK12" si="54">0.5*(AK11-AK9)+AK9</f>
        <v>1.6382376670434147</v>
      </c>
      <c r="AL12" s="20">
        <f t="shared" ref="AL12:AN12" si="55">0.5*(AL11-AL9)+AL9</f>
        <v>9.4676636693039029</v>
      </c>
      <c r="AM12" s="20">
        <f t="shared" si="55"/>
        <v>9.4676636693039029</v>
      </c>
      <c r="AN12" s="20">
        <f t="shared" si="55"/>
        <v>9.4676636693039029</v>
      </c>
      <c r="AO12" s="20">
        <f t="shared" si="39"/>
        <v>19.041228674955121</v>
      </c>
      <c r="AP12" s="20">
        <f t="shared" ref="AP12:AQ12" si="56">0.5*(AP11-AP9)+AP9</f>
        <v>19.041228674955121</v>
      </c>
      <c r="AQ12" s="20">
        <f t="shared" si="56"/>
        <v>19.041228674955121</v>
      </c>
      <c r="AR12" s="20">
        <f t="shared" ref="AR12" si="57">0.5*(AR11-AR9)+AR9</f>
        <v>19.041228674955121</v>
      </c>
      <c r="AS12" s="20">
        <f t="shared" ref="AS12:AT12" si="58">0.5*(AS11-AS9)+AS9</f>
        <v>9.4676636693039029</v>
      </c>
      <c r="AT12" s="20">
        <f t="shared" si="58"/>
        <v>19.041228674955121</v>
      </c>
      <c r="AU12" s="20">
        <f t="shared" si="39"/>
        <v>23.128665648999121</v>
      </c>
      <c r="AV12" s="20">
        <f t="shared" ref="AV12" si="59">0.5*(AV11-AV9)+AV9</f>
        <v>2.2085777099332748</v>
      </c>
      <c r="AW12" s="20">
        <f t="shared" ref="AW12:AY12" si="60">0.5*(AW11-AW9)+AW9</f>
        <v>13.460043969532922</v>
      </c>
      <c r="AX12" s="20">
        <f t="shared" si="60"/>
        <v>13.460043969532922</v>
      </c>
      <c r="AY12" s="20">
        <f t="shared" si="60"/>
        <v>13.460043969532922</v>
      </c>
      <c r="AZ12" s="20">
        <f t="shared" si="39"/>
        <v>23.128665648999121</v>
      </c>
      <c r="BA12" s="20">
        <f t="shared" ref="BA12:BB12" si="61">0.5*(BA11-BA9)+BA9</f>
        <v>23.128665648999121</v>
      </c>
      <c r="BB12" s="20">
        <f t="shared" si="61"/>
        <v>23.128665648999121</v>
      </c>
      <c r="BC12" s="20">
        <f t="shared" ref="BC12" si="62">0.5*(BC11-BC9)+BC9</f>
        <v>23.128665648999121</v>
      </c>
      <c r="BD12" s="20">
        <f t="shared" ref="BD12:BE12" si="63">0.5*(BD11-BD9)+BD9</f>
        <v>13.460043969532922</v>
      </c>
      <c r="BE12" s="20">
        <f t="shared" si="63"/>
        <v>23.128665648999121</v>
      </c>
      <c r="BF12" s="20">
        <f t="shared" si="39"/>
        <v>12.465946438051921</v>
      </c>
      <c r="BG12" s="20">
        <f t="shared" ref="BG12:BI12" si="64">0.5*(BG11-BG9)+BG9</f>
        <v>6.4931892876103845</v>
      </c>
      <c r="BH12" s="20">
        <f t="shared" si="64"/>
        <v>6.4931892876103845</v>
      </c>
      <c r="BI12" s="20">
        <f t="shared" si="64"/>
        <v>6.4931892876103845</v>
      </c>
      <c r="BJ12" s="20">
        <f t="shared" si="39"/>
        <v>12.465946438051921</v>
      </c>
      <c r="BK12" s="20">
        <f t="shared" ref="BK12:BL12" si="65">0.5*(BK11-BK9)+BK9</f>
        <v>12.465946438051921</v>
      </c>
      <c r="BL12" s="20">
        <f t="shared" si="65"/>
        <v>12.465946438051921</v>
      </c>
      <c r="BM12" s="20">
        <f t="shared" ref="BM12" si="66">0.5*(BM11-BM9)+BM9</f>
        <v>12.465946438051921</v>
      </c>
      <c r="BN12" s="20">
        <f t="shared" ref="BN12" si="67">0.5*(BN11-BN9)+BN9</f>
        <v>12.465946438051921</v>
      </c>
      <c r="BO12" s="20">
        <f t="shared" si="39"/>
        <v>19.931892876103841</v>
      </c>
      <c r="BP12" s="20">
        <f t="shared" ref="BP12:BR12" si="68">0.5*(BP11-BP9)+BP9</f>
        <v>7.986378575220769</v>
      </c>
      <c r="BQ12" s="20">
        <f t="shared" si="68"/>
        <v>7.986378575220769</v>
      </c>
      <c r="BR12" s="20">
        <f t="shared" si="68"/>
        <v>7.986378575220769</v>
      </c>
      <c r="BS12" s="20">
        <f t="shared" si="39"/>
        <v>19.931892876103841</v>
      </c>
      <c r="BT12" s="20">
        <f t="shared" ref="BT12:BU12" si="69">0.5*(BT11-BT9)+BT9</f>
        <v>19.931892876103841</v>
      </c>
      <c r="BU12" s="20">
        <f t="shared" si="69"/>
        <v>19.931892876103841</v>
      </c>
      <c r="BV12" s="20">
        <f t="shared" ref="BV12" si="70">0.5*(BV11-BV9)+BV9</f>
        <v>19.931892876103841</v>
      </c>
      <c r="BW12" s="20">
        <f t="shared" ref="BW12" si="71">0.5*(BW11-BW9)+BW9</f>
        <v>7.986378575220769</v>
      </c>
      <c r="BX12" s="20">
        <f t="shared" ref="BX12" si="72">0.5*(BX11-BX9)+BX9</f>
        <v>19.931892876103841</v>
      </c>
      <c r="BY12" s="20">
        <f t="shared" si="39"/>
        <v>20.229493297362044</v>
      </c>
      <c r="BZ12" s="20">
        <f t="shared" ref="BZ12:CB12" si="73">0.5*(BZ11-BZ9)+BZ9</f>
        <v>7.9612903633759533</v>
      </c>
      <c r="CA12" s="20">
        <f t="shared" si="73"/>
        <v>7.9612903633759533</v>
      </c>
      <c r="CB12" s="20">
        <f t="shared" si="73"/>
        <v>7.9612903633759533</v>
      </c>
      <c r="CC12" s="20">
        <f t="shared" si="39"/>
        <v>20.229493297362044</v>
      </c>
      <c r="CD12" s="20">
        <f t="shared" ref="CD12:CE12" si="74">0.5*(CD11-CD9)+CD9</f>
        <v>20.229493297362044</v>
      </c>
      <c r="CE12" s="20">
        <f t="shared" si="74"/>
        <v>20.229493297362044</v>
      </c>
      <c r="CF12" s="20">
        <f t="shared" ref="CF12" si="75">0.5*(CF11-CF9)+CF9</f>
        <v>20.229493297362044</v>
      </c>
      <c r="CG12" s="20">
        <f t="shared" ref="CG12" si="76">0.5*(CG11-CG9)+CG9</f>
        <v>7.9612903633759533</v>
      </c>
      <c r="CH12" s="20">
        <f t="shared" ref="CH12:CI12" si="77">0.5*(CH11-CH9)+CH9</f>
        <v>1.4230414804822791</v>
      </c>
      <c r="CI12" s="20">
        <f t="shared" si="77"/>
        <v>20.229493297362044</v>
      </c>
    </row>
    <row r="13" spans="1:87" x14ac:dyDescent="0.25">
      <c r="A13" s="16" t="s">
        <v>113</v>
      </c>
      <c r="B13" s="2" t="s">
        <v>102</v>
      </c>
      <c r="E13" s="4">
        <f t="shared" ref="E13:CC13" si="78">+E104</f>
        <v>0.56331124106562702</v>
      </c>
      <c r="F13" s="4">
        <f t="shared" ref="F13:H13" si="79">+F104</f>
        <v>0.56331124106562702</v>
      </c>
      <c r="G13" s="4">
        <f t="shared" si="79"/>
        <v>0.56331124106562702</v>
      </c>
      <c r="H13" s="4">
        <f t="shared" si="79"/>
        <v>0.56331124106562702</v>
      </c>
      <c r="I13" s="4">
        <f t="shared" si="78"/>
        <v>0.56331124106562702</v>
      </c>
      <c r="J13" s="4">
        <f t="shared" ref="J13:K13" si="80">+J104</f>
        <v>0.56331124106562702</v>
      </c>
      <c r="K13" s="4">
        <f t="shared" si="80"/>
        <v>0.56331124106562702</v>
      </c>
      <c r="L13" s="4">
        <f t="shared" ref="L13" si="81">+L104</f>
        <v>0.56331124106562702</v>
      </c>
      <c r="M13" s="4">
        <f t="shared" si="78"/>
        <v>0.56331124106562702</v>
      </c>
      <c r="N13" s="4">
        <f t="shared" ref="N13" si="82">+N104</f>
        <v>0.56331124106562702</v>
      </c>
      <c r="O13" s="4">
        <f t="shared" ref="O13:W13" si="83">+O104</f>
        <v>0.80042920286541686</v>
      </c>
      <c r="P13" s="4">
        <f t="shared" ref="P13:R13" si="84">+P104</f>
        <v>0.80042920286541686</v>
      </c>
      <c r="Q13" s="4">
        <f t="shared" si="84"/>
        <v>1.3017981369248035</v>
      </c>
      <c r="R13" s="4">
        <f t="shared" si="84"/>
        <v>0.80042920286541686</v>
      </c>
      <c r="S13" s="4">
        <f t="shared" si="83"/>
        <v>0.80042920286541686</v>
      </c>
      <c r="T13" s="4">
        <f t="shared" ref="T13:U13" si="85">+T104</f>
        <v>0.80042920286541686</v>
      </c>
      <c r="U13" s="4">
        <f t="shared" si="85"/>
        <v>0.80042920286541686</v>
      </c>
      <c r="V13" s="4">
        <f t="shared" ref="V13" si="86">+V104</f>
        <v>0.80042920286541686</v>
      </c>
      <c r="W13" s="4">
        <f t="shared" si="83"/>
        <v>0.80042920286541686</v>
      </c>
      <c r="X13" s="4">
        <f t="shared" ref="X13" si="87">+X104</f>
        <v>0.80042920286541686</v>
      </c>
      <c r="Y13" s="4">
        <f t="shared" si="78"/>
        <v>0.99654653275199823</v>
      </c>
      <c r="Z13" s="4">
        <f t="shared" ref="Z13" si="88">+Z104</f>
        <v>0.99654653275199823</v>
      </c>
      <c r="AA13" s="4">
        <f t="shared" ref="AA13:AC13" si="89">+AA104</f>
        <v>0.99654653275199823</v>
      </c>
      <c r="AB13" s="4">
        <f t="shared" si="89"/>
        <v>0.99654653275199823</v>
      </c>
      <c r="AC13" s="4">
        <f t="shared" si="89"/>
        <v>0.99654653275199823</v>
      </c>
      <c r="AD13" s="4">
        <f t="shared" si="78"/>
        <v>0.99654653275199823</v>
      </c>
      <c r="AE13" s="4">
        <f t="shared" ref="AE13:AF13" si="90">+AE104</f>
        <v>0.99654653275199823</v>
      </c>
      <c r="AF13" s="4">
        <f t="shared" si="90"/>
        <v>0.99654653275199823</v>
      </c>
      <c r="AG13" s="4">
        <f t="shared" ref="AG13" si="91">+AG104</f>
        <v>0.99654653275199823</v>
      </c>
      <c r="AH13" s="4">
        <f t="shared" ref="AH13:AI13" si="92">+AH104</f>
        <v>0.99654653275199823</v>
      </c>
      <c r="AI13" s="4">
        <f t="shared" si="92"/>
        <v>0.99654653275199823</v>
      </c>
      <c r="AJ13" s="4">
        <f t="shared" si="78"/>
        <v>1.2764753340868293</v>
      </c>
      <c r="AK13" s="4">
        <f t="shared" ref="AK13" si="93">+AK104</f>
        <v>1.2764753340868293</v>
      </c>
      <c r="AL13" s="4">
        <f t="shared" ref="AL13:AN13" si="94">+AL104</f>
        <v>1.2764753340868293</v>
      </c>
      <c r="AM13" s="4">
        <f t="shared" si="94"/>
        <v>1.2764753340868293</v>
      </c>
      <c r="AN13" s="4">
        <f t="shared" si="94"/>
        <v>1.2764753340868293</v>
      </c>
      <c r="AO13" s="4">
        <f t="shared" si="78"/>
        <v>1.2764753340868293</v>
      </c>
      <c r="AP13" s="4">
        <f t="shared" ref="AP13:AQ13" si="95">+AP104</f>
        <v>1.2764753340868293</v>
      </c>
      <c r="AQ13" s="4">
        <f t="shared" si="95"/>
        <v>1.2764753340868293</v>
      </c>
      <c r="AR13" s="4">
        <f t="shared" ref="AR13" si="96">+AR104</f>
        <v>1.2764753340868293</v>
      </c>
      <c r="AS13" s="4">
        <f t="shared" ref="AS13:AT13" si="97">+AS104</f>
        <v>1.2764753340868293</v>
      </c>
      <c r="AT13" s="4">
        <f t="shared" si="97"/>
        <v>1.2764753340868293</v>
      </c>
      <c r="AU13" s="4">
        <f t="shared" si="78"/>
        <v>2.4171554198665492</v>
      </c>
      <c r="AV13" s="4">
        <f t="shared" ref="AV13" si="98">+AV104</f>
        <v>2.4171554198665492</v>
      </c>
      <c r="AW13" s="4">
        <f t="shared" ref="AW13:AY13" si="99">+AW104</f>
        <v>2.4171554198665492</v>
      </c>
      <c r="AX13" s="4">
        <f t="shared" si="99"/>
        <v>2.4171554198665492</v>
      </c>
      <c r="AY13" s="4">
        <f t="shared" si="99"/>
        <v>2.4171554198665492</v>
      </c>
      <c r="AZ13" s="4">
        <f t="shared" si="78"/>
        <v>2.4171554198665492</v>
      </c>
      <c r="BA13" s="4">
        <f t="shared" ref="BA13:BB13" si="100">+BA104</f>
        <v>2.4171554198665492</v>
      </c>
      <c r="BB13" s="4">
        <f t="shared" si="100"/>
        <v>2.4171554198665492</v>
      </c>
      <c r="BC13" s="4">
        <f t="shared" ref="BC13" si="101">+BC104</f>
        <v>2.4171554198665492</v>
      </c>
      <c r="BD13" s="4">
        <f t="shared" ref="BD13:BE13" si="102">+BD104</f>
        <v>2.4171554198665492</v>
      </c>
      <c r="BE13" s="4">
        <f t="shared" si="102"/>
        <v>2.4171554198665492</v>
      </c>
      <c r="BF13" s="4">
        <f t="shared" si="78"/>
        <v>0.42662551074582405</v>
      </c>
      <c r="BG13" s="4">
        <f t="shared" ref="BG13:BI13" si="103">+BG104</f>
        <v>0.42662551074582405</v>
      </c>
      <c r="BH13" s="4">
        <f t="shared" si="103"/>
        <v>0.42662551074582405</v>
      </c>
      <c r="BI13" s="4">
        <f t="shared" si="103"/>
        <v>0.42662551074582405</v>
      </c>
      <c r="BJ13" s="4">
        <f t="shared" si="78"/>
        <v>0.42662551074582405</v>
      </c>
      <c r="BK13" s="4">
        <f t="shared" ref="BK13:BL13" si="104">+BK104</f>
        <v>0.42662551074582405</v>
      </c>
      <c r="BL13" s="4">
        <f t="shared" si="104"/>
        <v>0.42662551074582405</v>
      </c>
      <c r="BM13" s="4">
        <f t="shared" ref="BM13" si="105">+BM104</f>
        <v>0.42662551074582405</v>
      </c>
      <c r="BN13" s="4">
        <f t="shared" ref="BN13" si="106">+BN104</f>
        <v>0.42662551074582405</v>
      </c>
      <c r="BO13" s="4">
        <f t="shared" si="78"/>
        <v>0.85325102149164811</v>
      </c>
      <c r="BP13" s="4">
        <f t="shared" ref="BP13:BR13" si="107">+BP104</f>
        <v>0.85325102149164811</v>
      </c>
      <c r="BQ13" s="4">
        <f t="shared" si="107"/>
        <v>0.85325102149164811</v>
      </c>
      <c r="BR13" s="4">
        <f t="shared" si="107"/>
        <v>0.85325102149164811</v>
      </c>
      <c r="BS13" s="4">
        <f t="shared" si="78"/>
        <v>0.85325102149164811</v>
      </c>
      <c r="BT13" s="4">
        <f t="shared" ref="BT13:BU13" si="108">+BT104</f>
        <v>0.85325102149164811</v>
      </c>
      <c r="BU13" s="4">
        <f t="shared" si="108"/>
        <v>0.85325102149164811</v>
      </c>
      <c r="BV13" s="4">
        <f t="shared" ref="BV13" si="109">+BV104</f>
        <v>0.85325102149164811</v>
      </c>
      <c r="BW13" s="4">
        <f t="shared" ref="BW13" si="110">+BW104</f>
        <v>0.85325102149164811</v>
      </c>
      <c r="BX13" s="4">
        <f t="shared" ref="BX13" si="111">+BX104</f>
        <v>0.85325102149164811</v>
      </c>
      <c r="BY13" s="4">
        <f t="shared" si="78"/>
        <v>0.84608296096455804</v>
      </c>
      <c r="BZ13" s="4">
        <f t="shared" ref="BZ13:CB13" si="112">+BZ104</f>
        <v>0.84608296096455804</v>
      </c>
      <c r="CA13" s="4">
        <f t="shared" si="112"/>
        <v>0.84608296096455804</v>
      </c>
      <c r="CB13" s="4">
        <f t="shared" si="112"/>
        <v>0.84608296096455804</v>
      </c>
      <c r="CC13" s="4">
        <f t="shared" si="78"/>
        <v>0.84608296096455804</v>
      </c>
      <c r="CD13" s="4">
        <f t="shared" ref="CD13:CE13" si="113">+CD104</f>
        <v>0.84608296096455804</v>
      </c>
      <c r="CE13" s="4">
        <f t="shared" si="113"/>
        <v>0.84608296096455804</v>
      </c>
      <c r="CF13" s="4">
        <f t="shared" ref="CF13" si="114">+CF104</f>
        <v>0.84608296096455804</v>
      </c>
      <c r="CG13" s="4">
        <f t="shared" ref="CG13" si="115">+CG104</f>
        <v>0.84608296096455804</v>
      </c>
      <c r="CH13" s="4">
        <f t="shared" ref="CH13:CI13" si="116">+CH104</f>
        <v>0.84608296096455804</v>
      </c>
      <c r="CI13" s="4">
        <f t="shared" si="116"/>
        <v>0.84608296096455804</v>
      </c>
    </row>
    <row r="14" spans="1:87" x14ac:dyDescent="0.25">
      <c r="A14" s="16" t="s">
        <v>114</v>
      </c>
      <c r="B14" s="2" t="s">
        <v>100</v>
      </c>
      <c r="E14" s="4">
        <f t="shared" ref="E14:L14" si="117">+E12/E13</f>
        <v>35.8760877388873</v>
      </c>
      <c r="F14" s="4">
        <f t="shared" si="117"/>
        <v>12.3760877388873</v>
      </c>
      <c r="G14" s="4">
        <f t="shared" si="117"/>
        <v>12.3760877388873</v>
      </c>
      <c r="H14" s="4">
        <f t="shared" si="117"/>
        <v>12.3760877388873</v>
      </c>
      <c r="I14" s="4">
        <f t="shared" si="117"/>
        <v>35.8760877388873</v>
      </c>
      <c r="J14" s="4">
        <f t="shared" si="117"/>
        <v>35.8760877388873</v>
      </c>
      <c r="K14" s="4">
        <f t="shared" si="117"/>
        <v>35.8760877388873</v>
      </c>
      <c r="L14" s="4">
        <f t="shared" si="117"/>
        <v>35.8760877388873</v>
      </c>
      <c r="M14" s="4">
        <f t="shared" ref="M14:CC14" si="118">+M12/M13</f>
        <v>12.3760877388873</v>
      </c>
      <c r="N14" s="4">
        <f t="shared" ref="N14" si="119">+N12/N13</f>
        <v>35.8760877388873</v>
      </c>
      <c r="O14" s="4">
        <f t="shared" ref="O14:W14" si="120">+O12/O13</f>
        <v>19.746648650624874</v>
      </c>
      <c r="P14" s="4">
        <f t="shared" ref="P14:R14" si="121">+P12/P13</f>
        <v>9.7466486506248735</v>
      </c>
      <c r="Q14" s="4">
        <f t="shared" si="121"/>
        <v>7.3408412626947994</v>
      </c>
      <c r="R14" s="4">
        <f t="shared" si="121"/>
        <v>9.7466486506248735</v>
      </c>
      <c r="S14" s="4">
        <f t="shared" si="120"/>
        <v>19.746648650624874</v>
      </c>
      <c r="T14" s="4">
        <f t="shared" ref="T14:U14" si="122">+T12/T13</f>
        <v>19.746648650624874</v>
      </c>
      <c r="U14" s="4">
        <f t="shared" si="122"/>
        <v>19.746648650624874</v>
      </c>
      <c r="V14" s="4">
        <f t="shared" ref="V14" si="123">+V12/V13</f>
        <v>19.746648650624874</v>
      </c>
      <c r="W14" s="4">
        <f t="shared" si="120"/>
        <v>9.7466486506248735</v>
      </c>
      <c r="X14" s="4">
        <f t="shared" ref="X14" si="124">+X12/X13</f>
        <v>19.746648650624874</v>
      </c>
      <c r="Y14" s="4">
        <f>+Y12/Y13</f>
        <v>20.017327175071621</v>
      </c>
      <c r="Z14" s="4">
        <f t="shared" ref="Z14" si="125">+Z12/Z13</f>
        <v>1.5034654350143239</v>
      </c>
      <c r="AA14" s="4">
        <f t="shared" ref="AA14:AC14" si="126">+AA12/AA13</f>
        <v>8.5173271750716193</v>
      </c>
      <c r="AB14" s="4">
        <f t="shared" si="126"/>
        <v>8.5173271750716193</v>
      </c>
      <c r="AC14" s="4">
        <f t="shared" si="126"/>
        <v>8.5173271750716193</v>
      </c>
      <c r="AD14" s="4">
        <f t="shared" si="118"/>
        <v>19.517327175071618</v>
      </c>
      <c r="AE14" s="4">
        <f t="shared" ref="AE14:AF14" si="127">+AE12/AE13</f>
        <v>19.517327175071618</v>
      </c>
      <c r="AF14" s="4">
        <f t="shared" si="127"/>
        <v>19.517327175071618</v>
      </c>
      <c r="AG14" s="4">
        <f t="shared" ref="AG14" si="128">+AG12/AG13</f>
        <v>19.517327175071618</v>
      </c>
      <c r="AH14" s="4">
        <f t="shared" ref="AH14:AI14" si="129">+AH12/AH13</f>
        <v>8.5173271750716193</v>
      </c>
      <c r="AI14" s="4">
        <f t="shared" si="129"/>
        <v>19.517327175071618</v>
      </c>
      <c r="AJ14" s="4">
        <f>+AJ12/AJ13</f>
        <v>14.917036127906789</v>
      </c>
      <c r="AK14" s="4">
        <f t="shared" ref="AK14" si="130">+AK12/AK13</f>
        <v>1.283407225581358</v>
      </c>
      <c r="AL14" s="4">
        <f t="shared" ref="AL14:AN14" si="131">+AL12/AL13</f>
        <v>7.4170361279067905</v>
      </c>
      <c r="AM14" s="4">
        <f t="shared" si="131"/>
        <v>7.4170361279067905</v>
      </c>
      <c r="AN14" s="4">
        <f t="shared" si="131"/>
        <v>7.4170361279067905</v>
      </c>
      <c r="AO14" s="4">
        <f t="shared" si="118"/>
        <v>14.917036127906789</v>
      </c>
      <c r="AP14" s="4">
        <f t="shared" ref="AP14:AQ14" si="132">+AP12/AP13</f>
        <v>14.917036127906789</v>
      </c>
      <c r="AQ14" s="4">
        <f t="shared" si="132"/>
        <v>14.917036127906789</v>
      </c>
      <c r="AR14" s="4">
        <f t="shared" ref="AR14" si="133">+AR12/AR13</f>
        <v>14.917036127906789</v>
      </c>
      <c r="AS14" s="4">
        <f t="shared" ref="AS14:AT14" si="134">+AS12/AS13</f>
        <v>7.4170361279067905</v>
      </c>
      <c r="AT14" s="4">
        <f t="shared" si="134"/>
        <v>14.917036127906789</v>
      </c>
      <c r="AU14" s="4">
        <f t="shared" si="118"/>
        <v>9.5685471686698786</v>
      </c>
      <c r="AV14" s="4">
        <f t="shared" ref="AV14" si="135">+AV12/AV13</f>
        <v>0.91370943373397562</v>
      </c>
      <c r="AW14" s="4">
        <f t="shared" ref="AW14:AY14" si="136">+AW12/AW13</f>
        <v>5.5685471686698778</v>
      </c>
      <c r="AX14" s="4">
        <f t="shared" si="136"/>
        <v>5.5685471686698778</v>
      </c>
      <c r="AY14" s="4">
        <f t="shared" si="136"/>
        <v>5.5685471686698778</v>
      </c>
      <c r="AZ14" s="4">
        <f t="shared" si="118"/>
        <v>9.5685471686698786</v>
      </c>
      <c r="BA14" s="4">
        <f t="shared" ref="BA14:BB14" si="137">+BA12/BA13</f>
        <v>9.5685471686698786</v>
      </c>
      <c r="BB14" s="4">
        <f t="shared" si="137"/>
        <v>9.5685471686698786</v>
      </c>
      <c r="BC14" s="4">
        <f t="shared" ref="BC14" si="138">+BC12/BC13</f>
        <v>9.5685471686698786</v>
      </c>
      <c r="BD14" s="4">
        <f t="shared" ref="BD14:BE14" si="139">+BD12/BD13</f>
        <v>5.5685471686698778</v>
      </c>
      <c r="BE14" s="4">
        <f t="shared" si="139"/>
        <v>9.5685471686698786</v>
      </c>
      <c r="BF14" s="4">
        <f t="shared" si="118"/>
        <v>29.219880490172823</v>
      </c>
      <c r="BG14" s="4">
        <f t="shared" ref="BG14:BI14" si="140">+BG12/BG13</f>
        <v>15.219880490172825</v>
      </c>
      <c r="BH14" s="4">
        <f t="shared" si="140"/>
        <v>15.219880490172825</v>
      </c>
      <c r="BI14" s="4">
        <f t="shared" si="140"/>
        <v>15.219880490172825</v>
      </c>
      <c r="BJ14" s="4">
        <f t="shared" si="118"/>
        <v>29.219880490172823</v>
      </c>
      <c r="BK14" s="4">
        <f t="shared" ref="BK14:BL14" si="141">+BK12/BK13</f>
        <v>29.219880490172823</v>
      </c>
      <c r="BL14" s="4">
        <f t="shared" si="141"/>
        <v>29.219880490172823</v>
      </c>
      <c r="BM14" s="4">
        <f t="shared" ref="BM14" si="142">+BM12/BM13</f>
        <v>29.219880490172823</v>
      </c>
      <c r="BN14" s="4">
        <f t="shared" ref="BN14" si="143">+BN12/BN13</f>
        <v>29.219880490172823</v>
      </c>
      <c r="BO14" s="4">
        <f t="shared" si="118"/>
        <v>23.359940245086413</v>
      </c>
      <c r="BP14" s="4">
        <f t="shared" ref="BP14:BR14" si="144">+BP12/BP13</f>
        <v>9.3599402450864133</v>
      </c>
      <c r="BQ14" s="4">
        <f t="shared" si="144"/>
        <v>9.3599402450864133</v>
      </c>
      <c r="BR14" s="4">
        <f t="shared" si="144"/>
        <v>9.3599402450864133</v>
      </c>
      <c r="BS14" s="4">
        <f t="shared" si="118"/>
        <v>23.359940245086413</v>
      </c>
      <c r="BT14" s="4">
        <f t="shared" ref="BT14:BU14" si="145">+BT12/BT13</f>
        <v>23.359940245086413</v>
      </c>
      <c r="BU14" s="4">
        <f t="shared" si="145"/>
        <v>23.359940245086413</v>
      </c>
      <c r="BV14" s="4">
        <f t="shared" ref="BV14" si="146">+BV12/BV13</f>
        <v>23.359940245086413</v>
      </c>
      <c r="BW14" s="4">
        <f t="shared" ref="BW14" si="147">+BW12/BW13</f>
        <v>9.3599402450864133</v>
      </c>
      <c r="BX14" s="4">
        <f t="shared" ref="BX14" si="148">+BX12/BX13</f>
        <v>23.359940245086413</v>
      </c>
      <c r="BY14" s="4">
        <f t="shared" si="118"/>
        <v>23.909585975233281</v>
      </c>
      <c r="BZ14" s="4">
        <f t="shared" ref="BZ14:CB14" si="149">+BZ12/BZ13</f>
        <v>9.4095859752332807</v>
      </c>
      <c r="CA14" s="4">
        <f t="shared" si="149"/>
        <v>9.4095859752332807</v>
      </c>
      <c r="CB14" s="4">
        <f t="shared" si="149"/>
        <v>9.4095859752332807</v>
      </c>
      <c r="CC14" s="4">
        <f t="shared" si="118"/>
        <v>23.909585975233281</v>
      </c>
      <c r="CD14" s="4">
        <f t="shared" ref="CD14:CE14" si="150">+CD12/CD13</f>
        <v>23.909585975233281</v>
      </c>
      <c r="CE14" s="4">
        <f t="shared" si="150"/>
        <v>23.909585975233281</v>
      </c>
      <c r="CF14" s="4">
        <f t="shared" ref="CF14" si="151">+CF12/CF13</f>
        <v>23.909585975233281</v>
      </c>
      <c r="CG14" s="4">
        <f t="shared" ref="CG14" si="152">+CG12/CG13</f>
        <v>9.4095859752332807</v>
      </c>
      <c r="CH14" s="4">
        <f t="shared" ref="CH14:CI14" si="153">+CH12/CH13</f>
        <v>1.6819171950466563</v>
      </c>
      <c r="CI14" s="4">
        <f t="shared" si="153"/>
        <v>23.909585975233281</v>
      </c>
    </row>
    <row r="15" spans="1:87" s="24" customFormat="1" x14ac:dyDescent="0.25">
      <c r="A15" s="24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</row>
    <row r="16" spans="1:87" x14ac:dyDescent="0.25">
      <c r="A16" s="16" t="s">
        <v>263</v>
      </c>
      <c r="B16" s="2" t="s">
        <v>104</v>
      </c>
      <c r="C16" s="16"/>
      <c r="E16" s="4">
        <f t="shared" ref="E16:K16" si="154">+E115</f>
        <v>2.6174101939393899</v>
      </c>
      <c r="F16" s="4">
        <f t="shared" si="154"/>
        <v>1.1163355811760236</v>
      </c>
      <c r="G16" s="4">
        <f t="shared" si="154"/>
        <v>1.1163355811760236</v>
      </c>
      <c r="H16" s="4">
        <f t="shared" si="154"/>
        <v>1.1163355811760236</v>
      </c>
      <c r="I16" s="4">
        <f t="shared" si="154"/>
        <v>2.6174101939393899</v>
      </c>
      <c r="J16" s="4">
        <f t="shared" si="154"/>
        <v>2.6174101939393899</v>
      </c>
      <c r="K16" s="4">
        <f t="shared" si="154"/>
        <v>2.6174101939393899</v>
      </c>
      <c r="L16" s="4">
        <f>+L115*L36</f>
        <v>0.78522305818181704</v>
      </c>
      <c r="M16" s="4">
        <f t="shared" ref="M16:N16" si="155">+M115</f>
        <v>1.1163355811760236</v>
      </c>
      <c r="N16" s="4">
        <f t="shared" si="155"/>
        <v>2.2530898500935672</v>
      </c>
      <c r="O16" s="4">
        <f t="shared" ref="O16:W16" si="156">+O115</f>
        <v>1.6475261445358742</v>
      </c>
      <c r="P16" s="4">
        <f t="shared" ref="P16:R16" si="157">+P115</f>
        <v>0.89267996805013694</v>
      </c>
      <c r="Q16" s="4">
        <f t="shared" si="157"/>
        <v>0.68840299278231487</v>
      </c>
      <c r="R16" s="4">
        <f t="shared" si="157"/>
        <v>0.89267996805013694</v>
      </c>
      <c r="S16" s="4">
        <f t="shared" si="156"/>
        <v>1.6475261445358742</v>
      </c>
      <c r="T16" s="4">
        <f t="shared" ref="T16:U16" si="158">+T115</f>
        <v>1.6475261445358742</v>
      </c>
      <c r="U16" s="4">
        <f t="shared" si="158"/>
        <v>1.6475261445358742</v>
      </c>
      <c r="V16" s="4">
        <f>+V115*V36</f>
        <v>0.49425784336076234</v>
      </c>
      <c r="W16" s="4">
        <f t="shared" si="156"/>
        <v>0.89267996805013694</v>
      </c>
      <c r="X16" s="4">
        <f t="shared" ref="X16" si="159">+X115</f>
        <v>1.3832301105487783</v>
      </c>
      <c r="Y16" s="4">
        <f t="shared" ref="Y16:AH16" si="160">+Y115</f>
        <v>1.784158317432468</v>
      </c>
      <c r="Z16" s="4">
        <f t="shared" ref="Z16" si="161">+Z115</f>
        <v>0.15963491649073791</v>
      </c>
      <c r="AA16" s="4">
        <f t="shared" ref="AA16:AC16" si="162">+AA115</f>
        <v>0.8452473402718107</v>
      </c>
      <c r="AB16" s="4">
        <f t="shared" si="162"/>
        <v>0.8452473402718107</v>
      </c>
      <c r="AC16" s="4">
        <f t="shared" si="162"/>
        <v>0.8452473402718107</v>
      </c>
      <c r="AD16" s="4">
        <f t="shared" si="160"/>
        <v>1.7475838629894249</v>
      </c>
      <c r="AE16" s="4">
        <f t="shared" ref="AE16:AF16" si="163">+AE115</f>
        <v>1.7475838629894249</v>
      </c>
      <c r="AF16" s="4">
        <f t="shared" si="163"/>
        <v>1.7475838629894249</v>
      </c>
      <c r="AG16" s="4">
        <f>+AG115*AG36</f>
        <v>0.52427515889682752</v>
      </c>
      <c r="AH16" s="4">
        <f t="shared" si="160"/>
        <v>0.8452473402718107</v>
      </c>
      <c r="AI16" s="4">
        <f t="shared" ref="AI16" si="164">+AI115</f>
        <v>1.4666862763665967</v>
      </c>
      <c r="AJ16" s="4">
        <f t="shared" ref="AJ16:AS16" si="165">+AJ115</f>
        <v>1.3937178753781689</v>
      </c>
      <c r="AK16" s="4">
        <f t="shared" ref="AK16" si="166">+AK115</f>
        <v>0.13656234013404059</v>
      </c>
      <c r="AL16" s="4">
        <f t="shared" ref="AL16:AN16" si="167">+AL115</f>
        <v>0.74382465971024869</v>
      </c>
      <c r="AM16" s="4">
        <f t="shared" si="167"/>
        <v>0.74382465971024869</v>
      </c>
      <c r="AN16" s="4">
        <f t="shared" si="167"/>
        <v>0.74382465971024869</v>
      </c>
      <c r="AO16" s="4">
        <f t="shared" si="165"/>
        <v>1.3937178753781689</v>
      </c>
      <c r="AP16" s="4">
        <f t="shared" ref="AP16:AQ16" si="168">+AP115</f>
        <v>1.3937178753781689</v>
      </c>
      <c r="AQ16" s="4">
        <f t="shared" si="168"/>
        <v>1.3937178753781689</v>
      </c>
      <c r="AR16" s="4">
        <f>+AR115*AR36</f>
        <v>0.41811536261345073</v>
      </c>
      <c r="AS16" s="4">
        <f t="shared" si="165"/>
        <v>0.74382465971024869</v>
      </c>
      <c r="AT16" s="4">
        <f t="shared" ref="AT16" si="169">+AT115</f>
        <v>1.1607899986934322</v>
      </c>
      <c r="AU16" s="4">
        <f t="shared" ref="AU16:BD16" si="170">+AU115</f>
        <v>0.94012550500951741</v>
      </c>
      <c r="AV16" s="4">
        <f t="shared" ref="AV16" si="171">+AV115</f>
        <v>9.7575750919043247E-2</v>
      </c>
      <c r="AW16" s="4">
        <f t="shared" ref="AW16:AY16" si="172">+AW115</f>
        <v>0.56843419840732945</v>
      </c>
      <c r="AX16" s="4">
        <f t="shared" si="172"/>
        <v>0.56843419840732945</v>
      </c>
      <c r="AY16" s="4">
        <f t="shared" si="172"/>
        <v>0.56843419840732945</v>
      </c>
      <c r="AZ16" s="4">
        <f t="shared" si="170"/>
        <v>0.94012550500951741</v>
      </c>
      <c r="BA16" s="4">
        <f t="shared" ref="BA16:BB16" si="173">+BA115</f>
        <v>0.94012550500951741</v>
      </c>
      <c r="BB16" s="4">
        <f t="shared" si="173"/>
        <v>0.94012550500951741</v>
      </c>
      <c r="BC16" s="4">
        <f>+BC115*BC36</f>
        <v>0.28203765150285526</v>
      </c>
      <c r="BD16" s="4">
        <f t="shared" si="170"/>
        <v>0.56843419840732945</v>
      </c>
      <c r="BE16" s="4">
        <f t="shared" ref="BE16" si="174">+BE115</f>
        <v>0.7758515537866858</v>
      </c>
      <c r="BF16" s="4">
        <f>+BF115</f>
        <v>2.2449391736331252</v>
      </c>
      <c r="BG16" s="4">
        <f t="shared" ref="BG16:BI16" si="175">+BG115</f>
        <v>1.327994746283151</v>
      </c>
      <c r="BH16" s="4">
        <f t="shared" si="175"/>
        <v>1.327994746283151</v>
      </c>
      <c r="BI16" s="4">
        <f t="shared" si="175"/>
        <v>1.327994746283151</v>
      </c>
      <c r="BJ16" s="4">
        <f t="shared" ref="BF16:BS16" si="176">+BJ115</f>
        <v>2.2449391736331252</v>
      </c>
      <c r="BK16" s="4">
        <f t="shared" ref="BK16:BL16" si="177">+BK115</f>
        <v>2.2449391736331252</v>
      </c>
      <c r="BL16" s="4">
        <f t="shared" si="177"/>
        <v>2.2449391736331252</v>
      </c>
      <c r="BM16" s="4">
        <f>+BM115*BM36</f>
        <v>0.67348175208993766</v>
      </c>
      <c r="BN16" s="4">
        <f t="shared" ref="BN16" si="178">+BN115</f>
        <v>1.9132953210284758</v>
      </c>
      <c r="BO16" s="4">
        <f t="shared" si="176"/>
        <v>1.8914695418693217</v>
      </c>
      <c r="BP16" s="4">
        <f t="shared" ref="BP16:BR16" si="179">+BP115</f>
        <v>0.86296077324666531</v>
      </c>
      <c r="BQ16" s="4">
        <f t="shared" si="179"/>
        <v>0.86296077324666531</v>
      </c>
      <c r="BR16" s="4">
        <f t="shared" si="179"/>
        <v>0.86296077324666531</v>
      </c>
      <c r="BS16" s="4">
        <f t="shared" si="176"/>
        <v>1.8914695418693217</v>
      </c>
      <c r="BT16" s="4">
        <f t="shared" ref="BT16:BU16" si="180">+BT115</f>
        <v>1.8914695418693217</v>
      </c>
      <c r="BU16" s="4">
        <f t="shared" si="180"/>
        <v>1.8914695418693217</v>
      </c>
      <c r="BV16" s="4">
        <f>+BV115*BV36</f>
        <v>0.56744086256079662</v>
      </c>
      <c r="BW16" s="4">
        <f t="shared" ref="BW16" si="181">+BW115</f>
        <v>0.86296077324666531</v>
      </c>
      <c r="BX16" s="4">
        <f t="shared" ref="BX16" si="182">+BX115</f>
        <v>1.5973347002994729</v>
      </c>
      <c r="BY16" s="4">
        <f t="shared" ref="BY16:CH16" si="183">+BY115</f>
        <v>2.3366241413637834</v>
      </c>
      <c r="BZ16" s="4">
        <f t="shared" ref="BZ16:CB16" si="184">+BZ115</f>
        <v>1.0517963347502663</v>
      </c>
      <c r="CA16" s="4">
        <f t="shared" si="184"/>
        <v>1.0517963347502663</v>
      </c>
      <c r="CB16" s="4">
        <f t="shared" si="184"/>
        <v>1.0517963347502663</v>
      </c>
      <c r="CC16" s="4">
        <f t="shared" si="183"/>
        <v>2.3366241413637834</v>
      </c>
      <c r="CD16" s="4">
        <f t="shared" ref="CD16:CE16" si="185">+CD115</f>
        <v>2.3366241413637834</v>
      </c>
      <c r="CE16" s="4">
        <f t="shared" si="185"/>
        <v>2.3366241413637834</v>
      </c>
      <c r="CF16" s="4">
        <f>+CF115*CF36</f>
        <v>0.70098724240913513</v>
      </c>
      <c r="CG16" s="4">
        <f t="shared" ref="CG16" si="186">+CG115</f>
        <v>1.0517963347502663</v>
      </c>
      <c r="CH16" s="4">
        <f t="shared" si="183"/>
        <v>0.20251148106513345</v>
      </c>
      <c r="CI16" s="4">
        <f t="shared" ref="CI16" si="187">+CI115</f>
        <v>1.9749932635768868</v>
      </c>
    </row>
    <row r="17" spans="1:87" x14ac:dyDescent="0.25">
      <c r="A17" s="16" t="s">
        <v>262</v>
      </c>
      <c r="B17" s="23" t="s">
        <v>104</v>
      </c>
      <c r="C17" s="16"/>
      <c r="D17" s="2" t="s">
        <v>38</v>
      </c>
      <c r="E17" s="4">
        <f>+E132</f>
        <v>1.7014685836923504</v>
      </c>
      <c r="F17" s="4">
        <f t="shared" ref="F17:L17" si="188">+F132*F36</f>
        <v>1.617885265640842</v>
      </c>
      <c r="G17" s="4">
        <f t="shared" si="188"/>
        <v>0.97073115938450527</v>
      </c>
      <c r="H17" s="4">
        <f t="shared" si="188"/>
        <v>0.80894263282042111</v>
      </c>
      <c r="I17" s="4">
        <f t="shared" si="188"/>
        <v>1.0208811502154103</v>
      </c>
      <c r="J17" s="4">
        <f t="shared" si="188"/>
        <v>0.61252869012924616</v>
      </c>
      <c r="K17" s="4">
        <f t="shared" si="188"/>
        <v>0.51044057510770524</v>
      </c>
      <c r="L17" s="4">
        <f t="shared" si="188"/>
        <v>0.51044057510770524</v>
      </c>
      <c r="M17" s="4">
        <f t="shared" ref="M17:N17" si="189">+M132</f>
        <v>2.6964754427347368</v>
      </c>
      <c r="N17" s="4">
        <f t="shared" si="189"/>
        <v>1.9429630689984052</v>
      </c>
      <c r="O17" s="4">
        <f t="shared" ref="O17:Y17" si="190">+O132</f>
        <v>2.3116508057828753</v>
      </c>
      <c r="P17" s="4">
        <f t="shared" ref="P17:V17" si="191">+P132*P36</f>
        <v>1.6872062555861631</v>
      </c>
      <c r="Q17" s="4">
        <f t="shared" si="191"/>
        <v>1.0619336817118057</v>
      </c>
      <c r="R17" s="4">
        <f t="shared" si="191"/>
        <v>0.84360312779308166</v>
      </c>
      <c r="S17" s="4">
        <f t="shared" si="191"/>
        <v>1.3869904834697251</v>
      </c>
      <c r="T17" s="4">
        <f t="shared" si="191"/>
        <v>0.8321942900818351</v>
      </c>
      <c r="U17" s="4">
        <f t="shared" si="191"/>
        <v>0.69349524173486266</v>
      </c>
      <c r="V17" s="4">
        <f t="shared" si="191"/>
        <v>0.69349524173486266</v>
      </c>
      <c r="W17" s="4">
        <f t="shared" ref="W17:X17" si="192">+W132</f>
        <v>2.8120104259769385</v>
      </c>
      <c r="X17" s="4">
        <f t="shared" si="192"/>
        <v>2.4868428744507618</v>
      </c>
      <c r="Y17" s="4">
        <f t="shared" si="190"/>
        <v>2.4625460729662803</v>
      </c>
      <c r="Z17" s="4">
        <f t="shared" ref="Z17" si="193">+Z132</f>
        <v>3.5393825692122545</v>
      </c>
      <c r="AA17" s="4">
        <f t="shared" ref="AA17:AG17" si="194">+AA132*AA36</f>
        <v>1.850949266274019</v>
      </c>
      <c r="AB17" s="4">
        <f t="shared" si="194"/>
        <v>1.1105695597644114</v>
      </c>
      <c r="AC17" s="4">
        <f t="shared" si="194"/>
        <v>0.92547463313700973</v>
      </c>
      <c r="AD17" s="4">
        <f t="shared" si="194"/>
        <v>1.4920739558926217</v>
      </c>
      <c r="AE17" s="4">
        <f t="shared" si="194"/>
        <v>0.89524437353557307</v>
      </c>
      <c r="AF17" s="4">
        <f t="shared" si="194"/>
        <v>0.74603697794631096</v>
      </c>
      <c r="AG17" s="4">
        <f t="shared" si="194"/>
        <v>0.74603697794631096</v>
      </c>
      <c r="AH17" s="4">
        <f t="shared" ref="AH17:AI17" si="195">+AH132</f>
        <v>3.0849154437900319</v>
      </c>
      <c r="AI17" s="4">
        <f t="shared" si="195"/>
        <v>2.6729865505606645</v>
      </c>
      <c r="AJ17" s="4">
        <f t="shared" ref="AJ17:AS17" si="196">+AJ132</f>
        <v>2.7213546055923739</v>
      </c>
      <c r="AK17" s="4">
        <f t="shared" ref="AK17" si="197">+AK132</f>
        <v>3.5546765269779046</v>
      </c>
      <c r="AL17" s="4">
        <f t="shared" ref="AL17:AR17" si="198">+AL132*AL36</f>
        <v>1.8912868731976773</v>
      </c>
      <c r="AM17" s="4">
        <f t="shared" si="198"/>
        <v>1.1347721239186064</v>
      </c>
      <c r="AN17" s="4">
        <f t="shared" si="198"/>
        <v>0.94564343659883887</v>
      </c>
      <c r="AO17" s="4">
        <f t="shared" si="198"/>
        <v>1.6328127633554244</v>
      </c>
      <c r="AP17" s="4">
        <f t="shared" si="198"/>
        <v>0.97968765801325453</v>
      </c>
      <c r="AQ17" s="4">
        <f t="shared" si="198"/>
        <v>0.81640638167771229</v>
      </c>
      <c r="AR17" s="4">
        <f t="shared" si="198"/>
        <v>0.81640638167771229</v>
      </c>
      <c r="AS17" s="4">
        <f t="shared" si="196"/>
        <v>3.1521447886627958</v>
      </c>
      <c r="AT17" s="4">
        <f t="shared" ref="AT17" si="199">+AT132</f>
        <v>2.8757538826122082</v>
      </c>
      <c r="AU17" s="4">
        <f t="shared" ref="AU17:BD17" si="200">+AU132</f>
        <v>3.0220242164755016</v>
      </c>
      <c r="AV17" s="4">
        <f t="shared" ref="AV17" si="201">+AV132</f>
        <v>3.5805192954517366</v>
      </c>
      <c r="AW17" s="4">
        <f t="shared" ref="AW17:BC17" si="202">+AW132*AW36</f>
        <v>1.9610427842722418</v>
      </c>
      <c r="AX17" s="4">
        <f t="shared" si="202"/>
        <v>1.1766256705633451</v>
      </c>
      <c r="AY17" s="4">
        <f t="shared" si="202"/>
        <v>0.98052139213612111</v>
      </c>
      <c r="AZ17" s="4">
        <f t="shared" si="202"/>
        <v>1.8132145298853009</v>
      </c>
      <c r="BA17" s="4">
        <f t="shared" si="202"/>
        <v>1.0879287179311805</v>
      </c>
      <c r="BB17" s="4">
        <f t="shared" si="202"/>
        <v>0.90660726494265065</v>
      </c>
      <c r="BC17" s="4">
        <f t="shared" si="202"/>
        <v>0.90660726494265065</v>
      </c>
      <c r="BD17" s="4">
        <f t="shared" si="200"/>
        <v>3.2684046404537366</v>
      </c>
      <c r="BE17" s="4">
        <f t="shared" ref="BE17" si="203">+BE132</f>
        <v>3.1309153447637912</v>
      </c>
      <c r="BF17" s="4">
        <f t="shared" ref="BF17:BO17" si="204">+BF132</f>
        <v>1.9257216457478099</v>
      </c>
      <c r="BG17" s="4">
        <f t="shared" ref="BG17:BM17" si="205">+BG132*BG36</f>
        <v>1.5201181217449695</v>
      </c>
      <c r="BH17" s="4">
        <f t="shared" si="205"/>
        <v>0.91207087304698164</v>
      </c>
      <c r="BI17" s="4">
        <f t="shared" si="205"/>
        <v>0.76005906087248487</v>
      </c>
      <c r="BJ17" s="4">
        <f t="shared" si="205"/>
        <v>1.1554329874486859</v>
      </c>
      <c r="BK17" s="4">
        <f t="shared" si="205"/>
        <v>0.69325979246921154</v>
      </c>
      <c r="BL17" s="4">
        <f t="shared" si="205"/>
        <v>0.57771649372434308</v>
      </c>
      <c r="BM17" s="4">
        <f t="shared" si="205"/>
        <v>0.57771649372434308</v>
      </c>
      <c r="BN17" s="4">
        <f t="shared" ref="BN17" si="206">+BN132</f>
        <v>2.1455560932130062</v>
      </c>
      <c r="BO17" s="4">
        <f t="shared" si="204"/>
        <v>2.1600235952163365</v>
      </c>
      <c r="BP17" s="4">
        <f t="shared" ref="BP17:BV17" si="207">+BP132*BP36</f>
        <v>1.7050704174901694</v>
      </c>
      <c r="BQ17" s="4">
        <f t="shared" si="207"/>
        <v>1.0230422504941017</v>
      </c>
      <c r="BR17" s="4">
        <f t="shared" si="207"/>
        <v>0.85253520874508482</v>
      </c>
      <c r="BS17" s="4">
        <f t="shared" si="207"/>
        <v>1.2960141571298018</v>
      </c>
      <c r="BT17" s="4">
        <f t="shared" si="207"/>
        <v>0.77760849427788115</v>
      </c>
      <c r="BU17" s="4">
        <f t="shared" si="207"/>
        <v>0.64800707856490103</v>
      </c>
      <c r="BV17" s="4">
        <f t="shared" si="207"/>
        <v>0.64800707856490103</v>
      </c>
      <c r="BW17" s="4">
        <f t="shared" ref="BW17" si="208">+BW132</f>
        <v>2.8417840291502823</v>
      </c>
      <c r="BX17" s="4">
        <f t="shared" ref="BX17" si="209">+BX132</f>
        <v>2.3549947061503684</v>
      </c>
      <c r="BY17" s="4">
        <f t="shared" ref="BY17:CH17" si="210">+BY132</f>
        <v>2.5919655243971333</v>
      </c>
      <c r="BZ17" s="4">
        <f t="shared" ref="BZ17:CF17" si="211">+BZ132*BZ36</f>
        <v>2.0661782227799761</v>
      </c>
      <c r="CA17" s="4">
        <f t="shared" si="211"/>
        <v>1.2397069336679856</v>
      </c>
      <c r="CB17" s="4">
        <f t="shared" si="211"/>
        <v>1.0330891113899883</v>
      </c>
      <c r="CC17" s="4">
        <f t="shared" si="211"/>
        <v>1.55517931463828</v>
      </c>
      <c r="CD17" s="4">
        <f t="shared" si="211"/>
        <v>0.93310758878296796</v>
      </c>
      <c r="CE17" s="4">
        <f t="shared" si="211"/>
        <v>0.77758965731914009</v>
      </c>
      <c r="CF17" s="4">
        <f t="shared" si="211"/>
        <v>0.77758965731914009</v>
      </c>
      <c r="CG17" s="4">
        <f t="shared" ref="CG17" si="212">+CG132</f>
        <v>3.4436303712999603</v>
      </c>
      <c r="CH17" s="4">
        <f t="shared" si="210"/>
        <v>4.0065898987693203</v>
      </c>
      <c r="CI17" s="4">
        <f t="shared" ref="CI17" si="213">+CI132</f>
        <v>2.8316772620948814</v>
      </c>
    </row>
    <row r="18" spans="1:87" x14ac:dyDescent="0.25">
      <c r="A18" s="16" t="s">
        <v>261</v>
      </c>
      <c r="B18" s="2" t="s">
        <v>104</v>
      </c>
      <c r="C18" s="16"/>
      <c r="E18" s="4">
        <f t="shared" ref="E18:L18" si="214">+E16+E17</f>
        <v>4.3188787776317401</v>
      </c>
      <c r="F18" s="4">
        <f t="shared" si="214"/>
        <v>2.7342208468168656</v>
      </c>
      <c r="G18" s="4">
        <f t="shared" si="214"/>
        <v>2.087066740560529</v>
      </c>
      <c r="H18" s="4">
        <f t="shared" si="214"/>
        <v>1.9252782139964446</v>
      </c>
      <c r="I18" s="4">
        <f t="shared" si="214"/>
        <v>3.6382913441548004</v>
      </c>
      <c r="J18" s="4">
        <f t="shared" si="214"/>
        <v>3.2299388840686358</v>
      </c>
      <c r="K18" s="4">
        <f t="shared" si="214"/>
        <v>3.1278507690470949</v>
      </c>
      <c r="L18" s="4">
        <f t="shared" si="214"/>
        <v>1.2956636332895224</v>
      </c>
      <c r="M18" s="4">
        <f t="shared" ref="M18:N18" si="215">+M16+M17</f>
        <v>3.8128110239107604</v>
      </c>
      <c r="N18" s="4">
        <f t="shared" si="215"/>
        <v>4.1960529190919722</v>
      </c>
      <c r="O18" s="4">
        <f t="shared" ref="O18:AD18" si="216">+O16+O17</f>
        <v>3.9591769503187493</v>
      </c>
      <c r="P18" s="4">
        <f t="shared" ref="P18:R18" si="217">+P16+P17</f>
        <v>2.5798862236362998</v>
      </c>
      <c r="Q18" s="4">
        <f t="shared" si="217"/>
        <v>1.7503366744941204</v>
      </c>
      <c r="R18" s="4">
        <f t="shared" si="217"/>
        <v>1.7362830958432185</v>
      </c>
      <c r="S18" s="4">
        <f t="shared" si="216"/>
        <v>3.0345166280055995</v>
      </c>
      <c r="T18" s="4">
        <f t="shared" ref="T18:U18" si="218">+T16+T17</f>
        <v>2.4797204346177093</v>
      </c>
      <c r="U18" s="4">
        <f t="shared" si="218"/>
        <v>2.3410213862707367</v>
      </c>
      <c r="V18" s="4">
        <f>+V16+V17</f>
        <v>1.187753085095625</v>
      </c>
      <c r="W18" s="4">
        <f t="shared" ref="W18:X18" si="219">+W16+W17</f>
        <v>3.7046903940270752</v>
      </c>
      <c r="X18" s="4">
        <f t="shared" si="219"/>
        <v>3.8700729849995401</v>
      </c>
      <c r="Y18" s="4">
        <f t="shared" si="216"/>
        <v>4.2467043903987483</v>
      </c>
      <c r="Z18" s="4">
        <f t="shared" ref="Z18" si="220">+Z16+Z17</f>
        <v>3.6990174857029925</v>
      </c>
      <c r="AA18" s="4">
        <f t="shared" ref="AA18:AC18" si="221">+AA16+AA17</f>
        <v>2.6961966065458296</v>
      </c>
      <c r="AB18" s="4">
        <f t="shared" si="221"/>
        <v>1.955816900036222</v>
      </c>
      <c r="AC18" s="4">
        <f t="shared" si="221"/>
        <v>1.7707219734088204</v>
      </c>
      <c r="AD18" s="4">
        <f t="shared" si="216"/>
        <v>3.2396578188820468</v>
      </c>
      <c r="AE18" s="4">
        <f t="shared" ref="AE18:AF18" si="222">+AE16+AE17</f>
        <v>2.642828236524998</v>
      </c>
      <c r="AF18" s="4">
        <f t="shared" si="222"/>
        <v>2.4936208409357361</v>
      </c>
      <c r="AG18" s="4">
        <f>+AG16+AG17</f>
        <v>1.2703121368431385</v>
      </c>
      <c r="AH18" s="4">
        <f t="shared" ref="AH18:AI18" si="223">+AH16+AH17</f>
        <v>3.9301627840618427</v>
      </c>
      <c r="AI18" s="4">
        <f t="shared" si="223"/>
        <v>4.1396728269272609</v>
      </c>
      <c r="AJ18" s="4">
        <f t="shared" ref="AJ18:AS18" si="224">+AJ16+AJ17</f>
        <v>4.115072480970543</v>
      </c>
      <c r="AK18" s="4">
        <f t="shared" ref="AK18" si="225">+AK16+AK17</f>
        <v>3.6912388671119452</v>
      </c>
      <c r="AL18" s="4">
        <f t="shared" ref="AL18:AN18" si="226">+AL16+AL17</f>
        <v>2.635111532907926</v>
      </c>
      <c r="AM18" s="4">
        <f t="shared" si="226"/>
        <v>1.8785967836288551</v>
      </c>
      <c r="AN18" s="4">
        <f t="shared" si="226"/>
        <v>1.6894680963090876</v>
      </c>
      <c r="AO18" s="4">
        <f t="shared" si="224"/>
        <v>3.0265306387335933</v>
      </c>
      <c r="AP18" s="4">
        <f t="shared" ref="AP18:AQ18" si="227">+AP16+AP17</f>
        <v>2.3734055333914235</v>
      </c>
      <c r="AQ18" s="4">
        <f t="shared" si="227"/>
        <v>2.210124257055881</v>
      </c>
      <c r="AR18" s="4">
        <f>+AR16+AR17</f>
        <v>1.2345217442911629</v>
      </c>
      <c r="AS18" s="4">
        <f t="shared" si="224"/>
        <v>3.8959694483730445</v>
      </c>
      <c r="AT18" s="4">
        <f t="shared" ref="AT18" si="228">+AT16+AT17</f>
        <v>4.03654388130564</v>
      </c>
      <c r="AU18" s="4">
        <f t="shared" ref="AU18:BD18" si="229">+AU16+AU17</f>
        <v>3.962149721485019</v>
      </c>
      <c r="AV18" s="4">
        <f t="shared" ref="AV18" si="230">+AV16+AV17</f>
        <v>3.67809504637078</v>
      </c>
      <c r="AW18" s="4">
        <f t="shared" ref="AW18:AY18" si="231">+AW16+AW17</f>
        <v>2.5294769826795713</v>
      </c>
      <c r="AX18" s="4">
        <f t="shared" si="231"/>
        <v>1.7450598689706744</v>
      </c>
      <c r="AY18" s="4">
        <f t="shared" si="231"/>
        <v>1.5489555905434504</v>
      </c>
      <c r="AZ18" s="4">
        <f t="shared" si="229"/>
        <v>2.7533400348948183</v>
      </c>
      <c r="BA18" s="4">
        <f t="shared" ref="BA18:BB18" si="232">+BA16+BA17</f>
        <v>2.0280542229406979</v>
      </c>
      <c r="BB18" s="4">
        <f t="shared" si="232"/>
        <v>1.8467327699521681</v>
      </c>
      <c r="BC18" s="4">
        <f>+BC16+BC17</f>
        <v>1.188644916445506</v>
      </c>
      <c r="BD18" s="4">
        <f t="shared" si="229"/>
        <v>3.8368388388610661</v>
      </c>
      <c r="BE18" s="4">
        <f t="shared" ref="BE18" si="233">+BE16+BE17</f>
        <v>3.9067668985504769</v>
      </c>
      <c r="BF18" s="4">
        <f t="shared" ref="BF18:BS18" si="234">+BF16+BF17</f>
        <v>4.1706608193809354</v>
      </c>
      <c r="BG18" s="4">
        <f t="shared" ref="BG18:BI18" si="235">+BG16+BG17</f>
        <v>2.8481128680281205</v>
      </c>
      <c r="BH18" s="4">
        <f t="shared" si="235"/>
        <v>2.2400656193301325</v>
      </c>
      <c r="BI18" s="4">
        <f t="shared" si="235"/>
        <v>2.088053807155636</v>
      </c>
      <c r="BJ18" s="4">
        <f t="shared" si="234"/>
        <v>3.400372161081811</v>
      </c>
      <c r="BK18" s="4">
        <f t="shared" ref="BK18:BL18" si="236">+BK16+BK17</f>
        <v>2.9381989661023367</v>
      </c>
      <c r="BL18" s="4">
        <f t="shared" si="236"/>
        <v>2.8226556673574681</v>
      </c>
      <c r="BM18" s="4">
        <f>+BM16+BM17</f>
        <v>1.2511982458142807</v>
      </c>
      <c r="BN18" s="4">
        <f t="shared" ref="BN18" si="237">+BN16+BN17</f>
        <v>4.0588514142414818</v>
      </c>
      <c r="BO18" s="4">
        <f t="shared" si="234"/>
        <v>4.0514931370856582</v>
      </c>
      <c r="BP18" s="4">
        <f t="shared" ref="BP18:BR18" si="238">+BP16+BP17</f>
        <v>2.5680311907368347</v>
      </c>
      <c r="BQ18" s="4">
        <f t="shared" si="238"/>
        <v>1.886003023740767</v>
      </c>
      <c r="BR18" s="4">
        <f t="shared" si="238"/>
        <v>1.7154959819917501</v>
      </c>
      <c r="BS18" s="4">
        <f t="shared" si="234"/>
        <v>3.1874836989991238</v>
      </c>
      <c r="BT18" s="4">
        <f t="shared" ref="BT18:BU18" si="239">+BT16+BT17</f>
        <v>2.6690780361472028</v>
      </c>
      <c r="BU18" s="4">
        <f t="shared" si="239"/>
        <v>2.5394766204342227</v>
      </c>
      <c r="BV18" s="4">
        <f>+BV16+BV17</f>
        <v>1.2154479411256975</v>
      </c>
      <c r="BW18" s="4">
        <f t="shared" ref="BW18" si="240">+BW16+BW17</f>
        <v>3.7047448023969478</v>
      </c>
      <c r="BX18" s="4">
        <f t="shared" ref="BX18" si="241">+BX16+BX17</f>
        <v>3.9523294064498415</v>
      </c>
      <c r="BY18" s="4">
        <f t="shared" ref="BY18:CH18" si="242">+BY16+BY17</f>
        <v>4.9285896657609172</v>
      </c>
      <c r="BZ18" s="4">
        <f t="shared" ref="BZ18:CB18" si="243">+BZ16+BZ17</f>
        <v>3.1179745575302427</v>
      </c>
      <c r="CA18" s="4">
        <f t="shared" si="243"/>
        <v>2.2915032684182517</v>
      </c>
      <c r="CB18" s="4">
        <f t="shared" si="243"/>
        <v>2.0848854461402544</v>
      </c>
      <c r="CC18" s="4">
        <f t="shared" si="242"/>
        <v>3.8918034560020631</v>
      </c>
      <c r="CD18" s="4">
        <f t="shared" ref="CD18:CE18" si="244">+CD16+CD17</f>
        <v>3.2697317301467512</v>
      </c>
      <c r="CE18" s="4">
        <f t="shared" si="244"/>
        <v>3.1142137986829237</v>
      </c>
      <c r="CF18" s="4">
        <f>+CF16+CF17</f>
        <v>1.4785768997282753</v>
      </c>
      <c r="CG18" s="4">
        <f t="shared" ref="CG18" si="245">+CG16+CG17</f>
        <v>4.4954267060502264</v>
      </c>
      <c r="CH18" s="4">
        <f t="shared" si="242"/>
        <v>4.2091013798344541</v>
      </c>
      <c r="CI18" s="4">
        <f t="shared" ref="CI18" si="246">+CI16+CI17</f>
        <v>4.8066705256717679</v>
      </c>
    </row>
    <row r="19" spans="1:87" x14ac:dyDescent="0.25">
      <c r="A19" s="24" t="s">
        <v>143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260</v>
      </c>
      <c r="B20" s="2" t="s">
        <v>104</v>
      </c>
      <c r="C20" s="16"/>
      <c r="E20" s="4">
        <f t="shared" ref="E20:L20" si="247">+E121</f>
        <v>2.7160532758933336</v>
      </c>
      <c r="F20" s="4">
        <f t="shared" si="247"/>
        <v>1.2726644435680972</v>
      </c>
      <c r="G20" s="4">
        <f t="shared" si="247"/>
        <v>1.2726644435680972</v>
      </c>
      <c r="H20" s="4">
        <f t="shared" si="247"/>
        <v>1.2726644435680972</v>
      </c>
      <c r="I20" s="4">
        <f t="shared" si="247"/>
        <v>2.7160532758933336</v>
      </c>
      <c r="J20" s="4">
        <f t="shared" si="247"/>
        <v>2.7160532758933336</v>
      </c>
      <c r="K20" s="4">
        <f t="shared" si="247"/>
        <v>2.7160532758933336</v>
      </c>
      <c r="L20" s="4">
        <f t="shared" si="247"/>
        <v>2.7160532758933336</v>
      </c>
      <c r="M20" s="4">
        <f t="shared" ref="M20:N20" si="248">+M121</f>
        <v>1.2726644435680972</v>
      </c>
      <c r="N20" s="4">
        <f t="shared" si="248"/>
        <v>2.3448022196669487</v>
      </c>
      <c r="O20" s="4">
        <f t="shared" ref="O20:AD20" si="249">+O121</f>
        <v>1.7815446989007713</v>
      </c>
      <c r="P20" s="4">
        <f t="shared" ref="P20:R20" si="250">+P121</f>
        <v>1.0557070010283374</v>
      </c>
      <c r="Q20" s="4">
        <f t="shared" si="250"/>
        <v>0.85941932700928225</v>
      </c>
      <c r="R20" s="4">
        <f t="shared" si="250"/>
        <v>1.0557070010283374</v>
      </c>
      <c r="S20" s="4">
        <f t="shared" si="249"/>
        <v>1.7815446989007713</v>
      </c>
      <c r="T20" s="4">
        <f t="shared" ref="T20:U20" si="251">+T121</f>
        <v>1.7815446989007713</v>
      </c>
      <c r="U20" s="4">
        <f t="shared" si="251"/>
        <v>1.7815446989007713</v>
      </c>
      <c r="V20" s="4">
        <f>+V121</f>
        <v>1.7815446989007713</v>
      </c>
      <c r="W20" s="4">
        <f t="shared" ref="W20:X20" si="252">+W121</f>
        <v>1.0557070010283374</v>
      </c>
      <c r="X20" s="4">
        <f t="shared" si="252"/>
        <v>1.500614870152124</v>
      </c>
      <c r="Y20" s="4">
        <f t="shared" si="249"/>
        <v>1.9269250640060827</v>
      </c>
      <c r="Z20" s="4">
        <f t="shared" ref="Z20" si="253">+Z121</f>
        <v>0.36483153791968226</v>
      </c>
      <c r="AA20" s="4">
        <f t="shared" ref="AA20:AC20" si="254">+AA121</f>
        <v>1.0240961123616206</v>
      </c>
      <c r="AB20" s="4">
        <f t="shared" si="254"/>
        <v>1.0240961123616206</v>
      </c>
      <c r="AC20" s="4">
        <f t="shared" si="254"/>
        <v>1.0240961123616206</v>
      </c>
      <c r="AD20" s="4">
        <f t="shared" si="249"/>
        <v>1.8917561532520113</v>
      </c>
      <c r="AE20" s="4">
        <f t="shared" ref="AE20:AF20" si="255">+AE121</f>
        <v>1.8917561532520113</v>
      </c>
      <c r="AF20" s="4">
        <f t="shared" si="255"/>
        <v>1.8917561532520113</v>
      </c>
      <c r="AG20" s="4">
        <f>+AG121</f>
        <v>1.8917561532520113</v>
      </c>
      <c r="AH20" s="4">
        <f t="shared" ref="AH20:AI20" si="256">+AH121</f>
        <v>1.0240961123616206</v>
      </c>
      <c r="AI20" s="4">
        <f t="shared" si="256"/>
        <v>1.5928574498187353</v>
      </c>
      <c r="AJ20" s="4">
        <f t="shared" ref="AJ20:AT20" si="257">+AJ121</f>
        <v>1.5514891136825766</v>
      </c>
      <c r="AK20" s="4">
        <f t="shared" ref="AK20" si="258">+AK121</f>
        <v>0.34264563272678811</v>
      </c>
      <c r="AL20" s="4">
        <f t="shared" si="257"/>
        <v>0.92657107048675258</v>
      </c>
      <c r="AM20" s="4">
        <f t="shared" si="257"/>
        <v>0.92657107048675258</v>
      </c>
      <c r="AN20" s="4">
        <f t="shared" si="257"/>
        <v>0.92657107048675258</v>
      </c>
      <c r="AO20" s="4">
        <f t="shared" si="257"/>
        <v>1.5514891136825766</v>
      </c>
      <c r="AP20" s="4">
        <f t="shared" si="257"/>
        <v>1.5514891136825766</v>
      </c>
      <c r="AQ20" s="4">
        <f t="shared" si="257"/>
        <v>1.5514891136825766</v>
      </c>
      <c r="AR20" s="4">
        <f t="shared" si="257"/>
        <v>1.5514891136825766</v>
      </c>
      <c r="AS20" s="4">
        <f t="shared" si="257"/>
        <v>0.92657107048675258</v>
      </c>
      <c r="AT20" s="4">
        <f t="shared" si="257"/>
        <v>1.2965322611648313</v>
      </c>
      <c r="AU20" s="4">
        <f t="shared" ref="AU20:BD20" si="259">+AU121</f>
        <v>1.115328141901986</v>
      </c>
      <c r="AV20" s="4">
        <f t="shared" ref="AV20" si="260">+AV121</f>
        <v>0.30515728470937376</v>
      </c>
      <c r="AW20" s="4">
        <f t="shared" ref="AW20:AY20" si="261">+AW121</f>
        <v>0.75792080421187213</v>
      </c>
      <c r="AX20" s="4">
        <f t="shared" si="261"/>
        <v>0.75792080421187213</v>
      </c>
      <c r="AY20" s="4">
        <f t="shared" si="261"/>
        <v>0.75792080421187213</v>
      </c>
      <c r="AZ20" s="4">
        <f t="shared" si="259"/>
        <v>1.115328141901986</v>
      </c>
      <c r="BA20" s="4">
        <f t="shared" ref="BA20:BB20" si="262">+BA121</f>
        <v>1.115328141901986</v>
      </c>
      <c r="BB20" s="4">
        <f t="shared" si="262"/>
        <v>1.115328141901986</v>
      </c>
      <c r="BC20" s="4">
        <f>+BC121</f>
        <v>1.115328141901986</v>
      </c>
      <c r="BD20" s="4">
        <f t="shared" si="259"/>
        <v>0.75792080421187213</v>
      </c>
      <c r="BE20" s="4">
        <f t="shared" ref="BE20" si="263">+BE121</f>
        <v>0.92363802990842159</v>
      </c>
      <c r="BF20" s="4">
        <f t="shared" ref="BF20:BS20" si="264">+BF121</f>
        <v>2.3565833849589399</v>
      </c>
      <c r="BG20" s="4">
        <f t="shared" ref="BG20:BI20" si="265">+BG121</f>
        <v>1.474876816180634</v>
      </c>
      <c r="BH20" s="4">
        <f t="shared" si="265"/>
        <v>1.474876816180634</v>
      </c>
      <c r="BI20" s="4">
        <f t="shared" si="265"/>
        <v>1.474876816180634</v>
      </c>
      <c r="BJ20" s="4">
        <f t="shared" si="264"/>
        <v>2.3565833849589399</v>
      </c>
      <c r="BK20" s="4">
        <f t="shared" ref="BK20:BL20" si="266">+BK121</f>
        <v>2.3565833849589399</v>
      </c>
      <c r="BL20" s="4">
        <f t="shared" si="266"/>
        <v>2.3565833849589399</v>
      </c>
      <c r="BM20" s="4">
        <f>+BM121</f>
        <v>2.3565833849589399</v>
      </c>
      <c r="BN20" s="4">
        <f t="shared" ref="BN20" si="267">+BN121</f>
        <v>2.0145705518863677</v>
      </c>
      <c r="BO20" s="4">
        <f t="shared" si="264"/>
        <v>2.0166974694182342</v>
      </c>
      <c r="BP20" s="4">
        <f t="shared" ref="BP20:BR20" si="268">+BP121</f>
        <v>1.0277139385825489</v>
      </c>
      <c r="BQ20" s="4">
        <f t="shared" si="268"/>
        <v>1.0277139385825489</v>
      </c>
      <c r="BR20" s="4">
        <f t="shared" si="268"/>
        <v>1.0277139385825489</v>
      </c>
      <c r="BS20" s="4">
        <f t="shared" si="264"/>
        <v>2.0166974694182342</v>
      </c>
      <c r="BT20" s="4">
        <f t="shared" ref="BT20:BU20" si="269">+BT121</f>
        <v>2.0166974694182342</v>
      </c>
      <c r="BU20" s="4">
        <f t="shared" si="269"/>
        <v>2.0166974694182342</v>
      </c>
      <c r="BV20" s="4">
        <f>+BV121</f>
        <v>2.0166974694182342</v>
      </c>
      <c r="BW20" s="4">
        <f t="shared" ref="BW20" si="270">+BW121</f>
        <v>1.0277139385825489</v>
      </c>
      <c r="BX20" s="4">
        <f t="shared" ref="BX20" si="271">+BX121</f>
        <v>1.7084959201291208</v>
      </c>
      <c r="BY20" s="4">
        <f t="shared" ref="BY20:CH20" si="272">+BY121</f>
        <v>2.4868940141639335</v>
      </c>
      <c r="BZ20" s="4">
        <f t="shared" ref="BZ20:CB20" si="273">+BZ121</f>
        <v>1.2514416976978844</v>
      </c>
      <c r="CA20" s="4">
        <f t="shared" si="273"/>
        <v>1.2514416976978844</v>
      </c>
      <c r="CB20" s="4">
        <f t="shared" si="273"/>
        <v>1.2514416976978844</v>
      </c>
      <c r="CC20" s="4">
        <f t="shared" si="272"/>
        <v>2.4868940141639335</v>
      </c>
      <c r="CD20" s="4">
        <f t="shared" ref="CD20:CE20" si="274">+CD121</f>
        <v>2.4868940141639335</v>
      </c>
      <c r="CE20" s="4">
        <f t="shared" si="274"/>
        <v>2.4868940141639335</v>
      </c>
      <c r="CF20" s="4">
        <f>+CF121</f>
        <v>2.4868940141639335</v>
      </c>
      <c r="CG20" s="4">
        <f t="shared" ref="CG20" si="275">+CG121</f>
        <v>1.2514416976978844</v>
      </c>
      <c r="CH20" s="4">
        <f t="shared" si="272"/>
        <v>0.43479456846864623</v>
      </c>
      <c r="CI20" s="4">
        <f t="shared" ref="CI20" si="276">+CI121</f>
        <v>2.1086550071877217</v>
      </c>
    </row>
    <row r="21" spans="1:87" x14ac:dyDescent="0.25">
      <c r="A21" s="16" t="s">
        <v>259</v>
      </c>
      <c r="B21" s="2" t="s">
        <v>104</v>
      </c>
      <c r="C21" s="16"/>
      <c r="E21" s="4">
        <f t="shared" ref="E21:L21" si="277">+E153</f>
        <v>8.7773156039578609E-2</v>
      </c>
      <c r="F21" s="4">
        <f t="shared" si="277"/>
        <v>0.11528684524963485</v>
      </c>
      <c r="G21" s="4">
        <f t="shared" si="277"/>
        <v>0.11528684524963485</v>
      </c>
      <c r="H21" s="4">
        <f t="shared" si="277"/>
        <v>0.11528684524963485</v>
      </c>
      <c r="I21" s="4">
        <f t="shared" si="277"/>
        <v>8.7773156039578609E-2</v>
      </c>
      <c r="J21" s="4">
        <f t="shared" si="277"/>
        <v>8.7773156039578609E-2</v>
      </c>
      <c r="K21" s="4">
        <f t="shared" si="277"/>
        <v>8.7773156039578609E-2</v>
      </c>
      <c r="L21" s="4">
        <f t="shared" si="277"/>
        <v>8.7773156039578609E-2</v>
      </c>
      <c r="M21" s="4">
        <f t="shared" ref="M21:N21" si="278">+M153</f>
        <v>0.11528684524963485</v>
      </c>
      <c r="N21" s="4">
        <f t="shared" si="278"/>
        <v>9.4450903187018376E-2</v>
      </c>
      <c r="O21" s="4">
        <f t="shared" ref="O21:W21" si="279">+O153</f>
        <v>0.10425803380173691</v>
      </c>
      <c r="P21" s="4">
        <f t="shared" ref="P21:R21" si="280">+P153</f>
        <v>0.11809385710101608</v>
      </c>
      <c r="Q21" s="4">
        <f t="shared" si="280"/>
        <v>0.12193283210222722</v>
      </c>
      <c r="R21" s="4">
        <f t="shared" si="280"/>
        <v>0.11809385710101608</v>
      </c>
      <c r="S21" s="4">
        <f t="shared" si="279"/>
        <v>0.10425803380173691</v>
      </c>
      <c r="T21" s="4">
        <f t="shared" ref="T21:U21" si="281">+T153</f>
        <v>0.10425803380173691</v>
      </c>
      <c r="U21" s="4">
        <f t="shared" si="281"/>
        <v>0.10425803380173691</v>
      </c>
      <c r="V21" s="4">
        <f>+V153</f>
        <v>0.10425803380173691</v>
      </c>
      <c r="W21" s="4">
        <f t="shared" si="279"/>
        <v>0.11809385710101608</v>
      </c>
      <c r="X21" s="4">
        <f t="shared" ref="X21" si="282">+X153</f>
        <v>0.10910240254712837</v>
      </c>
      <c r="Y21" s="4">
        <f t="shared" ref="Y21:AH21" si="283">+Y153</f>
        <v>0.11129207986422479</v>
      </c>
      <c r="Z21" s="4">
        <f t="shared" ref="Z21" si="284">+Z153</f>
        <v>0.14106850242705204</v>
      </c>
      <c r="AA21" s="4">
        <f t="shared" ref="AA21:AC21" si="285">+AA153</f>
        <v>0.12850168730269321</v>
      </c>
      <c r="AB21" s="4">
        <f t="shared" si="285"/>
        <v>0.12850168730269321</v>
      </c>
      <c r="AC21" s="4">
        <f t="shared" si="285"/>
        <v>0.12850168730269321</v>
      </c>
      <c r="AD21" s="4">
        <f t="shared" si="283"/>
        <v>0.11196246504296066</v>
      </c>
      <c r="AE21" s="4">
        <f t="shared" ref="AE21:AF21" si="286">+AE153</f>
        <v>0.11196246504296066</v>
      </c>
      <c r="AF21" s="4">
        <f t="shared" si="286"/>
        <v>0.11196246504296066</v>
      </c>
      <c r="AG21" s="4">
        <f>+AG153</f>
        <v>0.11196246504296066</v>
      </c>
      <c r="AH21" s="4">
        <f t="shared" si="283"/>
        <v>0.12850168730269321</v>
      </c>
      <c r="AI21" s="4">
        <f t="shared" ref="AI21" si="287">+AI153</f>
        <v>0.11711112909502114</v>
      </c>
      <c r="AJ21" s="4">
        <f t="shared" ref="AJ21:AS21" si="288">+AJ153</f>
        <v>0.11844859086399641</v>
      </c>
      <c r="AK21" s="4">
        <f t="shared" ref="AK21" si="289">+AK153</f>
        <v>0.14149140725120657</v>
      </c>
      <c r="AL21" s="4">
        <f t="shared" ref="AL21:AN21" si="290">+AL153</f>
        <v>0.13036069690028043</v>
      </c>
      <c r="AM21" s="4">
        <f t="shared" si="290"/>
        <v>0.13036069690028043</v>
      </c>
      <c r="AN21" s="4">
        <f t="shared" si="290"/>
        <v>0.13036069690028043</v>
      </c>
      <c r="AO21" s="4">
        <f t="shared" si="288"/>
        <v>0.11844859086399641</v>
      </c>
      <c r="AP21" s="4">
        <f t="shared" ref="AP21:AQ21" si="291">+AP153</f>
        <v>0.11844859086399641</v>
      </c>
      <c r="AQ21" s="4">
        <f t="shared" si="291"/>
        <v>0.11844859086399641</v>
      </c>
      <c r="AR21" s="4">
        <f>+AR153</f>
        <v>0.11844859086399641</v>
      </c>
      <c r="AS21" s="4">
        <f t="shared" si="288"/>
        <v>0.13036069690028043</v>
      </c>
      <c r="AT21" s="4">
        <f t="shared" ref="AT21" si="292">+AT153</f>
        <v>0.12271800235958101</v>
      </c>
      <c r="AU21" s="4">
        <f t="shared" ref="AU21:BD21" si="293">+AU153</f>
        <v>0.12676263428346446</v>
      </c>
      <c r="AV21" s="4">
        <f t="shared" ref="AV21" si="294">+AV153</f>
        <v>0.14220600523980811</v>
      </c>
      <c r="AW21" s="4">
        <f t="shared" ref="AW21:AY21" si="295">+AW153</f>
        <v>0.13357548622631749</v>
      </c>
      <c r="AX21" s="4">
        <f t="shared" si="295"/>
        <v>0.13357548622631749</v>
      </c>
      <c r="AY21" s="4">
        <f t="shared" si="295"/>
        <v>0.13357548622631749</v>
      </c>
      <c r="AZ21" s="4">
        <f t="shared" si="293"/>
        <v>0.12676263428346446</v>
      </c>
      <c r="BA21" s="4">
        <f t="shared" ref="BA21:BB21" si="296">+BA153</f>
        <v>0.12676263428346446</v>
      </c>
      <c r="BB21" s="4">
        <f t="shared" si="296"/>
        <v>0.12676263428346446</v>
      </c>
      <c r="BC21" s="4">
        <f>+BC153</f>
        <v>0.12676263428346446</v>
      </c>
      <c r="BD21" s="4">
        <f t="shared" si="293"/>
        <v>0.13357548622631749</v>
      </c>
      <c r="BE21" s="4">
        <f t="shared" ref="BE21" si="297">+BE153</f>
        <v>0.12977366544795288</v>
      </c>
      <c r="BF21" s="4">
        <f t="shared" ref="BF21:BS21" si="298">+BF153</f>
        <v>9.370579662094658E-2</v>
      </c>
      <c r="BG21" s="4">
        <f t="shared" ref="BG21:BI21" si="299">+BG153</f>
        <v>0.11051277195880559</v>
      </c>
      <c r="BH21" s="4">
        <f t="shared" si="299"/>
        <v>0.11051277195880559</v>
      </c>
      <c r="BI21" s="4">
        <f t="shared" si="299"/>
        <v>0.11051277195880559</v>
      </c>
      <c r="BJ21" s="4">
        <f t="shared" si="298"/>
        <v>9.370579662094658E-2</v>
      </c>
      <c r="BK21" s="4">
        <f t="shared" ref="BK21:BL21" si="300">+BK153</f>
        <v>9.370579662094658E-2</v>
      </c>
      <c r="BL21" s="4">
        <f t="shared" si="300"/>
        <v>9.370579662094658E-2</v>
      </c>
      <c r="BM21" s="4">
        <f>+BM153</f>
        <v>9.370579662094658E-2</v>
      </c>
      <c r="BN21" s="4">
        <f t="shared" ref="BN21" si="301">+BN153</f>
        <v>9.9784605636437165E-2</v>
      </c>
      <c r="BO21" s="4">
        <f t="shared" si="298"/>
        <v>0.10018465750557565</v>
      </c>
      <c r="BP21" s="4">
        <f t="shared" ref="BP21:BR21" si="302">+BP153</f>
        <v>0.11903653226855414</v>
      </c>
      <c r="BQ21" s="4">
        <f t="shared" si="302"/>
        <v>0.11903653226855414</v>
      </c>
      <c r="BR21" s="4">
        <f t="shared" si="302"/>
        <v>0.11903653226855414</v>
      </c>
      <c r="BS21" s="4">
        <f t="shared" si="298"/>
        <v>0.10018465750557565</v>
      </c>
      <c r="BT21" s="4">
        <f t="shared" ref="BT21:BU21" si="303">+BT153</f>
        <v>0.10018465750557565</v>
      </c>
      <c r="BU21" s="4">
        <f t="shared" si="303"/>
        <v>0.10018465750557565</v>
      </c>
      <c r="BV21" s="4">
        <f>+BV153</f>
        <v>0.10018465750557565</v>
      </c>
      <c r="BW21" s="4">
        <f t="shared" ref="BW21" si="304">+BW153</f>
        <v>0.11903653226855414</v>
      </c>
      <c r="BX21" s="4">
        <f t="shared" ref="BX21" si="305">+BX153</f>
        <v>0.10557595154785102</v>
      </c>
      <c r="BY21" s="4">
        <f t="shared" ref="BY21:CH21" si="306">+BY153</f>
        <v>0.12074432788526013</v>
      </c>
      <c r="BZ21" s="4">
        <f t="shared" ref="BZ21:CB21" si="307">+BZ153</f>
        <v>0.14429435841607108</v>
      </c>
      <c r="CA21" s="4">
        <f t="shared" si="307"/>
        <v>0.14429435841607108</v>
      </c>
      <c r="CB21" s="4">
        <f t="shared" si="307"/>
        <v>0.14429435841607108</v>
      </c>
      <c r="CC21" s="4">
        <f t="shared" si="306"/>
        <v>0.12074432788526013</v>
      </c>
      <c r="CD21" s="4">
        <f t="shared" ref="CD21:CE21" si="308">+CD153</f>
        <v>0.12074432788526013</v>
      </c>
      <c r="CE21" s="4">
        <f t="shared" si="308"/>
        <v>0.12074432788526013</v>
      </c>
      <c r="CF21" s="4">
        <f>+CF153</f>
        <v>0.12074432788526013</v>
      </c>
      <c r="CG21" s="4">
        <f t="shared" ref="CG21" si="309">+CG153</f>
        <v>0.14429435841607108</v>
      </c>
      <c r="CH21" s="4">
        <f t="shared" si="306"/>
        <v>0.15986117922325535</v>
      </c>
      <c r="CI21" s="4">
        <f t="shared" ref="CI21" si="310">+CI153</f>
        <v>0.12737277892665883</v>
      </c>
    </row>
    <row r="22" spans="1:87" x14ac:dyDescent="0.25">
      <c r="A22" s="16" t="s">
        <v>258</v>
      </c>
      <c r="B22" s="2" t="s">
        <v>104</v>
      </c>
      <c r="C22" s="16"/>
      <c r="E22" s="4">
        <f t="shared" ref="E22:L22" si="311">+E20+E21</f>
        <v>2.803826431932912</v>
      </c>
      <c r="F22" s="4">
        <f t="shared" si="311"/>
        <v>1.3879512888177321</v>
      </c>
      <c r="G22" s="4">
        <f t="shared" si="311"/>
        <v>1.3879512888177321</v>
      </c>
      <c r="H22" s="4">
        <f t="shared" si="311"/>
        <v>1.3879512888177321</v>
      </c>
      <c r="I22" s="4">
        <f t="shared" si="311"/>
        <v>2.803826431932912</v>
      </c>
      <c r="J22" s="4">
        <f t="shared" si="311"/>
        <v>2.803826431932912</v>
      </c>
      <c r="K22" s="4">
        <f t="shared" si="311"/>
        <v>2.803826431932912</v>
      </c>
      <c r="L22" s="4">
        <f t="shared" si="311"/>
        <v>2.803826431932912</v>
      </c>
      <c r="M22" s="4">
        <f t="shared" ref="M22:N22" si="312">+M20+M21</f>
        <v>1.3879512888177321</v>
      </c>
      <c r="N22" s="4">
        <f t="shared" si="312"/>
        <v>2.4392531228539669</v>
      </c>
      <c r="O22" s="4">
        <f t="shared" ref="O22:AD22" si="313">+O20+O21</f>
        <v>1.8858027327025082</v>
      </c>
      <c r="P22" s="4">
        <f t="shared" ref="P22:R22" si="314">+P20+P21</f>
        <v>1.1738008581293535</v>
      </c>
      <c r="Q22" s="4">
        <f t="shared" si="314"/>
        <v>0.98135215911150953</v>
      </c>
      <c r="R22" s="4">
        <f t="shared" si="314"/>
        <v>1.1738008581293535</v>
      </c>
      <c r="S22" s="4">
        <f t="shared" si="313"/>
        <v>1.8858027327025082</v>
      </c>
      <c r="T22" s="4">
        <f t="shared" ref="T22:U22" si="315">+T20+T21</f>
        <v>1.8858027327025082</v>
      </c>
      <c r="U22" s="4">
        <f t="shared" si="315"/>
        <v>1.8858027327025082</v>
      </c>
      <c r="V22" s="4">
        <f>+V20+V21</f>
        <v>1.8858027327025082</v>
      </c>
      <c r="W22" s="4">
        <f t="shared" ref="W22:X22" si="316">+W20+W21</f>
        <v>1.1738008581293535</v>
      </c>
      <c r="X22" s="4">
        <f t="shared" si="316"/>
        <v>1.6097172726992524</v>
      </c>
      <c r="Y22" s="4">
        <f t="shared" si="313"/>
        <v>2.0382171438703076</v>
      </c>
      <c r="Z22" s="4">
        <f t="shared" ref="Z22" si="317">+Z20+Z21</f>
        <v>0.5059000403467343</v>
      </c>
      <c r="AA22" s="4">
        <f t="shared" ref="AA22:AC22" si="318">+AA20+AA21</f>
        <v>1.1525977996643137</v>
      </c>
      <c r="AB22" s="4">
        <f t="shared" si="318"/>
        <v>1.1525977996643137</v>
      </c>
      <c r="AC22" s="4">
        <f t="shared" si="318"/>
        <v>1.1525977996643137</v>
      </c>
      <c r="AD22" s="4">
        <f t="shared" si="313"/>
        <v>2.0037186182949718</v>
      </c>
      <c r="AE22" s="4">
        <f t="shared" ref="AE22:AF22" si="319">+AE20+AE21</f>
        <v>2.0037186182949718</v>
      </c>
      <c r="AF22" s="4">
        <f t="shared" si="319"/>
        <v>2.0037186182949718</v>
      </c>
      <c r="AG22" s="4">
        <f>+AG20+AG21</f>
        <v>2.0037186182949718</v>
      </c>
      <c r="AH22" s="4">
        <f t="shared" ref="AH22:AI22" si="320">+AH20+AH21</f>
        <v>1.1525977996643137</v>
      </c>
      <c r="AI22" s="4">
        <f t="shared" si="320"/>
        <v>1.7099685789137564</v>
      </c>
      <c r="AJ22" s="4">
        <f t="shared" ref="AJ22:AS22" si="321">+AJ20+AJ21</f>
        <v>1.6699377045465731</v>
      </c>
      <c r="AK22" s="4">
        <f t="shared" ref="AK22" si="322">+AK20+AK21</f>
        <v>0.48413703997799468</v>
      </c>
      <c r="AL22" s="4">
        <f t="shared" ref="AL22:AN22" si="323">+AL20+AL21</f>
        <v>1.0569317673870331</v>
      </c>
      <c r="AM22" s="4">
        <f t="shared" si="323"/>
        <v>1.0569317673870331</v>
      </c>
      <c r="AN22" s="4">
        <f t="shared" si="323"/>
        <v>1.0569317673870331</v>
      </c>
      <c r="AO22" s="4">
        <f t="shared" si="321"/>
        <v>1.6699377045465731</v>
      </c>
      <c r="AP22" s="4">
        <f t="shared" ref="AP22:AQ22" si="324">+AP20+AP21</f>
        <v>1.6699377045465731</v>
      </c>
      <c r="AQ22" s="4">
        <f t="shared" si="324"/>
        <v>1.6699377045465731</v>
      </c>
      <c r="AR22" s="4">
        <f>+AR20+AR21</f>
        <v>1.6699377045465731</v>
      </c>
      <c r="AS22" s="4">
        <f t="shared" si="321"/>
        <v>1.0569317673870331</v>
      </c>
      <c r="AT22" s="4">
        <f t="shared" ref="AT22" si="325">+AT20+AT21</f>
        <v>1.4192502635244124</v>
      </c>
      <c r="AU22" s="4">
        <f t="shared" ref="AU22:BD22" si="326">+AU20+AU21</f>
        <v>1.2420907761854505</v>
      </c>
      <c r="AV22" s="4">
        <f t="shared" ref="AV22" si="327">+AV20+AV21</f>
        <v>0.44736328994918184</v>
      </c>
      <c r="AW22" s="4">
        <f t="shared" ref="AW22:AY22" si="328">+AW20+AW21</f>
        <v>0.89149629043818956</v>
      </c>
      <c r="AX22" s="4">
        <f t="shared" si="328"/>
        <v>0.89149629043818956</v>
      </c>
      <c r="AY22" s="4">
        <f t="shared" si="328"/>
        <v>0.89149629043818956</v>
      </c>
      <c r="AZ22" s="4">
        <f t="shared" si="326"/>
        <v>1.2420907761854505</v>
      </c>
      <c r="BA22" s="4">
        <f t="shared" ref="BA22:BB22" si="329">+BA20+BA21</f>
        <v>1.2420907761854505</v>
      </c>
      <c r="BB22" s="4">
        <f t="shared" si="329"/>
        <v>1.2420907761854505</v>
      </c>
      <c r="BC22" s="4">
        <f>+BC20+BC21</f>
        <v>1.2420907761854505</v>
      </c>
      <c r="BD22" s="4">
        <f t="shared" si="326"/>
        <v>0.89149629043818956</v>
      </c>
      <c r="BE22" s="4">
        <f t="shared" ref="BE22" si="330">+BE20+BE21</f>
        <v>1.0534116953563744</v>
      </c>
      <c r="BF22" s="4">
        <f t="shared" ref="BF22:BS22" si="331">+BF20+BF21</f>
        <v>2.4502891815798864</v>
      </c>
      <c r="BG22" s="4">
        <f t="shared" ref="BG22:BI22" si="332">+BG20+BG21</f>
        <v>1.5853895881394395</v>
      </c>
      <c r="BH22" s="4">
        <f t="shared" si="332"/>
        <v>1.5853895881394395</v>
      </c>
      <c r="BI22" s="4">
        <f t="shared" si="332"/>
        <v>1.5853895881394395</v>
      </c>
      <c r="BJ22" s="4">
        <f t="shared" si="331"/>
        <v>2.4502891815798864</v>
      </c>
      <c r="BK22" s="4">
        <f t="shared" ref="BK22:BL22" si="333">+BK20+BK21</f>
        <v>2.4502891815798864</v>
      </c>
      <c r="BL22" s="4">
        <f t="shared" si="333"/>
        <v>2.4502891815798864</v>
      </c>
      <c r="BM22" s="4">
        <f>+BM20+BM21</f>
        <v>2.4502891815798864</v>
      </c>
      <c r="BN22" s="4">
        <f t="shared" ref="BN22" si="334">+BN20+BN21</f>
        <v>2.1143551575228048</v>
      </c>
      <c r="BO22" s="4">
        <f t="shared" si="331"/>
        <v>2.1168821269238101</v>
      </c>
      <c r="BP22" s="4">
        <f t="shared" ref="BP22:BR22" si="335">+BP20+BP21</f>
        <v>1.1467504708511029</v>
      </c>
      <c r="BQ22" s="4">
        <f t="shared" si="335"/>
        <v>1.1467504708511029</v>
      </c>
      <c r="BR22" s="4">
        <f t="shared" si="335"/>
        <v>1.1467504708511029</v>
      </c>
      <c r="BS22" s="4">
        <f t="shared" si="331"/>
        <v>2.1168821269238101</v>
      </c>
      <c r="BT22" s="4">
        <f t="shared" ref="BT22:BU22" si="336">+BT20+BT21</f>
        <v>2.1168821269238101</v>
      </c>
      <c r="BU22" s="4">
        <f t="shared" si="336"/>
        <v>2.1168821269238101</v>
      </c>
      <c r="BV22" s="4">
        <f>+BV20+BV21</f>
        <v>2.1168821269238101</v>
      </c>
      <c r="BW22" s="4">
        <f t="shared" ref="BW22" si="337">+BW20+BW21</f>
        <v>1.1467504708511029</v>
      </c>
      <c r="BX22" s="4">
        <f t="shared" ref="BX22" si="338">+BX20+BX21</f>
        <v>1.8140718716769717</v>
      </c>
      <c r="BY22" s="4">
        <f t="shared" ref="BY22:CH22" si="339">+BY20+BY21</f>
        <v>2.6076383420491935</v>
      </c>
      <c r="BZ22" s="4">
        <f t="shared" ref="BZ22:CB22" si="340">+BZ20+BZ21</f>
        <v>1.3957360561139556</v>
      </c>
      <c r="CA22" s="4">
        <f t="shared" si="340"/>
        <v>1.3957360561139556</v>
      </c>
      <c r="CB22" s="4">
        <f t="shared" si="340"/>
        <v>1.3957360561139556</v>
      </c>
      <c r="CC22" s="4">
        <f t="shared" si="339"/>
        <v>2.6076383420491935</v>
      </c>
      <c r="CD22" s="4">
        <f t="shared" ref="CD22:CE22" si="341">+CD20+CD21</f>
        <v>2.6076383420491935</v>
      </c>
      <c r="CE22" s="4">
        <f t="shared" si="341"/>
        <v>2.6076383420491935</v>
      </c>
      <c r="CF22" s="4">
        <f>+CF20+CF21</f>
        <v>2.6076383420491935</v>
      </c>
      <c r="CG22" s="4">
        <f t="shared" ref="CG22" si="342">+CG20+CG21</f>
        <v>1.3957360561139556</v>
      </c>
      <c r="CH22" s="4">
        <f t="shared" si="339"/>
        <v>0.59465574769190155</v>
      </c>
      <c r="CI22" s="4">
        <f t="shared" ref="CI22" si="343">+CI20+CI21</f>
        <v>2.2360277861143807</v>
      </c>
    </row>
    <row r="23" spans="1:87" x14ac:dyDescent="0.25">
      <c r="A23" s="16" t="s">
        <v>257</v>
      </c>
      <c r="B23" s="2" t="s">
        <v>103</v>
      </c>
      <c r="C23" s="23"/>
      <c r="E23" s="4">
        <f t="shared" ref="E23:L23" si="344">+E127</f>
        <v>31.924485591454356</v>
      </c>
      <c r="F23" s="4">
        <f t="shared" si="344"/>
        <v>41.931649676543472</v>
      </c>
      <c r="G23" s="4">
        <f t="shared" si="344"/>
        <v>41.931649676543472</v>
      </c>
      <c r="H23" s="4">
        <f t="shared" si="344"/>
        <v>41.931649676543472</v>
      </c>
      <c r="I23" s="4">
        <f t="shared" si="344"/>
        <v>31.924485591454356</v>
      </c>
      <c r="J23" s="4">
        <f t="shared" si="344"/>
        <v>31.924485591454356</v>
      </c>
      <c r="K23" s="4">
        <f t="shared" si="344"/>
        <v>31.924485591454356</v>
      </c>
      <c r="L23" s="4">
        <f t="shared" si="344"/>
        <v>31.924485591454356</v>
      </c>
      <c r="M23" s="4">
        <f t="shared" ref="M23:CC23" si="345">+M127</f>
        <v>41.931649676543472</v>
      </c>
      <c r="N23" s="4">
        <f t="shared" ref="N23" si="346">+N127</f>
        <v>34.353287883759847</v>
      </c>
      <c r="O23" s="4">
        <f t="shared" si="345"/>
        <v>37.920296455969734</v>
      </c>
      <c r="P23" s="4">
        <f t="shared" ref="P23:R23" si="347">+P127</f>
        <v>42.952604299207984</v>
      </c>
      <c r="Q23" s="4">
        <f t="shared" si="347"/>
        <v>44.348900247104119</v>
      </c>
      <c r="R23" s="4">
        <f t="shared" si="347"/>
        <v>42.952604299207984</v>
      </c>
      <c r="S23" s="4">
        <f t="shared" si="345"/>
        <v>37.920296455969734</v>
      </c>
      <c r="T23" s="4">
        <f t="shared" ref="T23:U23" si="348">+T127</f>
        <v>37.920296455969734</v>
      </c>
      <c r="U23" s="4">
        <f t="shared" si="348"/>
        <v>37.920296455969734</v>
      </c>
      <c r="V23" s="4">
        <f>+V127</f>
        <v>37.920296455969734</v>
      </c>
      <c r="W23" s="4">
        <f t="shared" ref="W23:X23" si="349">+W127</f>
        <v>42.952604299207984</v>
      </c>
      <c r="X23" s="4">
        <f t="shared" si="349"/>
        <v>39.682270015883709</v>
      </c>
      <c r="Y23" s="4">
        <f t="shared" si="345"/>
        <v>40.478690301011184</v>
      </c>
      <c r="Z23" s="4">
        <f t="shared" ref="Z23" si="350">+Z127</f>
        <v>51.308846307289386</v>
      </c>
      <c r="AA23" s="4">
        <f t="shared" ref="AA23:AC23" si="351">+AA127</f>
        <v>46.738096815415567</v>
      </c>
      <c r="AB23" s="4">
        <f t="shared" si="351"/>
        <v>46.738096815415567</v>
      </c>
      <c r="AC23" s="4">
        <f t="shared" si="351"/>
        <v>46.738096815415567</v>
      </c>
      <c r="AD23" s="4">
        <f t="shared" si="345"/>
        <v>40.722519997298136</v>
      </c>
      <c r="AE23" s="4">
        <f t="shared" ref="AE23:AF23" si="352">+AE127</f>
        <v>40.722519997298136</v>
      </c>
      <c r="AF23" s="4">
        <f t="shared" si="352"/>
        <v>40.722519997298136</v>
      </c>
      <c r="AG23" s="4">
        <f>+AG127</f>
        <v>40.722519997298136</v>
      </c>
      <c r="AH23" s="4">
        <f t="shared" ref="AH23:AI23" si="353">+AH127</f>
        <v>46.738096815415567</v>
      </c>
      <c r="AI23" s="4">
        <f t="shared" si="353"/>
        <v>42.595170574783658</v>
      </c>
      <c r="AJ23" s="4">
        <f t="shared" si="345"/>
        <v>43.081626581373179</v>
      </c>
      <c r="AK23" s="4">
        <f t="shared" ref="AK23" si="354">+AK127</f>
        <v>51.462663483000696</v>
      </c>
      <c r="AL23" s="4">
        <f t="shared" ref="AL23:AN23" si="355">+AL127</f>
        <v>47.414248019159309</v>
      </c>
      <c r="AM23" s="4">
        <f t="shared" si="355"/>
        <v>47.414248019159309</v>
      </c>
      <c r="AN23" s="4">
        <f t="shared" si="355"/>
        <v>47.414248019159309</v>
      </c>
      <c r="AO23" s="4">
        <f t="shared" si="345"/>
        <v>43.081626581373179</v>
      </c>
      <c r="AP23" s="4">
        <f t="shared" ref="AP23:AQ23" si="356">+AP127</f>
        <v>43.081626581373179</v>
      </c>
      <c r="AQ23" s="4">
        <f t="shared" si="356"/>
        <v>43.081626581373179</v>
      </c>
      <c r="AR23" s="4">
        <f>+AR127</f>
        <v>43.081626581373179</v>
      </c>
      <c r="AS23" s="4">
        <f t="shared" ref="AS23:AT23" si="357">+AS127</f>
        <v>47.414248019159309</v>
      </c>
      <c r="AT23" s="4">
        <f t="shared" si="357"/>
        <v>44.634479092604749</v>
      </c>
      <c r="AU23" s="4">
        <f t="shared" si="345"/>
        <v>46.105575717164193</v>
      </c>
      <c r="AV23" s="4">
        <f t="shared" ref="AV23" si="358">+AV127</f>
        <v>51.722574077767348</v>
      </c>
      <c r="AW23" s="4">
        <f t="shared" ref="AW23:AY23" si="359">+AW127</f>
        <v>48.583517761178769</v>
      </c>
      <c r="AX23" s="4">
        <f t="shared" si="359"/>
        <v>48.583517761178769</v>
      </c>
      <c r="AY23" s="4">
        <f t="shared" si="359"/>
        <v>48.583517761178769</v>
      </c>
      <c r="AZ23" s="4">
        <f t="shared" si="345"/>
        <v>46.105575717164193</v>
      </c>
      <c r="BA23" s="4">
        <f t="shared" ref="BA23:BB23" si="360">+BA127</f>
        <v>46.105575717164193</v>
      </c>
      <c r="BB23" s="4">
        <f t="shared" si="360"/>
        <v>46.105575717164193</v>
      </c>
      <c r="BC23" s="4">
        <f>+BC127</f>
        <v>46.105575717164193</v>
      </c>
      <c r="BD23" s="4">
        <f t="shared" ref="BD23:BE23" si="361">+BD127</f>
        <v>48.583517761178769</v>
      </c>
      <c r="BE23" s="4">
        <f t="shared" si="361"/>
        <v>47.200735391983059</v>
      </c>
      <c r="BF23" s="4">
        <f t="shared" si="345"/>
        <v>34.082280836663003</v>
      </c>
      <c r="BG23" s="4">
        <f t="shared" ref="BG23:BI23" si="362">+BG127</f>
        <v>40.195243685662824</v>
      </c>
      <c r="BH23" s="4">
        <f t="shared" si="362"/>
        <v>40.195243685662824</v>
      </c>
      <c r="BI23" s="4">
        <f t="shared" si="362"/>
        <v>40.195243685662824</v>
      </c>
      <c r="BJ23" s="4">
        <f t="shared" si="345"/>
        <v>34.082280836663003</v>
      </c>
      <c r="BK23" s="4">
        <f t="shared" ref="BK23:BL23" si="363">+BK127</f>
        <v>34.082280836663003</v>
      </c>
      <c r="BL23" s="4">
        <f t="shared" si="363"/>
        <v>34.082280836663003</v>
      </c>
      <c r="BM23" s="4">
        <f>+BM127</f>
        <v>34.082280836663003</v>
      </c>
      <c r="BN23" s="4">
        <f t="shared" ref="BN23" si="364">+BN127</f>
        <v>36.293239854027327</v>
      </c>
      <c r="BO23" s="4">
        <f t="shared" si="345"/>
        <v>36.438745048421687</v>
      </c>
      <c r="BP23" s="4">
        <f t="shared" ref="BP23:BR23" si="365">+BP127</f>
        <v>43.295470172572735</v>
      </c>
      <c r="BQ23" s="4">
        <f t="shared" si="365"/>
        <v>43.295470172572735</v>
      </c>
      <c r="BR23" s="4">
        <f t="shared" si="365"/>
        <v>43.295470172572735</v>
      </c>
      <c r="BS23" s="4">
        <f t="shared" si="345"/>
        <v>36.438745048421687</v>
      </c>
      <c r="BT23" s="4">
        <f t="shared" ref="BT23:BU23" si="366">+BT127</f>
        <v>36.438745048421687</v>
      </c>
      <c r="BU23" s="4">
        <f t="shared" si="366"/>
        <v>36.438745048421687</v>
      </c>
      <c r="BV23" s="4">
        <f>+BV127</f>
        <v>36.438745048421687</v>
      </c>
      <c r="BW23" s="4">
        <f t="shared" ref="BW23" si="367">+BW127</f>
        <v>43.295470172572735</v>
      </c>
      <c r="BX23" s="4">
        <f t="shared" ref="BX23" si="368">+BX127</f>
        <v>38.399643992220682</v>
      </c>
      <c r="BY23" s="4">
        <f t="shared" si="345"/>
        <v>43.916622458974452</v>
      </c>
      <c r="BZ23" s="4">
        <f t="shared" ref="BZ23:CB23" si="369">+BZ127</f>
        <v>52.482141169731229</v>
      </c>
      <c r="CA23" s="4">
        <f t="shared" si="369"/>
        <v>52.482141169731229</v>
      </c>
      <c r="CB23" s="4">
        <f t="shared" si="369"/>
        <v>52.482141169731229</v>
      </c>
      <c r="CC23" s="4">
        <f t="shared" si="345"/>
        <v>43.916622458974452</v>
      </c>
      <c r="CD23" s="4">
        <f t="shared" ref="CD23:CE23" si="370">+CD127</f>
        <v>43.916622458974452</v>
      </c>
      <c r="CE23" s="4">
        <f t="shared" si="370"/>
        <v>43.916622458974452</v>
      </c>
      <c r="CF23" s="4">
        <f>+CF127</f>
        <v>43.916622458974452</v>
      </c>
      <c r="CG23" s="4">
        <f t="shared" ref="CG23" si="371">+CG127</f>
        <v>52.482141169731229</v>
      </c>
      <c r="CH23" s="4">
        <f t="shared" ref="CH23:CI23" si="372">+CH127</f>
        <v>58.144040194298789</v>
      </c>
      <c r="CI23" s="4">
        <f t="shared" si="372"/>
        <v>46.327494977553762</v>
      </c>
    </row>
    <row r="24" spans="1:87" x14ac:dyDescent="0.25">
      <c r="A24" s="16" t="s">
        <v>256</v>
      </c>
      <c r="B24" s="2" t="s">
        <v>104</v>
      </c>
      <c r="C24" s="23"/>
      <c r="E24" s="4">
        <f t="shared" ref="E24:L25" si="373">+E148</f>
        <v>6.4091597273403762</v>
      </c>
      <c r="F24" s="4">
        <f t="shared" si="373"/>
        <v>8.4181979890628664</v>
      </c>
      <c r="G24" s="4">
        <f t="shared" si="373"/>
        <v>8.4181979890628664</v>
      </c>
      <c r="H24" s="4">
        <f t="shared" si="373"/>
        <v>8.4181979890628664</v>
      </c>
      <c r="I24" s="4">
        <f t="shared" si="373"/>
        <v>6.4091597273403762</v>
      </c>
      <c r="J24" s="4">
        <f t="shared" si="373"/>
        <v>6.4091597273403762</v>
      </c>
      <c r="K24" s="4">
        <f t="shared" si="373"/>
        <v>6.4091597273403762</v>
      </c>
      <c r="L24" s="4">
        <f t="shared" si="373"/>
        <v>6.4091597273403762</v>
      </c>
      <c r="M24" s="4">
        <f t="shared" ref="M24:CC24" si="374">+M148</f>
        <v>8.4181979890628664</v>
      </c>
      <c r="N24" s="4">
        <f t="shared" ref="N24" si="375">+N148</f>
        <v>6.8967660755436269</v>
      </c>
      <c r="O24" s="4">
        <f t="shared" si="374"/>
        <v>7.6128787165004832</v>
      </c>
      <c r="P24" s="4">
        <f t="shared" ref="P24:R24" si="376">+P148</f>
        <v>8.6231648391089948</v>
      </c>
      <c r="Q24" s="4">
        <f t="shared" si="376"/>
        <v>8.9034852136086222</v>
      </c>
      <c r="R24" s="4">
        <f t="shared" si="376"/>
        <v>8.6231648391089948</v>
      </c>
      <c r="S24" s="4">
        <f t="shared" si="374"/>
        <v>7.6128787165004832</v>
      </c>
      <c r="T24" s="4">
        <f t="shared" ref="T24:U24" si="377">+T148</f>
        <v>7.6128787165004832</v>
      </c>
      <c r="U24" s="4">
        <f t="shared" si="377"/>
        <v>7.6128787165004832</v>
      </c>
      <c r="V24" s="4">
        <f>+V148</f>
        <v>7.6128787165004832</v>
      </c>
      <c r="W24" s="4">
        <f t="shared" ref="W24:X24" si="378">+W148</f>
        <v>8.6231648391089948</v>
      </c>
      <c r="X24" s="4">
        <f t="shared" si="378"/>
        <v>7.9666125283888132</v>
      </c>
      <c r="Y24" s="4">
        <f t="shared" si="374"/>
        <v>8.1265018648310043</v>
      </c>
      <c r="Z24" s="4">
        <f t="shared" ref="Z24" si="379">+Z148</f>
        <v>10.300763984651416</v>
      </c>
      <c r="AA24" s="4">
        <f t="shared" ref="AA24:AC24" si="380">+AA148</f>
        <v>9.3831403166628284</v>
      </c>
      <c r="AB24" s="4">
        <f t="shared" si="380"/>
        <v>9.3831403166628284</v>
      </c>
      <c r="AC24" s="4">
        <f t="shared" si="380"/>
        <v>9.3831403166628284</v>
      </c>
      <c r="AD24" s="4">
        <f t="shared" si="374"/>
        <v>8.1754531146575733</v>
      </c>
      <c r="AE24" s="4">
        <f t="shared" ref="AE24:AF24" si="381">+AE148</f>
        <v>8.1754531146575733</v>
      </c>
      <c r="AF24" s="4">
        <f t="shared" si="381"/>
        <v>8.1754531146575733</v>
      </c>
      <c r="AG24" s="4">
        <f>+AG148</f>
        <v>8.1754531146575733</v>
      </c>
      <c r="AH24" s="4">
        <f t="shared" ref="AH24:AI24" si="382">+AH148</f>
        <v>9.3831403166628284</v>
      </c>
      <c r="AI24" s="4">
        <f t="shared" si="382"/>
        <v>8.5514064445935674</v>
      </c>
      <c r="AJ24" s="4">
        <f t="shared" si="374"/>
        <v>8.6490673524764787</v>
      </c>
      <c r="AK24" s="4">
        <f t="shared" ref="AK24" si="383">+AK148</f>
        <v>10.33164432084722</v>
      </c>
      <c r="AL24" s="4">
        <f t="shared" ref="AL24:AN24" si="384">+AL148</f>
        <v>9.5188844323264235</v>
      </c>
      <c r="AM24" s="4">
        <f t="shared" si="384"/>
        <v>9.5188844323264235</v>
      </c>
      <c r="AN24" s="4">
        <f t="shared" si="384"/>
        <v>9.5188844323264235</v>
      </c>
      <c r="AO24" s="4">
        <f t="shared" si="374"/>
        <v>8.6490673524764787</v>
      </c>
      <c r="AP24" s="4">
        <f t="shared" ref="AP24:AQ24" si="385">+AP148</f>
        <v>8.6490673524764787</v>
      </c>
      <c r="AQ24" s="4">
        <f t="shared" si="385"/>
        <v>8.6490673524764787</v>
      </c>
      <c r="AR24" s="4">
        <f>+AR148</f>
        <v>8.6490673524764787</v>
      </c>
      <c r="AS24" s="4">
        <f t="shared" ref="AS24:AT24" si="386">+AS148</f>
        <v>9.5188844323264235</v>
      </c>
      <c r="AT24" s="4">
        <f t="shared" si="386"/>
        <v>8.9608180226313294</v>
      </c>
      <c r="AU24" s="4">
        <f t="shared" si="374"/>
        <v>9.2561553809778836</v>
      </c>
      <c r="AV24" s="4">
        <f t="shared" ref="AV24" si="387">+AV148</f>
        <v>10.383823971852573</v>
      </c>
      <c r="AW24" s="4">
        <f t="shared" ref="AW24:AY24" si="388">+AW148</f>
        <v>9.7536270257342501</v>
      </c>
      <c r="AX24" s="4">
        <f t="shared" si="388"/>
        <v>9.7536270257342501</v>
      </c>
      <c r="AY24" s="4">
        <f t="shared" si="388"/>
        <v>9.7536270257342501</v>
      </c>
      <c r="AZ24" s="4">
        <f t="shared" si="374"/>
        <v>9.2561553809778836</v>
      </c>
      <c r="BA24" s="4">
        <f t="shared" ref="BA24:BB24" si="389">+BA148</f>
        <v>9.2561553809778836</v>
      </c>
      <c r="BB24" s="4">
        <f t="shared" si="389"/>
        <v>9.2561553809778836</v>
      </c>
      <c r="BC24" s="4">
        <f>+BC148</f>
        <v>9.2561553809778836</v>
      </c>
      <c r="BD24" s="4">
        <f t="shared" ref="BD24:BE24" si="390">+BD148</f>
        <v>9.7536270257342501</v>
      </c>
      <c r="BE24" s="4">
        <f t="shared" si="390"/>
        <v>9.4760196372945185</v>
      </c>
      <c r="BF24" s="4">
        <f t="shared" si="374"/>
        <v>6.8423587007684645</v>
      </c>
      <c r="BG24" s="4">
        <f t="shared" ref="BG24:BI24" si="391">+BG148</f>
        <v>8.0695971223336684</v>
      </c>
      <c r="BH24" s="4">
        <f t="shared" si="391"/>
        <v>8.0695971223336684</v>
      </c>
      <c r="BI24" s="4">
        <f t="shared" si="391"/>
        <v>8.0695971223336684</v>
      </c>
      <c r="BJ24" s="4">
        <f t="shared" si="374"/>
        <v>6.8423587007684645</v>
      </c>
      <c r="BK24" s="4">
        <f t="shared" ref="BK24:BL24" si="392">+BK148</f>
        <v>6.8423587007684645</v>
      </c>
      <c r="BL24" s="4">
        <f t="shared" si="392"/>
        <v>6.8423587007684645</v>
      </c>
      <c r="BM24" s="4">
        <f>+BM148</f>
        <v>6.8423587007684645</v>
      </c>
      <c r="BN24" s="4">
        <f t="shared" ref="BN24" si="393">+BN148</f>
        <v>7.2862308330945256</v>
      </c>
      <c r="BO24" s="4">
        <f t="shared" si="374"/>
        <v>7.3154424559211373</v>
      </c>
      <c r="BP24" s="4">
        <f t="shared" ref="BP24:BR24" si="394">+BP148</f>
        <v>8.6919985918457012</v>
      </c>
      <c r="BQ24" s="4">
        <f t="shared" si="394"/>
        <v>8.6919985918457012</v>
      </c>
      <c r="BR24" s="4">
        <f t="shared" si="394"/>
        <v>8.6919985918457012</v>
      </c>
      <c r="BS24" s="4">
        <f t="shared" si="374"/>
        <v>7.3154424559211373</v>
      </c>
      <c r="BT24" s="4">
        <f t="shared" ref="BT24:BU24" si="395">+BT148</f>
        <v>7.3154424559211373</v>
      </c>
      <c r="BU24" s="4">
        <f t="shared" si="395"/>
        <v>7.3154424559211373</v>
      </c>
      <c r="BV24" s="4">
        <f>+BV148</f>
        <v>7.3154424559211373</v>
      </c>
      <c r="BW24" s="4">
        <f t="shared" ref="BW24" si="396">+BW148</f>
        <v>8.6919985918457012</v>
      </c>
      <c r="BX24" s="4">
        <f t="shared" ref="BX24" si="397">+BX148</f>
        <v>7.709112527878224</v>
      </c>
      <c r="BY24" s="4">
        <f t="shared" si="374"/>
        <v>8.8167011248637106</v>
      </c>
      <c r="BZ24" s="4">
        <f t="shared" ref="BZ24:CB24" si="398">+BZ148</f>
        <v>10.536314661235242</v>
      </c>
      <c r="CA24" s="4">
        <f t="shared" si="398"/>
        <v>10.536314661235242</v>
      </c>
      <c r="CB24" s="4">
        <f t="shared" si="398"/>
        <v>10.536314661235242</v>
      </c>
      <c r="CC24" s="4">
        <f t="shared" si="374"/>
        <v>8.8167011248637106</v>
      </c>
      <c r="CD24" s="4">
        <f t="shared" ref="CD24:CE24" si="399">+CD148</f>
        <v>8.8167011248637106</v>
      </c>
      <c r="CE24" s="4">
        <f t="shared" si="399"/>
        <v>8.8167011248637106</v>
      </c>
      <c r="CF24" s="4">
        <f>+CF148</f>
        <v>8.8167011248637106</v>
      </c>
      <c r="CG24" s="4">
        <f t="shared" ref="CG24" si="400">+CG148</f>
        <v>10.536314661235242</v>
      </c>
      <c r="CH24" s="4">
        <f t="shared" ref="CH24:CI24" si="401">+CH148</f>
        <v>11.672997509407425</v>
      </c>
      <c r="CI24" s="4">
        <f t="shared" si="401"/>
        <v>9.3007078916936923</v>
      </c>
    </row>
    <row r="25" spans="1:87" x14ac:dyDescent="0.25">
      <c r="A25" s="16" t="s">
        <v>255</v>
      </c>
      <c r="B25" s="2" t="s">
        <v>104</v>
      </c>
      <c r="C25" s="23"/>
      <c r="E25" s="4">
        <f t="shared" si="373"/>
        <v>6.4091597273403762</v>
      </c>
      <c r="F25" s="4">
        <f t="shared" si="373"/>
        <v>8.4181979890628664</v>
      </c>
      <c r="G25" s="4">
        <f t="shared" si="373"/>
        <v>8.4181979890628664</v>
      </c>
      <c r="H25" s="4">
        <f t="shared" si="373"/>
        <v>8.4181979890628664</v>
      </c>
      <c r="I25" s="4">
        <f t="shared" si="373"/>
        <v>6.4091597273403762</v>
      </c>
      <c r="J25" s="4">
        <f t="shared" si="373"/>
        <v>6.4091597273403762</v>
      </c>
      <c r="K25" s="4">
        <f t="shared" si="373"/>
        <v>6.4091597273403762</v>
      </c>
      <c r="L25" s="4">
        <f t="shared" si="373"/>
        <v>6.4091597273403762</v>
      </c>
      <c r="M25" s="4">
        <f t="shared" ref="M25:CC25" si="402">+M149</f>
        <v>8.4181979890628664</v>
      </c>
      <c r="N25" s="4">
        <f t="shared" ref="N25" si="403">+N149</f>
        <v>6.8967660755436269</v>
      </c>
      <c r="O25" s="4">
        <f t="shared" si="402"/>
        <v>9.2375786183973467</v>
      </c>
      <c r="P25" s="4">
        <f t="shared" ref="P25:R25" si="404">+P149</f>
        <v>10.247864741005857</v>
      </c>
      <c r="Q25" s="4">
        <f t="shared" si="404"/>
        <v>10.521816566976071</v>
      </c>
      <c r="R25" s="4">
        <f t="shared" si="404"/>
        <v>10.247864741005857</v>
      </c>
      <c r="S25" s="4">
        <f t="shared" si="402"/>
        <v>9.2375786183973467</v>
      </c>
      <c r="T25" s="4">
        <f t="shared" ref="T25:U25" si="405">+T149</f>
        <v>9.2375786183973467</v>
      </c>
      <c r="U25" s="4">
        <f t="shared" si="405"/>
        <v>9.2375786183973467</v>
      </c>
      <c r="V25" s="4">
        <f>+V149</f>
        <v>9.2375786183973467</v>
      </c>
      <c r="W25" s="4">
        <f t="shared" ref="W25:X25" si="406">+W149</f>
        <v>10.247864741005857</v>
      </c>
      <c r="X25" s="4">
        <f t="shared" si="406"/>
        <v>9.5913124302856776</v>
      </c>
      <c r="Y25" s="4">
        <f t="shared" si="402"/>
        <v>8.9930877080671099</v>
      </c>
      <c r="Z25" s="4">
        <f t="shared" ref="Z25" si="407">+Z149</f>
        <v>11.167349827887522</v>
      </c>
      <c r="AA25" s="4">
        <f t="shared" ref="AA25:AC25" si="408">+AA149</f>
        <v>10.249726159898934</v>
      </c>
      <c r="AB25" s="4">
        <f t="shared" si="408"/>
        <v>10.249726159898934</v>
      </c>
      <c r="AC25" s="4">
        <f t="shared" si="408"/>
        <v>10.249726159898934</v>
      </c>
      <c r="AD25" s="4">
        <f t="shared" si="402"/>
        <v>9.0420389578936788</v>
      </c>
      <c r="AE25" s="4">
        <f t="shared" ref="AE25:AF25" si="409">+AE149</f>
        <v>9.0420389578936788</v>
      </c>
      <c r="AF25" s="4">
        <f t="shared" si="409"/>
        <v>9.0420389578936788</v>
      </c>
      <c r="AG25" s="4">
        <f>+AG149</f>
        <v>9.0420389578936788</v>
      </c>
      <c r="AH25" s="4">
        <f t="shared" ref="AH25:AI25" si="410">+AH149</f>
        <v>10.249726159898934</v>
      </c>
      <c r="AI25" s="4">
        <f t="shared" si="410"/>
        <v>9.4179922878296711</v>
      </c>
      <c r="AJ25" s="4">
        <f t="shared" si="402"/>
        <v>9.5156531957125843</v>
      </c>
      <c r="AK25" s="4">
        <f t="shared" ref="AK25" si="411">+AK149</f>
        <v>11.198230164083324</v>
      </c>
      <c r="AL25" s="4">
        <f t="shared" ref="AL25:AN25" si="412">+AL149</f>
        <v>10.385470275562527</v>
      </c>
      <c r="AM25" s="4">
        <f t="shared" si="412"/>
        <v>10.385470275562527</v>
      </c>
      <c r="AN25" s="4">
        <f t="shared" si="412"/>
        <v>10.385470275562527</v>
      </c>
      <c r="AO25" s="4">
        <f t="shared" si="402"/>
        <v>9.5156531957125843</v>
      </c>
      <c r="AP25" s="4">
        <f t="shared" ref="AP25:AQ25" si="413">+AP149</f>
        <v>9.5156531957125843</v>
      </c>
      <c r="AQ25" s="4">
        <f t="shared" si="413"/>
        <v>9.5156531957125843</v>
      </c>
      <c r="AR25" s="4">
        <f>+AR149</f>
        <v>9.5156531957125843</v>
      </c>
      <c r="AS25" s="4">
        <f t="shared" ref="AS25:AT25" si="414">+AS149</f>
        <v>10.385470275562527</v>
      </c>
      <c r="AT25" s="4">
        <f t="shared" si="414"/>
        <v>9.8274038658674332</v>
      </c>
      <c r="AU25" s="4">
        <f t="shared" si="402"/>
        <v>10.122741224213987</v>
      </c>
      <c r="AV25" s="4">
        <f t="shared" ref="AV25" si="415">+AV149</f>
        <v>11.250409815088677</v>
      </c>
      <c r="AW25" s="4">
        <f t="shared" ref="AW25:AY25" si="416">+AW149</f>
        <v>10.620212868970354</v>
      </c>
      <c r="AX25" s="4">
        <f t="shared" si="416"/>
        <v>10.620212868970354</v>
      </c>
      <c r="AY25" s="4">
        <f t="shared" si="416"/>
        <v>10.620212868970354</v>
      </c>
      <c r="AZ25" s="4">
        <f t="shared" si="402"/>
        <v>10.122741224213987</v>
      </c>
      <c r="BA25" s="4">
        <f t="shared" ref="BA25:BB25" si="417">+BA149</f>
        <v>10.122741224213987</v>
      </c>
      <c r="BB25" s="4">
        <f t="shared" si="417"/>
        <v>10.122741224213987</v>
      </c>
      <c r="BC25" s="4">
        <f>+BC149</f>
        <v>10.122741224213987</v>
      </c>
      <c r="BD25" s="4">
        <f t="shared" ref="BD25:BE25" si="418">+BD149</f>
        <v>10.620212868970354</v>
      </c>
      <c r="BE25" s="4">
        <f t="shared" si="418"/>
        <v>10.342605480530624</v>
      </c>
      <c r="BF25" s="4">
        <f t="shared" si="402"/>
        <v>6.8423587007684645</v>
      </c>
      <c r="BG25" s="4">
        <f t="shared" ref="BG25:BI25" si="419">+BG149</f>
        <v>8.0695971223336684</v>
      </c>
      <c r="BH25" s="4">
        <f t="shared" si="419"/>
        <v>8.0695971223336684</v>
      </c>
      <c r="BI25" s="4">
        <f t="shared" si="419"/>
        <v>8.0695971223336684</v>
      </c>
      <c r="BJ25" s="4">
        <f t="shared" si="402"/>
        <v>6.8423587007684645</v>
      </c>
      <c r="BK25" s="4">
        <f t="shared" ref="BK25:BL25" si="420">+BK149</f>
        <v>6.8423587007684645</v>
      </c>
      <c r="BL25" s="4">
        <f t="shared" si="420"/>
        <v>6.8423587007684645</v>
      </c>
      <c r="BM25" s="4">
        <f>+BM149</f>
        <v>6.8423587007684645</v>
      </c>
      <c r="BN25" s="4">
        <f t="shared" ref="BN25" si="421">+BN149</f>
        <v>7.2862308330945256</v>
      </c>
      <c r="BO25" s="4">
        <f t="shared" si="402"/>
        <v>7.3154424559211373</v>
      </c>
      <c r="BP25" s="4">
        <f t="shared" ref="BP25:BR25" si="422">+BP149</f>
        <v>8.6919985918457012</v>
      </c>
      <c r="BQ25" s="4">
        <f t="shared" si="422"/>
        <v>8.6919985918457012</v>
      </c>
      <c r="BR25" s="4">
        <f t="shared" si="422"/>
        <v>8.6919985918457012</v>
      </c>
      <c r="BS25" s="4">
        <f t="shared" si="402"/>
        <v>7.3154424559211373</v>
      </c>
      <c r="BT25" s="4">
        <f t="shared" ref="BT25:BU25" si="423">+BT149</f>
        <v>7.3154424559211373</v>
      </c>
      <c r="BU25" s="4">
        <f t="shared" si="423"/>
        <v>7.3154424559211373</v>
      </c>
      <c r="BV25" s="4">
        <f>+BV149</f>
        <v>7.3154424559211373</v>
      </c>
      <c r="BW25" s="4">
        <f t="shared" ref="BW25" si="424">+BW149</f>
        <v>8.6919985918457012</v>
      </c>
      <c r="BX25" s="4">
        <f t="shared" ref="BX25" si="425">+BX149</f>
        <v>7.709112527878224</v>
      </c>
      <c r="BY25" s="4">
        <f t="shared" si="402"/>
        <v>12.036612323875364</v>
      </c>
      <c r="BZ25" s="4">
        <f t="shared" ref="BZ25:CB25" si="426">+BZ149</f>
        <v>13.756225860246895</v>
      </c>
      <c r="CA25" s="4">
        <f t="shared" si="426"/>
        <v>13.756225860246895</v>
      </c>
      <c r="CB25" s="4">
        <f t="shared" si="426"/>
        <v>13.756225860246895</v>
      </c>
      <c r="CC25" s="4">
        <f t="shared" si="402"/>
        <v>12.036612323875364</v>
      </c>
      <c r="CD25" s="4">
        <f t="shared" ref="CD25:CE25" si="427">+CD149</f>
        <v>12.036612323875364</v>
      </c>
      <c r="CE25" s="4">
        <f t="shared" si="427"/>
        <v>12.036612323875364</v>
      </c>
      <c r="CF25" s="4">
        <f>+CF149</f>
        <v>12.036612323875364</v>
      </c>
      <c r="CG25" s="4">
        <f t="shared" ref="CG25" si="428">+CG149</f>
        <v>13.756225860246895</v>
      </c>
      <c r="CH25" s="4">
        <f t="shared" ref="CH25:CI25" si="429">+CH149</f>
        <v>14.892908708419078</v>
      </c>
      <c r="CI25" s="4">
        <f t="shared" si="429"/>
        <v>12.520619090705347</v>
      </c>
    </row>
    <row r="26" spans="1:87" x14ac:dyDescent="0.25">
      <c r="A26" s="24" t="s">
        <v>39</v>
      </c>
      <c r="B26" s="24"/>
      <c r="C26" s="2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x14ac:dyDescent="0.25">
      <c r="A27" s="16" t="s">
        <v>253</v>
      </c>
      <c r="B27" s="23" t="s">
        <v>105</v>
      </c>
      <c r="C27" s="16"/>
      <c r="E27" s="4">
        <f t="shared" ref="E27:AJ27" si="430">+E16*E$100/E$95</f>
        <v>3.0583866046303707</v>
      </c>
      <c r="F27" s="4">
        <f t="shared" si="430"/>
        <v>1.3044137276024039</v>
      </c>
      <c r="G27" s="4">
        <f t="shared" si="430"/>
        <v>1.3044137276024039</v>
      </c>
      <c r="H27" s="4">
        <f t="shared" si="430"/>
        <v>1.3044137276024039</v>
      </c>
      <c r="I27" s="4">
        <f t="shared" si="430"/>
        <v>3.0583866046303707</v>
      </c>
      <c r="J27" s="4">
        <f t="shared" si="430"/>
        <v>3.0583866046303707</v>
      </c>
      <c r="K27" s="4">
        <f t="shared" si="430"/>
        <v>3.0583866046303707</v>
      </c>
      <c r="L27" s="4">
        <f t="shared" si="430"/>
        <v>0.91751598138911139</v>
      </c>
      <c r="M27" s="4">
        <f t="shared" si="430"/>
        <v>1.3044137276024039</v>
      </c>
      <c r="N27" s="4">
        <f t="shared" si="430"/>
        <v>2.6326862455531432</v>
      </c>
      <c r="O27" s="4">
        <f t="shared" si="430"/>
        <v>1.9436031007757428</v>
      </c>
      <c r="P27" s="4">
        <f t="shared" si="430"/>
        <v>1.0531035028833546</v>
      </c>
      <c r="Q27" s="4">
        <f t="shared" si="430"/>
        <v>0.81154422990746988</v>
      </c>
      <c r="R27" s="4">
        <f t="shared" si="430"/>
        <v>1.0531035028833546</v>
      </c>
      <c r="S27" s="4">
        <f t="shared" si="430"/>
        <v>1.9436031007757428</v>
      </c>
      <c r="T27" s="4">
        <f t="shared" si="430"/>
        <v>1.9436031007757428</v>
      </c>
      <c r="U27" s="4">
        <f t="shared" si="430"/>
        <v>1.9436031007757428</v>
      </c>
      <c r="V27" s="4">
        <f t="shared" si="430"/>
        <v>0.58308093023272289</v>
      </c>
      <c r="W27" s="4">
        <f t="shared" si="430"/>
        <v>1.0531035028833546</v>
      </c>
      <c r="X27" s="4">
        <f t="shared" si="430"/>
        <v>1.6318104212581979</v>
      </c>
      <c r="Y27" s="4">
        <f t="shared" si="430"/>
        <v>2.1609235815005223</v>
      </c>
      <c r="Z27" s="4">
        <f t="shared" si="430"/>
        <v>0.19334542910526167</v>
      </c>
      <c r="AA27" s="4">
        <f t="shared" si="430"/>
        <v>1.0237403777162768</v>
      </c>
      <c r="AB27" s="4">
        <f t="shared" si="430"/>
        <v>1.0237403777162768</v>
      </c>
      <c r="AC27" s="4">
        <f t="shared" si="430"/>
        <v>1.0237403777162768</v>
      </c>
      <c r="AD27" s="4">
        <f t="shared" si="430"/>
        <v>2.1166256061951554</v>
      </c>
      <c r="AE27" s="4">
        <f t="shared" si="430"/>
        <v>2.1166256061951554</v>
      </c>
      <c r="AF27" s="4">
        <f t="shared" si="430"/>
        <v>2.1166256061951554</v>
      </c>
      <c r="AG27" s="4">
        <f t="shared" si="430"/>
        <v>0.6349876818585467</v>
      </c>
      <c r="AH27" s="4">
        <f t="shared" si="430"/>
        <v>1.0237403777162768</v>
      </c>
      <c r="AI27" s="4">
        <f t="shared" si="430"/>
        <v>1.776410159511383</v>
      </c>
      <c r="AJ27" s="4">
        <f t="shared" si="430"/>
        <v>1.6880328351116116</v>
      </c>
      <c r="AK27" s="4">
        <f t="shared" ref="AK27:BP27" si="431">+AK16*AK$100/AK$95</f>
        <v>0.16540055793098829</v>
      </c>
      <c r="AL27" s="4">
        <f t="shared" si="431"/>
        <v>0.90090001092647853</v>
      </c>
      <c r="AM27" s="4">
        <f t="shared" si="431"/>
        <v>0.90090001092647853</v>
      </c>
      <c r="AN27" s="4">
        <f t="shared" si="431"/>
        <v>0.90090001092647853</v>
      </c>
      <c r="AO27" s="4">
        <f t="shared" si="431"/>
        <v>1.6880328351116116</v>
      </c>
      <c r="AP27" s="4">
        <f t="shared" si="431"/>
        <v>1.6880328351116116</v>
      </c>
      <c r="AQ27" s="4">
        <f t="shared" si="431"/>
        <v>1.6880328351116116</v>
      </c>
      <c r="AR27" s="4">
        <f t="shared" si="431"/>
        <v>0.50640985053348353</v>
      </c>
      <c r="AS27" s="4">
        <f t="shared" si="431"/>
        <v>0.90090001092647853</v>
      </c>
      <c r="AT27" s="4">
        <f t="shared" si="431"/>
        <v>1.4059169844054733</v>
      </c>
      <c r="AU27" s="4">
        <f t="shared" si="431"/>
        <v>1.1386542065777463</v>
      </c>
      <c r="AV27" s="4">
        <f t="shared" si="431"/>
        <v>0.11818107119945247</v>
      </c>
      <c r="AW27" s="4">
        <f t="shared" si="431"/>
        <v>0.68847189841169398</v>
      </c>
      <c r="AX27" s="4">
        <f t="shared" si="431"/>
        <v>0.68847189841169398</v>
      </c>
      <c r="AY27" s="4">
        <f t="shared" si="431"/>
        <v>0.68847189841169398</v>
      </c>
      <c r="AZ27" s="4">
        <f t="shared" si="431"/>
        <v>1.1386542065777463</v>
      </c>
      <c r="BA27" s="4">
        <f t="shared" si="431"/>
        <v>1.1386542065777463</v>
      </c>
      <c r="BB27" s="4">
        <f t="shared" si="431"/>
        <v>1.1386542065777463</v>
      </c>
      <c r="BC27" s="4">
        <f t="shared" si="431"/>
        <v>0.34159626197332393</v>
      </c>
      <c r="BD27" s="4">
        <f t="shared" si="431"/>
        <v>0.68847189841169398</v>
      </c>
      <c r="BE27" s="4">
        <f t="shared" si="431"/>
        <v>0.93969010593978819</v>
      </c>
      <c r="BF27" s="4">
        <f t="shared" si="431"/>
        <v>2.7753993244508846</v>
      </c>
      <c r="BG27" s="4">
        <f t="shared" si="431"/>
        <v>1.6417886796209973</v>
      </c>
      <c r="BH27" s="4">
        <f t="shared" si="431"/>
        <v>1.6417886796209973</v>
      </c>
      <c r="BI27" s="4">
        <f t="shared" si="431"/>
        <v>1.6417886796209973</v>
      </c>
      <c r="BJ27" s="4">
        <f t="shared" si="431"/>
        <v>2.7753993244508846</v>
      </c>
      <c r="BK27" s="4">
        <f t="shared" si="431"/>
        <v>2.7753993244508846</v>
      </c>
      <c r="BL27" s="4">
        <f t="shared" si="431"/>
        <v>2.7753993244508846</v>
      </c>
      <c r="BM27" s="4">
        <f t="shared" si="431"/>
        <v>0.83261979733526559</v>
      </c>
      <c r="BN27" s="4">
        <f t="shared" si="431"/>
        <v>2.3653908327786488</v>
      </c>
      <c r="BO27" s="4">
        <f t="shared" si="431"/>
        <v>2.3384078064920626</v>
      </c>
      <c r="BP27" s="4">
        <f t="shared" si="431"/>
        <v>1.0668711095723504</v>
      </c>
      <c r="BQ27" s="4">
        <f t="shared" ref="BQ27:CI27" si="432">+BQ16*BQ$100/BQ$95</f>
        <v>1.0668711095723504</v>
      </c>
      <c r="BR27" s="4">
        <f t="shared" si="432"/>
        <v>1.0668711095723504</v>
      </c>
      <c r="BS27" s="4">
        <f t="shared" si="432"/>
        <v>2.3384078064920626</v>
      </c>
      <c r="BT27" s="4">
        <f t="shared" si="432"/>
        <v>2.3384078064920626</v>
      </c>
      <c r="BU27" s="4">
        <f t="shared" si="432"/>
        <v>2.3384078064920626</v>
      </c>
      <c r="BV27" s="4">
        <f t="shared" si="432"/>
        <v>0.70152234194761887</v>
      </c>
      <c r="BW27" s="4">
        <f t="shared" si="432"/>
        <v>1.0668711095723504</v>
      </c>
      <c r="BX27" s="4">
        <f t="shared" si="432"/>
        <v>1.9747713881078219</v>
      </c>
      <c r="BY27" s="4">
        <f t="shared" si="432"/>
        <v>2.3815617152779738</v>
      </c>
      <c r="BZ27" s="4">
        <f t="shared" si="432"/>
        <v>1.0720243101010338</v>
      </c>
      <c r="CA27" s="4">
        <f t="shared" si="432"/>
        <v>1.0720243101010338</v>
      </c>
      <c r="CB27" s="4">
        <f t="shared" si="432"/>
        <v>1.0720243101010338</v>
      </c>
      <c r="CC27" s="4">
        <f t="shared" si="432"/>
        <v>2.3815617152779738</v>
      </c>
      <c r="CD27" s="4">
        <f t="shared" si="432"/>
        <v>2.3815617152779738</v>
      </c>
      <c r="CE27" s="4">
        <f t="shared" si="432"/>
        <v>2.3815617152779738</v>
      </c>
      <c r="CF27" s="4">
        <f t="shared" si="432"/>
        <v>0.71446851458339233</v>
      </c>
      <c r="CG27" s="4">
        <f t="shared" si="432"/>
        <v>1.0720243101010338</v>
      </c>
      <c r="CH27" s="4">
        <f t="shared" si="432"/>
        <v>0.20640614879869762</v>
      </c>
      <c r="CI27" s="4">
        <f t="shared" si="432"/>
        <v>2.01297601150408</v>
      </c>
    </row>
    <row r="28" spans="1:87" x14ac:dyDescent="0.25">
      <c r="A28" s="16" t="s">
        <v>252</v>
      </c>
      <c r="B28" s="23" t="s">
        <v>105</v>
      </c>
      <c r="C28" s="16"/>
      <c r="D28" s="2" t="s">
        <v>38</v>
      </c>
      <c r="E28" s="4">
        <f t="shared" ref="E28:AJ28" si="433">+E17*E$100/E$95</f>
        <v>1.9881288521812011</v>
      </c>
      <c r="F28" s="4">
        <f t="shared" si="433"/>
        <v>1.8904635718628142</v>
      </c>
      <c r="G28" s="4">
        <f t="shared" si="433"/>
        <v>1.1342781431176885</v>
      </c>
      <c r="H28" s="4">
        <f t="shared" si="433"/>
        <v>0.94523178593140733</v>
      </c>
      <c r="I28" s="4">
        <f t="shared" si="433"/>
        <v>1.1928773113087205</v>
      </c>
      <c r="J28" s="4">
        <f t="shared" si="433"/>
        <v>0.71572638678523237</v>
      </c>
      <c r="K28" s="4">
        <f t="shared" si="433"/>
        <v>0.59643865565436038</v>
      </c>
      <c r="L28" s="4">
        <f t="shared" si="433"/>
        <v>0.59643865565436038</v>
      </c>
      <c r="M28" s="4">
        <f t="shared" si="433"/>
        <v>3.1507726197713573</v>
      </c>
      <c r="N28" s="4">
        <f t="shared" si="433"/>
        <v>2.2703098800775288</v>
      </c>
      <c r="O28" s="4">
        <f t="shared" si="433"/>
        <v>2.7270776181194063</v>
      </c>
      <c r="P28" s="4">
        <f t="shared" si="433"/>
        <v>1.9904141253729846</v>
      </c>
      <c r="Q28" s="4">
        <f t="shared" si="433"/>
        <v>1.251891930995904</v>
      </c>
      <c r="R28" s="4">
        <f t="shared" si="433"/>
        <v>0.99520706268649239</v>
      </c>
      <c r="S28" s="4">
        <f t="shared" si="433"/>
        <v>1.6362465708716438</v>
      </c>
      <c r="T28" s="4">
        <f t="shared" si="433"/>
        <v>0.98174794252298636</v>
      </c>
      <c r="U28" s="4">
        <f t="shared" si="433"/>
        <v>0.81812328543582213</v>
      </c>
      <c r="V28" s="4">
        <f t="shared" si="433"/>
        <v>0.81812328543582213</v>
      </c>
      <c r="W28" s="4">
        <f t="shared" si="433"/>
        <v>3.3173568756216407</v>
      </c>
      <c r="X28" s="4">
        <f t="shared" si="433"/>
        <v>2.9337534569360009</v>
      </c>
      <c r="Y28" s="4">
        <f t="shared" si="433"/>
        <v>2.9825682102371838</v>
      </c>
      <c r="Z28" s="4">
        <f t="shared" si="433"/>
        <v>4.2868030168809055</v>
      </c>
      <c r="AA28" s="4">
        <f t="shared" si="433"/>
        <v>2.2418189454221524</v>
      </c>
      <c r="AB28" s="4">
        <f t="shared" si="433"/>
        <v>1.3450913672532914</v>
      </c>
      <c r="AC28" s="4">
        <f t="shared" si="433"/>
        <v>1.1209094727110764</v>
      </c>
      <c r="AD28" s="4">
        <f t="shared" si="433"/>
        <v>1.8071590200981016</v>
      </c>
      <c r="AE28" s="4">
        <f t="shared" si="433"/>
        <v>1.084295412058861</v>
      </c>
      <c r="AF28" s="4">
        <f t="shared" si="433"/>
        <v>0.9035795100490509</v>
      </c>
      <c r="AG28" s="4">
        <f t="shared" si="433"/>
        <v>0.9035795100490509</v>
      </c>
      <c r="AH28" s="4">
        <f t="shared" si="433"/>
        <v>3.7363649090369209</v>
      </c>
      <c r="AI28" s="4">
        <f t="shared" si="433"/>
        <v>3.2374479404117729</v>
      </c>
      <c r="AJ28" s="4">
        <f t="shared" si="433"/>
        <v>3.2960300010327988</v>
      </c>
      <c r="AK28" s="4">
        <f t="shared" ref="AK28:BP28" si="434">+AK17*AK$100/AK$95</f>
        <v>4.3053266387295697</v>
      </c>
      <c r="AL28" s="4">
        <f t="shared" si="434"/>
        <v>2.29067474771893</v>
      </c>
      <c r="AM28" s="4">
        <f t="shared" si="434"/>
        <v>1.374404848631358</v>
      </c>
      <c r="AN28" s="4">
        <f t="shared" si="434"/>
        <v>1.1453373738594652</v>
      </c>
      <c r="AO28" s="4">
        <f t="shared" si="434"/>
        <v>1.9776180006196793</v>
      </c>
      <c r="AP28" s="4">
        <f t="shared" si="434"/>
        <v>1.1865708003718076</v>
      </c>
      <c r="AQ28" s="4">
        <f t="shared" si="434"/>
        <v>0.98880900030983976</v>
      </c>
      <c r="AR28" s="4">
        <f t="shared" si="434"/>
        <v>0.98880900030983976</v>
      </c>
      <c r="AS28" s="4">
        <f t="shared" si="434"/>
        <v>3.8177912461982166</v>
      </c>
      <c r="AT28" s="4">
        <f t="shared" si="434"/>
        <v>3.4830341673216578</v>
      </c>
      <c r="AU28" s="4">
        <f t="shared" si="434"/>
        <v>3.6601927807870842</v>
      </c>
      <c r="AV28" s="4">
        <f t="shared" si="434"/>
        <v>4.3366266905583366</v>
      </c>
      <c r="AW28" s="4">
        <f t="shared" si="434"/>
        <v>2.375161192513247</v>
      </c>
      <c r="AX28" s="4">
        <f t="shared" si="434"/>
        <v>1.4250967155079481</v>
      </c>
      <c r="AY28" s="4">
        <f t="shared" si="434"/>
        <v>1.1875805962566237</v>
      </c>
      <c r="AZ28" s="4">
        <f t="shared" si="434"/>
        <v>2.1961156684722503</v>
      </c>
      <c r="BA28" s="4">
        <f t="shared" si="434"/>
        <v>1.3176694010833503</v>
      </c>
      <c r="BB28" s="4">
        <f t="shared" si="434"/>
        <v>1.0980578342361254</v>
      </c>
      <c r="BC28" s="4">
        <f t="shared" si="434"/>
        <v>1.0980578342361254</v>
      </c>
      <c r="BD28" s="4">
        <f t="shared" si="434"/>
        <v>3.9586019875220786</v>
      </c>
      <c r="BE28" s="4">
        <f t="shared" si="434"/>
        <v>3.7920787264653724</v>
      </c>
      <c r="BF28" s="4">
        <f t="shared" si="434"/>
        <v>2.3807533929925335</v>
      </c>
      <c r="BG28" s="4">
        <f t="shared" si="434"/>
        <v>1.8793091847333976</v>
      </c>
      <c r="BH28" s="4">
        <f t="shared" si="434"/>
        <v>1.1275855108400386</v>
      </c>
      <c r="BI28" s="4">
        <f t="shared" si="434"/>
        <v>0.93965459236669902</v>
      </c>
      <c r="BJ28" s="4">
        <f t="shared" si="434"/>
        <v>1.4284520357955204</v>
      </c>
      <c r="BK28" s="4">
        <f t="shared" si="434"/>
        <v>0.85707122147731207</v>
      </c>
      <c r="BL28" s="4">
        <f t="shared" si="434"/>
        <v>0.71422601789776019</v>
      </c>
      <c r="BM28" s="4">
        <f t="shared" si="434"/>
        <v>0.71422601789776019</v>
      </c>
      <c r="BN28" s="4">
        <f t="shared" si="434"/>
        <v>2.6525328621879196</v>
      </c>
      <c r="BO28" s="4">
        <f t="shared" si="434"/>
        <v>2.6704189126244455</v>
      </c>
      <c r="BP28" s="4">
        <f t="shared" si="434"/>
        <v>2.1079641446074935</v>
      </c>
      <c r="BQ28" s="4">
        <f t="shared" ref="BQ28:CI28" si="435">+BQ17*BQ$100/BQ$95</f>
        <v>1.2647784867644962</v>
      </c>
      <c r="BR28" s="4">
        <f t="shared" si="435"/>
        <v>1.053982072303747</v>
      </c>
      <c r="BS28" s="4">
        <f t="shared" si="435"/>
        <v>1.6022513475746674</v>
      </c>
      <c r="BT28" s="4">
        <f t="shared" si="435"/>
        <v>0.96135080854480048</v>
      </c>
      <c r="BU28" s="4">
        <f t="shared" si="435"/>
        <v>0.8011256737873339</v>
      </c>
      <c r="BV28" s="4">
        <f t="shared" si="435"/>
        <v>0.8011256737873339</v>
      </c>
      <c r="BW28" s="4">
        <f t="shared" si="435"/>
        <v>3.5132735743458223</v>
      </c>
      <c r="BX28" s="4">
        <f t="shared" si="435"/>
        <v>2.9114600490299449</v>
      </c>
      <c r="BY28" s="4">
        <f t="shared" si="435"/>
        <v>2.6418137820923775</v>
      </c>
      <c r="BZ28" s="4">
        <f t="shared" si="435"/>
        <v>2.1059146249519891</v>
      </c>
      <c r="CA28" s="4">
        <f t="shared" si="435"/>
        <v>1.2635487749711933</v>
      </c>
      <c r="CB28" s="4">
        <f t="shared" si="435"/>
        <v>1.0529573124759948</v>
      </c>
      <c r="CC28" s="4">
        <f t="shared" si="435"/>
        <v>1.5850882692554262</v>
      </c>
      <c r="CD28" s="4">
        <f t="shared" si="435"/>
        <v>0.95105296155325569</v>
      </c>
      <c r="CE28" s="4">
        <f t="shared" si="435"/>
        <v>0.79254413462771323</v>
      </c>
      <c r="CF28" s="4">
        <f t="shared" si="435"/>
        <v>0.79254413462771323</v>
      </c>
      <c r="CG28" s="4">
        <f t="shared" si="435"/>
        <v>3.5098577082533153</v>
      </c>
      <c r="CH28" s="4">
        <f t="shared" si="435"/>
        <v>4.0836439814232426</v>
      </c>
      <c r="CI28" s="4">
        <f t="shared" si="435"/>
        <v>2.8861356167844172</v>
      </c>
    </row>
    <row r="29" spans="1:87" x14ac:dyDescent="0.25">
      <c r="A29" s="16" t="s">
        <v>251</v>
      </c>
      <c r="B29" s="23" t="s">
        <v>105</v>
      </c>
      <c r="C29" s="16"/>
      <c r="E29" s="4">
        <f t="shared" ref="E29:AJ29" si="436">+E18*E$100/E$95</f>
        <v>5.0465154568115711</v>
      </c>
      <c r="F29" s="4">
        <f t="shared" si="436"/>
        <v>3.1948772994652184</v>
      </c>
      <c r="G29" s="4">
        <f t="shared" si="436"/>
        <v>2.4386918707200929</v>
      </c>
      <c r="H29" s="4">
        <f t="shared" si="436"/>
        <v>2.2496455135338111</v>
      </c>
      <c r="I29" s="4">
        <f t="shared" si="436"/>
        <v>4.2512639159390924</v>
      </c>
      <c r="J29" s="4">
        <f t="shared" si="436"/>
        <v>3.7741129914156031</v>
      </c>
      <c r="K29" s="4">
        <f t="shared" si="436"/>
        <v>3.6548252602847309</v>
      </c>
      <c r="L29" s="4">
        <f t="shared" si="436"/>
        <v>1.5139546370434718</v>
      </c>
      <c r="M29" s="4">
        <f t="shared" si="436"/>
        <v>4.4551863473737612</v>
      </c>
      <c r="N29" s="4">
        <f t="shared" si="436"/>
        <v>4.902996125630672</v>
      </c>
      <c r="O29" s="4">
        <f t="shared" si="436"/>
        <v>4.6706807188951487</v>
      </c>
      <c r="P29" s="4">
        <f t="shared" si="436"/>
        <v>3.043517628256339</v>
      </c>
      <c r="Q29" s="4">
        <f t="shared" si="436"/>
        <v>2.0634361609033736</v>
      </c>
      <c r="R29" s="4">
        <f t="shared" si="436"/>
        <v>2.0483105655698468</v>
      </c>
      <c r="S29" s="4">
        <f t="shared" si="436"/>
        <v>3.5798496716473869</v>
      </c>
      <c r="T29" s="4">
        <f t="shared" si="436"/>
        <v>2.9253510432987291</v>
      </c>
      <c r="U29" s="4">
        <f t="shared" si="436"/>
        <v>2.7617263862115649</v>
      </c>
      <c r="V29" s="4">
        <f t="shared" si="436"/>
        <v>1.4012042156685449</v>
      </c>
      <c r="W29" s="4">
        <f t="shared" si="436"/>
        <v>4.3704603785049958</v>
      </c>
      <c r="X29" s="4">
        <f t="shared" si="436"/>
        <v>4.5655638781941983</v>
      </c>
      <c r="Y29" s="4">
        <f t="shared" si="436"/>
        <v>5.1434917917377057</v>
      </c>
      <c r="Z29" s="4">
        <f t="shared" si="436"/>
        <v>4.4801484459861678</v>
      </c>
      <c r="AA29" s="4">
        <f t="shared" si="436"/>
        <v>3.265559323138429</v>
      </c>
      <c r="AB29" s="4">
        <f t="shared" si="436"/>
        <v>2.3688317449695679</v>
      </c>
      <c r="AC29" s="4">
        <f t="shared" si="436"/>
        <v>2.1446498504273537</v>
      </c>
      <c r="AD29" s="4">
        <f t="shared" si="436"/>
        <v>3.9237846262932576</v>
      </c>
      <c r="AE29" s="4">
        <f t="shared" si="436"/>
        <v>3.2009210182540162</v>
      </c>
      <c r="AF29" s="4">
        <f t="shared" si="436"/>
        <v>3.020205116244207</v>
      </c>
      <c r="AG29" s="4">
        <f t="shared" si="436"/>
        <v>1.5385671919075976</v>
      </c>
      <c r="AH29" s="4">
        <f t="shared" si="436"/>
        <v>4.7601052867531974</v>
      </c>
      <c r="AI29" s="4">
        <f t="shared" si="436"/>
        <v>5.013858099923155</v>
      </c>
      <c r="AJ29" s="4">
        <f t="shared" si="436"/>
        <v>4.9840628361444104</v>
      </c>
      <c r="AK29" s="4">
        <f t="shared" ref="AK29:BP29" si="437">+AK18*AK$100/AK$95</f>
        <v>4.4707271966605582</v>
      </c>
      <c r="AL29" s="4">
        <f t="shared" si="437"/>
        <v>3.1915747586454084</v>
      </c>
      <c r="AM29" s="4">
        <f t="shared" si="437"/>
        <v>2.2753048595578362</v>
      </c>
      <c r="AN29" s="4">
        <f t="shared" si="437"/>
        <v>2.0462373847859436</v>
      </c>
      <c r="AO29" s="4">
        <f t="shared" si="437"/>
        <v>3.6656508357312911</v>
      </c>
      <c r="AP29" s="4">
        <f t="shared" si="437"/>
        <v>2.8746036354834192</v>
      </c>
      <c r="AQ29" s="4">
        <f t="shared" si="437"/>
        <v>2.6768418354214507</v>
      </c>
      <c r="AR29" s="4">
        <f t="shared" si="437"/>
        <v>1.4952188508433231</v>
      </c>
      <c r="AS29" s="4">
        <f t="shared" si="437"/>
        <v>4.7186912571246955</v>
      </c>
      <c r="AT29" s="4">
        <f t="shared" si="437"/>
        <v>4.88895115172713</v>
      </c>
      <c r="AU29" s="4">
        <f t="shared" si="437"/>
        <v>4.798846987364831</v>
      </c>
      <c r="AV29" s="4">
        <f t="shared" si="437"/>
        <v>4.4548077617577881</v>
      </c>
      <c r="AW29" s="4">
        <f t="shared" si="437"/>
        <v>3.0636330909249412</v>
      </c>
      <c r="AX29" s="4">
        <f t="shared" si="437"/>
        <v>2.1135686139196421</v>
      </c>
      <c r="AY29" s="4">
        <f t="shared" si="437"/>
        <v>1.8760524946683175</v>
      </c>
      <c r="AZ29" s="4">
        <f t="shared" si="437"/>
        <v>3.334769875049997</v>
      </c>
      <c r="BA29" s="4">
        <f t="shared" si="437"/>
        <v>2.4563236076610968</v>
      </c>
      <c r="BB29" s="4">
        <f t="shared" si="437"/>
        <v>2.2367120408138716</v>
      </c>
      <c r="BC29" s="4">
        <f t="shared" si="437"/>
        <v>1.4396540962094495</v>
      </c>
      <c r="BD29" s="4">
        <f t="shared" si="437"/>
        <v>4.6470738859337724</v>
      </c>
      <c r="BE29" s="4">
        <f t="shared" si="437"/>
        <v>4.7317688324051606</v>
      </c>
      <c r="BF29" s="4">
        <f t="shared" si="437"/>
        <v>5.156152717443419</v>
      </c>
      <c r="BG29" s="4">
        <f t="shared" si="437"/>
        <v>3.5210978643543949</v>
      </c>
      <c r="BH29" s="4">
        <f t="shared" si="437"/>
        <v>2.7693741904610358</v>
      </c>
      <c r="BI29" s="4">
        <f t="shared" si="437"/>
        <v>2.5814432719876965</v>
      </c>
      <c r="BJ29" s="4">
        <f t="shared" si="437"/>
        <v>4.2038513602464054</v>
      </c>
      <c r="BK29" s="4">
        <f t="shared" si="437"/>
        <v>3.632470545928197</v>
      </c>
      <c r="BL29" s="4">
        <f t="shared" si="437"/>
        <v>3.4896253423486447</v>
      </c>
      <c r="BM29" s="4">
        <f t="shared" si="437"/>
        <v>1.5468458152330258</v>
      </c>
      <c r="BN29" s="4">
        <f t="shared" si="437"/>
        <v>5.0179236949665684</v>
      </c>
      <c r="BO29" s="4">
        <f t="shared" si="437"/>
        <v>5.0088267191165086</v>
      </c>
      <c r="BP29" s="4">
        <f t="shared" si="437"/>
        <v>3.1748352541798441</v>
      </c>
      <c r="BQ29" s="4">
        <f t="shared" ref="BQ29:CI29" si="438">+BQ18*BQ$100/BQ$95</f>
        <v>2.3316495963368467</v>
      </c>
      <c r="BR29" s="4">
        <f t="shared" si="438"/>
        <v>2.1208531818760976</v>
      </c>
      <c r="BS29" s="4">
        <f t="shared" si="438"/>
        <v>3.9406591540667302</v>
      </c>
      <c r="BT29" s="4">
        <f t="shared" si="438"/>
        <v>3.299758615036863</v>
      </c>
      <c r="BU29" s="4">
        <f t="shared" si="438"/>
        <v>3.1395334802793964</v>
      </c>
      <c r="BV29" s="4">
        <f t="shared" si="438"/>
        <v>1.5026480157349524</v>
      </c>
      <c r="BW29" s="4">
        <f t="shared" si="438"/>
        <v>4.5801446839181734</v>
      </c>
      <c r="BX29" s="4">
        <f t="shared" si="438"/>
        <v>4.8862314371377664</v>
      </c>
      <c r="BY29" s="4">
        <f t="shared" si="438"/>
        <v>5.0233754973703517</v>
      </c>
      <c r="BZ29" s="4">
        <f t="shared" si="438"/>
        <v>3.1779389350530232</v>
      </c>
      <c r="CA29" s="4">
        <f t="shared" si="438"/>
        <v>2.3355730850722272</v>
      </c>
      <c r="CB29" s="4">
        <f t="shared" si="438"/>
        <v>2.1249816225770282</v>
      </c>
      <c r="CC29" s="4">
        <f t="shared" si="438"/>
        <v>3.9666499845334</v>
      </c>
      <c r="CD29" s="4">
        <f t="shared" si="438"/>
        <v>3.3326146768312293</v>
      </c>
      <c r="CE29" s="4">
        <f t="shared" si="438"/>
        <v>3.1741058499056871</v>
      </c>
      <c r="CF29" s="4">
        <f t="shared" si="438"/>
        <v>1.5070126492111056</v>
      </c>
      <c r="CG29" s="4">
        <f t="shared" si="438"/>
        <v>4.5818820183543494</v>
      </c>
      <c r="CH29" s="4">
        <f t="shared" si="438"/>
        <v>4.2900501302219407</v>
      </c>
      <c r="CI29" s="4">
        <f t="shared" si="438"/>
        <v>4.8991116282884972</v>
      </c>
    </row>
    <row r="30" spans="1:87" x14ac:dyDescent="0.25">
      <c r="A30" s="24" t="s">
        <v>144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x14ac:dyDescent="0.25">
      <c r="A31" s="16" t="s">
        <v>250</v>
      </c>
      <c r="B31" s="23" t="s">
        <v>105</v>
      </c>
      <c r="C31" s="16"/>
      <c r="E31" s="4">
        <f t="shared" ref="E31:AJ31" si="439">+E20*E$100/E$95</f>
        <v>3.1736488899175441</v>
      </c>
      <c r="F31" s="4">
        <f t="shared" si="439"/>
        <v>1.487080586531927</v>
      </c>
      <c r="G31" s="4">
        <f t="shared" si="439"/>
        <v>1.487080586531927</v>
      </c>
      <c r="H31" s="4">
        <f t="shared" si="439"/>
        <v>1.487080586531927</v>
      </c>
      <c r="I31" s="4">
        <f t="shared" si="439"/>
        <v>3.1736488899175441</v>
      </c>
      <c r="J31" s="4">
        <f t="shared" si="439"/>
        <v>3.1736488899175441</v>
      </c>
      <c r="K31" s="4">
        <f t="shared" si="439"/>
        <v>3.1736488899175441</v>
      </c>
      <c r="L31" s="4">
        <f t="shared" si="439"/>
        <v>3.1736488899175441</v>
      </c>
      <c r="M31" s="4">
        <f t="shared" si="439"/>
        <v>1.487080586531927</v>
      </c>
      <c r="N31" s="4">
        <f t="shared" si="439"/>
        <v>2.7398501449035848</v>
      </c>
      <c r="O31" s="4">
        <f t="shared" si="439"/>
        <v>2.1017061322141157</v>
      </c>
      <c r="P31" s="4">
        <f t="shared" si="439"/>
        <v>1.2454281272042407</v>
      </c>
      <c r="Q31" s="4">
        <f t="shared" si="439"/>
        <v>1.0131518939021986</v>
      </c>
      <c r="R31" s="4">
        <f t="shared" si="439"/>
        <v>1.2454281272042407</v>
      </c>
      <c r="S31" s="4">
        <f t="shared" si="439"/>
        <v>2.1017061322141157</v>
      </c>
      <c r="T31" s="4">
        <f t="shared" si="439"/>
        <v>2.1017061322141157</v>
      </c>
      <c r="U31" s="4">
        <f t="shared" si="439"/>
        <v>2.1017061322141157</v>
      </c>
      <c r="V31" s="4">
        <f t="shared" si="439"/>
        <v>2.1017061322141157</v>
      </c>
      <c r="W31" s="4">
        <f t="shared" si="439"/>
        <v>1.2454281272042407</v>
      </c>
      <c r="X31" s="4">
        <f t="shared" si="439"/>
        <v>1.7702903983472107</v>
      </c>
      <c r="Y31" s="4">
        <f t="shared" si="439"/>
        <v>2.3338387462091106</v>
      </c>
      <c r="Z31" s="4">
        <f t="shared" si="439"/>
        <v>0.44187394462856239</v>
      </c>
      <c r="AA31" s="4">
        <f t="shared" si="439"/>
        <v>1.2403571013304979</v>
      </c>
      <c r="AB31" s="4">
        <f t="shared" si="439"/>
        <v>1.2403571013304979</v>
      </c>
      <c r="AC31" s="4">
        <f t="shared" si="439"/>
        <v>1.2403571013304979</v>
      </c>
      <c r="AD31" s="4">
        <f t="shared" si="439"/>
        <v>2.2912431268396785</v>
      </c>
      <c r="AE31" s="4">
        <f t="shared" si="439"/>
        <v>2.2912431268396785</v>
      </c>
      <c r="AF31" s="4">
        <f t="shared" si="439"/>
        <v>2.2912431268396785</v>
      </c>
      <c r="AG31" s="4">
        <f t="shared" si="439"/>
        <v>2.2912431268396785</v>
      </c>
      <c r="AH31" s="4">
        <f t="shared" si="439"/>
        <v>1.2403571013304979</v>
      </c>
      <c r="AI31" s="4">
        <f t="shared" si="439"/>
        <v>1.9292252215797967</v>
      </c>
      <c r="AJ31" s="4">
        <f t="shared" si="439"/>
        <v>1.8791210283528694</v>
      </c>
      <c r="AK31" s="4">
        <f t="shared" ref="AK31:BP31" si="440">+AK20*AK$100/AK$95</f>
        <v>0.41500298523004225</v>
      </c>
      <c r="AL31" s="4">
        <f t="shared" si="440"/>
        <v>1.1222374475334604</v>
      </c>
      <c r="AM31" s="4">
        <f t="shared" si="440"/>
        <v>1.1222374475334604</v>
      </c>
      <c r="AN31" s="4">
        <f t="shared" si="440"/>
        <v>1.1222374475334604</v>
      </c>
      <c r="AO31" s="4">
        <f t="shared" si="440"/>
        <v>1.8791210283528694</v>
      </c>
      <c r="AP31" s="4">
        <f t="shared" si="440"/>
        <v>1.8791210283528694</v>
      </c>
      <c r="AQ31" s="4">
        <f t="shared" si="440"/>
        <v>1.8791210283528694</v>
      </c>
      <c r="AR31" s="4">
        <f t="shared" si="440"/>
        <v>1.8791210283528694</v>
      </c>
      <c r="AS31" s="4">
        <f t="shared" si="440"/>
        <v>1.1222374475334604</v>
      </c>
      <c r="AT31" s="4">
        <f t="shared" si="440"/>
        <v>1.5703242867814196</v>
      </c>
      <c r="AU31" s="4">
        <f t="shared" si="440"/>
        <v>1.3508548313221023</v>
      </c>
      <c r="AV31" s="4">
        <f t="shared" si="440"/>
        <v>0.36959812711245799</v>
      </c>
      <c r="AW31" s="4">
        <f t="shared" si="440"/>
        <v>0.91797287422799989</v>
      </c>
      <c r="AX31" s="4">
        <f t="shared" si="440"/>
        <v>0.91797287422799989</v>
      </c>
      <c r="AY31" s="4">
        <f t="shared" si="440"/>
        <v>0.91797287422799989</v>
      </c>
      <c r="AZ31" s="4">
        <f t="shared" si="440"/>
        <v>1.3508548313221023</v>
      </c>
      <c r="BA31" s="4">
        <f t="shared" si="440"/>
        <v>1.3508548313221023</v>
      </c>
      <c r="BB31" s="4">
        <f t="shared" si="440"/>
        <v>1.3508548313221023</v>
      </c>
      <c r="BC31" s="4">
        <f t="shared" si="440"/>
        <v>1.3508548313221023</v>
      </c>
      <c r="BD31" s="4">
        <f t="shared" si="440"/>
        <v>0.91797287422799989</v>
      </c>
      <c r="BE31" s="4">
        <f t="shared" si="440"/>
        <v>1.1186850292927215</v>
      </c>
      <c r="BF31" s="4">
        <f t="shared" si="440"/>
        <v>2.9134241192122752</v>
      </c>
      <c r="BG31" s="4">
        <f t="shared" si="440"/>
        <v>1.8233777410776986</v>
      </c>
      <c r="BH31" s="4">
        <f t="shared" si="440"/>
        <v>1.8233777410776986</v>
      </c>
      <c r="BI31" s="4">
        <f t="shared" si="440"/>
        <v>1.8233777410776986</v>
      </c>
      <c r="BJ31" s="4">
        <f t="shared" si="440"/>
        <v>2.9134241192122752</v>
      </c>
      <c r="BK31" s="4">
        <f t="shared" si="440"/>
        <v>2.9134241192122752</v>
      </c>
      <c r="BL31" s="4">
        <f t="shared" si="440"/>
        <v>2.9134241192122752</v>
      </c>
      <c r="BM31" s="4">
        <f t="shared" si="440"/>
        <v>2.9134241192122752</v>
      </c>
      <c r="BN31" s="4">
        <f t="shared" si="440"/>
        <v>2.4905965446339566</v>
      </c>
      <c r="BO31" s="4">
        <f t="shared" si="440"/>
        <v>2.4932260348002986</v>
      </c>
      <c r="BP31" s="4">
        <f t="shared" si="440"/>
        <v>1.2705540552596275</v>
      </c>
      <c r="BQ31" s="4">
        <f t="shared" ref="BQ31:CI31" si="441">+BQ20*BQ$100/BQ$95</f>
        <v>1.2705540552596275</v>
      </c>
      <c r="BR31" s="4">
        <f t="shared" si="441"/>
        <v>1.2705540552596275</v>
      </c>
      <c r="BS31" s="4">
        <f t="shared" si="441"/>
        <v>2.4932260348002986</v>
      </c>
      <c r="BT31" s="4">
        <f t="shared" si="441"/>
        <v>2.4932260348002986</v>
      </c>
      <c r="BU31" s="4">
        <f t="shared" si="441"/>
        <v>2.4932260348002986</v>
      </c>
      <c r="BV31" s="4">
        <f t="shared" si="441"/>
        <v>2.4932260348002986</v>
      </c>
      <c r="BW31" s="4">
        <f t="shared" si="441"/>
        <v>1.2705540552596275</v>
      </c>
      <c r="BX31" s="4">
        <f t="shared" si="441"/>
        <v>2.1121990645651083</v>
      </c>
      <c r="BY31" s="4">
        <f t="shared" si="441"/>
        <v>2.5347215537326311</v>
      </c>
      <c r="BZ31" s="4">
        <f t="shared" si="441"/>
        <v>1.2755092200666192</v>
      </c>
      <c r="CA31" s="4">
        <f t="shared" si="441"/>
        <v>1.2755092200666192</v>
      </c>
      <c r="CB31" s="4">
        <f t="shared" si="441"/>
        <v>1.2755092200666192</v>
      </c>
      <c r="CC31" s="4">
        <f t="shared" si="441"/>
        <v>2.5347215537326311</v>
      </c>
      <c r="CD31" s="4">
        <f t="shared" si="441"/>
        <v>2.5347215537326311</v>
      </c>
      <c r="CE31" s="4">
        <f t="shared" si="441"/>
        <v>2.5347215537326311</v>
      </c>
      <c r="CF31" s="4">
        <f t="shared" si="441"/>
        <v>2.5347215537326311</v>
      </c>
      <c r="CG31" s="4">
        <f t="shared" si="441"/>
        <v>1.2755092200666192</v>
      </c>
      <c r="CH31" s="4">
        <f t="shared" si="441"/>
        <v>0.44315646660714808</v>
      </c>
      <c r="CI31" s="4">
        <f t="shared" si="441"/>
        <v>2.1492083159409727</v>
      </c>
    </row>
    <row r="32" spans="1:87" x14ac:dyDescent="0.25">
      <c r="A32" s="16" t="s">
        <v>249</v>
      </c>
      <c r="B32" s="23" t="s">
        <v>105</v>
      </c>
      <c r="C32" s="16"/>
      <c r="E32" s="4">
        <f t="shared" ref="E32:AJ32" si="442">+E21*E$100/E$95</f>
        <v>0.10256101443295394</v>
      </c>
      <c r="F32" s="4">
        <f t="shared" si="442"/>
        <v>0.13471015892656163</v>
      </c>
      <c r="G32" s="4">
        <f t="shared" si="442"/>
        <v>0.13471015892656163</v>
      </c>
      <c r="H32" s="4">
        <f t="shared" si="442"/>
        <v>0.13471015892656163</v>
      </c>
      <c r="I32" s="4">
        <f t="shared" si="442"/>
        <v>0.10256101443295394</v>
      </c>
      <c r="J32" s="4">
        <f t="shared" si="442"/>
        <v>0.10256101443295394</v>
      </c>
      <c r="K32" s="4">
        <f t="shared" si="442"/>
        <v>0.10256101443295394</v>
      </c>
      <c r="L32" s="4">
        <f t="shared" si="442"/>
        <v>0.10256101443295394</v>
      </c>
      <c r="M32" s="4">
        <f t="shared" si="442"/>
        <v>0.13471015892656163</v>
      </c>
      <c r="N32" s="4">
        <f t="shared" si="442"/>
        <v>0.1103638160236745</v>
      </c>
      <c r="O32" s="4">
        <f t="shared" si="442"/>
        <v>0.12299424713221949</v>
      </c>
      <c r="P32" s="4">
        <f t="shared" si="442"/>
        <v>0.13931650651210922</v>
      </c>
      <c r="Q32" s="4">
        <f t="shared" si="442"/>
        <v>0.14374412570302372</v>
      </c>
      <c r="R32" s="4">
        <f t="shared" si="442"/>
        <v>0.13931650651210922</v>
      </c>
      <c r="S32" s="4">
        <f t="shared" si="442"/>
        <v>0.12299424713221949</v>
      </c>
      <c r="T32" s="4">
        <f t="shared" si="442"/>
        <v>0.12299424713221949</v>
      </c>
      <c r="U32" s="4">
        <f t="shared" si="442"/>
        <v>0.12299424713221949</v>
      </c>
      <c r="V32" s="4">
        <f t="shared" si="442"/>
        <v>0.12299424713221949</v>
      </c>
      <c r="W32" s="4">
        <f t="shared" si="442"/>
        <v>0.13931650651210922</v>
      </c>
      <c r="X32" s="4">
        <f t="shared" si="442"/>
        <v>0.12870919748130569</v>
      </c>
      <c r="Y32" s="4">
        <f t="shared" si="442"/>
        <v>0.13479391232440094</v>
      </c>
      <c r="Z32" s="4">
        <f t="shared" si="442"/>
        <v>0.17085829801262514</v>
      </c>
      <c r="AA32" s="4">
        <f t="shared" si="442"/>
        <v>0.15563771647495991</v>
      </c>
      <c r="AB32" s="4">
        <f t="shared" si="442"/>
        <v>0.15563771647495991</v>
      </c>
      <c r="AC32" s="4">
        <f t="shared" si="442"/>
        <v>0.15563771647495991</v>
      </c>
      <c r="AD32" s="4">
        <f t="shared" si="442"/>
        <v>0.13560586445177913</v>
      </c>
      <c r="AE32" s="4">
        <f t="shared" si="442"/>
        <v>0.13560586445177913</v>
      </c>
      <c r="AF32" s="4">
        <f t="shared" si="442"/>
        <v>0.13560586445177913</v>
      </c>
      <c r="AG32" s="4">
        <f t="shared" si="442"/>
        <v>0.13560586445177913</v>
      </c>
      <c r="AH32" s="4">
        <f t="shared" si="442"/>
        <v>0.15563771647495991</v>
      </c>
      <c r="AI32" s="4">
        <f t="shared" si="442"/>
        <v>0.14184178502822914</v>
      </c>
      <c r="AJ32" s="4">
        <f t="shared" si="442"/>
        <v>0.14346168201141457</v>
      </c>
      <c r="AK32" s="4">
        <f t="shared" ref="AK32:BP32" si="443">+AK21*AK$100/AK$95</f>
        <v>0.17137050872751336</v>
      </c>
      <c r="AL32" s="4">
        <f t="shared" si="443"/>
        <v>0.15788929787242414</v>
      </c>
      <c r="AM32" s="4">
        <f t="shared" si="443"/>
        <v>0.15788929787242414</v>
      </c>
      <c r="AN32" s="4">
        <f t="shared" si="443"/>
        <v>0.15788929787242414</v>
      </c>
      <c r="AO32" s="4">
        <f t="shared" si="443"/>
        <v>0.14346168201141457</v>
      </c>
      <c r="AP32" s="4">
        <f t="shared" si="443"/>
        <v>0.14346168201141457</v>
      </c>
      <c r="AQ32" s="4">
        <f t="shared" si="443"/>
        <v>0.14346168201141457</v>
      </c>
      <c r="AR32" s="4">
        <f t="shared" si="443"/>
        <v>0.14346168201141457</v>
      </c>
      <c r="AS32" s="4">
        <f t="shared" si="443"/>
        <v>0.15788929787242414</v>
      </c>
      <c r="AT32" s="4">
        <f t="shared" si="443"/>
        <v>0.14863267602567606</v>
      </c>
      <c r="AU32" s="4">
        <f t="shared" si="443"/>
        <v>0.15353142319256832</v>
      </c>
      <c r="AV32" s="4">
        <f t="shared" si="443"/>
        <v>0.17223601019662294</v>
      </c>
      <c r="AW32" s="4">
        <f t="shared" si="443"/>
        <v>0.16178296246278784</v>
      </c>
      <c r="AX32" s="4">
        <f t="shared" si="443"/>
        <v>0.16178296246278784</v>
      </c>
      <c r="AY32" s="4">
        <f t="shared" si="443"/>
        <v>0.16178296246278784</v>
      </c>
      <c r="AZ32" s="4">
        <f t="shared" si="443"/>
        <v>0.15353142319256832</v>
      </c>
      <c r="BA32" s="4">
        <f t="shared" si="443"/>
        <v>0.15353142319256832</v>
      </c>
      <c r="BB32" s="4">
        <f t="shared" si="443"/>
        <v>0.15353142319256832</v>
      </c>
      <c r="BC32" s="4">
        <f t="shared" si="443"/>
        <v>0.15353142319256832</v>
      </c>
      <c r="BD32" s="4">
        <f t="shared" si="443"/>
        <v>0.16178296246278784</v>
      </c>
      <c r="BE32" s="4">
        <f t="shared" si="443"/>
        <v>0.15717830149053208</v>
      </c>
      <c r="BF32" s="4">
        <f t="shared" si="443"/>
        <v>0.11584768429071421</v>
      </c>
      <c r="BG32" s="4">
        <f t="shared" si="443"/>
        <v>0.13662600583573245</v>
      </c>
      <c r="BH32" s="4">
        <f t="shared" si="443"/>
        <v>0.13662600583573245</v>
      </c>
      <c r="BI32" s="4">
        <f t="shared" si="443"/>
        <v>0.13662600583573245</v>
      </c>
      <c r="BJ32" s="4">
        <f t="shared" si="443"/>
        <v>0.11584768429071421</v>
      </c>
      <c r="BK32" s="4">
        <f t="shared" si="443"/>
        <v>0.11584768429071421</v>
      </c>
      <c r="BL32" s="4">
        <f t="shared" si="443"/>
        <v>0.11584768429071421</v>
      </c>
      <c r="BM32" s="4">
        <f t="shared" si="443"/>
        <v>0.11584768429071421</v>
      </c>
      <c r="BN32" s="4">
        <f t="shared" si="443"/>
        <v>0.1233628644939065</v>
      </c>
      <c r="BO32" s="4">
        <f t="shared" si="443"/>
        <v>0.12385744523818358</v>
      </c>
      <c r="BP32" s="4">
        <f t="shared" si="443"/>
        <v>0.14716385865745144</v>
      </c>
      <c r="BQ32" s="4">
        <f t="shared" ref="BQ32:CI32" si="444">+BQ21*BQ$100/BQ$95</f>
        <v>0.14716385865745144</v>
      </c>
      <c r="BR32" s="4">
        <f t="shared" si="444"/>
        <v>0.14716385865745144</v>
      </c>
      <c r="BS32" s="4">
        <f t="shared" si="444"/>
        <v>0.12385744523818358</v>
      </c>
      <c r="BT32" s="4">
        <f t="shared" si="444"/>
        <v>0.12385744523818358</v>
      </c>
      <c r="BU32" s="4">
        <f t="shared" si="444"/>
        <v>0.12385744523818358</v>
      </c>
      <c r="BV32" s="4">
        <f t="shared" si="444"/>
        <v>0.12385744523818358</v>
      </c>
      <c r="BW32" s="4">
        <f t="shared" si="444"/>
        <v>0.14716385865745144</v>
      </c>
      <c r="BX32" s="4">
        <f t="shared" si="444"/>
        <v>0.13052265649138275</v>
      </c>
      <c r="BY32" s="4">
        <f t="shared" si="444"/>
        <v>0.12306646308150791</v>
      </c>
      <c r="BZ32" s="4">
        <f t="shared" si="444"/>
        <v>0.14706940395374934</v>
      </c>
      <c r="CA32" s="4">
        <f t="shared" si="444"/>
        <v>0.14706940395374934</v>
      </c>
      <c r="CB32" s="4">
        <f t="shared" si="444"/>
        <v>0.14706940395374934</v>
      </c>
      <c r="CC32" s="4">
        <f t="shared" si="444"/>
        <v>0.12306646308150791</v>
      </c>
      <c r="CD32" s="4">
        <f t="shared" si="444"/>
        <v>0.12306646308150791</v>
      </c>
      <c r="CE32" s="4">
        <f t="shared" si="444"/>
        <v>0.12306646308150791</v>
      </c>
      <c r="CF32" s="4">
        <f t="shared" si="444"/>
        <v>0.12306646308150791</v>
      </c>
      <c r="CG32" s="4">
        <f t="shared" si="444"/>
        <v>0.14706940395374934</v>
      </c>
      <c r="CH32" s="4">
        <f t="shared" si="444"/>
        <v>0.16293560331662357</v>
      </c>
      <c r="CI32" s="4">
        <f t="shared" si="444"/>
        <v>0.12982239141090365</v>
      </c>
    </row>
    <row r="33" spans="1:87" x14ac:dyDescent="0.25">
      <c r="A33" s="16" t="s">
        <v>248</v>
      </c>
      <c r="B33" s="23" t="s">
        <v>105</v>
      </c>
      <c r="C33" s="16"/>
      <c r="E33" s="4">
        <f t="shared" ref="E33:AJ33" si="445">+E22*E$100/E$95</f>
        <v>3.2762099043504977</v>
      </c>
      <c r="F33" s="4">
        <f t="shared" si="445"/>
        <v>1.6217907454584888</v>
      </c>
      <c r="G33" s="4">
        <f t="shared" si="445"/>
        <v>1.6217907454584888</v>
      </c>
      <c r="H33" s="4">
        <f t="shared" si="445"/>
        <v>1.6217907454584888</v>
      </c>
      <c r="I33" s="4">
        <f t="shared" si="445"/>
        <v>3.2762099043504977</v>
      </c>
      <c r="J33" s="4">
        <f t="shared" si="445"/>
        <v>3.2762099043504977</v>
      </c>
      <c r="K33" s="4">
        <f t="shared" si="445"/>
        <v>3.2762099043504977</v>
      </c>
      <c r="L33" s="4">
        <f t="shared" si="445"/>
        <v>3.2762099043504977</v>
      </c>
      <c r="M33" s="4">
        <f t="shared" si="445"/>
        <v>1.6217907454584888</v>
      </c>
      <c r="N33" s="4">
        <f t="shared" si="445"/>
        <v>2.8502139609272588</v>
      </c>
      <c r="O33" s="4">
        <f t="shared" si="445"/>
        <v>2.2247003793463351</v>
      </c>
      <c r="P33" s="4">
        <f t="shared" si="445"/>
        <v>1.38474463371635</v>
      </c>
      <c r="Q33" s="4">
        <f t="shared" si="445"/>
        <v>1.1568960196052225</v>
      </c>
      <c r="R33" s="4">
        <f t="shared" si="445"/>
        <v>1.38474463371635</v>
      </c>
      <c r="S33" s="4">
        <f t="shared" si="445"/>
        <v>2.2247003793463351</v>
      </c>
      <c r="T33" s="4">
        <f t="shared" si="445"/>
        <v>2.2247003793463351</v>
      </c>
      <c r="U33" s="4">
        <f t="shared" si="445"/>
        <v>2.2247003793463351</v>
      </c>
      <c r="V33" s="4">
        <f t="shared" si="445"/>
        <v>2.2247003793463351</v>
      </c>
      <c r="W33" s="4">
        <f t="shared" si="445"/>
        <v>1.38474463371635</v>
      </c>
      <c r="X33" s="4">
        <f t="shared" si="445"/>
        <v>1.8989995958285164</v>
      </c>
      <c r="Y33" s="4">
        <f t="shared" si="445"/>
        <v>2.4686326585335117</v>
      </c>
      <c r="Z33" s="4">
        <f t="shared" si="445"/>
        <v>0.61273224264118753</v>
      </c>
      <c r="AA33" s="4">
        <f t="shared" si="445"/>
        <v>1.395994817805458</v>
      </c>
      <c r="AB33" s="4">
        <f t="shared" si="445"/>
        <v>1.395994817805458</v>
      </c>
      <c r="AC33" s="4">
        <f t="shared" si="445"/>
        <v>1.395994817805458</v>
      </c>
      <c r="AD33" s="4">
        <f t="shared" si="445"/>
        <v>2.4268489912914575</v>
      </c>
      <c r="AE33" s="4">
        <f t="shared" si="445"/>
        <v>2.4268489912914575</v>
      </c>
      <c r="AF33" s="4">
        <f t="shared" si="445"/>
        <v>2.4268489912914575</v>
      </c>
      <c r="AG33" s="4">
        <f t="shared" si="445"/>
        <v>2.4268489912914575</v>
      </c>
      <c r="AH33" s="4">
        <f t="shared" si="445"/>
        <v>1.395994817805458</v>
      </c>
      <c r="AI33" s="4">
        <f t="shared" si="445"/>
        <v>2.0710670066080259</v>
      </c>
      <c r="AJ33" s="4">
        <f t="shared" si="445"/>
        <v>2.0225827103642842</v>
      </c>
      <c r="AK33" s="4">
        <f t="shared" ref="AK33:BP33" si="446">+AK22*AK$100/AK$95</f>
        <v>0.58637349395755556</v>
      </c>
      <c r="AL33" s="4">
        <f t="shared" si="446"/>
        <v>1.2801267454058847</v>
      </c>
      <c r="AM33" s="4">
        <f t="shared" si="446"/>
        <v>1.2801267454058847</v>
      </c>
      <c r="AN33" s="4">
        <f t="shared" si="446"/>
        <v>1.2801267454058847</v>
      </c>
      <c r="AO33" s="4">
        <f t="shared" si="446"/>
        <v>2.0225827103642842</v>
      </c>
      <c r="AP33" s="4">
        <f t="shared" si="446"/>
        <v>2.0225827103642842</v>
      </c>
      <c r="AQ33" s="4">
        <f t="shared" si="446"/>
        <v>2.0225827103642842</v>
      </c>
      <c r="AR33" s="4">
        <f t="shared" si="446"/>
        <v>2.0225827103642842</v>
      </c>
      <c r="AS33" s="4">
        <f t="shared" si="446"/>
        <v>1.2801267454058847</v>
      </c>
      <c r="AT33" s="4">
        <f t="shared" si="446"/>
        <v>1.7189569628070958</v>
      </c>
      <c r="AU33" s="4">
        <f t="shared" si="446"/>
        <v>1.5043862545146707</v>
      </c>
      <c r="AV33" s="4">
        <f t="shared" si="446"/>
        <v>0.54183413730908092</v>
      </c>
      <c r="AW33" s="4">
        <f t="shared" si="446"/>
        <v>1.0797558366907876</v>
      </c>
      <c r="AX33" s="4">
        <f t="shared" si="446"/>
        <v>1.0797558366907876</v>
      </c>
      <c r="AY33" s="4">
        <f t="shared" si="446"/>
        <v>1.0797558366907876</v>
      </c>
      <c r="AZ33" s="4">
        <f t="shared" si="446"/>
        <v>1.5043862545146707</v>
      </c>
      <c r="BA33" s="4">
        <f t="shared" si="446"/>
        <v>1.5043862545146707</v>
      </c>
      <c r="BB33" s="4">
        <f t="shared" si="446"/>
        <v>1.5043862545146707</v>
      </c>
      <c r="BC33" s="4">
        <f t="shared" si="446"/>
        <v>1.5043862545146707</v>
      </c>
      <c r="BD33" s="4">
        <f t="shared" si="446"/>
        <v>1.0797558366907876</v>
      </c>
      <c r="BE33" s="4">
        <f t="shared" si="446"/>
        <v>1.2758633307832534</v>
      </c>
      <c r="BF33" s="4">
        <f t="shared" si="446"/>
        <v>3.0292718035029895</v>
      </c>
      <c r="BG33" s="4">
        <f t="shared" si="446"/>
        <v>1.960003746913431</v>
      </c>
      <c r="BH33" s="4">
        <f t="shared" si="446"/>
        <v>1.960003746913431</v>
      </c>
      <c r="BI33" s="4">
        <f t="shared" si="446"/>
        <v>1.960003746913431</v>
      </c>
      <c r="BJ33" s="4">
        <f t="shared" si="446"/>
        <v>3.0292718035029895</v>
      </c>
      <c r="BK33" s="4">
        <f t="shared" si="446"/>
        <v>3.0292718035029895</v>
      </c>
      <c r="BL33" s="4">
        <f t="shared" si="446"/>
        <v>3.0292718035029895</v>
      </c>
      <c r="BM33" s="4">
        <f t="shared" si="446"/>
        <v>3.0292718035029895</v>
      </c>
      <c r="BN33" s="4">
        <f t="shared" si="446"/>
        <v>2.6139594091278631</v>
      </c>
      <c r="BO33" s="4">
        <f t="shared" si="446"/>
        <v>2.6170834800384828</v>
      </c>
      <c r="BP33" s="4">
        <f t="shared" si="446"/>
        <v>1.4177179139170788</v>
      </c>
      <c r="BQ33" s="4">
        <f t="shared" ref="BQ33:CI33" si="447">+BQ22*BQ$100/BQ$95</f>
        <v>1.4177179139170788</v>
      </c>
      <c r="BR33" s="4">
        <f t="shared" si="447"/>
        <v>1.4177179139170788</v>
      </c>
      <c r="BS33" s="4">
        <f t="shared" si="447"/>
        <v>2.6170834800384828</v>
      </c>
      <c r="BT33" s="4">
        <f t="shared" si="447"/>
        <v>2.6170834800384828</v>
      </c>
      <c r="BU33" s="4">
        <f t="shared" si="447"/>
        <v>2.6170834800384828</v>
      </c>
      <c r="BV33" s="4">
        <f t="shared" si="447"/>
        <v>2.6170834800384828</v>
      </c>
      <c r="BW33" s="4">
        <f t="shared" si="447"/>
        <v>1.4177179139170788</v>
      </c>
      <c r="BX33" s="4">
        <f t="shared" si="447"/>
        <v>2.2427217210564909</v>
      </c>
      <c r="BY33" s="4">
        <f t="shared" si="447"/>
        <v>2.6577880168141386</v>
      </c>
      <c r="BZ33" s="4">
        <f t="shared" si="447"/>
        <v>1.4225786240203688</v>
      </c>
      <c r="CA33" s="4">
        <f t="shared" si="447"/>
        <v>1.4225786240203688</v>
      </c>
      <c r="CB33" s="4">
        <f t="shared" si="447"/>
        <v>1.4225786240203688</v>
      </c>
      <c r="CC33" s="4">
        <f t="shared" si="447"/>
        <v>2.6577880168141386</v>
      </c>
      <c r="CD33" s="4">
        <f t="shared" si="447"/>
        <v>2.6577880168141386</v>
      </c>
      <c r="CE33" s="4">
        <f t="shared" si="447"/>
        <v>2.6577880168141386</v>
      </c>
      <c r="CF33" s="4">
        <f t="shared" si="447"/>
        <v>2.6577880168141386</v>
      </c>
      <c r="CG33" s="4">
        <f t="shared" si="447"/>
        <v>1.4225786240203688</v>
      </c>
      <c r="CH33" s="4">
        <f t="shared" si="447"/>
        <v>0.60609206992377174</v>
      </c>
      <c r="CI33" s="4">
        <f t="shared" si="447"/>
        <v>2.2790307073518767</v>
      </c>
    </row>
    <row r="34" spans="1:87" x14ac:dyDescent="0.25">
      <c r="A34" s="16" t="s">
        <v>247</v>
      </c>
      <c r="B34" s="23" t="s">
        <v>106</v>
      </c>
      <c r="C34" s="23"/>
      <c r="E34" s="4">
        <f t="shared" ref="E34:AJ34" si="448">+E23*E$100/E$95</f>
        <v>37.30306366143855</v>
      </c>
      <c r="F34" s="4">
        <f t="shared" si="448"/>
        <v>48.996216174958342</v>
      </c>
      <c r="G34" s="4">
        <f t="shared" si="448"/>
        <v>48.996216174958342</v>
      </c>
      <c r="H34" s="4">
        <f t="shared" si="448"/>
        <v>48.996216174958342</v>
      </c>
      <c r="I34" s="4">
        <f t="shared" si="448"/>
        <v>37.30306366143855</v>
      </c>
      <c r="J34" s="4">
        <f t="shared" si="448"/>
        <v>37.30306366143855</v>
      </c>
      <c r="K34" s="4">
        <f t="shared" si="448"/>
        <v>37.30306366143855</v>
      </c>
      <c r="L34" s="4">
        <f t="shared" si="448"/>
        <v>37.30306366143855</v>
      </c>
      <c r="M34" s="4">
        <f t="shared" si="448"/>
        <v>48.996216174958342</v>
      </c>
      <c r="N34" s="4">
        <f t="shared" si="448"/>
        <v>40.14106605528675</v>
      </c>
      <c r="O34" s="4">
        <f t="shared" si="448"/>
        <v>44.73495368713607</v>
      </c>
      <c r="P34" s="4">
        <f t="shared" si="448"/>
        <v>50.671617673085336</v>
      </c>
      <c r="Q34" s="4">
        <f t="shared" si="448"/>
        <v>52.282012826257898</v>
      </c>
      <c r="R34" s="4">
        <f t="shared" si="448"/>
        <v>50.671617673085336</v>
      </c>
      <c r="S34" s="4">
        <f t="shared" si="448"/>
        <v>44.73495368713607</v>
      </c>
      <c r="T34" s="4">
        <f t="shared" si="448"/>
        <v>44.73495368713607</v>
      </c>
      <c r="U34" s="4">
        <f t="shared" si="448"/>
        <v>44.73495368713607</v>
      </c>
      <c r="V34" s="4">
        <f t="shared" si="448"/>
        <v>44.73495368713607</v>
      </c>
      <c r="W34" s="4">
        <f t="shared" si="448"/>
        <v>50.671617673085336</v>
      </c>
      <c r="X34" s="4">
        <f t="shared" si="448"/>
        <v>46.813571550586381</v>
      </c>
      <c r="Y34" s="4">
        <f t="shared" si="448"/>
        <v>49.026678610892056</v>
      </c>
      <c r="Z34" s="4">
        <f t="shared" si="448"/>
        <v>62.143866293527132</v>
      </c>
      <c r="AA34" s="4">
        <f t="shared" si="448"/>
        <v>56.60789996945369</v>
      </c>
      <c r="AB34" s="4">
        <f t="shared" si="448"/>
        <v>56.60789996945369</v>
      </c>
      <c r="AC34" s="4">
        <f t="shared" si="448"/>
        <v>56.60789996945369</v>
      </c>
      <c r="AD34" s="4">
        <f t="shared" si="448"/>
        <v>49.321998446261169</v>
      </c>
      <c r="AE34" s="4">
        <f t="shared" si="448"/>
        <v>49.321998446261169</v>
      </c>
      <c r="AF34" s="4">
        <f t="shared" si="448"/>
        <v>49.321998446261169</v>
      </c>
      <c r="AG34" s="4">
        <f t="shared" si="448"/>
        <v>49.321998446261169</v>
      </c>
      <c r="AH34" s="4">
        <f t="shared" si="448"/>
        <v>56.60789996945369</v>
      </c>
      <c r="AI34" s="4">
        <f t="shared" si="448"/>
        <v>51.590101424152991</v>
      </c>
      <c r="AJ34" s="4">
        <f t="shared" si="448"/>
        <v>52.179283586818137</v>
      </c>
      <c r="AK34" s="4">
        <f t="shared" ref="AK34:BP34" si="449">+AK23*AK$100/AK$95</f>
        <v>62.330165434688951</v>
      </c>
      <c r="AL34" s="4">
        <f t="shared" si="449"/>
        <v>57.426835748052348</v>
      </c>
      <c r="AM34" s="4">
        <f t="shared" si="449"/>
        <v>57.426835748052348</v>
      </c>
      <c r="AN34" s="4">
        <f t="shared" si="449"/>
        <v>57.426835748052348</v>
      </c>
      <c r="AO34" s="4">
        <f t="shared" si="449"/>
        <v>52.179283586818137</v>
      </c>
      <c r="AP34" s="4">
        <f t="shared" si="449"/>
        <v>52.179283586818137</v>
      </c>
      <c r="AQ34" s="4">
        <f t="shared" si="449"/>
        <v>52.179283586818137</v>
      </c>
      <c r="AR34" s="4">
        <f t="shared" si="449"/>
        <v>52.179283586818137</v>
      </c>
      <c r="AS34" s="4">
        <f t="shared" si="449"/>
        <v>57.426835748052348</v>
      </c>
      <c r="AT34" s="4">
        <f t="shared" si="449"/>
        <v>54.06005592485905</v>
      </c>
      <c r="AU34" s="4">
        <f t="shared" si="449"/>
        <v>55.841807777043904</v>
      </c>
      <c r="AV34" s="4">
        <f t="shared" si="449"/>
        <v>62.644962012899192</v>
      </c>
      <c r="AW34" s="4">
        <f t="shared" si="449"/>
        <v>58.843023164817573</v>
      </c>
      <c r="AX34" s="4">
        <f t="shared" si="449"/>
        <v>58.843023164817573</v>
      </c>
      <c r="AY34" s="4">
        <f t="shared" si="449"/>
        <v>58.843023164817573</v>
      </c>
      <c r="AZ34" s="4">
        <f t="shared" si="449"/>
        <v>55.841807777043904</v>
      </c>
      <c r="BA34" s="4">
        <f t="shared" si="449"/>
        <v>55.841807777043904</v>
      </c>
      <c r="BB34" s="4">
        <f t="shared" si="449"/>
        <v>55.841807777043904</v>
      </c>
      <c r="BC34" s="4">
        <f t="shared" si="449"/>
        <v>55.841807777043904</v>
      </c>
      <c r="BD34" s="4">
        <f t="shared" si="449"/>
        <v>58.843023164817573</v>
      </c>
      <c r="BE34" s="4">
        <f t="shared" si="449"/>
        <v>57.168235114630278</v>
      </c>
      <c r="BF34" s="4">
        <f t="shared" si="449"/>
        <v>42.135635709334522</v>
      </c>
      <c r="BG34" s="4">
        <f t="shared" si="449"/>
        <v>49.693040008200427</v>
      </c>
      <c r="BH34" s="4">
        <f t="shared" si="449"/>
        <v>49.693040008200427</v>
      </c>
      <c r="BI34" s="4">
        <f t="shared" si="449"/>
        <v>49.693040008200427</v>
      </c>
      <c r="BJ34" s="4">
        <f t="shared" si="449"/>
        <v>42.135635709334522</v>
      </c>
      <c r="BK34" s="4">
        <f t="shared" si="449"/>
        <v>42.135635709334522</v>
      </c>
      <c r="BL34" s="4">
        <f t="shared" si="449"/>
        <v>42.135635709334522</v>
      </c>
      <c r="BM34" s="4">
        <f t="shared" si="449"/>
        <v>42.135635709334522</v>
      </c>
      <c r="BN34" s="4">
        <f t="shared" si="449"/>
        <v>44.869025653816081</v>
      </c>
      <c r="BO34" s="4">
        <f t="shared" si="449"/>
        <v>45.048912495726661</v>
      </c>
      <c r="BP34" s="4">
        <f t="shared" si="449"/>
        <v>53.525823808524741</v>
      </c>
      <c r="BQ34" s="4">
        <f t="shared" ref="BQ34:CI34" si="450">+BQ23*BQ$100/BQ$95</f>
        <v>53.525823808524741</v>
      </c>
      <c r="BR34" s="4">
        <f t="shared" si="450"/>
        <v>53.525823808524741</v>
      </c>
      <c r="BS34" s="4">
        <f t="shared" si="450"/>
        <v>45.048912495726661</v>
      </c>
      <c r="BT34" s="4">
        <f t="shared" si="450"/>
        <v>45.048912495726661</v>
      </c>
      <c r="BU34" s="4">
        <f t="shared" si="450"/>
        <v>45.048912495726661</v>
      </c>
      <c r="BV34" s="4">
        <f t="shared" si="450"/>
        <v>45.048912495726661</v>
      </c>
      <c r="BW34" s="4">
        <f t="shared" si="450"/>
        <v>53.525823808524741</v>
      </c>
      <c r="BX34" s="4">
        <f t="shared" si="450"/>
        <v>47.473155284954927</v>
      </c>
      <c r="BY34" s="4">
        <f t="shared" si="450"/>
        <v>44.761219770487251</v>
      </c>
      <c r="BZ34" s="4">
        <f t="shared" si="450"/>
        <v>53.491469138333521</v>
      </c>
      <c r="CA34" s="4">
        <f t="shared" si="450"/>
        <v>53.491469138333521</v>
      </c>
      <c r="CB34" s="4">
        <f t="shared" si="450"/>
        <v>53.491469138333521</v>
      </c>
      <c r="CC34" s="4">
        <f t="shared" si="450"/>
        <v>44.761219770487251</v>
      </c>
      <c r="CD34" s="4">
        <f t="shared" si="450"/>
        <v>44.761219770487251</v>
      </c>
      <c r="CE34" s="4">
        <f t="shared" si="450"/>
        <v>44.761219770487251</v>
      </c>
      <c r="CF34" s="4">
        <f t="shared" si="450"/>
        <v>44.761219770487251</v>
      </c>
      <c r="CG34" s="4">
        <f t="shared" si="450"/>
        <v>53.491469138333521</v>
      </c>
      <c r="CH34" s="4">
        <f t="shared" si="450"/>
        <v>59.262256880349092</v>
      </c>
      <c r="CI34" s="4">
        <f t="shared" si="450"/>
        <v>47.218457795646543</v>
      </c>
    </row>
    <row r="35" spans="1:87" x14ac:dyDescent="0.25">
      <c r="A35" s="16" t="s">
        <v>254</v>
      </c>
      <c r="B35" s="23" t="s">
        <v>105</v>
      </c>
      <c r="C35" s="23"/>
      <c r="E35" s="4">
        <f t="shared" ref="E35:AJ35" si="451">+E24*E$100/E$95</f>
        <v>7.4889630606704038</v>
      </c>
      <c r="F35" s="4">
        <f t="shared" si="451"/>
        <v>9.8364803592846357</v>
      </c>
      <c r="G35" s="4">
        <f t="shared" si="451"/>
        <v>9.8364803592846357</v>
      </c>
      <c r="H35" s="4">
        <f t="shared" si="451"/>
        <v>9.8364803592846357</v>
      </c>
      <c r="I35" s="4">
        <f t="shared" si="451"/>
        <v>7.4889630606704038</v>
      </c>
      <c r="J35" s="4">
        <f t="shared" si="451"/>
        <v>7.4889630606704038</v>
      </c>
      <c r="K35" s="4">
        <f t="shared" si="451"/>
        <v>7.4889630606704038</v>
      </c>
      <c r="L35" s="4">
        <f t="shared" si="451"/>
        <v>7.4889630606704038</v>
      </c>
      <c r="M35" s="4">
        <f t="shared" si="451"/>
        <v>9.8364803592846357</v>
      </c>
      <c r="N35" s="4">
        <f t="shared" si="451"/>
        <v>8.0587204212593679</v>
      </c>
      <c r="O35" s="4">
        <f t="shared" si="451"/>
        <v>8.9809893022294371</v>
      </c>
      <c r="P35" s="4">
        <f t="shared" si="451"/>
        <v>10.172833964048612</v>
      </c>
      <c r="Q35" s="4">
        <f t="shared" si="451"/>
        <v>10.496136894999536</v>
      </c>
      <c r="R35" s="4">
        <f t="shared" si="451"/>
        <v>10.172833964048612</v>
      </c>
      <c r="S35" s="4">
        <f t="shared" si="451"/>
        <v>8.9809893022294371</v>
      </c>
      <c r="T35" s="4">
        <f t="shared" si="451"/>
        <v>8.9809893022294371</v>
      </c>
      <c r="U35" s="4">
        <f t="shared" si="451"/>
        <v>8.9809893022294371</v>
      </c>
      <c r="V35" s="4">
        <f t="shared" si="451"/>
        <v>8.9809893022294371</v>
      </c>
      <c r="W35" s="4">
        <f t="shared" si="451"/>
        <v>10.172833964048612</v>
      </c>
      <c r="X35" s="4">
        <f t="shared" si="451"/>
        <v>9.3982926244957206</v>
      </c>
      <c r="Y35" s="4">
        <f t="shared" si="451"/>
        <v>9.8425959979226878</v>
      </c>
      <c r="Z35" s="4">
        <f t="shared" si="451"/>
        <v>12.476002597088506</v>
      </c>
      <c r="AA35" s="4">
        <f t="shared" si="451"/>
        <v>11.364601997867524</v>
      </c>
      <c r="AB35" s="4">
        <f t="shared" si="451"/>
        <v>11.364601997867524</v>
      </c>
      <c r="AC35" s="4">
        <f t="shared" si="451"/>
        <v>11.364601997867524</v>
      </c>
      <c r="AD35" s="4">
        <f t="shared" si="451"/>
        <v>9.9018844080713926</v>
      </c>
      <c r="AE35" s="4">
        <f t="shared" si="451"/>
        <v>9.9018844080713926</v>
      </c>
      <c r="AF35" s="4">
        <f t="shared" si="451"/>
        <v>9.9018844080713926</v>
      </c>
      <c r="AG35" s="4">
        <f t="shared" si="451"/>
        <v>9.9018844080713926</v>
      </c>
      <c r="AH35" s="4">
        <f t="shared" si="451"/>
        <v>11.364601997867524</v>
      </c>
      <c r="AI35" s="4">
        <f t="shared" si="451"/>
        <v>10.357228761912955</v>
      </c>
      <c r="AJ35" s="4">
        <f t="shared" si="451"/>
        <v>10.475512972889607</v>
      </c>
      <c r="AK35" s="4">
        <f t="shared" ref="AK35:BP35" si="452">+AK24*AK$100/AK$95</f>
        <v>12.513404012668152</v>
      </c>
      <c r="AL35" s="4">
        <f t="shared" si="452"/>
        <v>11.529011544778989</v>
      </c>
      <c r="AM35" s="4">
        <f t="shared" si="452"/>
        <v>11.529011544778989</v>
      </c>
      <c r="AN35" s="4">
        <f t="shared" si="452"/>
        <v>11.529011544778989</v>
      </c>
      <c r="AO35" s="4">
        <f t="shared" si="452"/>
        <v>10.475512972889607</v>
      </c>
      <c r="AP35" s="4">
        <f t="shared" si="452"/>
        <v>10.475512972889607</v>
      </c>
      <c r="AQ35" s="4">
        <f t="shared" si="452"/>
        <v>10.475512972889607</v>
      </c>
      <c r="AR35" s="4">
        <f t="shared" si="452"/>
        <v>10.475512972889607</v>
      </c>
      <c r="AS35" s="4">
        <f t="shared" si="452"/>
        <v>11.529011544778989</v>
      </c>
      <c r="AT35" s="4">
        <f t="shared" si="452"/>
        <v>10.853096827474703</v>
      </c>
      <c r="AU35" s="4">
        <f t="shared" si="452"/>
        <v>11.210801329319334</v>
      </c>
      <c r="AV35" s="4">
        <f t="shared" si="452"/>
        <v>12.576602573709643</v>
      </c>
      <c r="AW35" s="4">
        <f t="shared" si="452"/>
        <v>11.813325330568777</v>
      </c>
      <c r="AX35" s="4">
        <f t="shared" si="452"/>
        <v>11.813325330568777</v>
      </c>
      <c r="AY35" s="4">
        <f t="shared" si="452"/>
        <v>11.813325330568777</v>
      </c>
      <c r="AZ35" s="4">
        <f t="shared" si="452"/>
        <v>11.210801329319334</v>
      </c>
      <c r="BA35" s="4">
        <f t="shared" si="452"/>
        <v>11.210801329319334</v>
      </c>
      <c r="BB35" s="4">
        <f t="shared" si="452"/>
        <v>11.210801329319334</v>
      </c>
      <c r="BC35" s="4">
        <f t="shared" si="452"/>
        <v>11.210801329319334</v>
      </c>
      <c r="BD35" s="4">
        <f t="shared" si="452"/>
        <v>11.813325330568777</v>
      </c>
      <c r="BE35" s="4">
        <f t="shared" si="452"/>
        <v>11.477094881613175</v>
      </c>
      <c r="BF35" s="4">
        <f t="shared" si="452"/>
        <v>8.4591502250059971</v>
      </c>
      <c r="BG35" s="4">
        <f t="shared" si="452"/>
        <v>9.9763747120463169</v>
      </c>
      <c r="BH35" s="4">
        <f t="shared" si="452"/>
        <v>9.9763747120463169</v>
      </c>
      <c r="BI35" s="4">
        <f t="shared" si="452"/>
        <v>9.9763747120463169</v>
      </c>
      <c r="BJ35" s="4">
        <f t="shared" si="452"/>
        <v>8.4591502250059971</v>
      </c>
      <c r="BK35" s="4">
        <f t="shared" si="452"/>
        <v>8.4591502250059971</v>
      </c>
      <c r="BL35" s="4">
        <f t="shared" si="452"/>
        <v>8.4591502250059971</v>
      </c>
      <c r="BM35" s="4">
        <f t="shared" si="452"/>
        <v>8.4591502250059971</v>
      </c>
      <c r="BN35" s="4">
        <f t="shared" si="452"/>
        <v>9.0079055902601155</v>
      </c>
      <c r="BO35" s="4">
        <f t="shared" si="452"/>
        <v>9.044019672642083</v>
      </c>
      <c r="BP35" s="4">
        <f t="shared" si="452"/>
        <v>10.745844387799426</v>
      </c>
      <c r="BQ35" s="4">
        <f t="shared" ref="BQ35:CI35" si="453">+BQ24*BQ$100/BQ$95</f>
        <v>10.745844387799426</v>
      </c>
      <c r="BR35" s="4">
        <f t="shared" si="453"/>
        <v>10.745844387799426</v>
      </c>
      <c r="BS35" s="4">
        <f t="shared" si="453"/>
        <v>9.044019672642083</v>
      </c>
      <c r="BT35" s="4">
        <f t="shared" si="453"/>
        <v>9.044019672642083</v>
      </c>
      <c r="BU35" s="4">
        <f t="shared" si="453"/>
        <v>9.044019672642083</v>
      </c>
      <c r="BV35" s="4">
        <f t="shared" si="453"/>
        <v>9.044019672642083</v>
      </c>
      <c r="BW35" s="4">
        <f t="shared" si="453"/>
        <v>10.745844387799426</v>
      </c>
      <c r="BX35" s="4">
        <f t="shared" si="453"/>
        <v>9.5307106550075531</v>
      </c>
      <c r="BY35" s="4">
        <f t="shared" si="453"/>
        <v>8.9862624811230205</v>
      </c>
      <c r="BZ35" s="4">
        <f t="shared" si="453"/>
        <v>10.738947344211837</v>
      </c>
      <c r="CA35" s="4">
        <f t="shared" si="453"/>
        <v>10.738947344211837</v>
      </c>
      <c r="CB35" s="4">
        <f t="shared" si="453"/>
        <v>10.738947344211837</v>
      </c>
      <c r="CC35" s="4">
        <f t="shared" si="453"/>
        <v>8.9862624811230205</v>
      </c>
      <c r="CD35" s="4">
        <f t="shared" si="453"/>
        <v>8.9862624811230205</v>
      </c>
      <c r="CE35" s="4">
        <f t="shared" si="453"/>
        <v>8.9862624811230205</v>
      </c>
      <c r="CF35" s="4">
        <f t="shared" si="453"/>
        <v>8.9862624811230205</v>
      </c>
      <c r="CG35" s="4">
        <f t="shared" si="453"/>
        <v>10.738947344211837</v>
      </c>
      <c r="CH35" s="4">
        <f t="shared" si="453"/>
        <v>11.897490691298886</v>
      </c>
      <c r="CI35" s="4">
        <f t="shared" si="453"/>
        <v>9.4795775870539991</v>
      </c>
    </row>
    <row r="36" spans="1:87" x14ac:dyDescent="0.25">
      <c r="A36" s="16" t="s">
        <v>40</v>
      </c>
      <c r="B36" s="23"/>
      <c r="C36" s="23"/>
      <c r="E36" s="4">
        <f t="shared" ref="E36:AJ36" si="454">1-E10</f>
        <v>1</v>
      </c>
      <c r="F36" s="4">
        <f t="shared" si="454"/>
        <v>0.6</v>
      </c>
      <c r="G36" s="4">
        <f t="shared" si="454"/>
        <v>0.36</v>
      </c>
      <c r="H36" s="4">
        <f t="shared" si="454"/>
        <v>0.30000000000000004</v>
      </c>
      <c r="I36" s="4">
        <f t="shared" si="454"/>
        <v>0.6</v>
      </c>
      <c r="J36" s="4">
        <f t="shared" si="454"/>
        <v>0.36</v>
      </c>
      <c r="K36" s="4">
        <f t="shared" si="454"/>
        <v>0.30000000000000004</v>
      </c>
      <c r="L36" s="4">
        <f t="shared" si="454"/>
        <v>0.30000000000000004</v>
      </c>
      <c r="M36" s="4">
        <f t="shared" si="454"/>
        <v>1</v>
      </c>
      <c r="N36" s="4">
        <f t="shared" si="454"/>
        <v>1</v>
      </c>
      <c r="O36" s="4">
        <f t="shared" si="454"/>
        <v>1</v>
      </c>
      <c r="P36" s="4">
        <f t="shared" si="454"/>
        <v>0.6</v>
      </c>
      <c r="Q36" s="4">
        <f t="shared" si="454"/>
        <v>0.36</v>
      </c>
      <c r="R36" s="4">
        <f t="shared" si="454"/>
        <v>0.30000000000000004</v>
      </c>
      <c r="S36" s="4">
        <f t="shared" si="454"/>
        <v>0.6</v>
      </c>
      <c r="T36" s="4">
        <f t="shared" si="454"/>
        <v>0.36</v>
      </c>
      <c r="U36" s="4">
        <f t="shared" si="454"/>
        <v>0.30000000000000004</v>
      </c>
      <c r="V36" s="4">
        <f t="shared" si="454"/>
        <v>0.30000000000000004</v>
      </c>
      <c r="W36" s="4">
        <f t="shared" si="454"/>
        <v>1</v>
      </c>
      <c r="X36" s="4">
        <f t="shared" si="454"/>
        <v>1</v>
      </c>
      <c r="Y36" s="4">
        <f t="shared" si="454"/>
        <v>1</v>
      </c>
      <c r="Z36" s="4">
        <f t="shared" si="454"/>
        <v>1</v>
      </c>
      <c r="AA36" s="4">
        <f t="shared" si="454"/>
        <v>0.6</v>
      </c>
      <c r="AB36" s="4">
        <f t="shared" si="454"/>
        <v>0.36</v>
      </c>
      <c r="AC36" s="4">
        <f t="shared" si="454"/>
        <v>0.30000000000000004</v>
      </c>
      <c r="AD36" s="4">
        <f t="shared" si="454"/>
        <v>0.6</v>
      </c>
      <c r="AE36" s="4">
        <f t="shared" si="454"/>
        <v>0.36</v>
      </c>
      <c r="AF36" s="4">
        <f t="shared" si="454"/>
        <v>0.30000000000000004</v>
      </c>
      <c r="AG36" s="4">
        <f t="shared" si="454"/>
        <v>0.30000000000000004</v>
      </c>
      <c r="AH36" s="4">
        <f t="shared" si="454"/>
        <v>1</v>
      </c>
      <c r="AI36" s="4">
        <f t="shared" si="454"/>
        <v>1</v>
      </c>
      <c r="AJ36" s="4">
        <f t="shared" si="454"/>
        <v>1</v>
      </c>
      <c r="AK36" s="4">
        <f t="shared" ref="AK36:BP36" si="455">1-AK10</f>
        <v>1</v>
      </c>
      <c r="AL36" s="4">
        <f t="shared" si="455"/>
        <v>0.6</v>
      </c>
      <c r="AM36" s="4">
        <f t="shared" si="455"/>
        <v>0.36</v>
      </c>
      <c r="AN36" s="4">
        <f t="shared" si="455"/>
        <v>0.30000000000000004</v>
      </c>
      <c r="AO36" s="4">
        <f t="shared" si="455"/>
        <v>0.6</v>
      </c>
      <c r="AP36" s="4">
        <f t="shared" si="455"/>
        <v>0.36</v>
      </c>
      <c r="AQ36" s="4">
        <f t="shared" si="455"/>
        <v>0.30000000000000004</v>
      </c>
      <c r="AR36" s="4">
        <f t="shared" si="455"/>
        <v>0.30000000000000004</v>
      </c>
      <c r="AS36" s="4">
        <f t="shared" si="455"/>
        <v>1</v>
      </c>
      <c r="AT36" s="4">
        <f t="shared" si="455"/>
        <v>1</v>
      </c>
      <c r="AU36" s="4">
        <f t="shared" si="455"/>
        <v>1</v>
      </c>
      <c r="AV36" s="4">
        <f t="shared" si="455"/>
        <v>1</v>
      </c>
      <c r="AW36" s="4">
        <f t="shared" si="455"/>
        <v>0.6</v>
      </c>
      <c r="AX36" s="4">
        <f t="shared" si="455"/>
        <v>0.36</v>
      </c>
      <c r="AY36" s="4">
        <f t="shared" si="455"/>
        <v>0.30000000000000004</v>
      </c>
      <c r="AZ36" s="4">
        <f t="shared" si="455"/>
        <v>0.6</v>
      </c>
      <c r="BA36" s="4">
        <f t="shared" si="455"/>
        <v>0.36</v>
      </c>
      <c r="BB36" s="4">
        <f t="shared" si="455"/>
        <v>0.30000000000000004</v>
      </c>
      <c r="BC36" s="4">
        <f t="shared" si="455"/>
        <v>0.30000000000000004</v>
      </c>
      <c r="BD36" s="4">
        <f t="shared" si="455"/>
        <v>1</v>
      </c>
      <c r="BE36" s="4">
        <f t="shared" si="455"/>
        <v>1</v>
      </c>
      <c r="BF36" s="4">
        <f t="shared" si="455"/>
        <v>1</v>
      </c>
      <c r="BG36" s="4">
        <f t="shared" si="455"/>
        <v>0.6</v>
      </c>
      <c r="BH36" s="4">
        <f t="shared" si="455"/>
        <v>0.36</v>
      </c>
      <c r="BI36" s="4">
        <f t="shared" si="455"/>
        <v>0.30000000000000004</v>
      </c>
      <c r="BJ36" s="4">
        <f t="shared" si="455"/>
        <v>0.6</v>
      </c>
      <c r="BK36" s="4">
        <f t="shared" si="455"/>
        <v>0.36</v>
      </c>
      <c r="BL36" s="4">
        <f t="shared" si="455"/>
        <v>0.30000000000000004</v>
      </c>
      <c r="BM36" s="4">
        <f t="shared" si="455"/>
        <v>0.30000000000000004</v>
      </c>
      <c r="BN36" s="4">
        <f t="shared" si="455"/>
        <v>1</v>
      </c>
      <c r="BO36" s="4">
        <f t="shared" si="455"/>
        <v>1</v>
      </c>
      <c r="BP36" s="4">
        <f t="shared" si="455"/>
        <v>0.6</v>
      </c>
      <c r="BQ36" s="4">
        <f t="shared" ref="BQ36:CI36" si="456">1-BQ10</f>
        <v>0.36</v>
      </c>
      <c r="BR36" s="4">
        <f t="shared" si="456"/>
        <v>0.30000000000000004</v>
      </c>
      <c r="BS36" s="4">
        <f t="shared" si="456"/>
        <v>0.6</v>
      </c>
      <c r="BT36" s="4">
        <f t="shared" si="456"/>
        <v>0.36</v>
      </c>
      <c r="BU36" s="4">
        <f t="shared" si="456"/>
        <v>0.30000000000000004</v>
      </c>
      <c r="BV36" s="4">
        <f t="shared" si="456"/>
        <v>0.30000000000000004</v>
      </c>
      <c r="BW36" s="4">
        <f t="shared" si="456"/>
        <v>1</v>
      </c>
      <c r="BX36" s="4">
        <f t="shared" si="456"/>
        <v>1</v>
      </c>
      <c r="BY36" s="4">
        <f t="shared" si="456"/>
        <v>1</v>
      </c>
      <c r="BZ36" s="4">
        <f t="shared" si="456"/>
        <v>0.6</v>
      </c>
      <c r="CA36" s="4">
        <f t="shared" si="456"/>
        <v>0.36</v>
      </c>
      <c r="CB36" s="4">
        <f t="shared" si="456"/>
        <v>0.30000000000000004</v>
      </c>
      <c r="CC36" s="4">
        <f t="shared" si="456"/>
        <v>0.6</v>
      </c>
      <c r="CD36" s="4">
        <f t="shared" si="456"/>
        <v>0.36</v>
      </c>
      <c r="CE36" s="4">
        <f t="shared" si="456"/>
        <v>0.30000000000000004</v>
      </c>
      <c r="CF36" s="4">
        <f t="shared" si="456"/>
        <v>0.30000000000000004</v>
      </c>
      <c r="CG36" s="4">
        <f t="shared" si="456"/>
        <v>1</v>
      </c>
      <c r="CH36" s="4">
        <f t="shared" si="456"/>
        <v>1</v>
      </c>
      <c r="CI36" s="4">
        <f t="shared" si="456"/>
        <v>1</v>
      </c>
    </row>
    <row r="37" spans="1:87" x14ac:dyDescent="0.25">
      <c r="A37" s="29" t="s">
        <v>246</v>
      </c>
      <c r="B37" s="29"/>
      <c r="C37" s="2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spans="1:87" x14ac:dyDescent="0.25">
      <c r="A38" s="16" t="s">
        <v>120</v>
      </c>
      <c r="B38" s="23" t="s">
        <v>136</v>
      </c>
      <c r="C38" s="2" t="s">
        <v>126</v>
      </c>
      <c r="E38" s="3">
        <v>0.18</v>
      </c>
      <c r="F38" s="3">
        <v>0.18</v>
      </c>
      <c r="G38" s="3">
        <v>0.18</v>
      </c>
      <c r="H38" s="3">
        <v>0.18</v>
      </c>
      <c r="I38" s="3">
        <v>0.18</v>
      </c>
      <c r="J38" s="3">
        <v>0.18</v>
      </c>
      <c r="K38" s="3">
        <v>0.18</v>
      </c>
      <c r="L38" s="3">
        <v>0.18</v>
      </c>
      <c r="M38" s="3">
        <v>0.18</v>
      </c>
      <c r="N38" s="3">
        <v>0.18</v>
      </c>
      <c r="O38" s="3">
        <v>0.18</v>
      </c>
      <c r="P38" s="3">
        <v>0.18</v>
      </c>
      <c r="Q38" s="3">
        <v>0.18</v>
      </c>
      <c r="R38" s="3">
        <v>0.18</v>
      </c>
      <c r="S38" s="3">
        <v>0.18</v>
      </c>
      <c r="T38" s="3">
        <v>0.18</v>
      </c>
      <c r="U38" s="3">
        <v>0.18</v>
      </c>
      <c r="V38" s="3">
        <v>0.18</v>
      </c>
      <c r="W38" s="3">
        <v>0.18</v>
      </c>
      <c r="X38" s="3">
        <v>0.18</v>
      </c>
      <c r="Y38" s="3">
        <v>0.97</v>
      </c>
      <c r="Z38" s="3">
        <v>0.97</v>
      </c>
      <c r="AA38" s="3">
        <v>0.97</v>
      </c>
      <c r="AB38" s="3">
        <v>0.97</v>
      </c>
      <c r="AC38" s="3">
        <v>0.97</v>
      </c>
      <c r="AD38" s="3">
        <v>0.97</v>
      </c>
      <c r="AE38" s="3">
        <v>0.97</v>
      </c>
      <c r="AF38" s="3">
        <v>0.97</v>
      </c>
      <c r="AG38" s="3">
        <v>0.97</v>
      </c>
      <c r="AH38" s="3">
        <v>0.97</v>
      </c>
      <c r="AI38" s="3">
        <v>0.97</v>
      </c>
      <c r="AJ38" s="3">
        <v>0.97</v>
      </c>
      <c r="AK38" s="3">
        <v>0.97</v>
      </c>
      <c r="AL38" s="3">
        <v>0.97</v>
      </c>
      <c r="AM38" s="3">
        <v>0.97</v>
      </c>
      <c r="AN38" s="3">
        <v>0.97</v>
      </c>
      <c r="AO38" s="3">
        <v>0.97</v>
      </c>
      <c r="AP38" s="3">
        <v>0.97</v>
      </c>
      <c r="AQ38" s="3">
        <v>0.97</v>
      </c>
      <c r="AR38" s="3">
        <v>0.97</v>
      </c>
      <c r="AS38" s="3">
        <v>0.97</v>
      </c>
      <c r="AT38" s="3">
        <v>0.97</v>
      </c>
      <c r="AU38" s="3">
        <v>0.97</v>
      </c>
      <c r="AV38" s="3">
        <v>0.97</v>
      </c>
      <c r="AW38" s="3">
        <v>0.97</v>
      </c>
      <c r="AX38" s="3">
        <v>0.97</v>
      </c>
      <c r="AY38" s="3">
        <v>0.97</v>
      </c>
      <c r="AZ38" s="3">
        <v>0.97</v>
      </c>
      <c r="BA38" s="3">
        <v>0.97</v>
      </c>
      <c r="BB38" s="3">
        <v>0.97</v>
      </c>
      <c r="BC38" s="3">
        <v>0.97</v>
      </c>
      <c r="BD38" s="3">
        <v>0.97</v>
      </c>
      <c r="BE38" s="3">
        <v>0.97</v>
      </c>
      <c r="BF38" s="3">
        <f>BF82/1511*6.2</f>
        <v>2.209185969556585</v>
      </c>
      <c r="BG38" s="3">
        <f t="shared" ref="BG38:CI38" si="457">BG82/1511*6.2</f>
        <v>2.209185969556585</v>
      </c>
      <c r="BH38" s="3">
        <f t="shared" si="457"/>
        <v>2.209185969556585</v>
      </c>
      <c r="BI38" s="3">
        <f t="shared" si="457"/>
        <v>2.209185969556585</v>
      </c>
      <c r="BJ38" s="3">
        <f t="shared" si="457"/>
        <v>2.209185969556585</v>
      </c>
      <c r="BK38" s="3">
        <f t="shared" si="457"/>
        <v>2.209185969556585</v>
      </c>
      <c r="BL38" s="3">
        <f t="shared" si="457"/>
        <v>2.209185969556585</v>
      </c>
      <c r="BM38" s="3">
        <f t="shared" si="457"/>
        <v>2.209185969556585</v>
      </c>
      <c r="BN38" s="3">
        <f t="shared" si="457"/>
        <v>2.209185969556585</v>
      </c>
      <c r="BO38" s="3">
        <f t="shared" si="457"/>
        <v>2.209185969556585</v>
      </c>
      <c r="BP38" s="3">
        <f t="shared" si="457"/>
        <v>2.209185969556585</v>
      </c>
      <c r="BQ38" s="3">
        <f t="shared" si="457"/>
        <v>2.209185969556585</v>
      </c>
      <c r="BR38" s="3">
        <f t="shared" si="457"/>
        <v>2.209185969556585</v>
      </c>
      <c r="BS38" s="3">
        <f t="shared" si="457"/>
        <v>2.209185969556585</v>
      </c>
      <c r="BT38" s="3">
        <f t="shared" si="457"/>
        <v>2.209185969556585</v>
      </c>
      <c r="BU38" s="3">
        <f t="shared" si="457"/>
        <v>2.209185969556585</v>
      </c>
      <c r="BV38" s="3">
        <f t="shared" si="457"/>
        <v>2.209185969556585</v>
      </c>
      <c r="BW38" s="3">
        <f t="shared" si="457"/>
        <v>2.209185969556585</v>
      </c>
      <c r="BX38" s="3">
        <f t="shared" si="457"/>
        <v>2.209185969556585</v>
      </c>
      <c r="BY38" s="3">
        <f t="shared" si="457"/>
        <v>3.9916346790205162</v>
      </c>
      <c r="BZ38" s="3">
        <f t="shared" si="457"/>
        <v>3.9916346790205162</v>
      </c>
      <c r="CA38" s="3">
        <f t="shared" si="457"/>
        <v>3.9916346790205162</v>
      </c>
      <c r="CB38" s="3">
        <f t="shared" si="457"/>
        <v>3.9916346790205162</v>
      </c>
      <c r="CC38" s="3">
        <f t="shared" si="457"/>
        <v>3.9916346790205162</v>
      </c>
      <c r="CD38" s="3">
        <f t="shared" si="457"/>
        <v>3.9916346790205162</v>
      </c>
      <c r="CE38" s="3">
        <f t="shared" si="457"/>
        <v>3.9916346790205162</v>
      </c>
      <c r="CF38" s="3">
        <f t="shared" si="457"/>
        <v>3.9916346790205162</v>
      </c>
      <c r="CG38" s="3">
        <f t="shared" si="457"/>
        <v>3.9916346790205162</v>
      </c>
      <c r="CH38" s="3">
        <f t="shared" si="457"/>
        <v>3.9916346790205162</v>
      </c>
      <c r="CI38" s="3">
        <f t="shared" si="457"/>
        <v>3.9916346790205162</v>
      </c>
    </row>
    <row r="39" spans="1:87" x14ac:dyDescent="0.25">
      <c r="A39" s="16" t="s">
        <v>121</v>
      </c>
      <c r="B39" s="23" t="s">
        <v>136</v>
      </c>
      <c r="C39" s="2" t="s">
        <v>126</v>
      </c>
      <c r="E39" s="3">
        <v>0.21</v>
      </c>
      <c r="F39" s="3">
        <v>0.21</v>
      </c>
      <c r="G39" s="3">
        <v>0.21</v>
      </c>
      <c r="H39" s="3">
        <v>0.21</v>
      </c>
      <c r="I39" s="3">
        <v>0.21</v>
      </c>
      <c r="J39" s="3">
        <v>0.21</v>
      </c>
      <c r="K39" s="3">
        <v>0.21</v>
      </c>
      <c r="L39" s="3">
        <v>0.21</v>
      </c>
      <c r="M39" s="3">
        <v>0.21</v>
      </c>
      <c r="N39" s="3">
        <v>0.21</v>
      </c>
      <c r="O39" s="3">
        <v>0.21</v>
      </c>
      <c r="P39" s="3">
        <v>0.21</v>
      </c>
      <c r="Q39" s="3">
        <v>0.21</v>
      </c>
      <c r="R39" s="3">
        <v>0.21</v>
      </c>
      <c r="S39" s="3">
        <v>0.21</v>
      </c>
      <c r="T39" s="3">
        <v>0.21</v>
      </c>
      <c r="U39" s="3">
        <v>0.21</v>
      </c>
      <c r="V39" s="3">
        <v>0.21</v>
      </c>
      <c r="W39" s="3">
        <v>0.21</v>
      </c>
      <c r="X39" s="3">
        <v>0.21</v>
      </c>
      <c r="Y39" s="3">
        <v>1.66</v>
      </c>
      <c r="Z39" s="3">
        <v>1.66</v>
      </c>
      <c r="AA39" s="3">
        <v>1.66</v>
      </c>
      <c r="AB39" s="3">
        <v>1.66</v>
      </c>
      <c r="AC39" s="3">
        <v>1.66</v>
      </c>
      <c r="AD39" s="3">
        <v>1.66</v>
      </c>
      <c r="AE39" s="3">
        <v>1.66</v>
      </c>
      <c r="AF39" s="3">
        <v>1.66</v>
      </c>
      <c r="AG39" s="3">
        <v>1.66</v>
      </c>
      <c r="AH39" s="3">
        <v>1.66</v>
      </c>
      <c r="AI39" s="3">
        <v>1.66</v>
      </c>
      <c r="AJ39" s="3">
        <v>1.66</v>
      </c>
      <c r="AK39" s="3">
        <v>1.66</v>
      </c>
      <c r="AL39" s="3">
        <v>1.66</v>
      </c>
      <c r="AM39" s="3">
        <v>1.66</v>
      </c>
      <c r="AN39" s="3">
        <v>1.66</v>
      </c>
      <c r="AO39" s="3">
        <v>1.66</v>
      </c>
      <c r="AP39" s="3">
        <v>1.66</v>
      </c>
      <c r="AQ39" s="3">
        <v>1.66</v>
      </c>
      <c r="AR39" s="3">
        <v>1.66</v>
      </c>
      <c r="AS39" s="3">
        <v>1.66</v>
      </c>
      <c r="AT39" s="3">
        <v>1.66</v>
      </c>
      <c r="AU39" s="3">
        <v>1.66</v>
      </c>
      <c r="AV39" s="3">
        <v>1.66</v>
      </c>
      <c r="AW39" s="3">
        <v>1.66</v>
      </c>
      <c r="AX39" s="3">
        <v>1.66</v>
      </c>
      <c r="AY39" s="3">
        <v>1.66</v>
      </c>
      <c r="AZ39" s="3">
        <v>1.66</v>
      </c>
      <c r="BA39" s="3">
        <v>1.66</v>
      </c>
      <c r="BB39" s="3">
        <v>1.66</v>
      </c>
      <c r="BC39" s="3">
        <v>1.66</v>
      </c>
      <c r="BD39" s="3">
        <v>1.66</v>
      </c>
      <c r="BE39" s="3">
        <v>1.66</v>
      </c>
      <c r="BF39" s="3">
        <f>BF82/1511*17</f>
        <v>6.0574454003970883</v>
      </c>
      <c r="BG39" s="3">
        <f t="shared" ref="BG39:CI39" si="458">BG82/1511*17</f>
        <v>6.0574454003970883</v>
      </c>
      <c r="BH39" s="3">
        <f t="shared" si="458"/>
        <v>6.0574454003970883</v>
      </c>
      <c r="BI39" s="3">
        <f t="shared" si="458"/>
        <v>6.0574454003970883</v>
      </c>
      <c r="BJ39" s="3">
        <f t="shared" si="458"/>
        <v>6.0574454003970883</v>
      </c>
      <c r="BK39" s="3">
        <f t="shared" si="458"/>
        <v>6.0574454003970883</v>
      </c>
      <c r="BL39" s="3">
        <f t="shared" si="458"/>
        <v>6.0574454003970883</v>
      </c>
      <c r="BM39" s="3">
        <f t="shared" si="458"/>
        <v>6.0574454003970883</v>
      </c>
      <c r="BN39" s="3">
        <f t="shared" si="458"/>
        <v>6.0574454003970883</v>
      </c>
      <c r="BO39" s="3">
        <f t="shared" si="458"/>
        <v>6.0574454003970883</v>
      </c>
      <c r="BP39" s="3">
        <f t="shared" si="458"/>
        <v>6.0574454003970883</v>
      </c>
      <c r="BQ39" s="3">
        <f t="shared" si="458"/>
        <v>6.0574454003970883</v>
      </c>
      <c r="BR39" s="3">
        <f t="shared" si="458"/>
        <v>6.0574454003970883</v>
      </c>
      <c r="BS39" s="3">
        <f t="shared" si="458"/>
        <v>6.0574454003970883</v>
      </c>
      <c r="BT39" s="3">
        <f t="shared" si="458"/>
        <v>6.0574454003970883</v>
      </c>
      <c r="BU39" s="3">
        <f t="shared" si="458"/>
        <v>6.0574454003970883</v>
      </c>
      <c r="BV39" s="3">
        <f t="shared" si="458"/>
        <v>6.0574454003970883</v>
      </c>
      <c r="BW39" s="3">
        <f t="shared" si="458"/>
        <v>6.0574454003970883</v>
      </c>
      <c r="BX39" s="3">
        <f t="shared" si="458"/>
        <v>6.0574454003970883</v>
      </c>
      <c r="BY39" s="3">
        <f t="shared" si="458"/>
        <v>10.944804765056253</v>
      </c>
      <c r="BZ39" s="3">
        <f t="shared" si="458"/>
        <v>10.944804765056253</v>
      </c>
      <c r="CA39" s="3">
        <f t="shared" si="458"/>
        <v>10.944804765056253</v>
      </c>
      <c r="CB39" s="3">
        <f t="shared" si="458"/>
        <v>10.944804765056253</v>
      </c>
      <c r="CC39" s="3">
        <f t="shared" si="458"/>
        <v>10.944804765056253</v>
      </c>
      <c r="CD39" s="3">
        <f t="shared" si="458"/>
        <v>10.944804765056253</v>
      </c>
      <c r="CE39" s="3">
        <f t="shared" si="458"/>
        <v>10.944804765056253</v>
      </c>
      <c r="CF39" s="3">
        <f t="shared" si="458"/>
        <v>10.944804765056253</v>
      </c>
      <c r="CG39" s="3">
        <f t="shared" si="458"/>
        <v>10.944804765056253</v>
      </c>
      <c r="CH39" s="3">
        <f t="shared" si="458"/>
        <v>10.944804765056253</v>
      </c>
      <c r="CI39" s="3">
        <f t="shared" si="458"/>
        <v>10.944804765056253</v>
      </c>
    </row>
    <row r="40" spans="1:87" x14ac:dyDescent="0.25">
      <c r="A40" s="16" t="s">
        <v>123</v>
      </c>
      <c r="B40" s="23" t="s">
        <v>118</v>
      </c>
      <c r="C40" s="2" t="s">
        <v>315</v>
      </c>
      <c r="E40" s="5">
        <v>0.21</v>
      </c>
      <c r="F40" s="5">
        <v>0.21</v>
      </c>
      <c r="G40" s="5">
        <v>0.21</v>
      </c>
      <c r="H40" s="5">
        <v>0.21</v>
      </c>
      <c r="I40" s="5">
        <v>0.21</v>
      </c>
      <c r="J40" s="5">
        <v>0.21</v>
      </c>
      <c r="K40" s="5">
        <v>0.21</v>
      </c>
      <c r="L40" s="5">
        <v>0.21</v>
      </c>
      <c r="M40" s="5">
        <v>0.21</v>
      </c>
      <c r="N40" s="5">
        <v>0.21</v>
      </c>
      <c r="O40" s="5">
        <v>0.1</v>
      </c>
      <c r="P40" s="5">
        <v>0.1</v>
      </c>
      <c r="Q40" s="5">
        <v>0.1</v>
      </c>
      <c r="R40" s="5">
        <v>0.1</v>
      </c>
      <c r="S40" s="5">
        <v>0.1</v>
      </c>
      <c r="T40" s="5">
        <v>0.1</v>
      </c>
      <c r="U40" s="5">
        <v>0.1</v>
      </c>
      <c r="V40" s="5">
        <v>0.1</v>
      </c>
      <c r="W40" s="5">
        <v>0.1</v>
      </c>
      <c r="X40" s="5">
        <v>0.1</v>
      </c>
      <c r="Y40" s="5">
        <v>0.21</v>
      </c>
      <c r="Z40" s="5">
        <v>0.21</v>
      </c>
      <c r="AA40" s="5">
        <v>0.21</v>
      </c>
      <c r="AB40" s="5">
        <v>0.21</v>
      </c>
      <c r="AC40" s="5">
        <v>0.21</v>
      </c>
      <c r="AD40" s="5">
        <v>0.21</v>
      </c>
      <c r="AE40" s="5">
        <v>0.21</v>
      </c>
      <c r="AF40" s="5">
        <v>0.21</v>
      </c>
      <c r="AG40" s="5">
        <v>0.21</v>
      </c>
      <c r="AH40" s="5">
        <v>0.21</v>
      </c>
      <c r="AI40" s="5">
        <v>0.21</v>
      </c>
      <c r="AJ40" s="5">
        <v>0.17</v>
      </c>
      <c r="AK40" s="5">
        <v>0.17</v>
      </c>
      <c r="AL40" s="5">
        <v>0.17</v>
      </c>
      <c r="AM40" s="5">
        <v>0.17</v>
      </c>
      <c r="AN40" s="5">
        <v>0.17</v>
      </c>
      <c r="AO40" s="5">
        <v>0.17</v>
      </c>
      <c r="AP40" s="5">
        <v>0.17</v>
      </c>
      <c r="AQ40" s="5">
        <v>0.17</v>
      </c>
      <c r="AR40" s="5">
        <v>0.17</v>
      </c>
      <c r="AS40" s="5">
        <v>0.17</v>
      </c>
      <c r="AT40" s="5">
        <v>0.17</v>
      </c>
      <c r="AU40" s="5">
        <v>0.13</v>
      </c>
      <c r="AV40" s="5">
        <v>0.13</v>
      </c>
      <c r="AW40" s="5">
        <v>0.13</v>
      </c>
      <c r="AX40" s="5">
        <v>0.13</v>
      </c>
      <c r="AY40" s="5">
        <v>0.13</v>
      </c>
      <c r="AZ40" s="5">
        <v>0.13</v>
      </c>
      <c r="BA40" s="5">
        <v>0.13</v>
      </c>
      <c r="BB40" s="5">
        <v>0.13</v>
      </c>
      <c r="BC40" s="5">
        <v>0.13</v>
      </c>
      <c r="BD40" s="5">
        <v>0.13</v>
      </c>
      <c r="BE40" s="5">
        <v>0.13</v>
      </c>
      <c r="BF40" s="5">
        <v>0.26</v>
      </c>
      <c r="BG40" s="5">
        <v>0.26</v>
      </c>
      <c r="BH40" s="5">
        <v>0.26</v>
      </c>
      <c r="BI40" s="5">
        <v>0.26</v>
      </c>
      <c r="BJ40" s="5">
        <v>0.26</v>
      </c>
      <c r="BK40" s="5">
        <v>0.26</v>
      </c>
      <c r="BL40" s="5">
        <v>0.26</v>
      </c>
      <c r="BM40" s="5">
        <v>0.26</v>
      </c>
      <c r="BN40" s="5">
        <v>0.26</v>
      </c>
      <c r="BO40" s="5">
        <v>0.13</v>
      </c>
      <c r="BP40" s="5">
        <v>0.13</v>
      </c>
      <c r="BQ40" s="5">
        <v>0.13</v>
      </c>
      <c r="BR40" s="5">
        <v>0.13</v>
      </c>
      <c r="BS40" s="5">
        <v>0.13</v>
      </c>
      <c r="BT40" s="5">
        <v>0.13</v>
      </c>
      <c r="BU40" s="5">
        <v>0.13</v>
      </c>
      <c r="BV40" s="5">
        <v>0.13</v>
      </c>
      <c r="BW40" s="5">
        <v>0.13</v>
      </c>
      <c r="BX40" s="5">
        <v>0.13</v>
      </c>
      <c r="BY40" s="5">
        <v>0.16</v>
      </c>
      <c r="BZ40" s="5">
        <v>0.16</v>
      </c>
      <c r="CA40" s="5">
        <v>0.16</v>
      </c>
      <c r="CB40" s="5">
        <v>0.16</v>
      </c>
      <c r="CC40" s="5">
        <v>0.16</v>
      </c>
      <c r="CD40" s="5">
        <v>0.16</v>
      </c>
      <c r="CE40" s="5">
        <v>0.16</v>
      </c>
      <c r="CF40" s="5">
        <v>0.16</v>
      </c>
      <c r="CG40" s="5">
        <v>0.16</v>
      </c>
      <c r="CH40" s="5">
        <v>0.16</v>
      </c>
      <c r="CI40" s="5">
        <v>0.16</v>
      </c>
    </row>
    <row r="41" spans="1:87" x14ac:dyDescent="0.25">
      <c r="A41" s="16" t="s">
        <v>125</v>
      </c>
      <c r="B41" s="23" t="s">
        <v>124</v>
      </c>
      <c r="C41" s="2" t="s">
        <v>316</v>
      </c>
      <c r="E41" s="5">
        <v>0.75</v>
      </c>
      <c r="F41" s="5">
        <v>0.75</v>
      </c>
      <c r="G41" s="5">
        <v>0.75</v>
      </c>
      <c r="H41" s="5">
        <v>0.75</v>
      </c>
      <c r="I41" s="5">
        <v>0.75</v>
      </c>
      <c r="J41" s="5">
        <v>0.75</v>
      </c>
      <c r="K41" s="5">
        <v>0.75</v>
      </c>
      <c r="L41" s="5">
        <v>0.75</v>
      </c>
      <c r="M41" s="5">
        <v>0.75</v>
      </c>
      <c r="N41" s="5">
        <v>0.75</v>
      </c>
      <c r="O41" s="5">
        <v>0.75</v>
      </c>
      <c r="P41" s="5">
        <v>0.75</v>
      </c>
      <c r="Q41" s="5">
        <v>0.75</v>
      </c>
      <c r="R41" s="5">
        <v>0.75</v>
      </c>
      <c r="S41" s="5">
        <v>0.75</v>
      </c>
      <c r="T41" s="5">
        <v>0.75</v>
      </c>
      <c r="U41" s="5">
        <v>0.75</v>
      </c>
      <c r="V41" s="5">
        <v>0.75</v>
      </c>
      <c r="W41" s="5">
        <v>0.75</v>
      </c>
      <c r="X41" s="5">
        <v>0.75</v>
      </c>
      <c r="Y41" s="5">
        <v>0.75</v>
      </c>
      <c r="Z41" s="5">
        <v>0.75</v>
      </c>
      <c r="AA41" s="5">
        <v>0.75</v>
      </c>
      <c r="AB41" s="5">
        <v>0.75</v>
      </c>
      <c r="AC41" s="5">
        <v>0.75</v>
      </c>
      <c r="AD41" s="5">
        <v>0.75</v>
      </c>
      <c r="AE41" s="5">
        <v>0.75</v>
      </c>
      <c r="AF41" s="5">
        <v>0.75</v>
      </c>
      <c r="AG41" s="5">
        <v>0.75</v>
      </c>
      <c r="AH41" s="5">
        <v>0.75</v>
      </c>
      <c r="AI41" s="5">
        <v>0.75</v>
      </c>
      <c r="AJ41" s="5">
        <v>0.75</v>
      </c>
      <c r="AK41" s="5">
        <v>0.75</v>
      </c>
      <c r="AL41" s="5">
        <v>0.75</v>
      </c>
      <c r="AM41" s="5">
        <v>0.75</v>
      </c>
      <c r="AN41" s="5">
        <v>0.75</v>
      </c>
      <c r="AO41" s="5">
        <v>0.75</v>
      </c>
      <c r="AP41" s="5">
        <v>0.75</v>
      </c>
      <c r="AQ41" s="5">
        <v>0.75</v>
      </c>
      <c r="AR41" s="5">
        <v>0.75</v>
      </c>
      <c r="AS41" s="5">
        <v>0.75</v>
      </c>
      <c r="AT41" s="5">
        <v>0.75</v>
      </c>
      <c r="AU41" s="5">
        <v>0.75</v>
      </c>
      <c r="AV41" s="5">
        <v>0.75</v>
      </c>
      <c r="AW41" s="5">
        <v>0.75</v>
      </c>
      <c r="AX41" s="5">
        <v>0.75</v>
      </c>
      <c r="AY41" s="5">
        <v>0.75</v>
      </c>
      <c r="AZ41" s="5">
        <v>0.75</v>
      </c>
      <c r="BA41" s="5">
        <v>0.75</v>
      </c>
      <c r="BB41" s="5">
        <v>0.75</v>
      </c>
      <c r="BC41" s="5">
        <v>0.75</v>
      </c>
      <c r="BD41" s="5">
        <v>0.75</v>
      </c>
      <c r="BE41" s="5">
        <v>0.75</v>
      </c>
      <c r="BF41" s="5">
        <v>0.75</v>
      </c>
      <c r="BG41" s="5">
        <v>0.75</v>
      </c>
      <c r="BH41" s="5">
        <v>0.75</v>
      </c>
      <c r="BI41" s="5">
        <v>0.75</v>
      </c>
      <c r="BJ41" s="5">
        <v>0.75</v>
      </c>
      <c r="BK41" s="5">
        <v>0.75</v>
      </c>
      <c r="BL41" s="5">
        <v>0.75</v>
      </c>
      <c r="BM41" s="5">
        <v>0.75</v>
      </c>
      <c r="BN41" s="5">
        <v>0.75</v>
      </c>
      <c r="BO41" s="5">
        <v>0.75</v>
      </c>
      <c r="BP41" s="5">
        <v>0.75</v>
      </c>
      <c r="BQ41" s="5">
        <v>0.75</v>
      </c>
      <c r="BR41" s="5">
        <v>0.75</v>
      </c>
      <c r="BS41" s="5">
        <v>0.75</v>
      </c>
      <c r="BT41" s="5">
        <v>0.75</v>
      </c>
      <c r="BU41" s="5">
        <v>0.75</v>
      </c>
      <c r="BV41" s="5">
        <v>0.75</v>
      </c>
      <c r="BW41" s="5">
        <v>0.75</v>
      </c>
      <c r="BX41" s="5">
        <v>0.75</v>
      </c>
      <c r="BY41" s="5">
        <v>0.75</v>
      </c>
      <c r="BZ41" s="5">
        <v>0.75</v>
      </c>
      <c r="CA41" s="5">
        <v>0.75</v>
      </c>
      <c r="CB41" s="5">
        <v>0.75</v>
      </c>
      <c r="CC41" s="5">
        <v>0.75</v>
      </c>
      <c r="CD41" s="5">
        <v>0.75</v>
      </c>
      <c r="CE41" s="5">
        <v>0.75</v>
      </c>
      <c r="CF41" s="5">
        <v>0.75</v>
      </c>
      <c r="CG41" s="5">
        <v>0.75</v>
      </c>
      <c r="CH41" s="5">
        <v>0.75</v>
      </c>
      <c r="CI41" s="5">
        <v>0.75</v>
      </c>
    </row>
    <row r="42" spans="1:87" x14ac:dyDescent="0.25">
      <c r="A42" s="16" t="s">
        <v>127</v>
      </c>
      <c r="B42" s="23" t="s">
        <v>118</v>
      </c>
      <c r="C42" s="2" t="s">
        <v>316</v>
      </c>
      <c r="E42" s="36">
        <v>2.5000000000000001E-2</v>
      </c>
      <c r="F42" s="36">
        <v>2.5000000000000001E-2</v>
      </c>
      <c r="G42" s="36">
        <v>2.5000000000000001E-2</v>
      </c>
      <c r="H42" s="36">
        <v>2.5000000000000001E-2</v>
      </c>
      <c r="I42" s="36">
        <v>2.5000000000000001E-2</v>
      </c>
      <c r="J42" s="36">
        <v>2.5000000000000001E-2</v>
      </c>
      <c r="K42" s="36">
        <v>2.5000000000000001E-2</v>
      </c>
      <c r="L42" s="36">
        <v>2.5000000000000001E-2</v>
      </c>
      <c r="M42" s="36">
        <v>2.5000000000000001E-2</v>
      </c>
      <c r="N42" s="36">
        <v>2.5000000000000001E-2</v>
      </c>
      <c r="O42" s="36">
        <v>2.5000000000000001E-2</v>
      </c>
      <c r="P42" s="36">
        <v>2.5000000000000001E-2</v>
      </c>
      <c r="Q42" s="36">
        <v>2.5000000000000001E-2</v>
      </c>
      <c r="R42" s="36">
        <v>2.5000000000000001E-2</v>
      </c>
      <c r="S42" s="36">
        <v>2.5000000000000001E-2</v>
      </c>
      <c r="T42" s="36">
        <v>2.5000000000000001E-2</v>
      </c>
      <c r="U42" s="36">
        <v>2.5000000000000001E-2</v>
      </c>
      <c r="V42" s="36">
        <v>2.5000000000000001E-2</v>
      </c>
      <c r="W42" s="36">
        <v>2.5000000000000001E-2</v>
      </c>
      <c r="X42" s="36">
        <v>2.5000000000000001E-2</v>
      </c>
      <c r="Y42" s="36">
        <v>2.5000000000000001E-2</v>
      </c>
      <c r="Z42" s="36">
        <v>2.5000000000000001E-2</v>
      </c>
      <c r="AA42" s="36">
        <v>2.5000000000000001E-2</v>
      </c>
      <c r="AB42" s="36">
        <v>2.5000000000000001E-2</v>
      </c>
      <c r="AC42" s="36">
        <v>2.5000000000000001E-2</v>
      </c>
      <c r="AD42" s="36">
        <v>2.5000000000000001E-2</v>
      </c>
      <c r="AE42" s="36">
        <v>2.5000000000000001E-2</v>
      </c>
      <c r="AF42" s="36">
        <v>2.5000000000000001E-2</v>
      </c>
      <c r="AG42" s="36">
        <v>2.5000000000000001E-2</v>
      </c>
      <c r="AH42" s="36">
        <v>2.5000000000000001E-2</v>
      </c>
      <c r="AI42" s="36">
        <v>2.5000000000000001E-2</v>
      </c>
      <c r="AJ42" s="36">
        <v>2.5000000000000001E-2</v>
      </c>
      <c r="AK42" s="36">
        <v>2.5000000000000001E-2</v>
      </c>
      <c r="AL42" s="36">
        <v>2.5000000000000001E-2</v>
      </c>
      <c r="AM42" s="36">
        <v>2.5000000000000001E-2</v>
      </c>
      <c r="AN42" s="36">
        <v>2.5000000000000001E-2</v>
      </c>
      <c r="AO42" s="36">
        <v>2.5000000000000001E-2</v>
      </c>
      <c r="AP42" s="36">
        <v>2.5000000000000001E-2</v>
      </c>
      <c r="AQ42" s="36">
        <v>2.5000000000000001E-2</v>
      </c>
      <c r="AR42" s="36">
        <v>2.5000000000000001E-2</v>
      </c>
      <c r="AS42" s="36">
        <v>2.5000000000000001E-2</v>
      </c>
      <c r="AT42" s="36">
        <v>2.5000000000000001E-2</v>
      </c>
      <c r="AU42" s="36">
        <v>2.5000000000000001E-2</v>
      </c>
      <c r="AV42" s="36">
        <v>2.5000000000000001E-2</v>
      </c>
      <c r="AW42" s="36">
        <v>2.5000000000000001E-2</v>
      </c>
      <c r="AX42" s="36">
        <v>2.5000000000000001E-2</v>
      </c>
      <c r="AY42" s="36">
        <v>2.5000000000000001E-2</v>
      </c>
      <c r="AZ42" s="36">
        <v>2.5000000000000001E-2</v>
      </c>
      <c r="BA42" s="36">
        <v>2.5000000000000001E-2</v>
      </c>
      <c r="BB42" s="36">
        <v>2.5000000000000001E-2</v>
      </c>
      <c r="BC42" s="36">
        <v>2.5000000000000001E-2</v>
      </c>
      <c r="BD42" s="36">
        <v>2.5000000000000001E-2</v>
      </c>
      <c r="BE42" s="36">
        <v>2.5000000000000001E-2</v>
      </c>
      <c r="BF42" s="36">
        <v>2.5000000000000001E-2</v>
      </c>
      <c r="BG42" s="36">
        <v>2.5000000000000001E-2</v>
      </c>
      <c r="BH42" s="36">
        <v>2.5000000000000001E-2</v>
      </c>
      <c r="BI42" s="36">
        <v>2.5000000000000001E-2</v>
      </c>
      <c r="BJ42" s="36">
        <v>2.5000000000000001E-2</v>
      </c>
      <c r="BK42" s="36">
        <v>2.5000000000000001E-2</v>
      </c>
      <c r="BL42" s="36">
        <v>2.5000000000000001E-2</v>
      </c>
      <c r="BM42" s="36">
        <v>2.5000000000000001E-2</v>
      </c>
      <c r="BN42" s="36">
        <v>2.5000000000000001E-2</v>
      </c>
      <c r="BO42" s="36">
        <v>2.5000000000000001E-2</v>
      </c>
      <c r="BP42" s="36">
        <v>2.5000000000000001E-2</v>
      </c>
      <c r="BQ42" s="36">
        <v>2.5000000000000001E-2</v>
      </c>
      <c r="BR42" s="36">
        <v>2.5000000000000001E-2</v>
      </c>
      <c r="BS42" s="36">
        <v>2.5000000000000001E-2</v>
      </c>
      <c r="BT42" s="36">
        <v>2.5000000000000001E-2</v>
      </c>
      <c r="BU42" s="36">
        <v>2.5000000000000001E-2</v>
      </c>
      <c r="BV42" s="36">
        <v>2.5000000000000001E-2</v>
      </c>
      <c r="BW42" s="36">
        <v>2.5000000000000001E-2</v>
      </c>
      <c r="BX42" s="36">
        <v>2.5000000000000001E-2</v>
      </c>
      <c r="BY42" s="36">
        <v>2.5000000000000001E-2</v>
      </c>
      <c r="BZ42" s="36">
        <v>2.5000000000000001E-2</v>
      </c>
      <c r="CA42" s="36">
        <v>2.5000000000000001E-2</v>
      </c>
      <c r="CB42" s="36">
        <v>2.5000000000000001E-2</v>
      </c>
      <c r="CC42" s="36">
        <v>2.5000000000000001E-2</v>
      </c>
      <c r="CD42" s="36">
        <v>2.5000000000000001E-2</v>
      </c>
      <c r="CE42" s="36">
        <v>2.5000000000000001E-2</v>
      </c>
      <c r="CF42" s="36">
        <v>2.5000000000000001E-2</v>
      </c>
      <c r="CG42" s="36">
        <v>2.5000000000000001E-2</v>
      </c>
      <c r="CH42" s="36">
        <v>2.5000000000000001E-2</v>
      </c>
      <c r="CI42" s="36">
        <v>2.5000000000000001E-2</v>
      </c>
    </row>
    <row r="43" spans="1:87" x14ac:dyDescent="0.25">
      <c r="A43" s="16" t="s">
        <v>134</v>
      </c>
      <c r="B43" s="23" t="s">
        <v>119</v>
      </c>
      <c r="C43" s="2" t="s">
        <v>130</v>
      </c>
      <c r="E43" s="38">
        <v>4.7499999999999999E-3</v>
      </c>
      <c r="F43" s="38">
        <v>4.7499999999999999E-3</v>
      </c>
      <c r="G43" s="38">
        <v>4.7499999999999999E-3</v>
      </c>
      <c r="H43" s="38">
        <v>4.7499999999999999E-3</v>
      </c>
      <c r="I43" s="38">
        <v>4.7499999999999999E-3</v>
      </c>
      <c r="J43" s="38">
        <v>4.7499999999999999E-3</v>
      </c>
      <c r="K43" s="38">
        <v>4.7499999999999999E-3</v>
      </c>
      <c r="L43" s="38">
        <v>4.7499999999999999E-3</v>
      </c>
      <c r="M43" s="38">
        <v>4.7499999999999999E-3</v>
      </c>
      <c r="N43" s="38">
        <v>4.7499999999999999E-3</v>
      </c>
      <c r="O43" s="38">
        <v>4.7499999999999999E-3</v>
      </c>
      <c r="P43" s="38">
        <v>4.7499999999999999E-3</v>
      </c>
      <c r="Q43" s="38">
        <v>4.7499999999999999E-3</v>
      </c>
      <c r="R43" s="38">
        <v>4.7499999999999999E-3</v>
      </c>
      <c r="S43" s="38">
        <v>4.7499999999999999E-3</v>
      </c>
      <c r="T43" s="38">
        <v>4.7499999999999999E-3</v>
      </c>
      <c r="U43" s="38">
        <v>4.7499999999999999E-3</v>
      </c>
      <c r="V43" s="38">
        <v>4.7499999999999999E-3</v>
      </c>
      <c r="W43" s="38">
        <v>4.7499999999999999E-3</v>
      </c>
      <c r="X43" s="38">
        <v>4.7499999999999999E-3</v>
      </c>
      <c r="Y43" s="38">
        <v>4.7499999999999999E-3</v>
      </c>
      <c r="Z43" s="38">
        <v>4.7499999999999999E-3</v>
      </c>
      <c r="AA43" s="38">
        <v>4.7499999999999999E-3</v>
      </c>
      <c r="AB43" s="38">
        <v>4.7499999999999999E-3</v>
      </c>
      <c r="AC43" s="38">
        <v>4.7499999999999999E-3</v>
      </c>
      <c r="AD43" s="38">
        <v>4.7499999999999999E-3</v>
      </c>
      <c r="AE43" s="38">
        <v>4.7499999999999999E-3</v>
      </c>
      <c r="AF43" s="38">
        <v>4.7499999999999999E-3</v>
      </c>
      <c r="AG43" s="38">
        <v>4.7499999999999999E-3</v>
      </c>
      <c r="AH43" s="38">
        <v>4.7499999999999999E-3</v>
      </c>
      <c r="AI43" s="38">
        <v>4.7499999999999999E-3</v>
      </c>
      <c r="AJ43" s="38">
        <v>4.7499999999999999E-3</v>
      </c>
      <c r="AK43" s="38">
        <v>4.7499999999999999E-3</v>
      </c>
      <c r="AL43" s="38">
        <v>4.7499999999999999E-3</v>
      </c>
      <c r="AM43" s="38">
        <v>4.7499999999999999E-3</v>
      </c>
      <c r="AN43" s="38">
        <v>4.7499999999999999E-3</v>
      </c>
      <c r="AO43" s="38">
        <v>4.7499999999999999E-3</v>
      </c>
      <c r="AP43" s="38">
        <v>4.7499999999999999E-3</v>
      </c>
      <c r="AQ43" s="38">
        <v>4.7499999999999999E-3</v>
      </c>
      <c r="AR43" s="38">
        <v>4.7499999999999999E-3</v>
      </c>
      <c r="AS43" s="38">
        <v>4.7499999999999999E-3</v>
      </c>
      <c r="AT43" s="38">
        <v>4.7499999999999999E-3</v>
      </c>
      <c r="AU43" s="38">
        <v>4.7499999999999999E-3</v>
      </c>
      <c r="AV43" s="38">
        <v>4.7499999999999999E-3</v>
      </c>
      <c r="AW43" s="38">
        <v>4.7499999999999999E-3</v>
      </c>
      <c r="AX43" s="38">
        <v>4.7499999999999999E-3</v>
      </c>
      <c r="AY43" s="38">
        <v>4.7499999999999999E-3</v>
      </c>
      <c r="AZ43" s="38">
        <v>4.7499999999999999E-3</v>
      </c>
      <c r="BA43" s="38">
        <v>4.7499999999999999E-3</v>
      </c>
      <c r="BB43" s="38">
        <v>4.7499999999999999E-3</v>
      </c>
      <c r="BC43" s="38">
        <v>4.7499999999999999E-3</v>
      </c>
      <c r="BD43" s="38">
        <v>4.7499999999999999E-3</v>
      </c>
      <c r="BE43" s="38">
        <v>4.7499999999999999E-3</v>
      </c>
      <c r="BF43" s="38">
        <v>4.7499999999999999E-3</v>
      </c>
      <c r="BG43" s="38">
        <v>4.7499999999999999E-3</v>
      </c>
      <c r="BH43" s="38">
        <v>4.7499999999999999E-3</v>
      </c>
      <c r="BI43" s="38">
        <v>4.7499999999999999E-3</v>
      </c>
      <c r="BJ43" s="38">
        <v>4.7499999999999999E-3</v>
      </c>
      <c r="BK43" s="38">
        <v>4.7499999999999999E-3</v>
      </c>
      <c r="BL43" s="38">
        <v>4.7499999999999999E-3</v>
      </c>
      <c r="BM43" s="38">
        <v>4.7499999999999999E-3</v>
      </c>
      <c r="BN43" s="38">
        <v>4.7499999999999999E-3</v>
      </c>
      <c r="BO43" s="38">
        <v>4.7499999999999999E-3</v>
      </c>
      <c r="BP43" s="38">
        <v>4.7499999999999999E-3</v>
      </c>
      <c r="BQ43" s="38">
        <v>4.7499999999999999E-3</v>
      </c>
      <c r="BR43" s="38">
        <v>4.7499999999999999E-3</v>
      </c>
      <c r="BS43" s="38">
        <v>4.7499999999999999E-3</v>
      </c>
      <c r="BT43" s="38">
        <v>4.7499999999999999E-3</v>
      </c>
      <c r="BU43" s="38">
        <v>4.7499999999999999E-3</v>
      </c>
      <c r="BV43" s="38">
        <v>4.7499999999999999E-3</v>
      </c>
      <c r="BW43" s="38">
        <v>4.7499999999999999E-3</v>
      </c>
      <c r="BX43" s="38">
        <v>4.7499999999999999E-3</v>
      </c>
      <c r="BY43" s="38">
        <v>4.7499999999999999E-3</v>
      </c>
      <c r="BZ43" s="38">
        <v>4.7499999999999999E-3</v>
      </c>
      <c r="CA43" s="38">
        <v>4.7499999999999999E-3</v>
      </c>
      <c r="CB43" s="38">
        <v>4.7499999999999999E-3</v>
      </c>
      <c r="CC43" s="38">
        <v>4.7499999999999999E-3</v>
      </c>
      <c r="CD43" s="38">
        <v>4.7499999999999999E-3</v>
      </c>
      <c r="CE43" s="38">
        <v>4.7499999999999999E-3</v>
      </c>
      <c r="CF43" s="38">
        <v>4.7499999999999999E-3</v>
      </c>
      <c r="CG43" s="38">
        <v>4.7499999999999999E-3</v>
      </c>
      <c r="CH43" s="38">
        <v>4.7499999999999999E-3</v>
      </c>
      <c r="CI43" s="38">
        <v>4.7499999999999999E-3</v>
      </c>
    </row>
    <row r="44" spans="1:87" x14ac:dyDescent="0.25">
      <c r="A44" s="16" t="s">
        <v>133</v>
      </c>
      <c r="B44" s="2" t="s">
        <v>132</v>
      </c>
      <c r="C44" s="2" t="s">
        <v>131</v>
      </c>
      <c r="E44" s="36">
        <v>0.01</v>
      </c>
      <c r="F44" s="36">
        <v>0.01</v>
      </c>
      <c r="G44" s="36">
        <v>0.01</v>
      </c>
      <c r="H44" s="36">
        <v>0.01</v>
      </c>
      <c r="I44" s="36">
        <v>0.01</v>
      </c>
      <c r="J44" s="36">
        <v>0.01</v>
      </c>
      <c r="K44" s="36">
        <v>0.01</v>
      </c>
      <c r="L44" s="36">
        <v>0.01</v>
      </c>
      <c r="M44" s="36">
        <v>0.01</v>
      </c>
      <c r="N44" s="36">
        <v>0.01</v>
      </c>
      <c r="O44" s="36">
        <v>0.01</v>
      </c>
      <c r="P44" s="36">
        <v>0.01</v>
      </c>
      <c r="Q44" s="36">
        <v>0.01</v>
      </c>
      <c r="R44" s="36">
        <v>0.01</v>
      </c>
      <c r="S44" s="36">
        <v>0.01</v>
      </c>
      <c r="T44" s="36">
        <v>0.01</v>
      </c>
      <c r="U44" s="36">
        <v>0.01</v>
      </c>
      <c r="V44" s="36">
        <v>0.01</v>
      </c>
      <c r="W44" s="36">
        <v>0.01</v>
      </c>
      <c r="X44" s="36">
        <v>0.01</v>
      </c>
      <c r="Y44" s="36">
        <v>0.01</v>
      </c>
      <c r="Z44" s="36">
        <v>0.01</v>
      </c>
      <c r="AA44" s="36">
        <v>0.01</v>
      </c>
      <c r="AB44" s="36">
        <v>0.01</v>
      </c>
      <c r="AC44" s="36">
        <v>0.01</v>
      </c>
      <c r="AD44" s="36">
        <v>0.01</v>
      </c>
      <c r="AE44" s="36">
        <v>0.01</v>
      </c>
      <c r="AF44" s="36">
        <v>0.01</v>
      </c>
      <c r="AG44" s="36">
        <v>0.01</v>
      </c>
      <c r="AH44" s="36">
        <v>0.01</v>
      </c>
      <c r="AI44" s="36">
        <v>0.01</v>
      </c>
      <c r="AJ44" s="36">
        <v>0.01</v>
      </c>
      <c r="AK44" s="36">
        <v>0.01</v>
      </c>
      <c r="AL44" s="36">
        <v>0.01</v>
      </c>
      <c r="AM44" s="36">
        <v>0.01</v>
      </c>
      <c r="AN44" s="36">
        <v>0.01</v>
      </c>
      <c r="AO44" s="36">
        <v>0.01</v>
      </c>
      <c r="AP44" s="36">
        <v>0.01</v>
      </c>
      <c r="AQ44" s="36">
        <v>0.01</v>
      </c>
      <c r="AR44" s="36">
        <v>0.01</v>
      </c>
      <c r="AS44" s="36">
        <v>0.01</v>
      </c>
      <c r="AT44" s="36">
        <v>0.01</v>
      </c>
      <c r="AU44" s="36">
        <v>0.01</v>
      </c>
      <c r="AV44" s="36">
        <v>0.01</v>
      </c>
      <c r="AW44" s="36">
        <v>0.01</v>
      </c>
      <c r="AX44" s="36">
        <v>0.01</v>
      </c>
      <c r="AY44" s="36">
        <v>0.01</v>
      </c>
      <c r="AZ44" s="36">
        <v>0.01</v>
      </c>
      <c r="BA44" s="36">
        <v>0.01</v>
      </c>
      <c r="BB44" s="36">
        <v>0.01</v>
      </c>
      <c r="BC44" s="36">
        <v>0.01</v>
      </c>
      <c r="BD44" s="36">
        <v>0.01</v>
      </c>
      <c r="BE44" s="36">
        <v>0.01</v>
      </c>
      <c r="BF44" s="36">
        <v>0.01</v>
      </c>
      <c r="BG44" s="36">
        <v>0.01</v>
      </c>
      <c r="BH44" s="36">
        <v>0.01</v>
      </c>
      <c r="BI44" s="36">
        <v>0.01</v>
      </c>
      <c r="BJ44" s="36">
        <v>0.01</v>
      </c>
      <c r="BK44" s="36">
        <v>0.01</v>
      </c>
      <c r="BL44" s="36">
        <v>0.01</v>
      </c>
      <c r="BM44" s="36">
        <v>0.01</v>
      </c>
      <c r="BN44" s="36">
        <v>0.01</v>
      </c>
      <c r="BO44" s="36">
        <v>0.01</v>
      </c>
      <c r="BP44" s="36">
        <v>0.01</v>
      </c>
      <c r="BQ44" s="36">
        <v>0.01</v>
      </c>
      <c r="BR44" s="36">
        <v>0.01</v>
      </c>
      <c r="BS44" s="36">
        <v>0.01</v>
      </c>
      <c r="BT44" s="36">
        <v>0.01</v>
      </c>
      <c r="BU44" s="36">
        <v>0.01</v>
      </c>
      <c r="BV44" s="36">
        <v>0.01</v>
      </c>
      <c r="BW44" s="36">
        <v>0.01</v>
      </c>
      <c r="BX44" s="36">
        <v>0.01</v>
      </c>
      <c r="BY44" s="36">
        <v>0.01</v>
      </c>
      <c r="BZ44" s="36">
        <v>0.01</v>
      </c>
      <c r="CA44" s="36">
        <v>0.01</v>
      </c>
      <c r="CB44" s="36">
        <v>0.01</v>
      </c>
      <c r="CC44" s="36">
        <v>0.01</v>
      </c>
      <c r="CD44" s="36">
        <v>0.01</v>
      </c>
      <c r="CE44" s="36">
        <v>0.01</v>
      </c>
      <c r="CF44" s="36">
        <v>0.01</v>
      </c>
      <c r="CG44" s="36">
        <v>0.01</v>
      </c>
      <c r="CH44" s="36">
        <v>0.01</v>
      </c>
      <c r="CI44" s="36">
        <v>0.01</v>
      </c>
    </row>
    <row r="45" spans="1:87" x14ac:dyDescent="0.25">
      <c r="A45" s="16" t="s">
        <v>142</v>
      </c>
      <c r="B45" s="23" t="s">
        <v>116</v>
      </c>
      <c r="C45" s="23" t="s">
        <v>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0.63</f>
        <v>0.63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f>0.63</f>
        <v>0.63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f>0.63</f>
        <v>0.63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0.63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0.63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0.63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0.63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0.63</v>
      </c>
      <c r="CG45" s="5">
        <v>0</v>
      </c>
      <c r="CH45" s="5">
        <v>0</v>
      </c>
      <c r="CI45" s="5">
        <v>0</v>
      </c>
    </row>
    <row r="46" spans="1:87" s="18" customFormat="1" x14ac:dyDescent="0.25">
      <c r="A46" s="16" t="s">
        <v>141</v>
      </c>
      <c r="B46" s="23" t="s">
        <v>116</v>
      </c>
      <c r="C46" s="23" t="s">
        <v>302</v>
      </c>
      <c r="D46" s="2"/>
      <c r="E46" s="5">
        <v>0</v>
      </c>
      <c r="F46" s="5">
        <v>0</v>
      </c>
      <c r="G46" s="5">
        <v>0</v>
      </c>
      <c r="H46" s="5">
        <v>0.5</v>
      </c>
      <c r="I46" s="5">
        <v>0</v>
      </c>
      <c r="J46" s="5">
        <v>0</v>
      </c>
      <c r="K46" s="5">
        <v>0.5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/>
      <c r="R46" s="5">
        <v>0.5</v>
      </c>
      <c r="S46" s="5">
        <v>0</v>
      </c>
      <c r="T46" s="5">
        <v>0</v>
      </c>
      <c r="U46" s="5">
        <v>0.5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0.5</v>
      </c>
      <c r="AD46" s="5">
        <v>0</v>
      </c>
      <c r="AE46" s="5">
        <v>0</v>
      </c>
      <c r="AF46" s="5">
        <v>0.5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0.5</v>
      </c>
      <c r="AO46" s="5">
        <v>0</v>
      </c>
      <c r="AP46" s="5">
        <v>0</v>
      </c>
      <c r="AQ46" s="5">
        <v>0.5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0.5</v>
      </c>
      <c r="AZ46" s="5">
        <v>0</v>
      </c>
      <c r="BA46" s="5">
        <v>0</v>
      </c>
      <c r="BB46" s="5">
        <v>0.5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0.5</v>
      </c>
      <c r="BJ46" s="5">
        <v>0</v>
      </c>
      <c r="BK46" s="5">
        <v>0</v>
      </c>
      <c r="BL46" s="5">
        <v>0.5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0.5</v>
      </c>
      <c r="BS46" s="5">
        <v>0</v>
      </c>
      <c r="BT46" s="5">
        <v>0</v>
      </c>
      <c r="BU46" s="5">
        <v>0.5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0.5</v>
      </c>
      <c r="CC46" s="5">
        <v>0</v>
      </c>
      <c r="CD46" s="5">
        <v>0</v>
      </c>
      <c r="CE46" s="5">
        <v>0.5</v>
      </c>
      <c r="CF46" s="5">
        <v>0</v>
      </c>
      <c r="CG46" s="5">
        <v>0</v>
      </c>
      <c r="CH46" s="5">
        <v>0</v>
      </c>
      <c r="CI46" s="5">
        <v>0</v>
      </c>
    </row>
    <row r="47" spans="1:87" ht="17.25" customHeight="1" x14ac:dyDescent="0.25">
      <c r="A47" s="16" t="s">
        <v>128</v>
      </c>
      <c r="B47" s="23" t="s">
        <v>116</v>
      </c>
      <c r="C47" s="37" t="s">
        <v>129</v>
      </c>
      <c r="E47" s="34">
        <f t="shared" ref="E47:M47" si="459">(0.85*E$62-0.004*E$62^2)/100</f>
        <v>0.14426159999999999</v>
      </c>
      <c r="F47" s="35">
        <f t="shared" si="459"/>
        <v>0.14426159999999999</v>
      </c>
      <c r="G47" s="35">
        <f t="shared" si="459"/>
        <v>0.14426159999999999</v>
      </c>
      <c r="H47" s="35">
        <f t="shared" si="459"/>
        <v>0.14426159999999999</v>
      </c>
      <c r="I47" s="35">
        <f t="shared" si="459"/>
        <v>0.14426159999999999</v>
      </c>
      <c r="J47" s="35">
        <f t="shared" si="459"/>
        <v>0.14426159999999999</v>
      </c>
      <c r="K47" s="35">
        <f t="shared" si="459"/>
        <v>0.14426159999999999</v>
      </c>
      <c r="L47" s="35">
        <f t="shared" si="459"/>
        <v>0.14426159999999999</v>
      </c>
      <c r="M47" s="35">
        <f t="shared" si="459"/>
        <v>0.14426159999999999</v>
      </c>
      <c r="N47" s="35">
        <f>(0.85*N$62-0.004*N$62^2)/100</f>
        <v>0.1315104</v>
      </c>
      <c r="O47" s="35">
        <f t="shared" ref="O47:BZ47" si="460">(0.85*O$62-0.004*O$62^2)/100</f>
        <v>0.14426159999999999</v>
      </c>
      <c r="P47" s="35">
        <f t="shared" si="460"/>
        <v>0.14426159999999999</v>
      </c>
      <c r="Q47" s="35">
        <f t="shared" si="460"/>
        <v>0.14426159999999999</v>
      </c>
      <c r="R47" s="35">
        <f t="shared" si="460"/>
        <v>0.14426159999999999</v>
      </c>
      <c r="S47" s="35">
        <f t="shared" si="460"/>
        <v>0.14426159999999999</v>
      </c>
      <c r="T47" s="35">
        <f t="shared" si="460"/>
        <v>0.14426159999999999</v>
      </c>
      <c r="U47" s="35">
        <f t="shared" si="460"/>
        <v>0.14426159999999999</v>
      </c>
      <c r="V47" s="35">
        <f t="shared" si="460"/>
        <v>0.14426159999999999</v>
      </c>
      <c r="W47" s="35">
        <f t="shared" si="460"/>
        <v>0.14426159999999999</v>
      </c>
      <c r="X47" s="35">
        <f t="shared" si="460"/>
        <v>0.1315104</v>
      </c>
      <c r="Y47" s="35">
        <f t="shared" si="460"/>
        <v>0.14426159999999999</v>
      </c>
      <c r="Z47" s="35">
        <f t="shared" si="460"/>
        <v>0.14426159999999999</v>
      </c>
      <c r="AA47" s="35">
        <f t="shared" si="460"/>
        <v>0.14426159999999999</v>
      </c>
      <c r="AB47" s="35">
        <f t="shared" si="460"/>
        <v>0.14426159999999999</v>
      </c>
      <c r="AC47" s="35">
        <f t="shared" si="460"/>
        <v>0.14426159999999999</v>
      </c>
      <c r="AD47" s="35">
        <f t="shared" si="460"/>
        <v>0.14426159999999999</v>
      </c>
      <c r="AE47" s="35">
        <f t="shared" si="460"/>
        <v>0.14426159999999999</v>
      </c>
      <c r="AF47" s="35">
        <f t="shared" si="460"/>
        <v>0.14426159999999999</v>
      </c>
      <c r="AG47" s="35">
        <f t="shared" si="460"/>
        <v>0.14426159999999999</v>
      </c>
      <c r="AH47" s="35">
        <f t="shared" si="460"/>
        <v>0.14426159999999999</v>
      </c>
      <c r="AI47" s="35">
        <f t="shared" si="460"/>
        <v>0.1315104</v>
      </c>
      <c r="AJ47" s="35">
        <f t="shared" si="460"/>
        <v>0.14426159999999999</v>
      </c>
      <c r="AK47" s="35">
        <f t="shared" si="460"/>
        <v>0.14426159999999999</v>
      </c>
      <c r="AL47" s="35">
        <f t="shared" si="460"/>
        <v>0.14426159999999999</v>
      </c>
      <c r="AM47" s="35">
        <f t="shared" si="460"/>
        <v>0.14426159999999999</v>
      </c>
      <c r="AN47" s="35">
        <f t="shared" si="460"/>
        <v>0.14426159999999999</v>
      </c>
      <c r="AO47" s="35">
        <f t="shared" si="460"/>
        <v>0.14426159999999999</v>
      </c>
      <c r="AP47" s="35">
        <f t="shared" si="460"/>
        <v>0.14426159999999999</v>
      </c>
      <c r="AQ47" s="35">
        <f t="shared" si="460"/>
        <v>0.14426159999999999</v>
      </c>
      <c r="AR47" s="35">
        <f t="shared" si="460"/>
        <v>0.14426159999999999</v>
      </c>
      <c r="AS47" s="35">
        <f t="shared" si="460"/>
        <v>0.14426159999999999</v>
      </c>
      <c r="AT47" s="35">
        <f t="shared" si="460"/>
        <v>0.1315104</v>
      </c>
      <c r="AU47" s="35">
        <f t="shared" si="460"/>
        <v>0.14426159999999999</v>
      </c>
      <c r="AV47" s="35">
        <f t="shared" si="460"/>
        <v>0.14426159999999999</v>
      </c>
      <c r="AW47" s="35">
        <f t="shared" si="460"/>
        <v>0.14426159999999999</v>
      </c>
      <c r="AX47" s="35">
        <f t="shared" si="460"/>
        <v>0.14426159999999999</v>
      </c>
      <c r="AY47" s="35">
        <f t="shared" si="460"/>
        <v>0.14426159999999999</v>
      </c>
      <c r="AZ47" s="35">
        <f t="shared" si="460"/>
        <v>0.14426159999999999</v>
      </c>
      <c r="BA47" s="35">
        <f t="shared" si="460"/>
        <v>0.14426159999999999</v>
      </c>
      <c r="BB47" s="35">
        <f t="shared" si="460"/>
        <v>0.14426159999999999</v>
      </c>
      <c r="BC47" s="35">
        <f t="shared" si="460"/>
        <v>0.14426159999999999</v>
      </c>
      <c r="BD47" s="35">
        <f t="shared" si="460"/>
        <v>0.14426159999999999</v>
      </c>
      <c r="BE47" s="35">
        <f t="shared" si="460"/>
        <v>0.1315104</v>
      </c>
      <c r="BF47" s="35">
        <f t="shared" si="460"/>
        <v>0.14426159999999999</v>
      </c>
      <c r="BG47" s="35">
        <f t="shared" si="460"/>
        <v>0.14426159999999999</v>
      </c>
      <c r="BH47" s="35">
        <f t="shared" si="460"/>
        <v>0.14426159999999999</v>
      </c>
      <c r="BI47" s="35">
        <f t="shared" si="460"/>
        <v>0.14426159999999999</v>
      </c>
      <c r="BJ47" s="35">
        <f t="shared" si="460"/>
        <v>0.14426159999999999</v>
      </c>
      <c r="BK47" s="35">
        <f t="shared" si="460"/>
        <v>0.14426159999999999</v>
      </c>
      <c r="BL47" s="35">
        <f t="shared" si="460"/>
        <v>0.14426159999999999</v>
      </c>
      <c r="BM47" s="35">
        <f t="shared" si="460"/>
        <v>0.14426159999999999</v>
      </c>
      <c r="BN47" s="35">
        <f t="shared" si="460"/>
        <v>0.1315104</v>
      </c>
      <c r="BO47" s="35">
        <f t="shared" si="460"/>
        <v>0.14426159999999999</v>
      </c>
      <c r="BP47" s="35">
        <f t="shared" si="460"/>
        <v>0.14426159999999999</v>
      </c>
      <c r="BQ47" s="35">
        <f t="shared" si="460"/>
        <v>0.14426159999999999</v>
      </c>
      <c r="BR47" s="35">
        <f t="shared" si="460"/>
        <v>0.14426159999999999</v>
      </c>
      <c r="BS47" s="35">
        <f t="shared" si="460"/>
        <v>0.14426159999999999</v>
      </c>
      <c r="BT47" s="35">
        <f t="shared" si="460"/>
        <v>0.14426159999999999</v>
      </c>
      <c r="BU47" s="35">
        <f t="shared" si="460"/>
        <v>0.14426159999999999</v>
      </c>
      <c r="BV47" s="35">
        <f t="shared" si="460"/>
        <v>0.14426159999999999</v>
      </c>
      <c r="BW47" s="35">
        <f t="shared" si="460"/>
        <v>0.14426159999999999</v>
      </c>
      <c r="BX47" s="35">
        <f t="shared" si="460"/>
        <v>0.1315104</v>
      </c>
      <c r="BY47" s="35">
        <f t="shared" si="460"/>
        <v>0.14426159999999999</v>
      </c>
      <c r="BZ47" s="35">
        <f t="shared" si="460"/>
        <v>0.14426159999999999</v>
      </c>
      <c r="CA47" s="35">
        <f t="shared" ref="CA47:CI47" si="461">(0.85*CA$62-0.004*CA$62^2)/100</f>
        <v>0.14426159999999999</v>
      </c>
      <c r="CB47" s="35">
        <f t="shared" si="461"/>
        <v>0.14426159999999999</v>
      </c>
      <c r="CC47" s="35">
        <f t="shared" si="461"/>
        <v>0.14426159999999999</v>
      </c>
      <c r="CD47" s="35">
        <f t="shared" si="461"/>
        <v>0.14426159999999999</v>
      </c>
      <c r="CE47" s="35">
        <f t="shared" si="461"/>
        <v>0.14426159999999999</v>
      </c>
      <c r="CF47" s="35">
        <f t="shared" si="461"/>
        <v>0.14426159999999999</v>
      </c>
      <c r="CG47" s="35">
        <f t="shared" si="461"/>
        <v>0.14426159999999999</v>
      </c>
      <c r="CH47" s="35">
        <f t="shared" si="461"/>
        <v>0.14426159999999999</v>
      </c>
      <c r="CI47" s="35">
        <f t="shared" si="461"/>
        <v>0.1315104</v>
      </c>
    </row>
    <row r="48" spans="1:87" x14ac:dyDescent="0.25">
      <c r="A48" s="16" t="s">
        <v>145</v>
      </c>
      <c r="B48" s="23"/>
      <c r="C48" s="16"/>
      <c r="E48" s="4">
        <f t="shared" ref="E48:AJ48" si="462">IF(E3="køling", 1-E41,1)</f>
        <v>1</v>
      </c>
      <c r="F48" s="4">
        <f t="shared" si="462"/>
        <v>1</v>
      </c>
      <c r="G48" s="4">
        <f t="shared" si="462"/>
        <v>1</v>
      </c>
      <c r="H48" s="4">
        <f t="shared" si="462"/>
        <v>1</v>
      </c>
      <c r="I48" s="4">
        <f t="shared" si="462"/>
        <v>1</v>
      </c>
      <c r="J48" s="4">
        <f t="shared" si="462"/>
        <v>1</v>
      </c>
      <c r="K48" s="4">
        <f t="shared" si="462"/>
        <v>1</v>
      </c>
      <c r="L48" s="4">
        <f t="shared" si="462"/>
        <v>1</v>
      </c>
      <c r="M48" s="4">
        <f t="shared" si="462"/>
        <v>1</v>
      </c>
      <c r="N48" s="4">
        <f t="shared" si="462"/>
        <v>0.25</v>
      </c>
      <c r="O48" s="4">
        <f t="shared" si="462"/>
        <v>1</v>
      </c>
      <c r="P48" s="4">
        <f t="shared" si="462"/>
        <v>1</v>
      </c>
      <c r="Q48" s="4">
        <f t="shared" si="462"/>
        <v>1</v>
      </c>
      <c r="R48" s="4">
        <f t="shared" si="462"/>
        <v>1</v>
      </c>
      <c r="S48" s="4">
        <f t="shared" si="462"/>
        <v>1</v>
      </c>
      <c r="T48" s="4">
        <f t="shared" si="462"/>
        <v>1</v>
      </c>
      <c r="U48" s="4">
        <f t="shared" si="462"/>
        <v>1</v>
      </c>
      <c r="V48" s="4">
        <f t="shared" si="462"/>
        <v>1</v>
      </c>
      <c r="W48" s="4">
        <f t="shared" si="462"/>
        <v>1</v>
      </c>
      <c r="X48" s="4">
        <f t="shared" si="462"/>
        <v>0.25</v>
      </c>
      <c r="Y48" s="4">
        <f t="shared" si="462"/>
        <v>1</v>
      </c>
      <c r="Z48" s="4">
        <f t="shared" si="462"/>
        <v>1</v>
      </c>
      <c r="AA48" s="4">
        <f t="shared" si="462"/>
        <v>1</v>
      </c>
      <c r="AB48" s="4">
        <f t="shared" si="462"/>
        <v>1</v>
      </c>
      <c r="AC48" s="4">
        <f t="shared" si="462"/>
        <v>1</v>
      </c>
      <c r="AD48" s="4">
        <f t="shared" si="462"/>
        <v>1</v>
      </c>
      <c r="AE48" s="4">
        <f t="shared" si="462"/>
        <v>1</v>
      </c>
      <c r="AF48" s="4">
        <f t="shared" si="462"/>
        <v>1</v>
      </c>
      <c r="AG48" s="4">
        <f t="shared" si="462"/>
        <v>1</v>
      </c>
      <c r="AH48" s="4">
        <f t="shared" si="462"/>
        <v>1</v>
      </c>
      <c r="AI48" s="4">
        <f t="shared" si="462"/>
        <v>0.25</v>
      </c>
      <c r="AJ48" s="4">
        <f t="shared" si="462"/>
        <v>1</v>
      </c>
      <c r="AK48" s="4">
        <f t="shared" ref="AK48:BP48" si="463">IF(AK3="køling", 1-AK41,1)</f>
        <v>1</v>
      </c>
      <c r="AL48" s="4">
        <f t="shared" si="463"/>
        <v>1</v>
      </c>
      <c r="AM48" s="4">
        <f t="shared" si="463"/>
        <v>1</v>
      </c>
      <c r="AN48" s="4">
        <f t="shared" si="463"/>
        <v>1</v>
      </c>
      <c r="AO48" s="4">
        <f t="shared" si="463"/>
        <v>1</v>
      </c>
      <c r="AP48" s="4">
        <f t="shared" si="463"/>
        <v>1</v>
      </c>
      <c r="AQ48" s="4">
        <f t="shared" si="463"/>
        <v>1</v>
      </c>
      <c r="AR48" s="4">
        <f t="shared" si="463"/>
        <v>1</v>
      </c>
      <c r="AS48" s="4">
        <f t="shared" si="463"/>
        <v>1</v>
      </c>
      <c r="AT48" s="4">
        <f t="shared" si="463"/>
        <v>0.25</v>
      </c>
      <c r="AU48" s="4">
        <f t="shared" si="463"/>
        <v>1</v>
      </c>
      <c r="AV48" s="4">
        <f t="shared" si="463"/>
        <v>1</v>
      </c>
      <c r="AW48" s="4">
        <f t="shared" si="463"/>
        <v>1</v>
      </c>
      <c r="AX48" s="4">
        <f t="shared" si="463"/>
        <v>1</v>
      </c>
      <c r="AY48" s="4">
        <f t="shared" si="463"/>
        <v>1</v>
      </c>
      <c r="AZ48" s="4">
        <f t="shared" si="463"/>
        <v>1</v>
      </c>
      <c r="BA48" s="4">
        <f t="shared" si="463"/>
        <v>1</v>
      </c>
      <c r="BB48" s="4">
        <f t="shared" si="463"/>
        <v>1</v>
      </c>
      <c r="BC48" s="4">
        <f t="shared" si="463"/>
        <v>1</v>
      </c>
      <c r="BD48" s="4">
        <f t="shared" si="463"/>
        <v>1</v>
      </c>
      <c r="BE48" s="4">
        <f t="shared" si="463"/>
        <v>0.25</v>
      </c>
      <c r="BF48" s="4">
        <f t="shared" si="463"/>
        <v>1</v>
      </c>
      <c r="BG48" s="4">
        <f t="shared" si="463"/>
        <v>1</v>
      </c>
      <c r="BH48" s="4">
        <f t="shared" si="463"/>
        <v>1</v>
      </c>
      <c r="BI48" s="4">
        <f t="shared" si="463"/>
        <v>1</v>
      </c>
      <c r="BJ48" s="4">
        <f t="shared" si="463"/>
        <v>1</v>
      </c>
      <c r="BK48" s="4">
        <f t="shared" si="463"/>
        <v>1</v>
      </c>
      <c r="BL48" s="4">
        <f t="shared" si="463"/>
        <v>1</v>
      </c>
      <c r="BM48" s="4">
        <f t="shared" si="463"/>
        <v>1</v>
      </c>
      <c r="BN48" s="4">
        <f t="shared" si="463"/>
        <v>0.25</v>
      </c>
      <c r="BO48" s="4">
        <f t="shared" si="463"/>
        <v>1</v>
      </c>
      <c r="BP48" s="4">
        <f t="shared" si="463"/>
        <v>1</v>
      </c>
      <c r="BQ48" s="4">
        <f t="shared" ref="BQ48:CI48" si="464">IF(BQ3="køling", 1-BQ41,1)</f>
        <v>1</v>
      </c>
      <c r="BR48" s="4">
        <f t="shared" si="464"/>
        <v>1</v>
      </c>
      <c r="BS48" s="4">
        <f t="shared" si="464"/>
        <v>1</v>
      </c>
      <c r="BT48" s="4">
        <f t="shared" si="464"/>
        <v>1</v>
      </c>
      <c r="BU48" s="4">
        <f t="shared" si="464"/>
        <v>1</v>
      </c>
      <c r="BV48" s="4">
        <f t="shared" si="464"/>
        <v>1</v>
      </c>
      <c r="BW48" s="4">
        <f t="shared" si="464"/>
        <v>1</v>
      </c>
      <c r="BX48" s="4">
        <f t="shared" si="464"/>
        <v>0.25</v>
      </c>
      <c r="BY48" s="4">
        <f t="shared" si="464"/>
        <v>1</v>
      </c>
      <c r="BZ48" s="4">
        <f t="shared" si="464"/>
        <v>1</v>
      </c>
      <c r="CA48" s="4">
        <f t="shared" si="464"/>
        <v>1</v>
      </c>
      <c r="CB48" s="4">
        <f t="shared" si="464"/>
        <v>1</v>
      </c>
      <c r="CC48" s="4">
        <f t="shared" si="464"/>
        <v>1</v>
      </c>
      <c r="CD48" s="4">
        <f t="shared" si="464"/>
        <v>1</v>
      </c>
      <c r="CE48" s="4">
        <f t="shared" si="464"/>
        <v>1</v>
      </c>
      <c r="CF48" s="4">
        <f t="shared" si="464"/>
        <v>1</v>
      </c>
      <c r="CG48" s="4">
        <f t="shared" si="464"/>
        <v>1</v>
      </c>
      <c r="CH48" s="4">
        <f t="shared" si="464"/>
        <v>1</v>
      </c>
      <c r="CI48" s="4">
        <f t="shared" si="464"/>
        <v>0.25</v>
      </c>
    </row>
    <row r="49" spans="1:87" x14ac:dyDescent="0.25">
      <c r="A49" s="16" t="s">
        <v>122</v>
      </c>
      <c r="B49" s="23" t="s">
        <v>136</v>
      </c>
      <c r="C49" s="16"/>
      <c r="E49" s="4">
        <f>E38+E39</f>
        <v>0.39</v>
      </c>
      <c r="F49" s="4">
        <f t="shared" ref="F49:BQ49" si="465">F38+F39</f>
        <v>0.39</v>
      </c>
      <c r="G49" s="4">
        <f t="shared" si="465"/>
        <v>0.39</v>
      </c>
      <c r="H49" s="4">
        <f t="shared" si="465"/>
        <v>0.39</v>
      </c>
      <c r="I49" s="4">
        <f t="shared" si="465"/>
        <v>0.39</v>
      </c>
      <c r="J49" s="4">
        <f t="shared" si="465"/>
        <v>0.39</v>
      </c>
      <c r="K49" s="4">
        <f t="shared" si="465"/>
        <v>0.39</v>
      </c>
      <c r="L49" s="4">
        <f t="shared" si="465"/>
        <v>0.39</v>
      </c>
      <c r="M49" s="4">
        <f t="shared" si="465"/>
        <v>0.39</v>
      </c>
      <c r="N49" s="4">
        <f t="shared" si="465"/>
        <v>0.39</v>
      </c>
      <c r="O49" s="4">
        <f t="shared" si="465"/>
        <v>0.39</v>
      </c>
      <c r="P49" s="4">
        <f t="shared" si="465"/>
        <v>0.39</v>
      </c>
      <c r="Q49" s="4">
        <f t="shared" si="465"/>
        <v>0.39</v>
      </c>
      <c r="R49" s="4">
        <f t="shared" si="465"/>
        <v>0.39</v>
      </c>
      <c r="S49" s="4">
        <f t="shared" si="465"/>
        <v>0.39</v>
      </c>
      <c r="T49" s="4">
        <f t="shared" si="465"/>
        <v>0.39</v>
      </c>
      <c r="U49" s="4">
        <f t="shared" si="465"/>
        <v>0.39</v>
      </c>
      <c r="V49" s="4">
        <f t="shared" si="465"/>
        <v>0.39</v>
      </c>
      <c r="W49" s="4">
        <f t="shared" si="465"/>
        <v>0.39</v>
      </c>
      <c r="X49" s="4">
        <f t="shared" si="465"/>
        <v>0.39</v>
      </c>
      <c r="Y49" s="4">
        <f t="shared" si="465"/>
        <v>2.63</v>
      </c>
      <c r="Z49" s="4">
        <f t="shared" si="465"/>
        <v>2.63</v>
      </c>
      <c r="AA49" s="4">
        <f t="shared" si="465"/>
        <v>2.63</v>
      </c>
      <c r="AB49" s="4">
        <f t="shared" si="465"/>
        <v>2.63</v>
      </c>
      <c r="AC49" s="4">
        <f t="shared" si="465"/>
        <v>2.63</v>
      </c>
      <c r="AD49" s="4">
        <f t="shared" si="465"/>
        <v>2.63</v>
      </c>
      <c r="AE49" s="4">
        <f t="shared" si="465"/>
        <v>2.63</v>
      </c>
      <c r="AF49" s="4">
        <f t="shared" si="465"/>
        <v>2.63</v>
      </c>
      <c r="AG49" s="4">
        <f t="shared" si="465"/>
        <v>2.63</v>
      </c>
      <c r="AH49" s="4">
        <f t="shared" si="465"/>
        <v>2.63</v>
      </c>
      <c r="AI49" s="4">
        <f t="shared" si="465"/>
        <v>2.63</v>
      </c>
      <c r="AJ49" s="4">
        <f t="shared" si="465"/>
        <v>2.63</v>
      </c>
      <c r="AK49" s="4">
        <f t="shared" si="465"/>
        <v>2.63</v>
      </c>
      <c r="AL49" s="4">
        <f t="shared" si="465"/>
        <v>2.63</v>
      </c>
      <c r="AM49" s="4">
        <f t="shared" si="465"/>
        <v>2.63</v>
      </c>
      <c r="AN49" s="4">
        <f t="shared" si="465"/>
        <v>2.63</v>
      </c>
      <c r="AO49" s="4">
        <f t="shared" si="465"/>
        <v>2.63</v>
      </c>
      <c r="AP49" s="4">
        <f t="shared" si="465"/>
        <v>2.63</v>
      </c>
      <c r="AQ49" s="4">
        <f t="shared" si="465"/>
        <v>2.63</v>
      </c>
      <c r="AR49" s="4">
        <f t="shared" si="465"/>
        <v>2.63</v>
      </c>
      <c r="AS49" s="4">
        <f t="shared" si="465"/>
        <v>2.63</v>
      </c>
      <c r="AT49" s="4">
        <f t="shared" si="465"/>
        <v>2.63</v>
      </c>
      <c r="AU49" s="4">
        <f t="shared" si="465"/>
        <v>2.63</v>
      </c>
      <c r="AV49" s="4">
        <f t="shared" si="465"/>
        <v>2.63</v>
      </c>
      <c r="AW49" s="4">
        <f t="shared" si="465"/>
        <v>2.63</v>
      </c>
      <c r="AX49" s="4">
        <f t="shared" si="465"/>
        <v>2.63</v>
      </c>
      <c r="AY49" s="4">
        <f t="shared" si="465"/>
        <v>2.63</v>
      </c>
      <c r="AZ49" s="4">
        <f t="shared" si="465"/>
        <v>2.63</v>
      </c>
      <c r="BA49" s="4">
        <f t="shared" si="465"/>
        <v>2.63</v>
      </c>
      <c r="BB49" s="4">
        <f t="shared" si="465"/>
        <v>2.63</v>
      </c>
      <c r="BC49" s="4">
        <f t="shared" si="465"/>
        <v>2.63</v>
      </c>
      <c r="BD49" s="4">
        <f t="shared" si="465"/>
        <v>2.63</v>
      </c>
      <c r="BE49" s="4">
        <f t="shared" si="465"/>
        <v>2.63</v>
      </c>
      <c r="BF49" s="4">
        <f t="shared" si="465"/>
        <v>8.2666313699536733</v>
      </c>
      <c r="BG49" s="4">
        <f t="shared" si="465"/>
        <v>8.2666313699536733</v>
      </c>
      <c r="BH49" s="4">
        <f t="shared" si="465"/>
        <v>8.2666313699536733</v>
      </c>
      <c r="BI49" s="4">
        <f t="shared" si="465"/>
        <v>8.2666313699536733</v>
      </c>
      <c r="BJ49" s="4">
        <f t="shared" si="465"/>
        <v>8.2666313699536733</v>
      </c>
      <c r="BK49" s="4">
        <f t="shared" si="465"/>
        <v>8.2666313699536733</v>
      </c>
      <c r="BL49" s="4">
        <f t="shared" si="465"/>
        <v>8.2666313699536733</v>
      </c>
      <c r="BM49" s="4">
        <f t="shared" si="465"/>
        <v>8.2666313699536733</v>
      </c>
      <c r="BN49" s="4">
        <f t="shared" si="465"/>
        <v>8.2666313699536733</v>
      </c>
      <c r="BO49" s="4">
        <f t="shared" si="465"/>
        <v>8.2666313699536733</v>
      </c>
      <c r="BP49" s="4">
        <f t="shared" si="465"/>
        <v>8.2666313699536733</v>
      </c>
      <c r="BQ49" s="4">
        <f t="shared" si="465"/>
        <v>8.2666313699536733</v>
      </c>
      <c r="BR49" s="4">
        <f t="shared" ref="BR49:CI49" si="466">BR38+BR39</f>
        <v>8.2666313699536733</v>
      </c>
      <c r="BS49" s="4">
        <f t="shared" si="466"/>
        <v>8.2666313699536733</v>
      </c>
      <c r="BT49" s="4">
        <f t="shared" si="466"/>
        <v>8.2666313699536733</v>
      </c>
      <c r="BU49" s="4">
        <f t="shared" si="466"/>
        <v>8.2666313699536733</v>
      </c>
      <c r="BV49" s="4">
        <f t="shared" si="466"/>
        <v>8.2666313699536733</v>
      </c>
      <c r="BW49" s="4">
        <f t="shared" si="466"/>
        <v>8.2666313699536733</v>
      </c>
      <c r="BX49" s="4">
        <f t="shared" si="466"/>
        <v>8.2666313699536733</v>
      </c>
      <c r="BY49" s="4">
        <f t="shared" si="466"/>
        <v>14.936439444076768</v>
      </c>
      <c r="BZ49" s="4">
        <f t="shared" si="466"/>
        <v>14.936439444076768</v>
      </c>
      <c r="CA49" s="4">
        <f t="shared" si="466"/>
        <v>14.936439444076768</v>
      </c>
      <c r="CB49" s="4">
        <f t="shared" si="466"/>
        <v>14.936439444076768</v>
      </c>
      <c r="CC49" s="4">
        <f t="shared" si="466"/>
        <v>14.936439444076768</v>
      </c>
      <c r="CD49" s="4">
        <f t="shared" si="466"/>
        <v>14.936439444076768</v>
      </c>
      <c r="CE49" s="4">
        <f t="shared" si="466"/>
        <v>14.936439444076768</v>
      </c>
      <c r="CF49" s="4">
        <f t="shared" si="466"/>
        <v>14.936439444076768</v>
      </c>
      <c r="CG49" s="4">
        <f t="shared" si="466"/>
        <v>14.936439444076768</v>
      </c>
      <c r="CH49" s="4">
        <f t="shared" si="466"/>
        <v>14.936439444076768</v>
      </c>
      <c r="CI49" s="4">
        <f t="shared" si="466"/>
        <v>14.936439444076768</v>
      </c>
    </row>
    <row r="50" spans="1:87" x14ac:dyDescent="0.25">
      <c r="A50" s="16" t="s">
        <v>266</v>
      </c>
      <c r="B50" s="23" t="s">
        <v>136</v>
      </c>
      <c r="E50" s="4">
        <f t="shared" ref="E50:AJ50" si="467">E39*E40*E59*E48</f>
        <v>4.4099999999999993E-2</v>
      </c>
      <c r="F50" s="4">
        <f t="shared" si="467"/>
        <v>4.4099999999999993E-2</v>
      </c>
      <c r="G50" s="4">
        <f t="shared" si="467"/>
        <v>4.4099999999999993E-2</v>
      </c>
      <c r="H50" s="4">
        <f t="shared" si="467"/>
        <v>4.4099999999999993E-2</v>
      </c>
      <c r="I50" s="4">
        <f t="shared" si="467"/>
        <v>4.4099999999999993E-2</v>
      </c>
      <c r="J50" s="4">
        <f t="shared" si="467"/>
        <v>4.4099999999999993E-2</v>
      </c>
      <c r="K50" s="4">
        <f t="shared" si="467"/>
        <v>4.4099999999999993E-2</v>
      </c>
      <c r="L50" s="4">
        <f t="shared" si="467"/>
        <v>1.6316999999999998E-2</v>
      </c>
      <c r="M50" s="4">
        <f t="shared" si="467"/>
        <v>4.4099999999999993E-2</v>
      </c>
      <c r="N50" s="4">
        <f t="shared" si="467"/>
        <v>1.1024999999999998E-2</v>
      </c>
      <c r="O50" s="4">
        <f t="shared" si="467"/>
        <v>2.1000000000000001E-2</v>
      </c>
      <c r="P50" s="4">
        <f t="shared" si="467"/>
        <v>2.1000000000000001E-2</v>
      </c>
      <c r="Q50" s="4">
        <f t="shared" si="467"/>
        <v>0</v>
      </c>
      <c r="R50" s="4">
        <f t="shared" si="467"/>
        <v>2.1000000000000001E-2</v>
      </c>
      <c r="S50" s="4">
        <f t="shared" si="467"/>
        <v>2.1000000000000001E-2</v>
      </c>
      <c r="T50" s="4">
        <f t="shared" si="467"/>
        <v>2.1000000000000001E-2</v>
      </c>
      <c r="U50" s="4">
        <f t="shared" si="467"/>
        <v>2.1000000000000001E-2</v>
      </c>
      <c r="V50" s="4">
        <f t="shared" si="467"/>
        <v>7.77E-3</v>
      </c>
      <c r="W50" s="4">
        <f t="shared" si="467"/>
        <v>2.1000000000000001E-2</v>
      </c>
      <c r="X50" s="4">
        <f t="shared" si="467"/>
        <v>5.2500000000000003E-3</v>
      </c>
      <c r="Y50" s="4">
        <f t="shared" si="467"/>
        <v>0.34859999999999997</v>
      </c>
      <c r="Z50" s="4">
        <f t="shared" si="467"/>
        <v>0.34859999999999997</v>
      </c>
      <c r="AA50" s="4">
        <f t="shared" si="467"/>
        <v>0.34859999999999997</v>
      </c>
      <c r="AB50" s="4">
        <f t="shared" si="467"/>
        <v>0.34859999999999997</v>
      </c>
      <c r="AC50" s="4">
        <f t="shared" si="467"/>
        <v>0.34859999999999997</v>
      </c>
      <c r="AD50" s="4">
        <f t="shared" si="467"/>
        <v>0.34859999999999997</v>
      </c>
      <c r="AE50" s="4">
        <f t="shared" si="467"/>
        <v>0.34859999999999997</v>
      </c>
      <c r="AF50" s="4">
        <f t="shared" si="467"/>
        <v>0.34859999999999997</v>
      </c>
      <c r="AG50" s="4">
        <f t="shared" si="467"/>
        <v>0.12898199999999999</v>
      </c>
      <c r="AH50" s="4">
        <f t="shared" si="467"/>
        <v>0.34859999999999997</v>
      </c>
      <c r="AI50" s="4">
        <f t="shared" si="467"/>
        <v>8.7149999999999991E-2</v>
      </c>
      <c r="AJ50" s="4">
        <f t="shared" si="467"/>
        <v>0.28220000000000001</v>
      </c>
      <c r="AK50" s="4">
        <f t="shared" ref="AK50:BP50" si="468">AK39*AK40*AK59*AK48</f>
        <v>0.28220000000000001</v>
      </c>
      <c r="AL50" s="4">
        <f t="shared" si="468"/>
        <v>0.28220000000000001</v>
      </c>
      <c r="AM50" s="4">
        <f t="shared" si="468"/>
        <v>0.28220000000000001</v>
      </c>
      <c r="AN50" s="4">
        <f t="shared" si="468"/>
        <v>0.28220000000000001</v>
      </c>
      <c r="AO50" s="4">
        <f t="shared" si="468"/>
        <v>0.28220000000000001</v>
      </c>
      <c r="AP50" s="4">
        <f t="shared" si="468"/>
        <v>0.28220000000000001</v>
      </c>
      <c r="AQ50" s="4">
        <f t="shared" si="468"/>
        <v>0.28220000000000001</v>
      </c>
      <c r="AR50" s="4">
        <f t="shared" si="468"/>
        <v>0.10441400000000001</v>
      </c>
      <c r="AS50" s="4">
        <f t="shared" si="468"/>
        <v>0.28220000000000001</v>
      </c>
      <c r="AT50" s="4">
        <f t="shared" si="468"/>
        <v>7.0550000000000002E-2</v>
      </c>
      <c r="AU50" s="4">
        <f t="shared" si="468"/>
        <v>0.21579999999999999</v>
      </c>
      <c r="AV50" s="4">
        <f t="shared" si="468"/>
        <v>0.21579999999999999</v>
      </c>
      <c r="AW50" s="4">
        <f t="shared" si="468"/>
        <v>0.21579999999999999</v>
      </c>
      <c r="AX50" s="4">
        <f t="shared" si="468"/>
        <v>0.21579999999999999</v>
      </c>
      <c r="AY50" s="4">
        <f t="shared" si="468"/>
        <v>0.21579999999999999</v>
      </c>
      <c r="AZ50" s="4">
        <f t="shared" si="468"/>
        <v>0.21579999999999999</v>
      </c>
      <c r="BA50" s="4">
        <f t="shared" si="468"/>
        <v>0.21579999999999999</v>
      </c>
      <c r="BB50" s="4">
        <f t="shared" si="468"/>
        <v>0.21579999999999999</v>
      </c>
      <c r="BC50" s="4">
        <f t="shared" si="468"/>
        <v>7.9846E-2</v>
      </c>
      <c r="BD50" s="4">
        <f t="shared" si="468"/>
        <v>0.21579999999999999</v>
      </c>
      <c r="BE50" s="4">
        <f t="shared" si="468"/>
        <v>5.3949999999999998E-2</v>
      </c>
      <c r="BF50" s="4">
        <f t="shared" si="468"/>
        <v>1.5749358041032431</v>
      </c>
      <c r="BG50" s="4">
        <f t="shared" si="468"/>
        <v>1.5749358041032431</v>
      </c>
      <c r="BH50" s="4">
        <f t="shared" si="468"/>
        <v>1.5749358041032431</v>
      </c>
      <c r="BI50" s="4">
        <f t="shared" si="468"/>
        <v>1.5749358041032431</v>
      </c>
      <c r="BJ50" s="4">
        <f t="shared" si="468"/>
        <v>1.5749358041032431</v>
      </c>
      <c r="BK50" s="4">
        <f t="shared" si="468"/>
        <v>1.5749358041032431</v>
      </c>
      <c r="BL50" s="4">
        <f t="shared" si="468"/>
        <v>1.5749358041032431</v>
      </c>
      <c r="BM50" s="4">
        <f t="shared" si="468"/>
        <v>0.5827262475181999</v>
      </c>
      <c r="BN50" s="4">
        <f t="shared" si="468"/>
        <v>0.39373395102581077</v>
      </c>
      <c r="BO50" s="4">
        <f t="shared" si="468"/>
        <v>0.78746790205162154</v>
      </c>
      <c r="BP50" s="4">
        <f t="shared" si="468"/>
        <v>0.78746790205162154</v>
      </c>
      <c r="BQ50" s="4">
        <f t="shared" ref="BQ50:CI50" si="469">BQ39*BQ40*BQ59*BQ48</f>
        <v>0.78746790205162154</v>
      </c>
      <c r="BR50" s="4">
        <f t="shared" si="469"/>
        <v>0.78746790205162154</v>
      </c>
      <c r="BS50" s="4">
        <f t="shared" si="469"/>
        <v>0.78746790205162154</v>
      </c>
      <c r="BT50" s="4">
        <f t="shared" si="469"/>
        <v>0.78746790205162154</v>
      </c>
      <c r="BU50" s="4">
        <f t="shared" si="469"/>
        <v>0.78746790205162154</v>
      </c>
      <c r="BV50" s="4">
        <f t="shared" si="469"/>
        <v>0.29136312375909995</v>
      </c>
      <c r="BW50" s="4">
        <f t="shared" si="469"/>
        <v>0.78746790205162154</v>
      </c>
      <c r="BX50" s="4">
        <f t="shared" si="469"/>
        <v>0.19686697551290538</v>
      </c>
      <c r="BY50" s="4">
        <f t="shared" si="469"/>
        <v>1.7511687624090004</v>
      </c>
      <c r="BZ50" s="4">
        <f t="shared" si="469"/>
        <v>1.7511687624090004</v>
      </c>
      <c r="CA50" s="4">
        <f t="shared" si="469"/>
        <v>1.7511687624090004</v>
      </c>
      <c r="CB50" s="4">
        <f t="shared" si="469"/>
        <v>1.7511687624090004</v>
      </c>
      <c r="CC50" s="4">
        <f t="shared" si="469"/>
        <v>1.7511687624090004</v>
      </c>
      <c r="CD50" s="4">
        <f t="shared" si="469"/>
        <v>1.7511687624090004</v>
      </c>
      <c r="CE50" s="4">
        <f t="shared" si="469"/>
        <v>1.7511687624090004</v>
      </c>
      <c r="CF50" s="4">
        <f t="shared" si="469"/>
        <v>0.64793244209133016</v>
      </c>
      <c r="CG50" s="4">
        <f t="shared" si="469"/>
        <v>1.7511687624090004</v>
      </c>
      <c r="CH50" s="4">
        <f t="shared" si="469"/>
        <v>1.7511687624090004</v>
      </c>
      <c r="CI50" s="4">
        <f t="shared" si="469"/>
        <v>0.43779219060225011</v>
      </c>
    </row>
    <row r="51" spans="1:87" x14ac:dyDescent="0.25">
      <c r="A51" s="16" t="s">
        <v>264</v>
      </c>
      <c r="B51" s="23" t="s">
        <v>136</v>
      </c>
      <c r="E51" s="4">
        <f>E49-E50</f>
        <v>0.34590000000000004</v>
      </c>
      <c r="F51" s="4">
        <f t="shared" ref="F51:BQ51" si="470">F49-F50</f>
        <v>0.34590000000000004</v>
      </c>
      <c r="G51" s="4">
        <f t="shared" si="470"/>
        <v>0.34590000000000004</v>
      </c>
      <c r="H51" s="4">
        <f t="shared" si="470"/>
        <v>0.34590000000000004</v>
      </c>
      <c r="I51" s="4">
        <f t="shared" si="470"/>
        <v>0.34590000000000004</v>
      </c>
      <c r="J51" s="4">
        <f t="shared" si="470"/>
        <v>0.34590000000000004</v>
      </c>
      <c r="K51" s="4">
        <f t="shared" si="470"/>
        <v>0.34590000000000004</v>
      </c>
      <c r="L51" s="4">
        <f t="shared" si="470"/>
        <v>0.37368299999999999</v>
      </c>
      <c r="M51" s="4">
        <f t="shared" si="470"/>
        <v>0.34590000000000004</v>
      </c>
      <c r="N51" s="4">
        <f t="shared" si="470"/>
        <v>0.37897500000000001</v>
      </c>
      <c r="O51" s="4">
        <f t="shared" si="470"/>
        <v>0.36899999999999999</v>
      </c>
      <c r="P51" s="4">
        <f t="shared" si="470"/>
        <v>0.36899999999999999</v>
      </c>
      <c r="Q51" s="4">
        <f t="shared" si="470"/>
        <v>0.39</v>
      </c>
      <c r="R51" s="4">
        <f t="shared" si="470"/>
        <v>0.36899999999999999</v>
      </c>
      <c r="S51" s="4">
        <f t="shared" si="470"/>
        <v>0.36899999999999999</v>
      </c>
      <c r="T51" s="4">
        <f t="shared" si="470"/>
        <v>0.36899999999999999</v>
      </c>
      <c r="U51" s="4">
        <f t="shared" si="470"/>
        <v>0.36899999999999999</v>
      </c>
      <c r="V51" s="4">
        <f t="shared" si="470"/>
        <v>0.38223000000000001</v>
      </c>
      <c r="W51" s="4">
        <f t="shared" si="470"/>
        <v>0.36899999999999999</v>
      </c>
      <c r="X51" s="4">
        <f t="shared" si="470"/>
        <v>0.38475000000000004</v>
      </c>
      <c r="Y51" s="4">
        <f t="shared" si="470"/>
        <v>2.2814000000000001</v>
      </c>
      <c r="Z51" s="4">
        <f t="shared" si="470"/>
        <v>2.2814000000000001</v>
      </c>
      <c r="AA51" s="4">
        <f t="shared" si="470"/>
        <v>2.2814000000000001</v>
      </c>
      <c r="AB51" s="4">
        <f t="shared" si="470"/>
        <v>2.2814000000000001</v>
      </c>
      <c r="AC51" s="4">
        <f t="shared" si="470"/>
        <v>2.2814000000000001</v>
      </c>
      <c r="AD51" s="4">
        <f t="shared" si="470"/>
        <v>2.2814000000000001</v>
      </c>
      <c r="AE51" s="4">
        <f t="shared" si="470"/>
        <v>2.2814000000000001</v>
      </c>
      <c r="AF51" s="4">
        <f t="shared" si="470"/>
        <v>2.2814000000000001</v>
      </c>
      <c r="AG51" s="4">
        <f t="shared" si="470"/>
        <v>2.5010179999999997</v>
      </c>
      <c r="AH51" s="4">
        <f t="shared" si="470"/>
        <v>2.2814000000000001</v>
      </c>
      <c r="AI51" s="4">
        <f t="shared" si="470"/>
        <v>2.5428500000000001</v>
      </c>
      <c r="AJ51" s="4">
        <f t="shared" si="470"/>
        <v>2.3477999999999999</v>
      </c>
      <c r="AK51" s="4">
        <f t="shared" si="470"/>
        <v>2.3477999999999999</v>
      </c>
      <c r="AL51" s="4">
        <f t="shared" si="470"/>
        <v>2.3477999999999999</v>
      </c>
      <c r="AM51" s="4">
        <f t="shared" si="470"/>
        <v>2.3477999999999999</v>
      </c>
      <c r="AN51" s="4">
        <f t="shared" si="470"/>
        <v>2.3477999999999999</v>
      </c>
      <c r="AO51" s="4">
        <f t="shared" si="470"/>
        <v>2.3477999999999999</v>
      </c>
      <c r="AP51" s="4">
        <f t="shared" si="470"/>
        <v>2.3477999999999999</v>
      </c>
      <c r="AQ51" s="4">
        <f t="shared" si="470"/>
        <v>2.3477999999999999</v>
      </c>
      <c r="AR51" s="4">
        <f t="shared" si="470"/>
        <v>2.5255859999999997</v>
      </c>
      <c r="AS51" s="4">
        <f t="shared" si="470"/>
        <v>2.3477999999999999</v>
      </c>
      <c r="AT51" s="4">
        <f t="shared" si="470"/>
        <v>2.55945</v>
      </c>
      <c r="AU51" s="4">
        <f t="shared" si="470"/>
        <v>2.4142000000000001</v>
      </c>
      <c r="AV51" s="4">
        <f t="shared" si="470"/>
        <v>2.4142000000000001</v>
      </c>
      <c r="AW51" s="4">
        <f t="shared" si="470"/>
        <v>2.4142000000000001</v>
      </c>
      <c r="AX51" s="4">
        <f t="shared" si="470"/>
        <v>2.4142000000000001</v>
      </c>
      <c r="AY51" s="4">
        <f t="shared" si="470"/>
        <v>2.4142000000000001</v>
      </c>
      <c r="AZ51" s="4">
        <f t="shared" si="470"/>
        <v>2.4142000000000001</v>
      </c>
      <c r="BA51" s="4">
        <f t="shared" si="470"/>
        <v>2.4142000000000001</v>
      </c>
      <c r="BB51" s="4">
        <f t="shared" si="470"/>
        <v>2.4142000000000001</v>
      </c>
      <c r="BC51" s="4">
        <f t="shared" si="470"/>
        <v>2.550154</v>
      </c>
      <c r="BD51" s="4">
        <f t="shared" si="470"/>
        <v>2.4142000000000001</v>
      </c>
      <c r="BE51" s="4">
        <f t="shared" si="470"/>
        <v>2.57605</v>
      </c>
      <c r="BF51" s="4">
        <f t="shared" si="470"/>
        <v>6.6916955658504307</v>
      </c>
      <c r="BG51" s="4">
        <f t="shared" si="470"/>
        <v>6.6916955658504307</v>
      </c>
      <c r="BH51" s="4">
        <f t="shared" si="470"/>
        <v>6.6916955658504307</v>
      </c>
      <c r="BI51" s="4">
        <f t="shared" si="470"/>
        <v>6.6916955658504307</v>
      </c>
      <c r="BJ51" s="4">
        <f t="shared" si="470"/>
        <v>6.6916955658504307</v>
      </c>
      <c r="BK51" s="4">
        <f t="shared" si="470"/>
        <v>6.6916955658504307</v>
      </c>
      <c r="BL51" s="4">
        <f t="shared" si="470"/>
        <v>6.6916955658504307</v>
      </c>
      <c r="BM51" s="4">
        <f t="shared" si="470"/>
        <v>7.6839051224354735</v>
      </c>
      <c r="BN51" s="4">
        <f t="shared" si="470"/>
        <v>7.8728974189278622</v>
      </c>
      <c r="BO51" s="4">
        <f t="shared" si="470"/>
        <v>7.479163467902052</v>
      </c>
      <c r="BP51" s="4">
        <f t="shared" si="470"/>
        <v>7.479163467902052</v>
      </c>
      <c r="BQ51" s="4">
        <f t="shared" si="470"/>
        <v>7.479163467902052</v>
      </c>
      <c r="BR51" s="4">
        <f t="shared" ref="BR51:CI51" si="471">BR49-BR50</f>
        <v>7.479163467902052</v>
      </c>
      <c r="BS51" s="4">
        <f t="shared" si="471"/>
        <v>7.479163467902052</v>
      </c>
      <c r="BT51" s="4">
        <f t="shared" si="471"/>
        <v>7.479163467902052</v>
      </c>
      <c r="BU51" s="4">
        <f t="shared" si="471"/>
        <v>7.479163467902052</v>
      </c>
      <c r="BV51" s="4">
        <f t="shared" si="471"/>
        <v>7.975268246194573</v>
      </c>
      <c r="BW51" s="4">
        <f t="shared" si="471"/>
        <v>7.479163467902052</v>
      </c>
      <c r="BX51" s="4">
        <f t="shared" si="471"/>
        <v>8.0697643944407673</v>
      </c>
      <c r="BY51" s="4">
        <f t="shared" si="471"/>
        <v>13.185270681667768</v>
      </c>
      <c r="BZ51" s="4">
        <f t="shared" si="471"/>
        <v>13.185270681667768</v>
      </c>
      <c r="CA51" s="4">
        <f t="shared" si="471"/>
        <v>13.185270681667768</v>
      </c>
      <c r="CB51" s="4">
        <f t="shared" si="471"/>
        <v>13.185270681667768</v>
      </c>
      <c r="CC51" s="4">
        <f t="shared" si="471"/>
        <v>13.185270681667768</v>
      </c>
      <c r="CD51" s="4">
        <f t="shared" si="471"/>
        <v>13.185270681667768</v>
      </c>
      <c r="CE51" s="4">
        <f t="shared" si="471"/>
        <v>13.185270681667768</v>
      </c>
      <c r="CF51" s="4">
        <f t="shared" si="471"/>
        <v>14.288507001985439</v>
      </c>
      <c r="CG51" s="4">
        <f t="shared" si="471"/>
        <v>13.185270681667768</v>
      </c>
      <c r="CH51" s="4">
        <f t="shared" si="471"/>
        <v>13.185270681667768</v>
      </c>
      <c r="CI51" s="4">
        <f t="shared" si="471"/>
        <v>14.498647253474518</v>
      </c>
    </row>
    <row r="52" spans="1:87" x14ac:dyDescent="0.25">
      <c r="A52" s="16" t="s">
        <v>265</v>
      </c>
      <c r="B52" s="23" t="s">
        <v>136</v>
      </c>
      <c r="E52" s="4">
        <f>E51*E41</f>
        <v>0.25942500000000002</v>
      </c>
      <c r="F52" s="4">
        <f t="shared" ref="F52:BQ52" si="472">F51*F41</f>
        <v>0.25942500000000002</v>
      </c>
      <c r="G52" s="4">
        <f t="shared" si="472"/>
        <v>0.25942500000000002</v>
      </c>
      <c r="H52" s="4">
        <f t="shared" si="472"/>
        <v>0.25942500000000002</v>
      </c>
      <c r="I52" s="4">
        <f t="shared" si="472"/>
        <v>0.25942500000000002</v>
      </c>
      <c r="J52" s="4">
        <f t="shared" si="472"/>
        <v>0.25942500000000002</v>
      </c>
      <c r="K52" s="4">
        <f t="shared" si="472"/>
        <v>0.25942500000000002</v>
      </c>
      <c r="L52" s="4">
        <f t="shared" si="472"/>
        <v>0.28026224999999999</v>
      </c>
      <c r="M52" s="4">
        <f t="shared" si="472"/>
        <v>0.25942500000000002</v>
      </c>
      <c r="N52" s="4">
        <f t="shared" si="472"/>
        <v>0.28423124999999999</v>
      </c>
      <c r="O52" s="4">
        <f t="shared" si="472"/>
        <v>0.27675</v>
      </c>
      <c r="P52" s="4">
        <f t="shared" si="472"/>
        <v>0.27675</v>
      </c>
      <c r="Q52" s="4">
        <f t="shared" si="472"/>
        <v>0.29249999999999998</v>
      </c>
      <c r="R52" s="4">
        <f t="shared" si="472"/>
        <v>0.27675</v>
      </c>
      <c r="S52" s="4">
        <f t="shared" si="472"/>
        <v>0.27675</v>
      </c>
      <c r="T52" s="4">
        <f t="shared" si="472"/>
        <v>0.27675</v>
      </c>
      <c r="U52" s="4">
        <f t="shared" si="472"/>
        <v>0.27675</v>
      </c>
      <c r="V52" s="4">
        <f t="shared" si="472"/>
        <v>0.2866725</v>
      </c>
      <c r="W52" s="4">
        <f t="shared" si="472"/>
        <v>0.27675</v>
      </c>
      <c r="X52" s="4">
        <f t="shared" si="472"/>
        <v>0.28856250000000006</v>
      </c>
      <c r="Y52" s="4">
        <f t="shared" si="472"/>
        <v>1.7110500000000002</v>
      </c>
      <c r="Z52" s="4">
        <f t="shared" si="472"/>
        <v>1.7110500000000002</v>
      </c>
      <c r="AA52" s="4">
        <f t="shared" si="472"/>
        <v>1.7110500000000002</v>
      </c>
      <c r="AB52" s="4">
        <f t="shared" si="472"/>
        <v>1.7110500000000002</v>
      </c>
      <c r="AC52" s="4">
        <f t="shared" si="472"/>
        <v>1.7110500000000002</v>
      </c>
      <c r="AD52" s="4">
        <f t="shared" si="472"/>
        <v>1.7110500000000002</v>
      </c>
      <c r="AE52" s="4">
        <f t="shared" si="472"/>
        <v>1.7110500000000002</v>
      </c>
      <c r="AF52" s="4">
        <f t="shared" si="472"/>
        <v>1.7110500000000002</v>
      </c>
      <c r="AG52" s="4">
        <f t="shared" si="472"/>
        <v>1.8757634999999997</v>
      </c>
      <c r="AH52" s="4">
        <f t="shared" si="472"/>
        <v>1.7110500000000002</v>
      </c>
      <c r="AI52" s="4">
        <f t="shared" si="472"/>
        <v>1.9071375000000002</v>
      </c>
      <c r="AJ52" s="4">
        <f t="shared" si="472"/>
        <v>1.76085</v>
      </c>
      <c r="AK52" s="4">
        <f t="shared" si="472"/>
        <v>1.76085</v>
      </c>
      <c r="AL52" s="4">
        <f t="shared" si="472"/>
        <v>1.76085</v>
      </c>
      <c r="AM52" s="4">
        <f t="shared" si="472"/>
        <v>1.76085</v>
      </c>
      <c r="AN52" s="4">
        <f t="shared" si="472"/>
        <v>1.76085</v>
      </c>
      <c r="AO52" s="4">
        <f t="shared" si="472"/>
        <v>1.76085</v>
      </c>
      <c r="AP52" s="4">
        <f t="shared" si="472"/>
        <v>1.76085</v>
      </c>
      <c r="AQ52" s="4">
        <f t="shared" si="472"/>
        <v>1.76085</v>
      </c>
      <c r="AR52" s="4">
        <f t="shared" si="472"/>
        <v>1.8941894999999997</v>
      </c>
      <c r="AS52" s="4">
        <f t="shared" si="472"/>
        <v>1.76085</v>
      </c>
      <c r="AT52" s="4">
        <f t="shared" si="472"/>
        <v>1.9195875</v>
      </c>
      <c r="AU52" s="4">
        <f t="shared" si="472"/>
        <v>1.8106500000000001</v>
      </c>
      <c r="AV52" s="4">
        <f t="shared" si="472"/>
        <v>1.8106500000000001</v>
      </c>
      <c r="AW52" s="4">
        <f t="shared" si="472"/>
        <v>1.8106500000000001</v>
      </c>
      <c r="AX52" s="4">
        <f t="shared" si="472"/>
        <v>1.8106500000000001</v>
      </c>
      <c r="AY52" s="4">
        <f t="shared" si="472"/>
        <v>1.8106500000000001</v>
      </c>
      <c r="AZ52" s="4">
        <f t="shared" si="472"/>
        <v>1.8106500000000001</v>
      </c>
      <c r="BA52" s="4">
        <f t="shared" si="472"/>
        <v>1.8106500000000001</v>
      </c>
      <c r="BB52" s="4">
        <f t="shared" si="472"/>
        <v>1.8106500000000001</v>
      </c>
      <c r="BC52" s="4">
        <f t="shared" si="472"/>
        <v>1.9126155</v>
      </c>
      <c r="BD52" s="4">
        <f t="shared" si="472"/>
        <v>1.8106500000000001</v>
      </c>
      <c r="BE52" s="4">
        <f t="shared" si="472"/>
        <v>1.9320374999999999</v>
      </c>
      <c r="BF52" s="4">
        <f t="shared" si="472"/>
        <v>5.018771674387823</v>
      </c>
      <c r="BG52" s="4">
        <f t="shared" si="472"/>
        <v>5.018771674387823</v>
      </c>
      <c r="BH52" s="4">
        <f t="shared" si="472"/>
        <v>5.018771674387823</v>
      </c>
      <c r="BI52" s="4">
        <f t="shared" si="472"/>
        <v>5.018771674387823</v>
      </c>
      <c r="BJ52" s="4">
        <f t="shared" si="472"/>
        <v>5.018771674387823</v>
      </c>
      <c r="BK52" s="4">
        <f t="shared" si="472"/>
        <v>5.018771674387823</v>
      </c>
      <c r="BL52" s="4">
        <f t="shared" si="472"/>
        <v>5.018771674387823</v>
      </c>
      <c r="BM52" s="4">
        <f t="shared" si="472"/>
        <v>5.7629288418266054</v>
      </c>
      <c r="BN52" s="4">
        <f t="shared" si="472"/>
        <v>5.9046730641958964</v>
      </c>
      <c r="BO52" s="4">
        <f t="shared" si="472"/>
        <v>5.6093726009265392</v>
      </c>
      <c r="BP52" s="4">
        <f t="shared" si="472"/>
        <v>5.6093726009265392</v>
      </c>
      <c r="BQ52" s="4">
        <f t="shared" si="472"/>
        <v>5.6093726009265392</v>
      </c>
      <c r="BR52" s="4">
        <f t="shared" ref="BR52:CI52" si="473">BR51*BR41</f>
        <v>5.6093726009265392</v>
      </c>
      <c r="BS52" s="4">
        <f t="shared" si="473"/>
        <v>5.6093726009265392</v>
      </c>
      <c r="BT52" s="4">
        <f t="shared" si="473"/>
        <v>5.6093726009265392</v>
      </c>
      <c r="BU52" s="4">
        <f t="shared" si="473"/>
        <v>5.6093726009265392</v>
      </c>
      <c r="BV52" s="4">
        <f t="shared" si="473"/>
        <v>5.9814511846459295</v>
      </c>
      <c r="BW52" s="4">
        <f t="shared" si="473"/>
        <v>5.6093726009265392</v>
      </c>
      <c r="BX52" s="4">
        <f t="shared" si="473"/>
        <v>6.0523232958305755</v>
      </c>
      <c r="BY52" s="4">
        <f t="shared" si="473"/>
        <v>9.8889530112508268</v>
      </c>
      <c r="BZ52" s="4">
        <f t="shared" si="473"/>
        <v>9.8889530112508268</v>
      </c>
      <c r="CA52" s="4">
        <f t="shared" si="473"/>
        <v>9.8889530112508268</v>
      </c>
      <c r="CB52" s="4">
        <f t="shared" si="473"/>
        <v>9.8889530112508268</v>
      </c>
      <c r="CC52" s="4">
        <f t="shared" si="473"/>
        <v>9.8889530112508268</v>
      </c>
      <c r="CD52" s="4">
        <f t="shared" si="473"/>
        <v>9.8889530112508268</v>
      </c>
      <c r="CE52" s="4">
        <f t="shared" si="473"/>
        <v>9.8889530112508268</v>
      </c>
      <c r="CF52" s="4">
        <f t="shared" si="473"/>
        <v>10.716380251489079</v>
      </c>
      <c r="CG52" s="4">
        <f t="shared" si="473"/>
        <v>9.8889530112508268</v>
      </c>
      <c r="CH52" s="4">
        <f t="shared" si="473"/>
        <v>9.8889530112508268</v>
      </c>
      <c r="CI52" s="4">
        <f t="shared" si="473"/>
        <v>10.873985440105889</v>
      </c>
    </row>
    <row r="53" spans="1:87" x14ac:dyDescent="0.25">
      <c r="A53" s="16" t="s">
        <v>267</v>
      </c>
      <c r="B53" s="23" t="s">
        <v>136</v>
      </c>
      <c r="C53" s="16"/>
      <c r="E53" s="4">
        <f t="shared" ref="E53:AJ53" si="474">E52*E42*E60</f>
        <v>6.4856250000000009E-3</v>
      </c>
      <c r="F53" s="4">
        <f t="shared" si="474"/>
        <v>6.4856250000000009E-3</v>
      </c>
      <c r="G53" s="4">
        <f t="shared" si="474"/>
        <v>6.4856250000000009E-3</v>
      </c>
      <c r="H53" s="4">
        <f t="shared" si="474"/>
        <v>3.2428125000000005E-3</v>
      </c>
      <c r="I53" s="4">
        <f t="shared" si="474"/>
        <v>6.4856250000000009E-3</v>
      </c>
      <c r="J53" s="4">
        <f t="shared" si="474"/>
        <v>6.4856250000000009E-3</v>
      </c>
      <c r="K53" s="4">
        <f t="shared" si="474"/>
        <v>3.2428125000000005E-3</v>
      </c>
      <c r="L53" s="4">
        <f t="shared" si="474"/>
        <v>7.0065562500000005E-3</v>
      </c>
      <c r="M53" s="4">
        <f t="shared" si="474"/>
        <v>6.4856250000000009E-3</v>
      </c>
      <c r="N53" s="4">
        <f t="shared" si="474"/>
        <v>7.1057812500000001E-3</v>
      </c>
      <c r="O53" s="4">
        <f t="shared" si="474"/>
        <v>6.9187500000000004E-3</v>
      </c>
      <c r="P53" s="4">
        <f t="shared" si="474"/>
        <v>6.9187500000000004E-3</v>
      </c>
      <c r="Q53" s="4">
        <f t="shared" si="474"/>
        <v>7.3124999999999996E-3</v>
      </c>
      <c r="R53" s="4">
        <f t="shared" si="474"/>
        <v>3.4593750000000002E-3</v>
      </c>
      <c r="S53" s="4">
        <f t="shared" si="474"/>
        <v>6.9187500000000004E-3</v>
      </c>
      <c r="T53" s="4">
        <f t="shared" si="474"/>
        <v>6.9187500000000004E-3</v>
      </c>
      <c r="U53" s="4">
        <f t="shared" si="474"/>
        <v>3.4593750000000002E-3</v>
      </c>
      <c r="V53" s="4">
        <f t="shared" si="474"/>
        <v>7.1668125000000004E-3</v>
      </c>
      <c r="W53" s="4">
        <f t="shared" si="474"/>
        <v>6.9187500000000004E-3</v>
      </c>
      <c r="X53" s="4">
        <f t="shared" si="474"/>
        <v>7.2140625000000017E-3</v>
      </c>
      <c r="Y53" s="4">
        <f t="shared" si="474"/>
        <v>4.2776250000000009E-2</v>
      </c>
      <c r="Z53" s="4">
        <f t="shared" si="474"/>
        <v>4.2776250000000009E-2</v>
      </c>
      <c r="AA53" s="4">
        <f t="shared" si="474"/>
        <v>4.2776250000000009E-2</v>
      </c>
      <c r="AB53" s="4">
        <f t="shared" si="474"/>
        <v>4.2776250000000009E-2</v>
      </c>
      <c r="AC53" s="4">
        <f t="shared" si="474"/>
        <v>2.1388125000000004E-2</v>
      </c>
      <c r="AD53" s="4">
        <f t="shared" si="474"/>
        <v>4.2776250000000009E-2</v>
      </c>
      <c r="AE53" s="4">
        <f t="shared" si="474"/>
        <v>4.2776250000000009E-2</v>
      </c>
      <c r="AF53" s="4">
        <f t="shared" si="474"/>
        <v>2.1388125000000004E-2</v>
      </c>
      <c r="AG53" s="4">
        <f t="shared" si="474"/>
        <v>4.6894087499999994E-2</v>
      </c>
      <c r="AH53" s="4">
        <f t="shared" si="474"/>
        <v>4.2776250000000009E-2</v>
      </c>
      <c r="AI53" s="4">
        <f t="shared" si="474"/>
        <v>4.7678437500000004E-2</v>
      </c>
      <c r="AJ53" s="4">
        <f t="shared" si="474"/>
        <v>4.4021250000000005E-2</v>
      </c>
      <c r="AK53" s="4">
        <f t="shared" ref="AK53:BP53" si="475">AK52*AK42*AK60</f>
        <v>4.4021250000000005E-2</v>
      </c>
      <c r="AL53" s="4">
        <f t="shared" si="475"/>
        <v>4.4021250000000005E-2</v>
      </c>
      <c r="AM53" s="4">
        <f t="shared" si="475"/>
        <v>4.4021250000000005E-2</v>
      </c>
      <c r="AN53" s="4">
        <f t="shared" si="475"/>
        <v>2.2010625000000002E-2</v>
      </c>
      <c r="AO53" s="4">
        <f t="shared" si="475"/>
        <v>4.4021250000000005E-2</v>
      </c>
      <c r="AP53" s="4">
        <f t="shared" si="475"/>
        <v>4.4021250000000005E-2</v>
      </c>
      <c r="AQ53" s="4">
        <f t="shared" si="475"/>
        <v>2.2010625000000002E-2</v>
      </c>
      <c r="AR53" s="4">
        <f t="shared" si="475"/>
        <v>4.7354737499999994E-2</v>
      </c>
      <c r="AS53" s="4">
        <f t="shared" si="475"/>
        <v>4.4021250000000005E-2</v>
      </c>
      <c r="AT53" s="4">
        <f t="shared" si="475"/>
        <v>4.7989687500000003E-2</v>
      </c>
      <c r="AU53" s="4">
        <f t="shared" si="475"/>
        <v>4.5266250000000008E-2</v>
      </c>
      <c r="AV53" s="4">
        <f t="shared" si="475"/>
        <v>4.5266250000000008E-2</v>
      </c>
      <c r="AW53" s="4">
        <f t="shared" si="475"/>
        <v>4.5266250000000008E-2</v>
      </c>
      <c r="AX53" s="4">
        <f t="shared" si="475"/>
        <v>4.5266250000000008E-2</v>
      </c>
      <c r="AY53" s="4">
        <f t="shared" si="475"/>
        <v>2.2633125000000004E-2</v>
      </c>
      <c r="AZ53" s="4">
        <f t="shared" si="475"/>
        <v>4.5266250000000008E-2</v>
      </c>
      <c r="BA53" s="4">
        <f t="shared" si="475"/>
        <v>4.5266250000000008E-2</v>
      </c>
      <c r="BB53" s="4">
        <f t="shared" si="475"/>
        <v>2.2633125000000004E-2</v>
      </c>
      <c r="BC53" s="4">
        <f t="shared" si="475"/>
        <v>4.7815387500000001E-2</v>
      </c>
      <c r="BD53" s="4">
        <f t="shared" si="475"/>
        <v>4.5266250000000008E-2</v>
      </c>
      <c r="BE53" s="4">
        <f t="shared" si="475"/>
        <v>4.8300937500000002E-2</v>
      </c>
      <c r="BF53" s="4">
        <f t="shared" si="475"/>
        <v>0.12546929185969558</v>
      </c>
      <c r="BG53" s="4">
        <f t="shared" si="475"/>
        <v>0.12546929185969558</v>
      </c>
      <c r="BH53" s="4">
        <f t="shared" si="475"/>
        <v>0.12546929185969558</v>
      </c>
      <c r="BI53" s="4">
        <f t="shared" si="475"/>
        <v>6.2734645929847788E-2</v>
      </c>
      <c r="BJ53" s="4">
        <f t="shared" si="475"/>
        <v>0.12546929185969558</v>
      </c>
      <c r="BK53" s="4">
        <f t="shared" si="475"/>
        <v>0.12546929185969558</v>
      </c>
      <c r="BL53" s="4">
        <f t="shared" si="475"/>
        <v>6.2734645929847788E-2</v>
      </c>
      <c r="BM53" s="4">
        <f t="shared" si="475"/>
        <v>0.14407322104566514</v>
      </c>
      <c r="BN53" s="4">
        <f t="shared" si="475"/>
        <v>0.14761682660489742</v>
      </c>
      <c r="BO53" s="4">
        <f t="shared" si="475"/>
        <v>0.1402343150231635</v>
      </c>
      <c r="BP53" s="4">
        <f t="shared" si="475"/>
        <v>0.1402343150231635</v>
      </c>
      <c r="BQ53" s="4">
        <f t="shared" ref="BQ53:CI53" si="476">BQ52*BQ42*BQ60</f>
        <v>0.1402343150231635</v>
      </c>
      <c r="BR53" s="4">
        <f t="shared" si="476"/>
        <v>7.0117157511581749E-2</v>
      </c>
      <c r="BS53" s="4">
        <f t="shared" si="476"/>
        <v>0.1402343150231635</v>
      </c>
      <c r="BT53" s="4">
        <f t="shared" si="476"/>
        <v>0.1402343150231635</v>
      </c>
      <c r="BU53" s="4">
        <f t="shared" si="476"/>
        <v>7.0117157511581749E-2</v>
      </c>
      <c r="BV53" s="4">
        <f t="shared" si="476"/>
        <v>0.14953627961614824</v>
      </c>
      <c r="BW53" s="4">
        <f t="shared" si="476"/>
        <v>0.1402343150231635</v>
      </c>
      <c r="BX53" s="4">
        <f t="shared" si="476"/>
        <v>0.1513080823957644</v>
      </c>
      <c r="BY53" s="4">
        <f t="shared" si="476"/>
        <v>0.24722382528127068</v>
      </c>
      <c r="BZ53" s="4">
        <f t="shared" si="476"/>
        <v>0.24722382528127068</v>
      </c>
      <c r="CA53" s="4">
        <f t="shared" si="476"/>
        <v>0.24722382528127068</v>
      </c>
      <c r="CB53" s="4">
        <f t="shared" si="476"/>
        <v>0.12361191264063534</v>
      </c>
      <c r="CC53" s="4">
        <f t="shared" si="476"/>
        <v>0.24722382528127068</v>
      </c>
      <c r="CD53" s="4">
        <f t="shared" si="476"/>
        <v>0.24722382528127068</v>
      </c>
      <c r="CE53" s="4">
        <f t="shared" si="476"/>
        <v>0.12361191264063534</v>
      </c>
      <c r="CF53" s="4">
        <f t="shared" si="476"/>
        <v>0.26790950628722698</v>
      </c>
      <c r="CG53" s="4">
        <f t="shared" si="476"/>
        <v>0.24722382528127068</v>
      </c>
      <c r="CH53" s="4">
        <f t="shared" si="476"/>
        <v>0.24722382528127068</v>
      </c>
      <c r="CI53" s="4">
        <f t="shared" si="476"/>
        <v>0.27184963600264722</v>
      </c>
    </row>
    <row r="54" spans="1:87" x14ac:dyDescent="0.25">
      <c r="A54" s="16" t="s">
        <v>268</v>
      </c>
      <c r="B54" s="23" t="s">
        <v>137</v>
      </c>
      <c r="C54" s="16"/>
      <c r="E54" s="4">
        <f>E50/(E95/1000)</f>
        <v>0.4953257423820922</v>
      </c>
      <c r="F54" s="4">
        <f t="shared" ref="F54:BQ54" si="477">F50/(F95/1000)</f>
        <v>0.4953257423820922</v>
      </c>
      <c r="G54" s="4">
        <f t="shared" si="477"/>
        <v>0.4953257423820922</v>
      </c>
      <c r="H54" s="4">
        <f t="shared" si="477"/>
        <v>0.4953257423820922</v>
      </c>
      <c r="I54" s="4">
        <f t="shared" si="477"/>
        <v>0.4953257423820922</v>
      </c>
      <c r="J54" s="4">
        <f t="shared" si="477"/>
        <v>0.4953257423820922</v>
      </c>
      <c r="K54" s="4">
        <f t="shared" si="477"/>
        <v>0.4953257423820922</v>
      </c>
      <c r="L54" s="4">
        <f t="shared" si="477"/>
        <v>0.18327052468137411</v>
      </c>
      <c r="M54" s="4">
        <f t="shared" si="477"/>
        <v>0.4953257423820922</v>
      </c>
      <c r="N54" s="4">
        <f t="shared" si="477"/>
        <v>0.12383143559552305</v>
      </c>
      <c r="O54" s="4">
        <f t="shared" si="477"/>
        <v>0.23586940113432966</v>
      </c>
      <c r="P54" s="4">
        <f t="shared" si="477"/>
        <v>0.23586940113432966</v>
      </c>
      <c r="Q54" s="4">
        <f t="shared" si="477"/>
        <v>0</v>
      </c>
      <c r="R54" s="4">
        <f t="shared" si="477"/>
        <v>0.23586940113432966</v>
      </c>
      <c r="S54" s="4">
        <f t="shared" si="477"/>
        <v>0.23586940113432966</v>
      </c>
      <c r="T54" s="4">
        <f t="shared" si="477"/>
        <v>0.23586940113432966</v>
      </c>
      <c r="U54" s="4">
        <f t="shared" si="477"/>
        <v>0.23586940113432966</v>
      </c>
      <c r="V54" s="4">
        <f t="shared" si="477"/>
        <v>8.7271678419701973E-2</v>
      </c>
      <c r="W54" s="4">
        <f t="shared" si="477"/>
        <v>0.23586940113432966</v>
      </c>
      <c r="X54" s="4">
        <f t="shared" si="477"/>
        <v>5.8967350283582416E-2</v>
      </c>
      <c r="Y54" s="4">
        <f t="shared" si="477"/>
        <v>0.71470632458795091</v>
      </c>
      <c r="Z54" s="4">
        <f t="shared" si="477"/>
        <v>0.71470632458795091</v>
      </c>
      <c r="AA54" s="4">
        <f t="shared" si="477"/>
        <v>0.71470632458795091</v>
      </c>
      <c r="AB54" s="4">
        <f t="shared" si="477"/>
        <v>0.71470632458795091</v>
      </c>
      <c r="AC54" s="4">
        <f t="shared" si="477"/>
        <v>0.71470632458795091</v>
      </c>
      <c r="AD54" s="4">
        <f t="shared" si="477"/>
        <v>0.71470632458795091</v>
      </c>
      <c r="AE54" s="4">
        <f t="shared" si="477"/>
        <v>0.71470632458795091</v>
      </c>
      <c r="AF54" s="4">
        <f t="shared" si="477"/>
        <v>0.71470632458795091</v>
      </c>
      <c r="AG54" s="4">
        <f t="shared" si="477"/>
        <v>0.26444134009754183</v>
      </c>
      <c r="AH54" s="4">
        <f t="shared" si="477"/>
        <v>0.71470632458795091</v>
      </c>
      <c r="AI54" s="4">
        <f t="shared" si="477"/>
        <v>0.17867658114698773</v>
      </c>
      <c r="AJ54" s="4">
        <f t="shared" si="477"/>
        <v>0.57857178657119845</v>
      </c>
      <c r="AK54" s="4">
        <f t="shared" si="477"/>
        <v>0.57857178657119845</v>
      </c>
      <c r="AL54" s="4">
        <f t="shared" si="477"/>
        <v>0.57857178657119845</v>
      </c>
      <c r="AM54" s="4">
        <f t="shared" si="477"/>
        <v>0.57857178657119845</v>
      </c>
      <c r="AN54" s="4">
        <f t="shared" si="477"/>
        <v>0.57857178657119845</v>
      </c>
      <c r="AO54" s="4">
        <f t="shared" si="477"/>
        <v>0.57857178657119845</v>
      </c>
      <c r="AP54" s="4">
        <f t="shared" si="477"/>
        <v>0.57857178657119845</v>
      </c>
      <c r="AQ54" s="4">
        <f t="shared" si="477"/>
        <v>0.57857178657119845</v>
      </c>
      <c r="AR54" s="4">
        <f t="shared" si="477"/>
        <v>0.21407156103134342</v>
      </c>
      <c r="AS54" s="4">
        <f t="shared" si="477"/>
        <v>0.57857178657119845</v>
      </c>
      <c r="AT54" s="4">
        <f t="shared" si="477"/>
        <v>0.14464294664279961</v>
      </c>
      <c r="AU54" s="4">
        <f t="shared" si="477"/>
        <v>0.44243724855444583</v>
      </c>
      <c r="AV54" s="4">
        <f t="shared" si="477"/>
        <v>0.44243724855444583</v>
      </c>
      <c r="AW54" s="4">
        <f t="shared" si="477"/>
        <v>0.44243724855444583</v>
      </c>
      <c r="AX54" s="4">
        <f t="shared" si="477"/>
        <v>0.44243724855444583</v>
      </c>
      <c r="AY54" s="4">
        <f t="shared" si="477"/>
        <v>0.44243724855444583</v>
      </c>
      <c r="AZ54" s="4">
        <f t="shared" si="477"/>
        <v>0.44243724855444583</v>
      </c>
      <c r="BA54" s="4">
        <f t="shared" si="477"/>
        <v>0.44243724855444583</v>
      </c>
      <c r="BB54" s="4">
        <f t="shared" si="477"/>
        <v>0.44243724855444583</v>
      </c>
      <c r="BC54" s="4">
        <f t="shared" si="477"/>
        <v>0.16370178196514498</v>
      </c>
      <c r="BD54" s="4">
        <f t="shared" si="477"/>
        <v>0.44243724855444583</v>
      </c>
      <c r="BE54" s="4">
        <f t="shared" si="477"/>
        <v>0.11060931213861146</v>
      </c>
      <c r="BF54" s="4">
        <f t="shared" si="477"/>
        <v>1.0945412293219743</v>
      </c>
      <c r="BG54" s="4">
        <f t="shared" si="477"/>
        <v>1.0945412293219743</v>
      </c>
      <c r="BH54" s="4">
        <f t="shared" si="477"/>
        <v>1.0945412293219743</v>
      </c>
      <c r="BI54" s="4">
        <f t="shared" si="477"/>
        <v>1.0945412293219743</v>
      </c>
      <c r="BJ54" s="4">
        <f t="shared" si="477"/>
        <v>1.0945412293219743</v>
      </c>
      <c r="BK54" s="4">
        <f t="shared" si="477"/>
        <v>1.0945412293219743</v>
      </c>
      <c r="BL54" s="4">
        <f t="shared" si="477"/>
        <v>1.0945412293219743</v>
      </c>
      <c r="BM54" s="4">
        <f t="shared" si="477"/>
        <v>0.40498025484913047</v>
      </c>
      <c r="BN54" s="4">
        <f t="shared" si="477"/>
        <v>0.27363530733049357</v>
      </c>
      <c r="BO54" s="4">
        <f t="shared" si="477"/>
        <v>0.54727061466098714</v>
      </c>
      <c r="BP54" s="4">
        <f t="shared" si="477"/>
        <v>0.54727061466098714</v>
      </c>
      <c r="BQ54" s="4">
        <f t="shared" si="477"/>
        <v>0.54727061466098714</v>
      </c>
      <c r="BR54" s="4">
        <f t="shared" ref="BR54:CI54" si="478">BR50/(BR95/1000)</f>
        <v>0.54727061466098714</v>
      </c>
      <c r="BS54" s="4">
        <f t="shared" si="478"/>
        <v>0.54727061466098714</v>
      </c>
      <c r="BT54" s="4">
        <f t="shared" si="478"/>
        <v>0.54727061466098714</v>
      </c>
      <c r="BU54" s="4">
        <f t="shared" si="478"/>
        <v>0.54727061466098714</v>
      </c>
      <c r="BV54" s="4">
        <f t="shared" si="478"/>
        <v>0.20249012742456524</v>
      </c>
      <c r="BW54" s="4">
        <f t="shared" si="478"/>
        <v>0.54727061466098714</v>
      </c>
      <c r="BX54" s="4">
        <f t="shared" si="478"/>
        <v>0.13681765366524679</v>
      </c>
      <c r="BY54" s="4">
        <f t="shared" si="478"/>
        <v>0.67356383342890713</v>
      </c>
      <c r="BZ54" s="4">
        <f t="shared" si="478"/>
        <v>0.67356383342890713</v>
      </c>
      <c r="CA54" s="4">
        <f t="shared" si="478"/>
        <v>0.67356383342890713</v>
      </c>
      <c r="CB54" s="4">
        <f t="shared" si="478"/>
        <v>0.67356383342890713</v>
      </c>
      <c r="CC54" s="4">
        <f t="shared" si="478"/>
        <v>0.67356383342890713</v>
      </c>
      <c r="CD54" s="4">
        <f t="shared" si="478"/>
        <v>0.67356383342890713</v>
      </c>
      <c r="CE54" s="4">
        <f t="shared" si="478"/>
        <v>0.67356383342890713</v>
      </c>
      <c r="CF54" s="4">
        <f t="shared" si="478"/>
        <v>0.24921861836869563</v>
      </c>
      <c r="CG54" s="4">
        <f t="shared" si="478"/>
        <v>0.67356383342890713</v>
      </c>
      <c r="CH54" s="4">
        <f t="shared" si="478"/>
        <v>0.67356383342890713</v>
      </c>
      <c r="CI54" s="4">
        <f t="shared" si="478"/>
        <v>0.16839095835722678</v>
      </c>
    </row>
    <row r="55" spans="1:87" x14ac:dyDescent="0.25">
      <c r="A55" s="16" t="s">
        <v>269</v>
      </c>
      <c r="B55" s="23" t="s">
        <v>137</v>
      </c>
      <c r="C55" s="16"/>
      <c r="E55" s="4">
        <f>E53/(E95/1000)</f>
        <v>7.2845737368182714E-2</v>
      </c>
      <c r="F55" s="4">
        <f t="shared" ref="F55:BQ55" si="479">F53/(F95/1000)</f>
        <v>7.2845737368182714E-2</v>
      </c>
      <c r="G55" s="4">
        <f t="shared" si="479"/>
        <v>7.2845737368182714E-2</v>
      </c>
      <c r="H55" s="4">
        <f t="shared" si="479"/>
        <v>3.6422868684091357E-2</v>
      </c>
      <c r="I55" s="4">
        <f t="shared" si="479"/>
        <v>7.2845737368182714E-2</v>
      </c>
      <c r="J55" s="4">
        <f t="shared" si="479"/>
        <v>7.2845737368182714E-2</v>
      </c>
      <c r="K55" s="4">
        <f t="shared" si="479"/>
        <v>3.6422868684091357E-2</v>
      </c>
      <c r="L55" s="4">
        <f t="shared" si="479"/>
        <v>7.8696772700071166E-2</v>
      </c>
      <c r="M55" s="4">
        <f t="shared" si="479"/>
        <v>7.2845737368182714E-2</v>
      </c>
      <c r="N55" s="4">
        <f t="shared" si="479"/>
        <v>7.9811255620430871E-2</v>
      </c>
      <c r="O55" s="4">
        <f t="shared" si="479"/>
        <v>7.7710543766578252E-2</v>
      </c>
      <c r="P55" s="4">
        <f t="shared" si="479"/>
        <v>7.7710543766578252E-2</v>
      </c>
      <c r="Q55" s="4">
        <f t="shared" si="479"/>
        <v>8.1753557320243253E-2</v>
      </c>
      <c r="R55" s="4">
        <f t="shared" si="479"/>
        <v>3.8855271883289126E-2</v>
      </c>
      <c r="S55" s="4">
        <f t="shared" si="479"/>
        <v>7.7710543766578252E-2</v>
      </c>
      <c r="T55" s="4">
        <f t="shared" si="479"/>
        <v>7.7710543766578252E-2</v>
      </c>
      <c r="U55" s="4">
        <f t="shared" si="479"/>
        <v>3.8855271883289126E-2</v>
      </c>
      <c r="V55" s="4">
        <f t="shared" si="479"/>
        <v>8.0496751067477529E-2</v>
      </c>
      <c r="W55" s="4">
        <f t="shared" si="479"/>
        <v>7.7710543766578252E-2</v>
      </c>
      <c r="X55" s="4">
        <f t="shared" si="479"/>
        <v>8.1027457220029783E-2</v>
      </c>
      <c r="Y55" s="4">
        <f t="shared" si="479"/>
        <v>8.7700678190348089E-2</v>
      </c>
      <c r="Z55" s="4">
        <f t="shared" si="479"/>
        <v>8.7700678190348089E-2</v>
      </c>
      <c r="AA55" s="4">
        <f t="shared" si="479"/>
        <v>8.7700678190348089E-2</v>
      </c>
      <c r="AB55" s="4">
        <f t="shared" si="479"/>
        <v>8.7700678190348089E-2</v>
      </c>
      <c r="AC55" s="4">
        <f t="shared" si="479"/>
        <v>4.3850339095174044E-2</v>
      </c>
      <c r="AD55" s="4">
        <f t="shared" si="479"/>
        <v>8.7700678190348089E-2</v>
      </c>
      <c r="AE55" s="4">
        <f t="shared" si="479"/>
        <v>8.7700678190348089E-2</v>
      </c>
      <c r="AF55" s="4">
        <f t="shared" si="479"/>
        <v>4.3850339095174044E-2</v>
      </c>
      <c r="AG55" s="4">
        <f t="shared" si="479"/>
        <v>9.6143146649543237E-2</v>
      </c>
      <c r="AH55" s="4">
        <f t="shared" si="479"/>
        <v>8.7700678190348089E-2</v>
      </c>
      <c r="AI55" s="4">
        <f t="shared" si="479"/>
        <v>9.7751235879866144E-2</v>
      </c>
      <c r="AJ55" s="4">
        <f t="shared" si="479"/>
        <v>9.0253200778162193E-2</v>
      </c>
      <c r="AK55" s="4">
        <f t="shared" si="479"/>
        <v>9.0253200778162193E-2</v>
      </c>
      <c r="AL55" s="4">
        <f t="shared" si="479"/>
        <v>9.0253200778162193E-2</v>
      </c>
      <c r="AM55" s="4">
        <f t="shared" si="479"/>
        <v>9.0253200778162193E-2</v>
      </c>
      <c r="AN55" s="4">
        <f t="shared" si="479"/>
        <v>4.5126600389081097E-2</v>
      </c>
      <c r="AO55" s="4">
        <f t="shared" si="479"/>
        <v>9.0253200778162193E-2</v>
      </c>
      <c r="AP55" s="4">
        <f t="shared" si="479"/>
        <v>9.0253200778162193E-2</v>
      </c>
      <c r="AQ55" s="4">
        <f t="shared" si="479"/>
        <v>4.5126600389081097E-2</v>
      </c>
      <c r="AR55" s="4">
        <f t="shared" si="479"/>
        <v>9.7087580007034449E-2</v>
      </c>
      <c r="AS55" s="4">
        <f t="shared" si="479"/>
        <v>9.0253200778162193E-2</v>
      </c>
      <c r="AT55" s="4">
        <f t="shared" si="479"/>
        <v>9.8389366526819663E-2</v>
      </c>
      <c r="AU55" s="4">
        <f t="shared" si="479"/>
        <v>9.2805723365976311E-2</v>
      </c>
      <c r="AV55" s="4">
        <f t="shared" si="479"/>
        <v>9.2805723365976311E-2</v>
      </c>
      <c r="AW55" s="4">
        <f t="shared" si="479"/>
        <v>9.2805723365976311E-2</v>
      </c>
      <c r="AX55" s="4">
        <f t="shared" si="479"/>
        <v>9.2805723365976311E-2</v>
      </c>
      <c r="AY55" s="4">
        <f t="shared" si="479"/>
        <v>4.6402861682988156E-2</v>
      </c>
      <c r="AZ55" s="4">
        <f t="shared" si="479"/>
        <v>9.2805723365976311E-2</v>
      </c>
      <c r="BA55" s="4">
        <f t="shared" si="479"/>
        <v>9.2805723365976311E-2</v>
      </c>
      <c r="BB55" s="4">
        <f t="shared" si="479"/>
        <v>4.6402861682988156E-2</v>
      </c>
      <c r="BC55" s="4">
        <f t="shared" si="479"/>
        <v>9.8032013364525689E-2</v>
      </c>
      <c r="BD55" s="4">
        <f t="shared" si="479"/>
        <v>9.2805723365976311E-2</v>
      </c>
      <c r="BE55" s="4">
        <f t="shared" si="479"/>
        <v>9.9027497173773196E-2</v>
      </c>
      <c r="BF55" s="4">
        <f t="shared" si="479"/>
        <v>8.7198038546380127E-2</v>
      </c>
      <c r="BG55" s="4">
        <f t="shared" si="479"/>
        <v>8.7198038546380127E-2</v>
      </c>
      <c r="BH55" s="4">
        <f t="shared" si="479"/>
        <v>8.7198038546380127E-2</v>
      </c>
      <c r="BI55" s="4">
        <f t="shared" si="479"/>
        <v>4.3599019273190064E-2</v>
      </c>
      <c r="BJ55" s="4">
        <f t="shared" si="479"/>
        <v>8.7198038546380127E-2</v>
      </c>
      <c r="BK55" s="4">
        <f t="shared" si="479"/>
        <v>8.7198038546380127E-2</v>
      </c>
      <c r="BL55" s="4">
        <f t="shared" si="479"/>
        <v>4.3599019273190064E-2</v>
      </c>
      <c r="BM55" s="4">
        <f t="shared" si="479"/>
        <v>0.10012730681774595</v>
      </c>
      <c r="BN55" s="4">
        <f t="shared" si="479"/>
        <v>0.10259002458372038</v>
      </c>
      <c r="BO55" s="4">
        <f t="shared" si="479"/>
        <v>9.7459362571273661E-2</v>
      </c>
      <c r="BP55" s="4">
        <f t="shared" si="479"/>
        <v>9.7459362571273661E-2</v>
      </c>
      <c r="BQ55" s="4">
        <f t="shared" si="479"/>
        <v>9.7459362571273661E-2</v>
      </c>
      <c r="BR55" s="4">
        <f t="shared" ref="BR55:CI55" si="480">BR53/(BR95/1000)</f>
        <v>4.8729681285636831E-2</v>
      </c>
      <c r="BS55" s="4">
        <f t="shared" si="480"/>
        <v>9.7459362571273661E-2</v>
      </c>
      <c r="BT55" s="4">
        <f t="shared" si="480"/>
        <v>9.7459362571273661E-2</v>
      </c>
      <c r="BU55" s="4">
        <f t="shared" si="480"/>
        <v>4.8729681285636831E-2</v>
      </c>
      <c r="BV55" s="4">
        <f t="shared" si="480"/>
        <v>0.10392399670695654</v>
      </c>
      <c r="BW55" s="4">
        <f t="shared" si="480"/>
        <v>9.7459362571273661E-2</v>
      </c>
      <c r="BX55" s="4">
        <f t="shared" si="480"/>
        <v>0.10515535558994377</v>
      </c>
      <c r="BY55" s="4">
        <f t="shared" si="480"/>
        <v>9.509136471937514E-2</v>
      </c>
      <c r="BZ55" s="4">
        <f t="shared" si="480"/>
        <v>9.509136471937514E-2</v>
      </c>
      <c r="CA55" s="4">
        <f t="shared" si="480"/>
        <v>9.509136471937514E-2</v>
      </c>
      <c r="CB55" s="4">
        <f t="shared" si="480"/>
        <v>4.754568235968757E-2</v>
      </c>
      <c r="CC55" s="4">
        <f t="shared" si="480"/>
        <v>9.509136471937514E-2</v>
      </c>
      <c r="CD55" s="4">
        <f t="shared" si="480"/>
        <v>9.509136471937514E-2</v>
      </c>
      <c r="CE55" s="4">
        <f t="shared" si="480"/>
        <v>4.754568235968757E-2</v>
      </c>
      <c r="CF55" s="4">
        <f t="shared" si="480"/>
        <v>0.1030478375017541</v>
      </c>
      <c r="CG55" s="4">
        <f t="shared" si="480"/>
        <v>9.509136471937514E-2</v>
      </c>
      <c r="CH55" s="4">
        <f t="shared" si="480"/>
        <v>9.509136471937514E-2</v>
      </c>
      <c r="CI55" s="4">
        <f t="shared" si="480"/>
        <v>0.10456335612696913</v>
      </c>
    </row>
    <row r="56" spans="1:87" x14ac:dyDescent="0.25">
      <c r="A56" s="16" t="s">
        <v>270</v>
      </c>
      <c r="B56" s="23" t="s">
        <v>137</v>
      </c>
      <c r="C56" s="16"/>
      <c r="E56" s="30">
        <f t="shared" ref="E56:AJ56" si="481">E49/(E95/1000)</f>
        <v>4.3804317353518369</v>
      </c>
      <c r="F56" s="30">
        <f t="shared" si="481"/>
        <v>4.3804317353518369</v>
      </c>
      <c r="G56" s="30">
        <f t="shared" si="481"/>
        <v>4.3804317353518369</v>
      </c>
      <c r="H56" s="30">
        <f t="shared" si="481"/>
        <v>4.3804317353518369</v>
      </c>
      <c r="I56" s="30">
        <f t="shared" si="481"/>
        <v>4.3804317353518369</v>
      </c>
      <c r="J56" s="30">
        <f t="shared" si="481"/>
        <v>4.3804317353518369</v>
      </c>
      <c r="K56" s="30">
        <f t="shared" si="481"/>
        <v>4.3804317353518369</v>
      </c>
      <c r="L56" s="30">
        <f t="shared" si="481"/>
        <v>4.3804317353518369</v>
      </c>
      <c r="M56" s="30">
        <f t="shared" si="481"/>
        <v>4.3804317353518369</v>
      </c>
      <c r="N56" s="30">
        <f t="shared" si="481"/>
        <v>4.3804317353518369</v>
      </c>
      <c r="O56" s="30">
        <f t="shared" si="481"/>
        <v>4.3804317353518369</v>
      </c>
      <c r="P56" s="30">
        <f t="shared" si="481"/>
        <v>4.3804317353518369</v>
      </c>
      <c r="Q56" s="30">
        <f t="shared" si="481"/>
        <v>4.3601897237463074</v>
      </c>
      <c r="R56" s="30">
        <f t="shared" si="481"/>
        <v>4.3804317353518369</v>
      </c>
      <c r="S56" s="30">
        <f t="shared" si="481"/>
        <v>4.3804317353518369</v>
      </c>
      <c r="T56" s="30">
        <f t="shared" si="481"/>
        <v>4.3804317353518369</v>
      </c>
      <c r="U56" s="30">
        <f t="shared" si="481"/>
        <v>4.3804317353518369</v>
      </c>
      <c r="V56" s="30">
        <f t="shared" si="481"/>
        <v>4.3804317353518369</v>
      </c>
      <c r="W56" s="30">
        <f t="shared" si="481"/>
        <v>4.3804317353518369</v>
      </c>
      <c r="X56" s="30">
        <f t="shared" si="481"/>
        <v>4.3804317353518369</v>
      </c>
      <c r="Y56" s="30">
        <f t="shared" si="481"/>
        <v>5.3920758280731818</v>
      </c>
      <c r="Z56" s="30">
        <f t="shared" si="481"/>
        <v>5.3920758280731818</v>
      </c>
      <c r="AA56" s="30">
        <f t="shared" si="481"/>
        <v>5.3920758280731818</v>
      </c>
      <c r="AB56" s="30">
        <f t="shared" si="481"/>
        <v>5.3920758280731818</v>
      </c>
      <c r="AC56" s="30">
        <f t="shared" si="481"/>
        <v>5.3920758280731818</v>
      </c>
      <c r="AD56" s="30">
        <f t="shared" si="481"/>
        <v>5.3920758280731818</v>
      </c>
      <c r="AE56" s="30">
        <f t="shared" si="481"/>
        <v>5.3920758280731818</v>
      </c>
      <c r="AF56" s="30">
        <f t="shared" si="481"/>
        <v>5.3920758280731818</v>
      </c>
      <c r="AG56" s="30">
        <f t="shared" si="481"/>
        <v>5.3920758280731818</v>
      </c>
      <c r="AH56" s="30">
        <f t="shared" si="481"/>
        <v>5.3920758280731818</v>
      </c>
      <c r="AI56" s="30">
        <f t="shared" si="481"/>
        <v>5.3920758280731818</v>
      </c>
      <c r="AJ56" s="30">
        <f t="shared" si="481"/>
        <v>5.3920758280731818</v>
      </c>
      <c r="AK56" s="30">
        <f t="shared" ref="AK56:BP56" si="482">AK49/(AK95/1000)</f>
        <v>5.3920758280731818</v>
      </c>
      <c r="AL56" s="30">
        <f t="shared" si="482"/>
        <v>5.3920758280731818</v>
      </c>
      <c r="AM56" s="30">
        <f t="shared" si="482"/>
        <v>5.3920758280731818</v>
      </c>
      <c r="AN56" s="30">
        <f t="shared" si="482"/>
        <v>5.3920758280731818</v>
      </c>
      <c r="AO56" s="30">
        <f t="shared" si="482"/>
        <v>5.3920758280731818</v>
      </c>
      <c r="AP56" s="30">
        <f t="shared" si="482"/>
        <v>5.3920758280731818</v>
      </c>
      <c r="AQ56" s="30">
        <f t="shared" si="482"/>
        <v>5.3920758280731818</v>
      </c>
      <c r="AR56" s="30">
        <f t="shared" si="482"/>
        <v>5.3920758280731818</v>
      </c>
      <c r="AS56" s="30">
        <f t="shared" si="482"/>
        <v>5.3920758280731818</v>
      </c>
      <c r="AT56" s="30">
        <f t="shared" si="482"/>
        <v>5.3920758280731818</v>
      </c>
      <c r="AU56" s="30">
        <f t="shared" si="482"/>
        <v>5.3920758280731818</v>
      </c>
      <c r="AV56" s="30">
        <f t="shared" si="482"/>
        <v>5.3920758280731818</v>
      </c>
      <c r="AW56" s="30">
        <f t="shared" si="482"/>
        <v>5.3920758280731818</v>
      </c>
      <c r="AX56" s="30">
        <f t="shared" si="482"/>
        <v>5.3920758280731818</v>
      </c>
      <c r="AY56" s="30">
        <f t="shared" si="482"/>
        <v>5.3920758280731818</v>
      </c>
      <c r="AZ56" s="30">
        <f t="shared" si="482"/>
        <v>5.3920758280731818</v>
      </c>
      <c r="BA56" s="30">
        <f t="shared" si="482"/>
        <v>5.3920758280731818</v>
      </c>
      <c r="BB56" s="30">
        <f t="shared" si="482"/>
        <v>5.3920758280731818</v>
      </c>
      <c r="BC56" s="30">
        <f t="shared" si="482"/>
        <v>5.3920758280731818</v>
      </c>
      <c r="BD56" s="30">
        <f t="shared" si="482"/>
        <v>5.3920758280731818</v>
      </c>
      <c r="BE56" s="30">
        <f t="shared" si="482"/>
        <v>5.3920758280731818</v>
      </c>
      <c r="BF56" s="30">
        <f t="shared" si="482"/>
        <v>5.7451032851289145</v>
      </c>
      <c r="BG56" s="30">
        <f t="shared" si="482"/>
        <v>5.7451032851289145</v>
      </c>
      <c r="BH56" s="30">
        <f t="shared" si="482"/>
        <v>5.7451032851289145</v>
      </c>
      <c r="BI56" s="30">
        <f t="shared" si="482"/>
        <v>5.7451032851289145</v>
      </c>
      <c r="BJ56" s="30">
        <f t="shared" si="482"/>
        <v>5.7451032851289145</v>
      </c>
      <c r="BK56" s="30">
        <f t="shared" si="482"/>
        <v>5.7451032851289145</v>
      </c>
      <c r="BL56" s="30">
        <f t="shared" si="482"/>
        <v>5.7451032851289145</v>
      </c>
      <c r="BM56" s="30">
        <f t="shared" si="482"/>
        <v>5.7451032851289145</v>
      </c>
      <c r="BN56" s="30">
        <f t="shared" si="482"/>
        <v>5.7451032851289145</v>
      </c>
      <c r="BO56" s="30">
        <f t="shared" si="482"/>
        <v>5.7451032851289145</v>
      </c>
      <c r="BP56" s="30">
        <f t="shared" si="482"/>
        <v>5.7451032851289145</v>
      </c>
      <c r="BQ56" s="30">
        <f t="shared" ref="BQ56:CI56" si="483">BQ49/(BQ95/1000)</f>
        <v>5.7451032851289145</v>
      </c>
      <c r="BR56" s="30">
        <f t="shared" si="483"/>
        <v>5.7451032851289145</v>
      </c>
      <c r="BS56" s="30">
        <f t="shared" si="483"/>
        <v>5.7451032851289145</v>
      </c>
      <c r="BT56" s="30">
        <f t="shared" si="483"/>
        <v>5.7451032851289145</v>
      </c>
      <c r="BU56" s="30">
        <f t="shared" si="483"/>
        <v>5.7451032851289145</v>
      </c>
      <c r="BV56" s="30">
        <f t="shared" si="483"/>
        <v>5.7451032851289145</v>
      </c>
      <c r="BW56" s="30">
        <f t="shared" si="483"/>
        <v>5.7451032851289145</v>
      </c>
      <c r="BX56" s="30">
        <f t="shared" si="483"/>
        <v>5.7451032851289145</v>
      </c>
      <c r="BY56" s="30">
        <f t="shared" si="483"/>
        <v>5.7451032851289137</v>
      </c>
      <c r="BZ56" s="30">
        <f t="shared" si="483"/>
        <v>5.7451032851289137</v>
      </c>
      <c r="CA56" s="30">
        <f t="shared" si="483"/>
        <v>5.7451032851289137</v>
      </c>
      <c r="CB56" s="30">
        <f t="shared" si="483"/>
        <v>5.7451032851289137</v>
      </c>
      <c r="CC56" s="30">
        <f t="shared" si="483"/>
        <v>5.7451032851289137</v>
      </c>
      <c r="CD56" s="30">
        <f t="shared" si="483"/>
        <v>5.7451032851289137</v>
      </c>
      <c r="CE56" s="30">
        <f t="shared" si="483"/>
        <v>5.7451032851289137</v>
      </c>
      <c r="CF56" s="30">
        <f t="shared" si="483"/>
        <v>5.7451032851289137</v>
      </c>
      <c r="CG56" s="30">
        <f t="shared" si="483"/>
        <v>5.7451032851289137</v>
      </c>
      <c r="CH56" s="30">
        <f t="shared" si="483"/>
        <v>5.7451032851289137</v>
      </c>
      <c r="CI56" s="30">
        <f t="shared" si="483"/>
        <v>5.7451032851289137</v>
      </c>
    </row>
    <row r="57" spans="1:87" x14ac:dyDescent="0.25">
      <c r="A57" s="16" t="s">
        <v>271</v>
      </c>
      <c r="B57" s="23" t="s">
        <v>135</v>
      </c>
      <c r="C57" s="16"/>
      <c r="E57" s="30">
        <f>E43 *E56*44/28</f>
        <v>3.2696794024590498E-2</v>
      </c>
      <c r="F57" s="30">
        <f t="shared" ref="F57:BQ57" si="484">F43 *F56*44/28</f>
        <v>3.2696794024590498E-2</v>
      </c>
      <c r="G57" s="30">
        <f t="shared" si="484"/>
        <v>3.2696794024590498E-2</v>
      </c>
      <c r="H57" s="30">
        <f t="shared" si="484"/>
        <v>3.2696794024590498E-2</v>
      </c>
      <c r="I57" s="30">
        <f t="shared" si="484"/>
        <v>3.2696794024590498E-2</v>
      </c>
      <c r="J57" s="30">
        <f t="shared" si="484"/>
        <v>3.2696794024590498E-2</v>
      </c>
      <c r="K57" s="30">
        <f t="shared" si="484"/>
        <v>3.2696794024590498E-2</v>
      </c>
      <c r="L57" s="30">
        <f t="shared" si="484"/>
        <v>3.2696794024590498E-2</v>
      </c>
      <c r="M57" s="30">
        <f t="shared" si="484"/>
        <v>3.2696794024590498E-2</v>
      </c>
      <c r="N57" s="30">
        <f t="shared" si="484"/>
        <v>3.2696794024590498E-2</v>
      </c>
      <c r="O57" s="30">
        <f t="shared" si="484"/>
        <v>3.2696794024590498E-2</v>
      </c>
      <c r="P57" s="30">
        <f t="shared" si="484"/>
        <v>3.2696794024590498E-2</v>
      </c>
      <c r="Q57" s="30">
        <f t="shared" si="484"/>
        <v>3.2545701866534937E-2</v>
      </c>
      <c r="R57" s="30">
        <f t="shared" si="484"/>
        <v>3.2696794024590498E-2</v>
      </c>
      <c r="S57" s="30">
        <f t="shared" si="484"/>
        <v>3.2696794024590498E-2</v>
      </c>
      <c r="T57" s="30">
        <f t="shared" si="484"/>
        <v>3.2696794024590498E-2</v>
      </c>
      <c r="U57" s="30">
        <f t="shared" si="484"/>
        <v>3.2696794024590498E-2</v>
      </c>
      <c r="V57" s="30">
        <f t="shared" si="484"/>
        <v>3.2696794024590498E-2</v>
      </c>
      <c r="W57" s="30">
        <f t="shared" si="484"/>
        <v>3.2696794024590498E-2</v>
      </c>
      <c r="X57" s="30">
        <f t="shared" si="484"/>
        <v>3.2696794024590498E-2</v>
      </c>
      <c r="Y57" s="30">
        <f t="shared" si="484"/>
        <v>4.0247994573831956E-2</v>
      </c>
      <c r="Z57" s="30">
        <f t="shared" si="484"/>
        <v>4.0247994573831956E-2</v>
      </c>
      <c r="AA57" s="30">
        <f t="shared" si="484"/>
        <v>4.0247994573831956E-2</v>
      </c>
      <c r="AB57" s="30">
        <f t="shared" si="484"/>
        <v>4.0247994573831956E-2</v>
      </c>
      <c r="AC57" s="30">
        <f t="shared" si="484"/>
        <v>4.0247994573831956E-2</v>
      </c>
      <c r="AD57" s="30">
        <f t="shared" si="484"/>
        <v>4.0247994573831956E-2</v>
      </c>
      <c r="AE57" s="30">
        <f t="shared" si="484"/>
        <v>4.0247994573831956E-2</v>
      </c>
      <c r="AF57" s="30">
        <f t="shared" si="484"/>
        <v>4.0247994573831956E-2</v>
      </c>
      <c r="AG57" s="30">
        <f t="shared" si="484"/>
        <v>4.0247994573831956E-2</v>
      </c>
      <c r="AH57" s="30">
        <f t="shared" si="484"/>
        <v>4.0247994573831956E-2</v>
      </c>
      <c r="AI57" s="30">
        <f t="shared" si="484"/>
        <v>4.0247994573831956E-2</v>
      </c>
      <c r="AJ57" s="30">
        <f t="shared" si="484"/>
        <v>4.0247994573831956E-2</v>
      </c>
      <c r="AK57" s="30">
        <f t="shared" si="484"/>
        <v>4.0247994573831956E-2</v>
      </c>
      <c r="AL57" s="30">
        <f t="shared" si="484"/>
        <v>4.0247994573831956E-2</v>
      </c>
      <c r="AM57" s="30">
        <f t="shared" si="484"/>
        <v>4.0247994573831956E-2</v>
      </c>
      <c r="AN57" s="30">
        <f t="shared" si="484"/>
        <v>4.0247994573831956E-2</v>
      </c>
      <c r="AO57" s="30">
        <f t="shared" si="484"/>
        <v>4.0247994573831956E-2</v>
      </c>
      <c r="AP57" s="30">
        <f t="shared" si="484"/>
        <v>4.0247994573831956E-2</v>
      </c>
      <c r="AQ57" s="30">
        <f t="shared" si="484"/>
        <v>4.0247994573831956E-2</v>
      </c>
      <c r="AR57" s="30">
        <f t="shared" si="484"/>
        <v>4.0247994573831956E-2</v>
      </c>
      <c r="AS57" s="30">
        <f t="shared" si="484"/>
        <v>4.0247994573831956E-2</v>
      </c>
      <c r="AT57" s="30">
        <f t="shared" si="484"/>
        <v>4.0247994573831956E-2</v>
      </c>
      <c r="AU57" s="30">
        <f t="shared" si="484"/>
        <v>4.0247994573831956E-2</v>
      </c>
      <c r="AV57" s="30">
        <f t="shared" si="484"/>
        <v>4.0247994573831956E-2</v>
      </c>
      <c r="AW57" s="30">
        <f t="shared" si="484"/>
        <v>4.0247994573831956E-2</v>
      </c>
      <c r="AX57" s="30">
        <f t="shared" si="484"/>
        <v>4.0247994573831956E-2</v>
      </c>
      <c r="AY57" s="30">
        <f t="shared" si="484"/>
        <v>4.0247994573831956E-2</v>
      </c>
      <c r="AZ57" s="30">
        <f t="shared" si="484"/>
        <v>4.0247994573831956E-2</v>
      </c>
      <c r="BA57" s="30">
        <f t="shared" si="484"/>
        <v>4.0247994573831956E-2</v>
      </c>
      <c r="BB57" s="30">
        <f t="shared" si="484"/>
        <v>4.0247994573831956E-2</v>
      </c>
      <c r="BC57" s="30">
        <f t="shared" si="484"/>
        <v>4.0247994573831956E-2</v>
      </c>
      <c r="BD57" s="30">
        <f t="shared" si="484"/>
        <v>4.0247994573831956E-2</v>
      </c>
      <c r="BE57" s="30">
        <f t="shared" si="484"/>
        <v>4.0247994573831956E-2</v>
      </c>
      <c r="BF57" s="30">
        <f t="shared" si="484"/>
        <v>4.2883092378283687E-2</v>
      </c>
      <c r="BG57" s="30">
        <f t="shared" si="484"/>
        <v>4.2883092378283687E-2</v>
      </c>
      <c r="BH57" s="30">
        <f t="shared" si="484"/>
        <v>4.2883092378283687E-2</v>
      </c>
      <c r="BI57" s="30">
        <f t="shared" si="484"/>
        <v>4.2883092378283687E-2</v>
      </c>
      <c r="BJ57" s="30">
        <f t="shared" si="484"/>
        <v>4.2883092378283687E-2</v>
      </c>
      <c r="BK57" s="30">
        <f t="shared" si="484"/>
        <v>4.2883092378283687E-2</v>
      </c>
      <c r="BL57" s="30">
        <f t="shared" si="484"/>
        <v>4.2883092378283687E-2</v>
      </c>
      <c r="BM57" s="30">
        <f t="shared" si="484"/>
        <v>4.2883092378283687E-2</v>
      </c>
      <c r="BN57" s="30">
        <f t="shared" si="484"/>
        <v>4.2883092378283687E-2</v>
      </c>
      <c r="BO57" s="30">
        <f t="shared" si="484"/>
        <v>4.2883092378283687E-2</v>
      </c>
      <c r="BP57" s="30">
        <f t="shared" si="484"/>
        <v>4.2883092378283687E-2</v>
      </c>
      <c r="BQ57" s="30">
        <f t="shared" si="484"/>
        <v>4.2883092378283687E-2</v>
      </c>
      <c r="BR57" s="30">
        <f t="shared" ref="BR57:CI57" si="485">BR43 *BR56*44/28</f>
        <v>4.2883092378283687E-2</v>
      </c>
      <c r="BS57" s="30">
        <f t="shared" si="485"/>
        <v>4.2883092378283687E-2</v>
      </c>
      <c r="BT57" s="30">
        <f t="shared" si="485"/>
        <v>4.2883092378283687E-2</v>
      </c>
      <c r="BU57" s="30">
        <f t="shared" si="485"/>
        <v>4.2883092378283687E-2</v>
      </c>
      <c r="BV57" s="30">
        <f t="shared" si="485"/>
        <v>4.2883092378283687E-2</v>
      </c>
      <c r="BW57" s="30">
        <f t="shared" si="485"/>
        <v>4.2883092378283687E-2</v>
      </c>
      <c r="BX57" s="30">
        <f t="shared" si="485"/>
        <v>4.2883092378283687E-2</v>
      </c>
      <c r="BY57" s="30">
        <f t="shared" si="485"/>
        <v>4.288309237828368E-2</v>
      </c>
      <c r="BZ57" s="30">
        <f t="shared" si="485"/>
        <v>4.288309237828368E-2</v>
      </c>
      <c r="CA57" s="30">
        <f t="shared" si="485"/>
        <v>4.288309237828368E-2</v>
      </c>
      <c r="CB57" s="30">
        <f t="shared" si="485"/>
        <v>4.288309237828368E-2</v>
      </c>
      <c r="CC57" s="30">
        <f t="shared" si="485"/>
        <v>4.288309237828368E-2</v>
      </c>
      <c r="CD57" s="30">
        <f t="shared" si="485"/>
        <v>4.288309237828368E-2</v>
      </c>
      <c r="CE57" s="30">
        <f t="shared" si="485"/>
        <v>4.288309237828368E-2</v>
      </c>
      <c r="CF57" s="30">
        <f t="shared" si="485"/>
        <v>4.288309237828368E-2</v>
      </c>
      <c r="CG57" s="30">
        <f t="shared" si="485"/>
        <v>4.288309237828368E-2</v>
      </c>
      <c r="CH57" s="30">
        <f t="shared" si="485"/>
        <v>4.288309237828368E-2</v>
      </c>
      <c r="CI57" s="30">
        <f t="shared" si="485"/>
        <v>4.288309237828368E-2</v>
      </c>
    </row>
    <row r="58" spans="1:87" ht="15.75" customHeight="1" x14ac:dyDescent="0.25">
      <c r="A58" s="16" t="s">
        <v>272</v>
      </c>
      <c r="B58" s="2" t="s">
        <v>135</v>
      </c>
      <c r="C58" s="16"/>
      <c r="E58" s="30">
        <f>SUM(E54,E55)*E44*44/28</f>
        <v>8.9284089675043202E-3</v>
      </c>
      <c r="F58" s="30">
        <f t="shared" ref="F58:BQ58" si="486">SUM(F54,F55)*F44*44/28</f>
        <v>8.9284089675043202E-3</v>
      </c>
      <c r="G58" s="30">
        <f t="shared" si="486"/>
        <v>8.9284089675043202E-3</v>
      </c>
      <c r="H58" s="30">
        <f t="shared" si="486"/>
        <v>8.3560496024685984E-3</v>
      </c>
      <c r="I58" s="30">
        <f t="shared" si="486"/>
        <v>8.9284089675043202E-3</v>
      </c>
      <c r="J58" s="30">
        <f t="shared" si="486"/>
        <v>8.9284089675043202E-3</v>
      </c>
      <c r="K58" s="30">
        <f t="shared" si="486"/>
        <v>8.3560496024685984E-3</v>
      </c>
      <c r="L58" s="30">
        <f t="shared" si="486"/>
        <v>4.1166289588512829E-3</v>
      </c>
      <c r="M58" s="30">
        <f t="shared" si="486"/>
        <v>8.9284089675043202E-3</v>
      </c>
      <c r="N58" s="30">
        <f t="shared" si="486"/>
        <v>3.2000994333935611E-3</v>
      </c>
      <c r="O58" s="30">
        <f t="shared" si="486"/>
        <v>4.9276848484428384E-3</v>
      </c>
      <c r="P58" s="30">
        <f t="shared" si="486"/>
        <v>4.9276848484428384E-3</v>
      </c>
      <c r="Q58" s="30">
        <f t="shared" si="486"/>
        <v>1.2846987578895369E-3</v>
      </c>
      <c r="R58" s="30">
        <f t="shared" si="486"/>
        <v>4.317102004562581E-3</v>
      </c>
      <c r="S58" s="30">
        <f t="shared" si="486"/>
        <v>4.9276848484428384E-3</v>
      </c>
      <c r="T58" s="30">
        <f t="shared" si="486"/>
        <v>4.9276848484428384E-3</v>
      </c>
      <c r="U58" s="30">
        <f t="shared" si="486"/>
        <v>4.317102004562581E-3</v>
      </c>
      <c r="V58" s="30">
        <f t="shared" si="486"/>
        <v>2.6363610347985354E-3</v>
      </c>
      <c r="W58" s="30">
        <f t="shared" si="486"/>
        <v>4.9276848484428384E-3</v>
      </c>
      <c r="X58" s="30">
        <f t="shared" si="486"/>
        <v>2.199918403628192E-3</v>
      </c>
      <c r="Y58" s="30">
        <f t="shared" si="486"/>
        <v>1.2609252900801842E-2</v>
      </c>
      <c r="Z58" s="30">
        <f t="shared" si="486"/>
        <v>1.2609252900801842E-2</v>
      </c>
      <c r="AA58" s="30">
        <f t="shared" si="486"/>
        <v>1.2609252900801842E-2</v>
      </c>
      <c r="AB58" s="30">
        <f t="shared" si="486"/>
        <v>1.2609252900801842E-2</v>
      </c>
      <c r="AC58" s="30">
        <f t="shared" si="486"/>
        <v>1.1920176143591964E-2</v>
      </c>
      <c r="AD58" s="30">
        <f t="shared" si="486"/>
        <v>1.2609252900801842E-2</v>
      </c>
      <c r="AE58" s="30">
        <f t="shared" si="486"/>
        <v>1.2609252900801842E-2</v>
      </c>
      <c r="AF58" s="30">
        <f t="shared" si="486"/>
        <v>1.1920176143591964E-2</v>
      </c>
      <c r="AG58" s="30">
        <f t="shared" si="486"/>
        <v>5.6663276488827657E-3</v>
      </c>
      <c r="AH58" s="30">
        <f t="shared" si="486"/>
        <v>1.2609252900801842E-2</v>
      </c>
      <c r="AI58" s="30">
        <f t="shared" si="486"/>
        <v>4.3438656961362751E-3</v>
      </c>
      <c r="AJ58" s="30">
        <f t="shared" si="486"/>
        <v>1.0510106944061381E-2</v>
      </c>
      <c r="AK58" s="30">
        <f t="shared" si="486"/>
        <v>1.0510106944061381E-2</v>
      </c>
      <c r="AL58" s="30">
        <f t="shared" si="486"/>
        <v>1.0510106944061381E-2</v>
      </c>
      <c r="AM58" s="30">
        <f t="shared" si="486"/>
        <v>1.0510106944061381E-2</v>
      </c>
      <c r="AN58" s="30">
        <f t="shared" si="486"/>
        <v>9.8009746522329643E-3</v>
      </c>
      <c r="AO58" s="30">
        <f t="shared" si="486"/>
        <v>1.0510106944061381E-2</v>
      </c>
      <c r="AP58" s="30">
        <f t="shared" si="486"/>
        <v>1.0510106944061381E-2</v>
      </c>
      <c r="AQ58" s="30">
        <f t="shared" si="486"/>
        <v>9.8009746522329643E-3</v>
      </c>
      <c r="AR58" s="30">
        <f t="shared" si="486"/>
        <v>4.8896436448887951E-3</v>
      </c>
      <c r="AS58" s="30">
        <f t="shared" si="486"/>
        <v>1.0510106944061381E-2</v>
      </c>
      <c r="AT58" s="30">
        <f t="shared" si="486"/>
        <v>3.8190792069511602E-3</v>
      </c>
      <c r="AU58" s="30">
        <f t="shared" si="486"/>
        <v>8.4109609873209198E-3</v>
      </c>
      <c r="AV58" s="30">
        <f t="shared" si="486"/>
        <v>8.4109609873209198E-3</v>
      </c>
      <c r="AW58" s="30">
        <f t="shared" si="486"/>
        <v>8.4109609873209198E-3</v>
      </c>
      <c r="AX58" s="30">
        <f t="shared" si="486"/>
        <v>8.4109609873209198E-3</v>
      </c>
      <c r="AY58" s="30">
        <f t="shared" si="486"/>
        <v>7.6817731608739637E-3</v>
      </c>
      <c r="AZ58" s="30">
        <f t="shared" si="486"/>
        <v>8.4109609873209198E-3</v>
      </c>
      <c r="BA58" s="30">
        <f t="shared" si="486"/>
        <v>8.4109609873209198E-3</v>
      </c>
      <c r="BB58" s="30">
        <f t="shared" si="486"/>
        <v>7.6817731608739637E-3</v>
      </c>
      <c r="BC58" s="30">
        <f t="shared" si="486"/>
        <v>4.1129596408948244E-3</v>
      </c>
      <c r="BD58" s="30">
        <f t="shared" si="486"/>
        <v>8.4109609873209198E-3</v>
      </c>
      <c r="BE58" s="30">
        <f t="shared" si="486"/>
        <v>3.2942927177660448E-3</v>
      </c>
      <c r="BF58" s="30">
        <f t="shared" si="486"/>
        <v>1.8570188495074139E-2</v>
      </c>
      <c r="BG58" s="30">
        <f t="shared" si="486"/>
        <v>1.8570188495074139E-2</v>
      </c>
      <c r="BH58" s="30">
        <f t="shared" si="486"/>
        <v>1.8570188495074139E-2</v>
      </c>
      <c r="BI58" s="30">
        <f t="shared" si="486"/>
        <v>1.7885061049352585E-2</v>
      </c>
      <c r="BJ58" s="30">
        <f t="shared" si="486"/>
        <v>1.8570188495074139E-2</v>
      </c>
      <c r="BK58" s="30">
        <f t="shared" si="486"/>
        <v>1.8570188495074139E-2</v>
      </c>
      <c r="BL58" s="30">
        <f t="shared" si="486"/>
        <v>1.7885061049352585E-2</v>
      </c>
      <c r="BM58" s="30">
        <f t="shared" si="486"/>
        <v>7.9374045404794862E-3</v>
      </c>
      <c r="BN58" s="30">
        <f t="shared" si="486"/>
        <v>5.9121123586519334E-3</v>
      </c>
      <c r="BO58" s="30">
        <f t="shared" si="486"/>
        <v>1.013147107079267E-2</v>
      </c>
      <c r="BP58" s="30">
        <f t="shared" si="486"/>
        <v>1.013147107079267E-2</v>
      </c>
      <c r="BQ58" s="30">
        <f t="shared" si="486"/>
        <v>1.013147107079267E-2</v>
      </c>
      <c r="BR58" s="30">
        <f t="shared" ref="BR58:CI58" si="487">SUM(BR54,BR55)*BR44*44/28</f>
        <v>9.3657189363040901E-3</v>
      </c>
      <c r="BS58" s="30">
        <f t="shared" si="487"/>
        <v>1.013147107079267E-2</v>
      </c>
      <c r="BT58" s="30">
        <f t="shared" si="487"/>
        <v>1.013147107079267E-2</v>
      </c>
      <c r="BU58" s="30">
        <f t="shared" si="487"/>
        <v>9.3657189363040901E-3</v>
      </c>
      <c r="BV58" s="30">
        <f t="shared" si="487"/>
        <v>4.8150790934953424E-3</v>
      </c>
      <c r="BW58" s="30">
        <f t="shared" si="487"/>
        <v>1.013147107079267E-2</v>
      </c>
      <c r="BX58" s="30">
        <f t="shared" si="487"/>
        <v>3.8024330025815656E-3</v>
      </c>
      <c r="BY58" s="30">
        <f t="shared" si="487"/>
        <v>1.2078867399473009E-2</v>
      </c>
      <c r="BZ58" s="30">
        <f t="shared" si="487"/>
        <v>1.2078867399473009E-2</v>
      </c>
      <c r="CA58" s="30">
        <f t="shared" si="487"/>
        <v>1.2078867399473009E-2</v>
      </c>
      <c r="CB58" s="30">
        <f t="shared" si="487"/>
        <v>1.1331720962392202E-2</v>
      </c>
      <c r="CC58" s="30">
        <f t="shared" si="487"/>
        <v>1.2078867399473009E-2</v>
      </c>
      <c r="CD58" s="30">
        <f t="shared" si="487"/>
        <v>1.2078867399473009E-2</v>
      </c>
      <c r="CE58" s="30">
        <f t="shared" si="487"/>
        <v>1.1331720962392202E-2</v>
      </c>
      <c r="CF58" s="30">
        <f t="shared" si="487"/>
        <v>5.5356157351070679E-3</v>
      </c>
      <c r="CG58" s="30">
        <f t="shared" si="487"/>
        <v>1.2078867399473009E-2</v>
      </c>
      <c r="CH58" s="30">
        <f t="shared" si="487"/>
        <v>1.2078867399473009E-2</v>
      </c>
      <c r="CI58" s="30">
        <f t="shared" si="487"/>
        <v>4.2892820847516503E-3</v>
      </c>
    </row>
    <row r="59" spans="1:87" x14ac:dyDescent="0.25">
      <c r="A59" s="16" t="s">
        <v>139</v>
      </c>
      <c r="B59" s="23"/>
      <c r="C59" s="23"/>
      <c r="E59" s="4">
        <f>1-E45</f>
        <v>1</v>
      </c>
      <c r="F59" s="4">
        <f t="shared" ref="F59:BQ59" si="488">1-F45</f>
        <v>1</v>
      </c>
      <c r="G59" s="4">
        <f t="shared" si="488"/>
        <v>1</v>
      </c>
      <c r="H59" s="4">
        <f t="shared" si="488"/>
        <v>1</v>
      </c>
      <c r="I59" s="4">
        <f t="shared" si="488"/>
        <v>1</v>
      </c>
      <c r="J59" s="4">
        <f t="shared" si="488"/>
        <v>1</v>
      </c>
      <c r="K59" s="4">
        <f t="shared" si="488"/>
        <v>1</v>
      </c>
      <c r="L59" s="4">
        <f t="shared" si="488"/>
        <v>0.37</v>
      </c>
      <c r="M59" s="4">
        <f t="shared" si="488"/>
        <v>1</v>
      </c>
      <c r="N59" s="4">
        <f t="shared" si="488"/>
        <v>1</v>
      </c>
      <c r="O59" s="4">
        <f t="shared" si="488"/>
        <v>1</v>
      </c>
      <c r="P59" s="4">
        <f t="shared" si="488"/>
        <v>1</v>
      </c>
      <c r="Q59" s="4">
        <f t="shared" si="488"/>
        <v>0</v>
      </c>
      <c r="R59" s="4">
        <f t="shared" si="488"/>
        <v>1</v>
      </c>
      <c r="S59" s="4">
        <f t="shared" si="488"/>
        <v>1</v>
      </c>
      <c r="T59" s="4">
        <f t="shared" si="488"/>
        <v>1</v>
      </c>
      <c r="U59" s="4">
        <f t="shared" si="488"/>
        <v>1</v>
      </c>
      <c r="V59" s="4">
        <f t="shared" si="488"/>
        <v>0.37</v>
      </c>
      <c r="W59" s="4">
        <f t="shared" si="488"/>
        <v>1</v>
      </c>
      <c r="X59" s="4">
        <f t="shared" si="488"/>
        <v>1</v>
      </c>
      <c r="Y59" s="4">
        <f t="shared" si="488"/>
        <v>1</v>
      </c>
      <c r="Z59" s="4">
        <f t="shared" si="488"/>
        <v>1</v>
      </c>
      <c r="AA59" s="4">
        <f t="shared" si="488"/>
        <v>1</v>
      </c>
      <c r="AB59" s="4">
        <f t="shared" si="488"/>
        <v>1</v>
      </c>
      <c r="AC59" s="4">
        <f t="shared" si="488"/>
        <v>1</v>
      </c>
      <c r="AD59" s="4">
        <f t="shared" si="488"/>
        <v>1</v>
      </c>
      <c r="AE59" s="4">
        <f t="shared" si="488"/>
        <v>1</v>
      </c>
      <c r="AF59" s="4">
        <f t="shared" si="488"/>
        <v>1</v>
      </c>
      <c r="AG59" s="4">
        <f t="shared" si="488"/>
        <v>0.37</v>
      </c>
      <c r="AH59" s="4">
        <f t="shared" si="488"/>
        <v>1</v>
      </c>
      <c r="AI59" s="4">
        <f t="shared" si="488"/>
        <v>1</v>
      </c>
      <c r="AJ59" s="4">
        <f t="shared" si="488"/>
        <v>1</v>
      </c>
      <c r="AK59" s="4">
        <f t="shared" si="488"/>
        <v>1</v>
      </c>
      <c r="AL59" s="4">
        <f t="shared" si="488"/>
        <v>1</v>
      </c>
      <c r="AM59" s="4">
        <f t="shared" si="488"/>
        <v>1</v>
      </c>
      <c r="AN59" s="4">
        <f t="shared" si="488"/>
        <v>1</v>
      </c>
      <c r="AO59" s="4">
        <f t="shared" si="488"/>
        <v>1</v>
      </c>
      <c r="AP59" s="4">
        <f t="shared" si="488"/>
        <v>1</v>
      </c>
      <c r="AQ59" s="4">
        <f t="shared" si="488"/>
        <v>1</v>
      </c>
      <c r="AR59" s="4">
        <f t="shared" si="488"/>
        <v>0.37</v>
      </c>
      <c r="AS59" s="4">
        <f t="shared" si="488"/>
        <v>1</v>
      </c>
      <c r="AT59" s="4">
        <f t="shared" si="488"/>
        <v>1</v>
      </c>
      <c r="AU59" s="4">
        <f t="shared" si="488"/>
        <v>1</v>
      </c>
      <c r="AV59" s="4">
        <f t="shared" si="488"/>
        <v>1</v>
      </c>
      <c r="AW59" s="4">
        <f t="shared" si="488"/>
        <v>1</v>
      </c>
      <c r="AX59" s="4">
        <f t="shared" si="488"/>
        <v>1</v>
      </c>
      <c r="AY59" s="4">
        <f t="shared" si="488"/>
        <v>1</v>
      </c>
      <c r="AZ59" s="4">
        <f t="shared" si="488"/>
        <v>1</v>
      </c>
      <c r="BA59" s="4">
        <f t="shared" si="488"/>
        <v>1</v>
      </c>
      <c r="BB59" s="4">
        <f t="shared" si="488"/>
        <v>1</v>
      </c>
      <c r="BC59" s="4">
        <f t="shared" si="488"/>
        <v>0.37</v>
      </c>
      <c r="BD59" s="4">
        <f t="shared" si="488"/>
        <v>1</v>
      </c>
      <c r="BE59" s="4">
        <f t="shared" si="488"/>
        <v>1</v>
      </c>
      <c r="BF59" s="4">
        <f t="shared" si="488"/>
        <v>1</v>
      </c>
      <c r="BG59" s="4">
        <f t="shared" si="488"/>
        <v>1</v>
      </c>
      <c r="BH59" s="4">
        <f t="shared" si="488"/>
        <v>1</v>
      </c>
      <c r="BI59" s="4">
        <f t="shared" si="488"/>
        <v>1</v>
      </c>
      <c r="BJ59" s="4">
        <f t="shared" si="488"/>
        <v>1</v>
      </c>
      <c r="BK59" s="4">
        <f t="shared" si="488"/>
        <v>1</v>
      </c>
      <c r="BL59" s="4">
        <f t="shared" si="488"/>
        <v>1</v>
      </c>
      <c r="BM59" s="4">
        <f t="shared" si="488"/>
        <v>0.37</v>
      </c>
      <c r="BN59" s="4">
        <f t="shared" si="488"/>
        <v>1</v>
      </c>
      <c r="BO59" s="4">
        <f t="shared" si="488"/>
        <v>1</v>
      </c>
      <c r="BP59" s="4">
        <f t="shared" si="488"/>
        <v>1</v>
      </c>
      <c r="BQ59" s="4">
        <f t="shared" si="488"/>
        <v>1</v>
      </c>
      <c r="BR59" s="4">
        <f t="shared" ref="BR59:CI59" si="489">1-BR45</f>
        <v>1</v>
      </c>
      <c r="BS59" s="4">
        <f t="shared" si="489"/>
        <v>1</v>
      </c>
      <c r="BT59" s="4">
        <f t="shared" si="489"/>
        <v>1</v>
      </c>
      <c r="BU59" s="4">
        <f t="shared" si="489"/>
        <v>1</v>
      </c>
      <c r="BV59" s="4">
        <f t="shared" si="489"/>
        <v>0.37</v>
      </c>
      <c r="BW59" s="4">
        <f t="shared" si="489"/>
        <v>1</v>
      </c>
      <c r="BX59" s="4">
        <f t="shared" si="489"/>
        <v>1</v>
      </c>
      <c r="BY59" s="4">
        <f t="shared" si="489"/>
        <v>1</v>
      </c>
      <c r="BZ59" s="4">
        <f t="shared" si="489"/>
        <v>1</v>
      </c>
      <c r="CA59" s="4">
        <f t="shared" si="489"/>
        <v>1</v>
      </c>
      <c r="CB59" s="4">
        <f t="shared" si="489"/>
        <v>1</v>
      </c>
      <c r="CC59" s="4">
        <f t="shared" si="489"/>
        <v>1</v>
      </c>
      <c r="CD59" s="4">
        <f t="shared" si="489"/>
        <v>1</v>
      </c>
      <c r="CE59" s="4">
        <f t="shared" si="489"/>
        <v>1</v>
      </c>
      <c r="CF59" s="4">
        <f t="shared" si="489"/>
        <v>0.37</v>
      </c>
      <c r="CG59" s="4">
        <f t="shared" si="489"/>
        <v>1</v>
      </c>
      <c r="CH59" s="4">
        <f t="shared" si="489"/>
        <v>1</v>
      </c>
      <c r="CI59" s="4">
        <f t="shared" si="489"/>
        <v>1</v>
      </c>
    </row>
    <row r="60" spans="1:87" x14ac:dyDescent="0.25">
      <c r="A60" s="16" t="s">
        <v>138</v>
      </c>
      <c r="B60" s="23"/>
      <c r="C60" s="23"/>
      <c r="E60" s="4">
        <f>1-E46</f>
        <v>1</v>
      </c>
      <c r="F60" s="4">
        <f t="shared" ref="F60:BQ60" si="490">1-F46</f>
        <v>1</v>
      </c>
      <c r="G60" s="4">
        <f t="shared" si="490"/>
        <v>1</v>
      </c>
      <c r="H60" s="4">
        <f t="shared" si="490"/>
        <v>0.5</v>
      </c>
      <c r="I60" s="4">
        <f t="shared" si="490"/>
        <v>1</v>
      </c>
      <c r="J60" s="4">
        <f t="shared" si="490"/>
        <v>1</v>
      </c>
      <c r="K60" s="4">
        <f t="shared" si="490"/>
        <v>0.5</v>
      </c>
      <c r="L60" s="4">
        <f t="shared" si="490"/>
        <v>1</v>
      </c>
      <c r="M60" s="4">
        <f t="shared" si="490"/>
        <v>1</v>
      </c>
      <c r="N60" s="4">
        <f t="shared" si="490"/>
        <v>1</v>
      </c>
      <c r="O60" s="4">
        <f t="shared" si="490"/>
        <v>1</v>
      </c>
      <c r="P60" s="4">
        <f t="shared" si="490"/>
        <v>1</v>
      </c>
      <c r="Q60" s="4">
        <f t="shared" si="490"/>
        <v>1</v>
      </c>
      <c r="R60" s="4">
        <f t="shared" si="490"/>
        <v>0.5</v>
      </c>
      <c r="S60" s="4">
        <f t="shared" si="490"/>
        <v>1</v>
      </c>
      <c r="T60" s="4">
        <f t="shared" si="490"/>
        <v>1</v>
      </c>
      <c r="U60" s="4">
        <f t="shared" si="490"/>
        <v>0.5</v>
      </c>
      <c r="V60" s="4">
        <f t="shared" si="490"/>
        <v>1</v>
      </c>
      <c r="W60" s="4">
        <f t="shared" si="490"/>
        <v>1</v>
      </c>
      <c r="X60" s="4">
        <f t="shared" si="490"/>
        <v>1</v>
      </c>
      <c r="Y60" s="4">
        <f t="shared" si="490"/>
        <v>1</v>
      </c>
      <c r="Z60" s="4">
        <f t="shared" si="490"/>
        <v>1</v>
      </c>
      <c r="AA60" s="4">
        <f t="shared" si="490"/>
        <v>1</v>
      </c>
      <c r="AB60" s="4">
        <f t="shared" si="490"/>
        <v>1</v>
      </c>
      <c r="AC60" s="4">
        <f t="shared" si="490"/>
        <v>0.5</v>
      </c>
      <c r="AD60" s="4">
        <f t="shared" si="490"/>
        <v>1</v>
      </c>
      <c r="AE60" s="4">
        <f t="shared" si="490"/>
        <v>1</v>
      </c>
      <c r="AF60" s="4">
        <f t="shared" si="490"/>
        <v>0.5</v>
      </c>
      <c r="AG60" s="4">
        <f t="shared" si="490"/>
        <v>1</v>
      </c>
      <c r="AH60" s="4">
        <f t="shared" si="490"/>
        <v>1</v>
      </c>
      <c r="AI60" s="4">
        <f t="shared" si="490"/>
        <v>1</v>
      </c>
      <c r="AJ60" s="4">
        <f t="shared" si="490"/>
        <v>1</v>
      </c>
      <c r="AK60" s="4">
        <f t="shared" si="490"/>
        <v>1</v>
      </c>
      <c r="AL60" s="4">
        <f t="shared" si="490"/>
        <v>1</v>
      </c>
      <c r="AM60" s="4">
        <f t="shared" si="490"/>
        <v>1</v>
      </c>
      <c r="AN60" s="4">
        <f t="shared" si="490"/>
        <v>0.5</v>
      </c>
      <c r="AO60" s="4">
        <f t="shared" si="490"/>
        <v>1</v>
      </c>
      <c r="AP60" s="4">
        <f t="shared" si="490"/>
        <v>1</v>
      </c>
      <c r="AQ60" s="4">
        <f t="shared" si="490"/>
        <v>0.5</v>
      </c>
      <c r="AR60" s="4">
        <f t="shared" si="490"/>
        <v>1</v>
      </c>
      <c r="AS60" s="4">
        <f t="shared" si="490"/>
        <v>1</v>
      </c>
      <c r="AT60" s="4">
        <f t="shared" si="490"/>
        <v>1</v>
      </c>
      <c r="AU60" s="4">
        <f t="shared" si="490"/>
        <v>1</v>
      </c>
      <c r="AV60" s="4">
        <f t="shared" si="490"/>
        <v>1</v>
      </c>
      <c r="AW60" s="4">
        <f t="shared" si="490"/>
        <v>1</v>
      </c>
      <c r="AX60" s="4">
        <f t="shared" si="490"/>
        <v>1</v>
      </c>
      <c r="AY60" s="4">
        <f t="shared" si="490"/>
        <v>0.5</v>
      </c>
      <c r="AZ60" s="4">
        <f t="shared" si="490"/>
        <v>1</v>
      </c>
      <c r="BA60" s="4">
        <f t="shared" si="490"/>
        <v>1</v>
      </c>
      <c r="BB60" s="4">
        <f t="shared" si="490"/>
        <v>0.5</v>
      </c>
      <c r="BC60" s="4">
        <f t="shared" si="490"/>
        <v>1</v>
      </c>
      <c r="BD60" s="4">
        <f t="shared" si="490"/>
        <v>1</v>
      </c>
      <c r="BE60" s="4">
        <f t="shared" si="490"/>
        <v>1</v>
      </c>
      <c r="BF60" s="4">
        <f t="shared" si="490"/>
        <v>1</v>
      </c>
      <c r="BG60" s="4">
        <f t="shared" si="490"/>
        <v>1</v>
      </c>
      <c r="BH60" s="4">
        <f t="shared" si="490"/>
        <v>1</v>
      </c>
      <c r="BI60" s="4">
        <f t="shared" si="490"/>
        <v>0.5</v>
      </c>
      <c r="BJ60" s="4">
        <f t="shared" si="490"/>
        <v>1</v>
      </c>
      <c r="BK60" s="4">
        <f t="shared" si="490"/>
        <v>1</v>
      </c>
      <c r="BL60" s="4">
        <f t="shared" si="490"/>
        <v>0.5</v>
      </c>
      <c r="BM60" s="4">
        <f t="shared" si="490"/>
        <v>1</v>
      </c>
      <c r="BN60" s="4">
        <f t="shared" si="490"/>
        <v>1</v>
      </c>
      <c r="BO60" s="4">
        <f t="shared" si="490"/>
        <v>1</v>
      </c>
      <c r="BP60" s="4">
        <f t="shared" si="490"/>
        <v>1</v>
      </c>
      <c r="BQ60" s="4">
        <f t="shared" si="490"/>
        <v>1</v>
      </c>
      <c r="BR60" s="4">
        <f t="shared" ref="BR60:CI60" si="491">1-BR46</f>
        <v>0.5</v>
      </c>
      <c r="BS60" s="4">
        <f t="shared" si="491"/>
        <v>1</v>
      </c>
      <c r="BT60" s="4">
        <f t="shared" si="491"/>
        <v>1</v>
      </c>
      <c r="BU60" s="4">
        <f t="shared" si="491"/>
        <v>0.5</v>
      </c>
      <c r="BV60" s="4">
        <f t="shared" si="491"/>
        <v>1</v>
      </c>
      <c r="BW60" s="4">
        <f t="shared" si="491"/>
        <v>1</v>
      </c>
      <c r="BX60" s="4">
        <f t="shared" si="491"/>
        <v>1</v>
      </c>
      <c r="BY60" s="4">
        <f t="shared" si="491"/>
        <v>1</v>
      </c>
      <c r="BZ60" s="4">
        <f t="shared" si="491"/>
        <v>1</v>
      </c>
      <c r="CA60" s="4">
        <f t="shared" si="491"/>
        <v>1</v>
      </c>
      <c r="CB60" s="4">
        <f t="shared" si="491"/>
        <v>0.5</v>
      </c>
      <c r="CC60" s="4">
        <f t="shared" si="491"/>
        <v>1</v>
      </c>
      <c r="CD60" s="4">
        <f t="shared" si="491"/>
        <v>1</v>
      </c>
      <c r="CE60" s="4">
        <f t="shared" si="491"/>
        <v>0.5</v>
      </c>
      <c r="CF60" s="4">
        <f t="shared" si="491"/>
        <v>1</v>
      </c>
      <c r="CG60" s="4">
        <f t="shared" si="491"/>
        <v>1</v>
      </c>
      <c r="CH60" s="4">
        <f t="shared" si="491"/>
        <v>1</v>
      </c>
      <c r="CI60" s="4">
        <f t="shared" si="491"/>
        <v>1</v>
      </c>
    </row>
    <row r="61" spans="1:87" x14ac:dyDescent="0.25">
      <c r="A61" s="23"/>
      <c r="B61" s="23"/>
      <c r="C61" s="2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25">
      <c r="A62" s="16" t="s">
        <v>148</v>
      </c>
      <c r="B62" s="2" t="s">
        <v>146</v>
      </c>
      <c r="C62" s="2" t="s">
        <v>152</v>
      </c>
      <c r="E62" s="3">
        <v>18.600000000000001</v>
      </c>
      <c r="F62" s="3">
        <v>18.600000000000001</v>
      </c>
      <c r="G62" s="3">
        <v>18.600000000000001</v>
      </c>
      <c r="H62" s="3">
        <v>18.600000000000001</v>
      </c>
      <c r="I62" s="3">
        <v>18.600000000000001</v>
      </c>
      <c r="J62" s="3">
        <v>18.600000000000001</v>
      </c>
      <c r="K62" s="3">
        <v>18.600000000000001</v>
      </c>
      <c r="L62" s="3">
        <v>18.600000000000001</v>
      </c>
      <c r="M62" s="3">
        <v>18.600000000000001</v>
      </c>
      <c r="N62" s="3">
        <f>18.6-1.8</f>
        <v>16.8</v>
      </c>
      <c r="O62" s="3">
        <v>18.600000000000001</v>
      </c>
      <c r="P62" s="3">
        <v>18.600000000000001</v>
      </c>
      <c r="Q62" s="3">
        <v>18.600000000000001</v>
      </c>
      <c r="R62" s="3">
        <v>18.600000000000001</v>
      </c>
      <c r="S62" s="3">
        <v>18.600000000000001</v>
      </c>
      <c r="T62" s="3">
        <v>18.600000000000001</v>
      </c>
      <c r="U62" s="3">
        <v>18.600000000000001</v>
      </c>
      <c r="V62" s="3">
        <v>18.600000000000001</v>
      </c>
      <c r="W62" s="3">
        <v>18.600000000000001</v>
      </c>
      <c r="X62" s="3">
        <f>18.6-1.8</f>
        <v>16.8</v>
      </c>
      <c r="Y62" s="3">
        <v>18.600000000000001</v>
      </c>
      <c r="Z62" s="3">
        <v>18.600000000000001</v>
      </c>
      <c r="AA62" s="3">
        <v>18.600000000000001</v>
      </c>
      <c r="AB62" s="3">
        <v>18.600000000000001</v>
      </c>
      <c r="AC62" s="3">
        <v>18.600000000000001</v>
      </c>
      <c r="AD62" s="3">
        <v>18.600000000000001</v>
      </c>
      <c r="AE62" s="3">
        <v>18.600000000000001</v>
      </c>
      <c r="AF62" s="3">
        <v>18.600000000000001</v>
      </c>
      <c r="AG62" s="3">
        <v>18.600000000000001</v>
      </c>
      <c r="AH62" s="3">
        <v>18.600000000000001</v>
      </c>
      <c r="AI62" s="3">
        <f>18.6-1.8</f>
        <v>16.8</v>
      </c>
      <c r="AJ62" s="3">
        <v>18.600000000000001</v>
      </c>
      <c r="AK62" s="3">
        <v>18.600000000000001</v>
      </c>
      <c r="AL62" s="3">
        <v>18.600000000000001</v>
      </c>
      <c r="AM62" s="3">
        <v>18.600000000000001</v>
      </c>
      <c r="AN62" s="3">
        <v>18.600000000000001</v>
      </c>
      <c r="AO62" s="3">
        <v>18.600000000000001</v>
      </c>
      <c r="AP62" s="3">
        <v>18.600000000000001</v>
      </c>
      <c r="AQ62" s="3">
        <v>18.600000000000001</v>
      </c>
      <c r="AR62" s="3">
        <v>18.600000000000001</v>
      </c>
      <c r="AS62" s="3">
        <v>18.600000000000001</v>
      </c>
      <c r="AT62" s="3">
        <v>16.8</v>
      </c>
      <c r="AU62" s="3">
        <v>18.600000000000001</v>
      </c>
      <c r="AV62" s="3">
        <v>18.600000000000001</v>
      </c>
      <c r="AW62" s="3">
        <v>18.600000000000001</v>
      </c>
      <c r="AX62" s="3">
        <v>18.600000000000001</v>
      </c>
      <c r="AY62" s="3">
        <v>18.600000000000001</v>
      </c>
      <c r="AZ62" s="3">
        <v>18.600000000000001</v>
      </c>
      <c r="BA62" s="3">
        <v>18.600000000000001</v>
      </c>
      <c r="BB62" s="3">
        <v>18.600000000000001</v>
      </c>
      <c r="BC62" s="3">
        <v>18.600000000000001</v>
      </c>
      <c r="BD62" s="3">
        <v>18.600000000000001</v>
      </c>
      <c r="BE62" s="3">
        <v>16.8</v>
      </c>
      <c r="BF62" s="3">
        <v>18.600000000000001</v>
      </c>
      <c r="BG62" s="3">
        <v>18.600000000000001</v>
      </c>
      <c r="BH62" s="3">
        <v>18.600000000000001</v>
      </c>
      <c r="BI62" s="3">
        <v>18.600000000000001</v>
      </c>
      <c r="BJ62" s="3">
        <v>18.600000000000001</v>
      </c>
      <c r="BK62" s="3">
        <v>18.600000000000001</v>
      </c>
      <c r="BL62" s="3">
        <v>18.600000000000001</v>
      </c>
      <c r="BM62" s="3">
        <v>18.600000000000001</v>
      </c>
      <c r="BN62" s="3">
        <v>16.8</v>
      </c>
      <c r="BO62" s="3">
        <v>18.600000000000001</v>
      </c>
      <c r="BP62" s="3">
        <v>18.600000000000001</v>
      </c>
      <c r="BQ62" s="3">
        <v>18.600000000000001</v>
      </c>
      <c r="BR62" s="3">
        <v>18.600000000000001</v>
      </c>
      <c r="BS62" s="3">
        <v>18.600000000000001</v>
      </c>
      <c r="BT62" s="3">
        <v>18.600000000000001</v>
      </c>
      <c r="BU62" s="3">
        <v>18.600000000000001</v>
      </c>
      <c r="BV62" s="3">
        <v>18.600000000000001</v>
      </c>
      <c r="BW62" s="3">
        <v>18.600000000000001</v>
      </c>
      <c r="BX62" s="3">
        <v>16.8</v>
      </c>
      <c r="BY62" s="3">
        <v>18.600000000000001</v>
      </c>
      <c r="BZ62" s="3">
        <v>18.600000000000001</v>
      </c>
      <c r="CA62" s="3">
        <v>18.600000000000001</v>
      </c>
      <c r="CB62" s="3">
        <v>18.600000000000001</v>
      </c>
      <c r="CC62" s="3">
        <v>18.600000000000001</v>
      </c>
      <c r="CD62" s="3">
        <v>18.600000000000001</v>
      </c>
      <c r="CE62" s="3">
        <v>18.600000000000001</v>
      </c>
      <c r="CF62" s="3">
        <v>18.600000000000001</v>
      </c>
      <c r="CG62" s="3">
        <v>18.600000000000001</v>
      </c>
      <c r="CH62" s="3">
        <v>18.600000000000001</v>
      </c>
      <c r="CI62" s="3">
        <v>16.8</v>
      </c>
    </row>
    <row r="63" spans="1:87" x14ac:dyDescent="0.25">
      <c r="A63" s="16" t="s">
        <v>148</v>
      </c>
      <c r="B63" s="2" t="s">
        <v>97</v>
      </c>
      <c r="E63" s="4">
        <f t="shared" ref="E63:L63" si="492">+E62+273.15</f>
        <v>291.75</v>
      </c>
      <c r="F63" s="4">
        <f t="shared" si="492"/>
        <v>291.75</v>
      </c>
      <c r="G63" s="4">
        <f t="shared" si="492"/>
        <v>291.75</v>
      </c>
      <c r="H63" s="4">
        <f t="shared" si="492"/>
        <v>291.75</v>
      </c>
      <c r="I63" s="4">
        <f t="shared" si="492"/>
        <v>291.75</v>
      </c>
      <c r="J63" s="4">
        <f t="shared" si="492"/>
        <v>291.75</v>
      </c>
      <c r="K63" s="4">
        <f t="shared" si="492"/>
        <v>291.75</v>
      </c>
      <c r="L63" s="4">
        <f t="shared" si="492"/>
        <v>291.75</v>
      </c>
      <c r="M63" s="4">
        <f t="shared" ref="M63:CC63" si="493">+M62+273.15</f>
        <v>291.75</v>
      </c>
      <c r="N63" s="4">
        <f t="shared" ref="N63" si="494">+N62+273.15</f>
        <v>289.95</v>
      </c>
      <c r="O63" s="4">
        <f t="shared" si="493"/>
        <v>291.75</v>
      </c>
      <c r="P63" s="4">
        <f t="shared" ref="P63:R63" si="495">+P62+273.15</f>
        <v>291.75</v>
      </c>
      <c r="Q63" s="4">
        <f t="shared" si="495"/>
        <v>291.75</v>
      </c>
      <c r="R63" s="4">
        <f t="shared" si="495"/>
        <v>291.75</v>
      </c>
      <c r="S63" s="4">
        <f t="shared" si="493"/>
        <v>291.75</v>
      </c>
      <c r="T63" s="4">
        <f t="shared" ref="T63:U63" si="496">+T62+273.15</f>
        <v>291.75</v>
      </c>
      <c r="U63" s="4">
        <f t="shared" si="496"/>
        <v>291.75</v>
      </c>
      <c r="V63" s="4">
        <f t="shared" ref="V63" si="497">+V62+273.15</f>
        <v>291.75</v>
      </c>
      <c r="W63" s="4">
        <f t="shared" ref="W63:X63" si="498">+W62+273.15</f>
        <v>291.75</v>
      </c>
      <c r="X63" s="4">
        <f t="shared" si="498"/>
        <v>289.95</v>
      </c>
      <c r="Y63" s="4">
        <f t="shared" si="493"/>
        <v>291.75</v>
      </c>
      <c r="Z63" s="4">
        <f t="shared" ref="Z63" si="499">+Z62+273.15</f>
        <v>291.75</v>
      </c>
      <c r="AA63" s="4">
        <f t="shared" ref="AA63:AC63" si="500">+AA62+273.15</f>
        <v>291.75</v>
      </c>
      <c r="AB63" s="4">
        <f t="shared" si="500"/>
        <v>291.75</v>
      </c>
      <c r="AC63" s="4">
        <f t="shared" si="500"/>
        <v>291.75</v>
      </c>
      <c r="AD63" s="4">
        <f t="shared" si="493"/>
        <v>291.75</v>
      </c>
      <c r="AE63" s="4">
        <f t="shared" ref="AE63:AF63" si="501">+AE62+273.15</f>
        <v>291.75</v>
      </c>
      <c r="AF63" s="4">
        <f t="shared" si="501"/>
        <v>291.75</v>
      </c>
      <c r="AG63" s="4">
        <f t="shared" ref="AG63" si="502">+AG62+273.15</f>
        <v>291.75</v>
      </c>
      <c r="AH63" s="4">
        <f t="shared" ref="AH63:AI63" si="503">+AH62+273.15</f>
        <v>291.75</v>
      </c>
      <c r="AI63" s="4">
        <f t="shared" si="503"/>
        <v>289.95</v>
      </c>
      <c r="AJ63" s="4">
        <f t="shared" si="493"/>
        <v>291.75</v>
      </c>
      <c r="AK63" s="4">
        <f t="shared" ref="AK63" si="504">+AK62+273.15</f>
        <v>291.75</v>
      </c>
      <c r="AL63" s="4">
        <f t="shared" ref="AL63:AN63" si="505">+AL62+273.15</f>
        <v>291.75</v>
      </c>
      <c r="AM63" s="4">
        <f t="shared" si="505"/>
        <v>291.75</v>
      </c>
      <c r="AN63" s="4">
        <f t="shared" si="505"/>
        <v>291.75</v>
      </c>
      <c r="AO63" s="4">
        <f t="shared" si="493"/>
        <v>291.75</v>
      </c>
      <c r="AP63" s="4">
        <f t="shared" ref="AP63:AQ63" si="506">+AP62+273.15</f>
        <v>291.75</v>
      </c>
      <c r="AQ63" s="4">
        <f t="shared" si="506"/>
        <v>291.75</v>
      </c>
      <c r="AR63" s="4">
        <f t="shared" ref="AR63" si="507">+AR62+273.15</f>
        <v>291.75</v>
      </c>
      <c r="AS63" s="4">
        <f t="shared" ref="AS63:AT63" si="508">+AS62+273.15</f>
        <v>291.75</v>
      </c>
      <c r="AT63" s="4">
        <f t="shared" si="508"/>
        <v>289.95</v>
      </c>
      <c r="AU63" s="4">
        <f t="shared" si="493"/>
        <v>291.75</v>
      </c>
      <c r="AV63" s="4">
        <f t="shared" ref="AV63" si="509">+AV62+273.15</f>
        <v>291.75</v>
      </c>
      <c r="AW63" s="4">
        <f t="shared" ref="AW63:AY63" si="510">+AW62+273.15</f>
        <v>291.75</v>
      </c>
      <c r="AX63" s="4">
        <f t="shared" si="510"/>
        <v>291.75</v>
      </c>
      <c r="AY63" s="4">
        <f t="shared" si="510"/>
        <v>291.75</v>
      </c>
      <c r="AZ63" s="4">
        <f t="shared" si="493"/>
        <v>291.75</v>
      </c>
      <c r="BA63" s="4">
        <f t="shared" ref="BA63:BB63" si="511">+BA62+273.15</f>
        <v>291.75</v>
      </c>
      <c r="BB63" s="4">
        <f t="shared" si="511"/>
        <v>291.75</v>
      </c>
      <c r="BC63" s="4">
        <f t="shared" ref="BC63" si="512">+BC62+273.15</f>
        <v>291.75</v>
      </c>
      <c r="BD63" s="4">
        <f t="shared" ref="BD63:BE63" si="513">+BD62+273.15</f>
        <v>291.75</v>
      </c>
      <c r="BE63" s="4">
        <f t="shared" si="513"/>
        <v>289.95</v>
      </c>
      <c r="BF63" s="4">
        <f t="shared" si="493"/>
        <v>291.75</v>
      </c>
      <c r="BG63" s="4">
        <f t="shared" ref="BG63:BI63" si="514">+BG62+273.15</f>
        <v>291.75</v>
      </c>
      <c r="BH63" s="4">
        <f t="shared" si="514"/>
        <v>291.75</v>
      </c>
      <c r="BI63" s="4">
        <f t="shared" si="514"/>
        <v>291.75</v>
      </c>
      <c r="BJ63" s="4">
        <f t="shared" si="493"/>
        <v>291.75</v>
      </c>
      <c r="BK63" s="4">
        <f t="shared" ref="BK63:BL63" si="515">+BK62+273.15</f>
        <v>291.75</v>
      </c>
      <c r="BL63" s="4">
        <f t="shared" si="515"/>
        <v>291.75</v>
      </c>
      <c r="BM63" s="4">
        <f t="shared" ref="BM63" si="516">+BM62+273.15</f>
        <v>291.75</v>
      </c>
      <c r="BN63" s="4">
        <f t="shared" ref="BN63" si="517">+BN62+273.15</f>
        <v>289.95</v>
      </c>
      <c r="BO63" s="4">
        <f t="shared" si="493"/>
        <v>291.75</v>
      </c>
      <c r="BP63" s="4">
        <f t="shared" ref="BP63:BR63" si="518">+BP62+273.15</f>
        <v>291.75</v>
      </c>
      <c r="BQ63" s="4">
        <f t="shared" si="518"/>
        <v>291.75</v>
      </c>
      <c r="BR63" s="4">
        <f t="shared" si="518"/>
        <v>291.75</v>
      </c>
      <c r="BS63" s="4">
        <f t="shared" si="493"/>
        <v>291.75</v>
      </c>
      <c r="BT63" s="4">
        <f t="shared" ref="BT63:BU63" si="519">+BT62+273.15</f>
        <v>291.75</v>
      </c>
      <c r="BU63" s="4">
        <f t="shared" si="519"/>
        <v>291.75</v>
      </c>
      <c r="BV63" s="4">
        <f t="shared" ref="BV63" si="520">+BV62+273.15</f>
        <v>291.75</v>
      </c>
      <c r="BW63" s="4">
        <f t="shared" ref="BW63" si="521">+BW62+273.15</f>
        <v>291.75</v>
      </c>
      <c r="BX63" s="4">
        <f t="shared" ref="BX63" si="522">+BX62+273.15</f>
        <v>289.95</v>
      </c>
      <c r="BY63" s="4">
        <f t="shared" si="493"/>
        <v>291.75</v>
      </c>
      <c r="BZ63" s="4">
        <f t="shared" ref="BZ63:CB63" si="523">+BZ62+273.15</f>
        <v>291.75</v>
      </c>
      <c r="CA63" s="4">
        <f t="shared" si="523"/>
        <v>291.75</v>
      </c>
      <c r="CB63" s="4">
        <f t="shared" si="523"/>
        <v>291.75</v>
      </c>
      <c r="CC63" s="4">
        <f t="shared" si="493"/>
        <v>291.75</v>
      </c>
      <c r="CD63" s="4">
        <f t="shared" ref="CD63:CE63" si="524">+CD62+273.15</f>
        <v>291.75</v>
      </c>
      <c r="CE63" s="4">
        <f t="shared" si="524"/>
        <v>291.75</v>
      </c>
      <c r="CF63" s="4">
        <f t="shared" ref="CF63" si="525">+CF62+273.15</f>
        <v>291.75</v>
      </c>
      <c r="CG63" s="4">
        <f t="shared" ref="CG63" si="526">+CG62+273.15</f>
        <v>291.75</v>
      </c>
      <c r="CH63" s="4">
        <f t="shared" ref="CH63:CI63" si="527">+CH62+273.15</f>
        <v>291.75</v>
      </c>
      <c r="CI63" s="4">
        <f t="shared" si="527"/>
        <v>289.95</v>
      </c>
    </row>
    <row r="64" spans="1:87" x14ac:dyDescent="0.25">
      <c r="A64" s="16" t="s">
        <v>331</v>
      </c>
      <c r="C64" s="2" t="s">
        <v>149</v>
      </c>
      <c r="D64" s="2" t="s">
        <v>41</v>
      </c>
      <c r="E64" s="3">
        <v>31.3</v>
      </c>
      <c r="F64" s="3">
        <v>31.3</v>
      </c>
      <c r="G64" s="3">
        <v>31.3</v>
      </c>
      <c r="H64" s="3">
        <v>31.3</v>
      </c>
      <c r="I64" s="3">
        <v>31.3</v>
      </c>
      <c r="J64" s="3">
        <v>31.3</v>
      </c>
      <c r="K64" s="3">
        <v>31.3</v>
      </c>
      <c r="L64" s="3">
        <v>31.3</v>
      </c>
      <c r="M64" s="3">
        <v>31.3</v>
      </c>
      <c r="N64" s="3">
        <v>31.3</v>
      </c>
      <c r="O64" s="3">
        <v>31.3</v>
      </c>
      <c r="P64" s="3">
        <v>31.3</v>
      </c>
      <c r="Q64" s="3">
        <v>31.3</v>
      </c>
      <c r="R64" s="3">
        <v>31.3</v>
      </c>
      <c r="S64" s="3">
        <v>31.3</v>
      </c>
      <c r="T64" s="3">
        <v>31.3</v>
      </c>
      <c r="U64" s="3">
        <v>31.3</v>
      </c>
      <c r="V64" s="3">
        <v>31.3</v>
      </c>
      <c r="W64" s="3">
        <v>31.3</v>
      </c>
      <c r="X64" s="3">
        <v>31.3</v>
      </c>
      <c r="Y64" s="3">
        <v>31.3</v>
      </c>
      <c r="Z64" s="3">
        <v>31.3</v>
      </c>
      <c r="AA64" s="3">
        <v>31.3</v>
      </c>
      <c r="AB64" s="3">
        <v>31.3</v>
      </c>
      <c r="AC64" s="3">
        <v>31.3</v>
      </c>
      <c r="AD64" s="3">
        <v>31.3</v>
      </c>
      <c r="AE64" s="3">
        <v>31.3</v>
      </c>
      <c r="AF64" s="3">
        <v>31.3</v>
      </c>
      <c r="AG64" s="3">
        <v>31.3</v>
      </c>
      <c r="AH64" s="3">
        <v>31.3</v>
      </c>
      <c r="AI64" s="3">
        <v>31.3</v>
      </c>
      <c r="AJ64" s="3">
        <v>31.3</v>
      </c>
      <c r="AK64" s="3">
        <v>31.3</v>
      </c>
      <c r="AL64" s="3">
        <v>31.3</v>
      </c>
      <c r="AM64" s="3">
        <v>31.3</v>
      </c>
      <c r="AN64" s="3">
        <v>31.3</v>
      </c>
      <c r="AO64" s="3">
        <v>31.3</v>
      </c>
      <c r="AP64" s="3">
        <v>31.3</v>
      </c>
      <c r="AQ64" s="3">
        <v>31.3</v>
      </c>
      <c r="AR64" s="3">
        <v>31.3</v>
      </c>
      <c r="AS64" s="3">
        <v>31.3</v>
      </c>
      <c r="AT64" s="3">
        <v>31.3</v>
      </c>
      <c r="AU64" s="3">
        <v>31.3</v>
      </c>
      <c r="AV64" s="3">
        <v>31.3</v>
      </c>
      <c r="AW64" s="3">
        <v>31.3</v>
      </c>
      <c r="AX64" s="3">
        <v>31.3</v>
      </c>
      <c r="AY64" s="3">
        <v>31.3</v>
      </c>
      <c r="AZ64" s="3">
        <v>31.3</v>
      </c>
      <c r="BA64" s="3">
        <v>31.3</v>
      </c>
      <c r="BB64" s="3">
        <v>31.3</v>
      </c>
      <c r="BC64" s="3">
        <v>31.3</v>
      </c>
      <c r="BD64" s="3">
        <v>31.3</v>
      </c>
      <c r="BE64" s="3">
        <v>31.3</v>
      </c>
      <c r="BF64" s="3">
        <v>31.3</v>
      </c>
      <c r="BG64" s="3">
        <v>31.3</v>
      </c>
      <c r="BH64" s="3">
        <v>31.3</v>
      </c>
      <c r="BI64" s="3">
        <v>31.3</v>
      </c>
      <c r="BJ64" s="3">
        <v>31.3</v>
      </c>
      <c r="BK64" s="3">
        <v>31.3</v>
      </c>
      <c r="BL64" s="3">
        <v>31.3</v>
      </c>
      <c r="BM64" s="3">
        <v>31.3</v>
      </c>
      <c r="BN64" s="3">
        <v>31.3</v>
      </c>
      <c r="BO64" s="3">
        <v>31.3</v>
      </c>
      <c r="BP64" s="3">
        <v>31.3</v>
      </c>
      <c r="BQ64" s="3">
        <v>31.3</v>
      </c>
      <c r="BR64" s="3">
        <v>31.3</v>
      </c>
      <c r="BS64" s="3">
        <v>31.3</v>
      </c>
      <c r="BT64" s="3">
        <v>31.3</v>
      </c>
      <c r="BU64" s="3">
        <v>31.3</v>
      </c>
      <c r="BV64" s="3">
        <v>31.3</v>
      </c>
      <c r="BW64" s="3">
        <v>31.3</v>
      </c>
      <c r="BX64" s="3">
        <v>31.3</v>
      </c>
      <c r="BY64" s="3">
        <v>31.3</v>
      </c>
      <c r="BZ64" s="3">
        <v>31.3</v>
      </c>
      <c r="CA64" s="3">
        <v>31.3</v>
      </c>
      <c r="CB64" s="3">
        <v>31.3</v>
      </c>
      <c r="CC64" s="3">
        <v>31.3</v>
      </c>
      <c r="CD64" s="3">
        <v>31.3</v>
      </c>
      <c r="CE64" s="3">
        <v>31.3</v>
      </c>
      <c r="CF64" s="3">
        <v>31.3</v>
      </c>
      <c r="CG64" s="3">
        <v>31.3</v>
      </c>
      <c r="CH64" s="3">
        <v>31.3</v>
      </c>
      <c r="CI64" s="3">
        <v>31.3</v>
      </c>
    </row>
    <row r="65" spans="1:87" x14ac:dyDescent="0.25">
      <c r="A65" s="16" t="s">
        <v>318</v>
      </c>
      <c r="C65" s="2" t="s">
        <v>149</v>
      </c>
      <c r="D65" s="2" t="s">
        <v>41</v>
      </c>
      <c r="E65" s="3">
        <v>31.3</v>
      </c>
      <c r="F65" s="3">
        <v>31.3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</row>
    <row r="66" spans="1:87" x14ac:dyDescent="0.25">
      <c r="A66" s="16" t="s">
        <v>334</v>
      </c>
      <c r="C66" s="2" t="s">
        <v>150</v>
      </c>
      <c r="D66" s="2" t="s">
        <v>42</v>
      </c>
      <c r="E66" s="3">
        <v>27.9</v>
      </c>
      <c r="F66" s="3">
        <v>27.9</v>
      </c>
      <c r="G66" s="3">
        <v>27.9</v>
      </c>
      <c r="H66" s="3">
        <v>27.9</v>
      </c>
      <c r="I66" s="3">
        <v>27.9</v>
      </c>
      <c r="J66" s="3">
        <v>27.9</v>
      </c>
      <c r="K66" s="3">
        <v>27.9</v>
      </c>
      <c r="L66" s="3">
        <v>27.9</v>
      </c>
      <c r="M66" s="3">
        <v>27.9</v>
      </c>
      <c r="N66" s="3">
        <v>27.9</v>
      </c>
      <c r="O66" s="3">
        <v>27.9</v>
      </c>
      <c r="P66" s="3">
        <v>27.9</v>
      </c>
      <c r="Q66" s="3">
        <v>27.9</v>
      </c>
      <c r="R66" s="3">
        <v>27.9</v>
      </c>
      <c r="S66" s="3">
        <v>27.9</v>
      </c>
      <c r="T66" s="3">
        <v>27.9</v>
      </c>
      <c r="U66" s="3">
        <v>27.9</v>
      </c>
      <c r="V66" s="3">
        <v>27.9</v>
      </c>
      <c r="W66" s="3">
        <v>27.9</v>
      </c>
      <c r="X66" s="3">
        <v>27.9</v>
      </c>
      <c r="Y66" s="3">
        <v>27.9</v>
      </c>
      <c r="Z66" s="3">
        <v>27.9</v>
      </c>
      <c r="AA66" s="3">
        <v>27.9</v>
      </c>
      <c r="AB66" s="3">
        <v>27.9</v>
      </c>
      <c r="AC66" s="3">
        <v>27.9</v>
      </c>
      <c r="AD66" s="3">
        <v>27.9</v>
      </c>
      <c r="AE66" s="3">
        <v>27.9</v>
      </c>
      <c r="AF66" s="3">
        <v>27.9</v>
      </c>
      <c r="AG66" s="3">
        <v>27.9</v>
      </c>
      <c r="AH66" s="3">
        <v>27.9</v>
      </c>
      <c r="AI66" s="3">
        <v>27.9</v>
      </c>
      <c r="AJ66" s="3">
        <v>27.9</v>
      </c>
      <c r="AK66" s="3">
        <v>27.9</v>
      </c>
      <c r="AL66" s="3">
        <v>27.9</v>
      </c>
      <c r="AM66" s="3">
        <v>27.9</v>
      </c>
      <c r="AN66" s="3">
        <v>27.9</v>
      </c>
      <c r="AO66" s="3">
        <v>27.9</v>
      </c>
      <c r="AP66" s="3">
        <v>27.9</v>
      </c>
      <c r="AQ66" s="3">
        <v>27.9</v>
      </c>
      <c r="AR66" s="3">
        <v>27.9</v>
      </c>
      <c r="AS66" s="3">
        <v>27.9</v>
      </c>
      <c r="AT66" s="3">
        <v>27.9</v>
      </c>
      <c r="AU66" s="3">
        <v>27.9</v>
      </c>
      <c r="AV66" s="3">
        <v>27.9</v>
      </c>
      <c r="AW66" s="3">
        <v>27.9</v>
      </c>
      <c r="AX66" s="3">
        <v>27.9</v>
      </c>
      <c r="AY66" s="3">
        <v>27.9</v>
      </c>
      <c r="AZ66" s="3">
        <v>27.9</v>
      </c>
      <c r="BA66" s="3">
        <v>27.9</v>
      </c>
      <c r="BB66" s="3">
        <v>27.9</v>
      </c>
      <c r="BC66" s="3">
        <v>27.9</v>
      </c>
      <c r="BD66" s="3">
        <v>27.9</v>
      </c>
      <c r="BE66" s="3">
        <v>27.9</v>
      </c>
      <c r="BF66" s="3">
        <v>27.9</v>
      </c>
      <c r="BG66" s="3">
        <v>27.9</v>
      </c>
      <c r="BH66" s="3">
        <v>27.9</v>
      </c>
      <c r="BI66" s="3">
        <v>27.9</v>
      </c>
      <c r="BJ66" s="3">
        <v>27.9</v>
      </c>
      <c r="BK66" s="3">
        <v>27.9</v>
      </c>
      <c r="BL66" s="3">
        <v>27.9</v>
      </c>
      <c r="BM66" s="3">
        <v>27.9</v>
      </c>
      <c r="BN66" s="3">
        <v>27.9</v>
      </c>
      <c r="BO66" s="3">
        <v>27.9</v>
      </c>
      <c r="BP66" s="3">
        <v>27.9</v>
      </c>
      <c r="BQ66" s="3">
        <v>27.9</v>
      </c>
      <c r="BR66" s="3">
        <v>27.9</v>
      </c>
      <c r="BS66" s="3">
        <v>27.9</v>
      </c>
      <c r="BT66" s="3">
        <v>27.9</v>
      </c>
      <c r="BU66" s="3">
        <v>27.9</v>
      </c>
      <c r="BV66" s="3">
        <v>27.9</v>
      </c>
      <c r="BW66" s="3">
        <v>27.9</v>
      </c>
      <c r="BX66" s="3">
        <v>27.9</v>
      </c>
      <c r="BY66" s="3">
        <v>27.9</v>
      </c>
      <c r="BZ66" s="3">
        <v>27.9</v>
      </c>
      <c r="CA66" s="3">
        <v>27.9</v>
      </c>
      <c r="CB66" s="3">
        <v>27.9</v>
      </c>
      <c r="CC66" s="3">
        <v>27.9</v>
      </c>
      <c r="CD66" s="3">
        <v>27.9</v>
      </c>
      <c r="CE66" s="3">
        <v>27.9</v>
      </c>
      <c r="CF66" s="3">
        <v>27.9</v>
      </c>
      <c r="CG66" s="3">
        <v>27.9</v>
      </c>
      <c r="CH66" s="3">
        <v>27.9</v>
      </c>
      <c r="CI66" s="3">
        <v>27.9</v>
      </c>
    </row>
    <row r="67" spans="1:87" x14ac:dyDescent="0.25">
      <c r="A67" s="16" t="s">
        <v>43</v>
      </c>
      <c r="B67" s="2" t="s">
        <v>153</v>
      </c>
      <c r="C67" s="2" t="s">
        <v>303</v>
      </c>
      <c r="D67" s="2" t="s">
        <v>44</v>
      </c>
      <c r="E67" s="10">
        <v>81000</v>
      </c>
      <c r="F67" s="10">
        <v>81000</v>
      </c>
      <c r="G67" s="10">
        <v>81000</v>
      </c>
      <c r="H67" s="10">
        <v>81000</v>
      </c>
      <c r="I67" s="10">
        <v>81000</v>
      </c>
      <c r="J67" s="10">
        <v>81000</v>
      </c>
      <c r="K67" s="10">
        <v>81000</v>
      </c>
      <c r="L67" s="10">
        <v>81000</v>
      </c>
      <c r="M67" s="10">
        <v>81000</v>
      </c>
      <c r="N67" s="10">
        <v>81000</v>
      </c>
      <c r="O67" s="10">
        <v>81000</v>
      </c>
      <c r="P67" s="10">
        <v>81000</v>
      </c>
      <c r="Q67" s="10">
        <v>81000</v>
      </c>
      <c r="R67" s="10">
        <v>81000</v>
      </c>
      <c r="S67" s="10">
        <v>81000</v>
      </c>
      <c r="T67" s="10">
        <v>81000</v>
      </c>
      <c r="U67" s="10">
        <v>81000</v>
      </c>
      <c r="V67" s="10">
        <v>81000</v>
      </c>
      <c r="W67" s="10">
        <v>81000</v>
      </c>
      <c r="X67" s="10">
        <v>81000</v>
      </c>
      <c r="Y67" s="10">
        <v>81000</v>
      </c>
      <c r="Z67" s="10">
        <v>81000</v>
      </c>
      <c r="AA67" s="10">
        <v>81000</v>
      </c>
      <c r="AB67" s="10">
        <v>81000</v>
      </c>
      <c r="AC67" s="10">
        <v>81000</v>
      </c>
      <c r="AD67" s="10">
        <v>81000</v>
      </c>
      <c r="AE67" s="10">
        <v>81000</v>
      </c>
      <c r="AF67" s="10">
        <v>81000</v>
      </c>
      <c r="AG67" s="10">
        <v>81000</v>
      </c>
      <c r="AH67" s="10">
        <v>81000</v>
      </c>
      <c r="AI67" s="10">
        <v>81000</v>
      </c>
      <c r="AJ67" s="10">
        <v>81000</v>
      </c>
      <c r="AK67" s="10">
        <v>81000</v>
      </c>
      <c r="AL67" s="10">
        <v>81000</v>
      </c>
      <c r="AM67" s="10">
        <v>81000</v>
      </c>
      <c r="AN67" s="10">
        <v>81000</v>
      </c>
      <c r="AO67" s="10">
        <v>81000</v>
      </c>
      <c r="AP67" s="10">
        <v>81000</v>
      </c>
      <c r="AQ67" s="10">
        <v>81000</v>
      </c>
      <c r="AR67" s="10">
        <v>81000</v>
      </c>
      <c r="AS67" s="10">
        <v>81000</v>
      </c>
      <c r="AT67" s="10">
        <v>81000</v>
      </c>
      <c r="AU67" s="10">
        <v>81000</v>
      </c>
      <c r="AV67" s="10">
        <v>81000</v>
      </c>
      <c r="AW67" s="10">
        <v>81000</v>
      </c>
      <c r="AX67" s="10">
        <v>81000</v>
      </c>
      <c r="AY67" s="10">
        <v>81000</v>
      </c>
      <c r="AZ67" s="10">
        <v>81000</v>
      </c>
      <c r="BA67" s="10">
        <v>81000</v>
      </c>
      <c r="BB67" s="10">
        <v>81000</v>
      </c>
      <c r="BC67" s="10">
        <v>81000</v>
      </c>
      <c r="BD67" s="10">
        <v>81000</v>
      </c>
      <c r="BE67" s="10">
        <v>81000</v>
      </c>
      <c r="BF67" s="10">
        <v>81000</v>
      </c>
      <c r="BG67" s="10">
        <v>81000</v>
      </c>
      <c r="BH67" s="10">
        <v>81000</v>
      </c>
      <c r="BI67" s="10">
        <v>81000</v>
      </c>
      <c r="BJ67" s="10">
        <v>81000</v>
      </c>
      <c r="BK67" s="10">
        <v>81000</v>
      </c>
      <c r="BL67" s="10">
        <v>81000</v>
      </c>
      <c r="BM67" s="10">
        <v>81000</v>
      </c>
      <c r="BN67" s="10">
        <v>81000</v>
      </c>
      <c r="BO67" s="10">
        <v>81000</v>
      </c>
      <c r="BP67" s="10">
        <v>81000</v>
      </c>
      <c r="BQ67" s="10">
        <v>81000</v>
      </c>
      <c r="BR67" s="10">
        <v>81000</v>
      </c>
      <c r="BS67" s="10">
        <v>81000</v>
      </c>
      <c r="BT67" s="10">
        <v>81000</v>
      </c>
      <c r="BU67" s="10">
        <v>81000</v>
      </c>
      <c r="BV67" s="10">
        <v>81000</v>
      </c>
      <c r="BW67" s="10">
        <v>81000</v>
      </c>
      <c r="BX67" s="10">
        <v>81000</v>
      </c>
      <c r="BY67" s="10">
        <v>81000</v>
      </c>
      <c r="BZ67" s="10">
        <v>81000</v>
      </c>
      <c r="CA67" s="10">
        <v>81000</v>
      </c>
      <c r="CB67" s="10">
        <v>81000</v>
      </c>
      <c r="CC67" s="10">
        <v>81000</v>
      </c>
      <c r="CD67" s="10">
        <v>81000</v>
      </c>
      <c r="CE67" s="10">
        <v>81000</v>
      </c>
      <c r="CF67" s="10">
        <v>81000</v>
      </c>
      <c r="CG67" s="10">
        <v>81000</v>
      </c>
      <c r="CH67" s="10">
        <v>81000</v>
      </c>
      <c r="CI67" s="10">
        <v>81000</v>
      </c>
    </row>
    <row r="68" spans="1:87" x14ac:dyDescent="0.25">
      <c r="A68" s="16" t="s">
        <v>45</v>
      </c>
      <c r="B68" s="2" t="s">
        <v>154</v>
      </c>
      <c r="D68" s="2">
        <v>8.31</v>
      </c>
      <c r="E68" s="3">
        <v>8.31</v>
      </c>
      <c r="F68" s="3">
        <v>8.31</v>
      </c>
      <c r="G68" s="3">
        <v>8.31</v>
      </c>
      <c r="H68" s="3">
        <v>8.31</v>
      </c>
      <c r="I68" s="3">
        <v>8.31</v>
      </c>
      <c r="J68" s="3">
        <v>8.31</v>
      </c>
      <c r="K68" s="3">
        <v>8.31</v>
      </c>
      <c r="L68" s="3">
        <v>8.31</v>
      </c>
      <c r="M68" s="3">
        <v>8.31</v>
      </c>
      <c r="N68" s="3">
        <v>8.31</v>
      </c>
      <c r="O68" s="3">
        <v>8.31</v>
      </c>
      <c r="P68" s="3">
        <v>8.31</v>
      </c>
      <c r="Q68" s="3">
        <v>8.31</v>
      </c>
      <c r="R68" s="3">
        <v>8.31</v>
      </c>
      <c r="S68" s="3">
        <v>8.31</v>
      </c>
      <c r="T68" s="3">
        <v>8.31</v>
      </c>
      <c r="U68" s="3">
        <v>8.31</v>
      </c>
      <c r="V68" s="3">
        <v>8.31</v>
      </c>
      <c r="W68" s="3">
        <v>8.31</v>
      </c>
      <c r="X68" s="3">
        <v>8.31</v>
      </c>
      <c r="Y68" s="3">
        <v>8.31</v>
      </c>
      <c r="Z68" s="3">
        <v>8.31</v>
      </c>
      <c r="AA68" s="3">
        <v>8.31</v>
      </c>
      <c r="AB68" s="3">
        <v>8.31</v>
      </c>
      <c r="AC68" s="3">
        <v>8.31</v>
      </c>
      <c r="AD68" s="3">
        <v>8.31</v>
      </c>
      <c r="AE68" s="3">
        <v>8.31</v>
      </c>
      <c r="AF68" s="3">
        <v>8.31</v>
      </c>
      <c r="AG68" s="3">
        <v>8.31</v>
      </c>
      <c r="AH68" s="3">
        <v>8.31</v>
      </c>
      <c r="AI68" s="3">
        <v>8.31</v>
      </c>
      <c r="AJ68" s="3">
        <v>8.31</v>
      </c>
      <c r="AK68" s="3">
        <v>8.31</v>
      </c>
      <c r="AL68" s="3">
        <v>8.31</v>
      </c>
      <c r="AM68" s="3">
        <v>8.31</v>
      </c>
      <c r="AN68" s="3">
        <v>8.31</v>
      </c>
      <c r="AO68" s="3">
        <v>8.31</v>
      </c>
      <c r="AP68" s="3">
        <v>8.31</v>
      </c>
      <c r="AQ68" s="3">
        <v>8.31</v>
      </c>
      <c r="AR68" s="3">
        <v>8.31</v>
      </c>
      <c r="AS68" s="3">
        <v>8.31</v>
      </c>
      <c r="AT68" s="3">
        <v>8.31</v>
      </c>
      <c r="AU68" s="3">
        <v>8.31</v>
      </c>
      <c r="AV68" s="3">
        <v>8.31</v>
      </c>
      <c r="AW68" s="3">
        <v>8.31</v>
      </c>
      <c r="AX68" s="3">
        <v>8.31</v>
      </c>
      <c r="AY68" s="3">
        <v>8.31</v>
      </c>
      <c r="AZ68" s="3">
        <v>8.31</v>
      </c>
      <c r="BA68" s="3">
        <v>8.31</v>
      </c>
      <c r="BB68" s="3">
        <v>8.31</v>
      </c>
      <c r="BC68" s="3">
        <v>8.31</v>
      </c>
      <c r="BD68" s="3">
        <v>8.31</v>
      </c>
      <c r="BE68" s="3">
        <v>8.31</v>
      </c>
      <c r="BF68" s="3">
        <v>8.31</v>
      </c>
      <c r="BG68" s="3">
        <v>8.31</v>
      </c>
      <c r="BH68" s="3">
        <v>8.31</v>
      </c>
      <c r="BI68" s="3">
        <v>8.31</v>
      </c>
      <c r="BJ68" s="3">
        <v>8.31</v>
      </c>
      <c r="BK68" s="3">
        <v>8.31</v>
      </c>
      <c r="BL68" s="3">
        <v>8.31</v>
      </c>
      <c r="BM68" s="3">
        <v>8.31</v>
      </c>
      <c r="BN68" s="3">
        <v>8.31</v>
      </c>
      <c r="BO68" s="3">
        <v>8.31</v>
      </c>
      <c r="BP68" s="3">
        <v>8.31</v>
      </c>
      <c r="BQ68" s="3">
        <v>8.31</v>
      </c>
      <c r="BR68" s="3">
        <v>8.31</v>
      </c>
      <c r="BS68" s="3">
        <v>8.31</v>
      </c>
      <c r="BT68" s="3">
        <v>8.31</v>
      </c>
      <c r="BU68" s="3">
        <v>8.31</v>
      </c>
      <c r="BV68" s="3">
        <v>8.31</v>
      </c>
      <c r="BW68" s="3">
        <v>8.31</v>
      </c>
      <c r="BX68" s="3">
        <v>8.31</v>
      </c>
      <c r="BY68" s="3">
        <v>8.31</v>
      </c>
      <c r="BZ68" s="3">
        <v>8.31</v>
      </c>
      <c r="CA68" s="3">
        <v>8.31</v>
      </c>
      <c r="CB68" s="3">
        <v>8.31</v>
      </c>
      <c r="CC68" s="3">
        <v>8.31</v>
      </c>
      <c r="CD68" s="3">
        <v>8.31</v>
      </c>
      <c r="CE68" s="3">
        <v>8.31</v>
      </c>
      <c r="CF68" s="3">
        <v>8.31</v>
      </c>
      <c r="CG68" s="3">
        <v>8.31</v>
      </c>
      <c r="CH68" s="3">
        <v>8.31</v>
      </c>
      <c r="CI68" s="3">
        <v>8.31</v>
      </c>
    </row>
    <row r="69" spans="1:87" x14ac:dyDescent="0.25">
      <c r="A69" s="16" t="s">
        <v>46</v>
      </c>
      <c r="B69" s="2" t="s">
        <v>155</v>
      </c>
      <c r="C69" s="2" t="s">
        <v>317</v>
      </c>
      <c r="D69" s="2" t="s">
        <v>47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4</v>
      </c>
      <c r="P69" s="3">
        <v>4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4</v>
      </c>
      <c r="W69" s="3">
        <v>4</v>
      </c>
      <c r="X69" s="3">
        <v>4</v>
      </c>
      <c r="Y69" s="3">
        <v>4</v>
      </c>
      <c r="Z69" s="3">
        <v>4</v>
      </c>
      <c r="AA69" s="3">
        <v>4</v>
      </c>
      <c r="AB69" s="3">
        <v>4</v>
      </c>
      <c r="AC69" s="3">
        <v>4</v>
      </c>
      <c r="AD69" s="3">
        <v>4</v>
      </c>
      <c r="AE69" s="3">
        <v>4</v>
      </c>
      <c r="AF69" s="3">
        <v>4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4</v>
      </c>
      <c r="AM69" s="3">
        <v>4</v>
      </c>
      <c r="AN69" s="3">
        <v>4</v>
      </c>
      <c r="AO69" s="3">
        <v>4</v>
      </c>
      <c r="AP69" s="3">
        <v>4</v>
      </c>
      <c r="AQ69" s="3">
        <v>4</v>
      </c>
      <c r="AR69" s="3">
        <v>4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4</v>
      </c>
      <c r="BF69" s="3">
        <v>4</v>
      </c>
      <c r="BG69" s="3">
        <v>4</v>
      </c>
      <c r="BH69" s="3">
        <v>4</v>
      </c>
      <c r="BI69" s="3">
        <v>4</v>
      </c>
      <c r="BJ69" s="3">
        <v>4</v>
      </c>
      <c r="BK69" s="3">
        <v>4</v>
      </c>
      <c r="BL69" s="3">
        <v>4</v>
      </c>
      <c r="BM69" s="3">
        <v>4</v>
      </c>
      <c r="BN69" s="3">
        <v>4</v>
      </c>
      <c r="BO69" s="3">
        <v>4</v>
      </c>
      <c r="BP69" s="3">
        <v>4</v>
      </c>
      <c r="BQ69" s="3">
        <v>4</v>
      </c>
      <c r="BR69" s="3">
        <v>4</v>
      </c>
      <c r="BS69" s="3">
        <v>4</v>
      </c>
      <c r="BT69" s="3">
        <v>4</v>
      </c>
      <c r="BU69" s="3">
        <v>4</v>
      </c>
      <c r="BV69" s="3">
        <v>4</v>
      </c>
      <c r="BW69" s="3">
        <v>4</v>
      </c>
      <c r="BX69" s="3">
        <v>4</v>
      </c>
      <c r="BY69" s="3">
        <v>4</v>
      </c>
      <c r="BZ69" s="3">
        <v>4</v>
      </c>
      <c r="CA69" s="3">
        <v>4</v>
      </c>
      <c r="CB69" s="3">
        <v>4</v>
      </c>
      <c r="CC69" s="3">
        <v>4</v>
      </c>
      <c r="CD69" s="3">
        <v>4</v>
      </c>
      <c r="CE69" s="3">
        <v>4</v>
      </c>
      <c r="CF69" s="3">
        <v>4</v>
      </c>
      <c r="CG69" s="3">
        <v>4</v>
      </c>
      <c r="CH69" s="3">
        <v>4</v>
      </c>
      <c r="CI69" s="3">
        <v>4</v>
      </c>
    </row>
    <row r="70" spans="1:87" x14ac:dyDescent="0.25">
      <c r="A70" s="16" t="s">
        <v>156</v>
      </c>
      <c r="B70" s="2" t="s">
        <v>157</v>
      </c>
      <c r="C70" s="2" t="s">
        <v>317</v>
      </c>
      <c r="D70" s="2" t="s">
        <v>48</v>
      </c>
      <c r="E70" s="3">
        <v>0.45</v>
      </c>
      <c r="F70" s="3">
        <v>0.45</v>
      </c>
      <c r="G70" s="3">
        <v>0.45</v>
      </c>
      <c r="H70" s="3">
        <v>0.45</v>
      </c>
      <c r="I70" s="3">
        <v>0.45</v>
      </c>
      <c r="J70" s="3">
        <v>0.45</v>
      </c>
      <c r="K70" s="3">
        <v>0.45</v>
      </c>
      <c r="L70" s="3">
        <v>0.45</v>
      </c>
      <c r="M70" s="3">
        <v>0.45</v>
      </c>
      <c r="N70" s="3">
        <v>0.45</v>
      </c>
      <c r="O70" s="3">
        <v>0.45</v>
      </c>
      <c r="P70" s="3">
        <v>0.45</v>
      </c>
      <c r="Q70" s="3">
        <v>0.45</v>
      </c>
      <c r="R70" s="3">
        <v>0.45</v>
      </c>
      <c r="S70" s="3">
        <v>0.45</v>
      </c>
      <c r="T70" s="3">
        <v>0.45</v>
      </c>
      <c r="U70" s="3">
        <v>0.45</v>
      </c>
      <c r="V70" s="3">
        <v>0.45</v>
      </c>
      <c r="W70" s="3">
        <v>0.45</v>
      </c>
      <c r="X70" s="3">
        <v>0.45</v>
      </c>
      <c r="Y70" s="3">
        <v>0.45</v>
      </c>
      <c r="Z70" s="3">
        <v>0.45</v>
      </c>
      <c r="AA70" s="3">
        <v>0.45</v>
      </c>
      <c r="AB70" s="3">
        <v>0.45</v>
      </c>
      <c r="AC70" s="3">
        <v>0.45</v>
      </c>
      <c r="AD70" s="3">
        <v>0.45</v>
      </c>
      <c r="AE70" s="3">
        <v>0.45</v>
      </c>
      <c r="AF70" s="3">
        <v>0.45</v>
      </c>
      <c r="AG70" s="3">
        <v>0.45</v>
      </c>
      <c r="AH70" s="3">
        <v>0.45</v>
      </c>
      <c r="AI70" s="3">
        <v>0.45</v>
      </c>
      <c r="AJ70" s="3">
        <v>0.45</v>
      </c>
      <c r="AK70" s="3">
        <v>0.45</v>
      </c>
      <c r="AL70" s="3">
        <v>0.45</v>
      </c>
      <c r="AM70" s="3">
        <v>0.45</v>
      </c>
      <c r="AN70" s="3">
        <v>0.45</v>
      </c>
      <c r="AO70" s="3">
        <v>0.45</v>
      </c>
      <c r="AP70" s="3">
        <v>0.45</v>
      </c>
      <c r="AQ70" s="3">
        <v>0.45</v>
      </c>
      <c r="AR70" s="3">
        <v>0.45</v>
      </c>
      <c r="AS70" s="3">
        <v>0.45</v>
      </c>
      <c r="AT70" s="3">
        <v>0.45</v>
      </c>
      <c r="AU70" s="3">
        <v>0.45</v>
      </c>
      <c r="AV70" s="3">
        <v>0.45</v>
      </c>
      <c r="AW70" s="3">
        <v>0.45</v>
      </c>
      <c r="AX70" s="3">
        <v>0.45</v>
      </c>
      <c r="AY70" s="3">
        <v>0.45</v>
      </c>
      <c r="AZ70" s="3">
        <v>0.45</v>
      </c>
      <c r="BA70" s="3">
        <v>0.45</v>
      </c>
      <c r="BB70" s="3">
        <v>0.45</v>
      </c>
      <c r="BC70" s="3">
        <v>0.45</v>
      </c>
      <c r="BD70" s="3">
        <v>0.45</v>
      </c>
      <c r="BE70" s="3">
        <v>0.45</v>
      </c>
      <c r="BF70" s="3">
        <v>0.45</v>
      </c>
      <c r="BG70" s="3">
        <v>0.45</v>
      </c>
      <c r="BH70" s="3">
        <v>0.45</v>
      </c>
      <c r="BI70" s="3">
        <v>0.45</v>
      </c>
      <c r="BJ70" s="3">
        <v>0.45</v>
      </c>
      <c r="BK70" s="3">
        <v>0.45</v>
      </c>
      <c r="BL70" s="3">
        <v>0.45</v>
      </c>
      <c r="BM70" s="3">
        <v>0.45</v>
      </c>
      <c r="BN70" s="3">
        <v>0.45</v>
      </c>
      <c r="BO70" s="3">
        <v>0.45</v>
      </c>
      <c r="BP70" s="3">
        <v>0.45</v>
      </c>
      <c r="BQ70" s="3">
        <v>0.45</v>
      </c>
      <c r="BR70" s="3">
        <v>0.45</v>
      </c>
      <c r="BS70" s="3">
        <v>0.45</v>
      </c>
      <c r="BT70" s="3">
        <v>0.45</v>
      </c>
      <c r="BU70" s="3">
        <v>0.45</v>
      </c>
      <c r="BV70" s="3">
        <v>0.45</v>
      </c>
      <c r="BW70" s="3">
        <v>0.45</v>
      </c>
      <c r="BX70" s="3">
        <v>0.45</v>
      </c>
      <c r="BY70" s="3">
        <v>0.45</v>
      </c>
      <c r="BZ70" s="3">
        <v>0.45</v>
      </c>
      <c r="CA70" s="3">
        <v>0.45</v>
      </c>
      <c r="CB70" s="3">
        <v>0.45</v>
      </c>
      <c r="CC70" s="3">
        <v>0.45</v>
      </c>
      <c r="CD70" s="3">
        <v>0.45</v>
      </c>
      <c r="CE70" s="3">
        <v>0.45</v>
      </c>
      <c r="CF70" s="3">
        <v>0.45</v>
      </c>
      <c r="CG70" s="3">
        <v>0.45</v>
      </c>
      <c r="CH70" s="3">
        <v>0.45</v>
      </c>
      <c r="CI70" s="3">
        <v>0.45</v>
      </c>
    </row>
    <row r="71" spans="1:87" x14ac:dyDescent="0.25">
      <c r="A71" s="16" t="s">
        <v>49</v>
      </c>
      <c r="B71" s="2" t="s">
        <v>155</v>
      </c>
      <c r="C71" s="2" t="s">
        <v>317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>
        <v>10</v>
      </c>
      <c r="Y71" s="3">
        <v>10</v>
      </c>
      <c r="Z71" s="3">
        <v>10</v>
      </c>
      <c r="AA71" s="3">
        <v>10</v>
      </c>
      <c r="AB71" s="3">
        <v>10</v>
      </c>
      <c r="AC71" s="3">
        <v>10</v>
      </c>
      <c r="AD71" s="3">
        <v>10</v>
      </c>
      <c r="AE71" s="3">
        <v>10</v>
      </c>
      <c r="AF71" s="3">
        <v>10</v>
      </c>
      <c r="AG71" s="3">
        <v>10</v>
      </c>
      <c r="AH71" s="3">
        <v>10</v>
      </c>
      <c r="AI71" s="3">
        <v>10</v>
      </c>
      <c r="AJ71" s="3">
        <v>10</v>
      </c>
      <c r="AK71" s="3">
        <v>10</v>
      </c>
      <c r="AL71" s="3">
        <v>10</v>
      </c>
      <c r="AM71" s="3">
        <v>10</v>
      </c>
      <c r="AN71" s="3">
        <v>10</v>
      </c>
      <c r="AO71" s="3">
        <v>10</v>
      </c>
      <c r="AP71" s="3">
        <v>10</v>
      </c>
      <c r="AQ71" s="3">
        <v>10</v>
      </c>
      <c r="AR71" s="3">
        <v>10</v>
      </c>
      <c r="AS71" s="3">
        <v>10</v>
      </c>
      <c r="AT71" s="3">
        <v>10</v>
      </c>
      <c r="AU71" s="3">
        <v>10</v>
      </c>
      <c r="AV71" s="3">
        <v>10</v>
      </c>
      <c r="AW71" s="3">
        <v>10</v>
      </c>
      <c r="AX71" s="3">
        <v>10</v>
      </c>
      <c r="AY71" s="3">
        <v>10</v>
      </c>
      <c r="AZ71" s="3">
        <v>10</v>
      </c>
      <c r="BA71" s="3">
        <v>10</v>
      </c>
      <c r="BB71" s="3">
        <v>10</v>
      </c>
      <c r="BC71" s="3">
        <v>10</v>
      </c>
      <c r="BD71" s="3">
        <v>10</v>
      </c>
      <c r="BE71" s="3">
        <v>10</v>
      </c>
      <c r="BF71" s="3">
        <v>10</v>
      </c>
      <c r="BG71" s="3">
        <v>10</v>
      </c>
      <c r="BH71" s="3">
        <v>10</v>
      </c>
      <c r="BI71" s="3">
        <v>10</v>
      </c>
      <c r="BJ71" s="3">
        <v>10</v>
      </c>
      <c r="BK71" s="3">
        <v>10</v>
      </c>
      <c r="BL71" s="3">
        <v>10</v>
      </c>
      <c r="BM71" s="3">
        <v>10</v>
      </c>
      <c r="BN71" s="3">
        <v>10</v>
      </c>
      <c r="BO71" s="3">
        <v>10</v>
      </c>
      <c r="BP71" s="3">
        <v>10</v>
      </c>
      <c r="BQ71" s="3">
        <v>10</v>
      </c>
      <c r="BR71" s="3">
        <v>10</v>
      </c>
      <c r="BS71" s="3">
        <v>10</v>
      </c>
      <c r="BT71" s="3">
        <v>10</v>
      </c>
      <c r="BU71" s="3">
        <v>10</v>
      </c>
      <c r="BV71" s="3">
        <v>10</v>
      </c>
      <c r="BW71" s="3">
        <v>10</v>
      </c>
      <c r="BX71" s="3">
        <v>10</v>
      </c>
      <c r="BY71" s="3">
        <v>10</v>
      </c>
      <c r="BZ71" s="3">
        <v>10</v>
      </c>
      <c r="CA71" s="3">
        <v>10</v>
      </c>
      <c r="CB71" s="3">
        <v>10</v>
      </c>
      <c r="CC71" s="3">
        <v>10</v>
      </c>
      <c r="CD71" s="3">
        <v>10</v>
      </c>
      <c r="CE71" s="3">
        <v>10</v>
      </c>
      <c r="CF71" s="3">
        <v>10</v>
      </c>
      <c r="CG71" s="3">
        <v>10</v>
      </c>
      <c r="CH71" s="3">
        <v>10</v>
      </c>
      <c r="CI71" s="3">
        <v>10</v>
      </c>
    </row>
    <row r="72" spans="1:87" x14ac:dyDescent="0.25">
      <c r="A72" s="16" t="s">
        <v>80</v>
      </c>
      <c r="B72" s="2" t="s">
        <v>158</v>
      </c>
      <c r="D72" s="2" t="s">
        <v>50</v>
      </c>
      <c r="E72" s="4">
        <f t="shared" ref="E72:L72" si="528">+E69/E70*12/16</f>
        <v>6.666666666666667</v>
      </c>
      <c r="F72" s="4">
        <f t="shared" si="528"/>
        <v>6.666666666666667</v>
      </c>
      <c r="G72" s="4">
        <f t="shared" si="528"/>
        <v>6.666666666666667</v>
      </c>
      <c r="H72" s="4">
        <f t="shared" si="528"/>
        <v>6.666666666666667</v>
      </c>
      <c r="I72" s="4">
        <f t="shared" si="528"/>
        <v>6.666666666666667</v>
      </c>
      <c r="J72" s="4">
        <f t="shared" si="528"/>
        <v>6.666666666666667</v>
      </c>
      <c r="K72" s="4">
        <f t="shared" si="528"/>
        <v>6.666666666666667</v>
      </c>
      <c r="L72" s="4">
        <f t="shared" si="528"/>
        <v>6.666666666666667</v>
      </c>
      <c r="M72" s="4">
        <f t="shared" ref="M72:N72" si="529">+M69/M70*12/16</f>
        <v>6.666666666666667</v>
      </c>
      <c r="N72" s="4">
        <f t="shared" si="529"/>
        <v>6.666666666666667</v>
      </c>
      <c r="O72" s="4">
        <f t="shared" ref="O72:W72" si="530">+O69/O70*12/16</f>
        <v>6.666666666666667</v>
      </c>
      <c r="P72" s="4">
        <f t="shared" ref="P72:R72" si="531">+P69/P70*12/16</f>
        <v>6.666666666666667</v>
      </c>
      <c r="Q72" s="4">
        <f t="shared" si="531"/>
        <v>6.666666666666667</v>
      </c>
      <c r="R72" s="4">
        <f t="shared" si="531"/>
        <v>6.666666666666667</v>
      </c>
      <c r="S72" s="4">
        <f t="shared" si="530"/>
        <v>6.666666666666667</v>
      </c>
      <c r="T72" s="4">
        <f t="shared" ref="T72:U72" si="532">+T69/T70*12/16</f>
        <v>6.666666666666667</v>
      </c>
      <c r="U72" s="4">
        <f t="shared" si="532"/>
        <v>6.666666666666667</v>
      </c>
      <c r="V72" s="4">
        <f t="shared" ref="V72" si="533">+V69/V70*12/16</f>
        <v>6.666666666666667</v>
      </c>
      <c r="W72" s="4">
        <f t="shared" si="530"/>
        <v>6.666666666666667</v>
      </c>
      <c r="X72" s="4">
        <f t="shared" ref="X72" si="534">+X69/X70*12/16</f>
        <v>6.666666666666667</v>
      </c>
      <c r="Y72" s="4">
        <f t="shared" ref="Y72:AH72" si="535">+Y69/Y70*12/16</f>
        <v>6.666666666666667</v>
      </c>
      <c r="Z72" s="4">
        <f t="shared" ref="Z72" si="536">+Z69/Z70*12/16</f>
        <v>6.666666666666667</v>
      </c>
      <c r="AA72" s="4">
        <f t="shared" ref="AA72:AC72" si="537">+AA69/AA70*12/16</f>
        <v>6.666666666666667</v>
      </c>
      <c r="AB72" s="4">
        <f t="shared" si="537"/>
        <v>6.666666666666667</v>
      </c>
      <c r="AC72" s="4">
        <f t="shared" si="537"/>
        <v>6.666666666666667</v>
      </c>
      <c r="AD72" s="4">
        <f t="shared" si="535"/>
        <v>6.666666666666667</v>
      </c>
      <c r="AE72" s="4">
        <f t="shared" ref="AE72:AF72" si="538">+AE69/AE70*12/16</f>
        <v>6.666666666666667</v>
      </c>
      <c r="AF72" s="4">
        <f t="shared" si="538"/>
        <v>6.666666666666667</v>
      </c>
      <c r="AG72" s="4">
        <f t="shared" ref="AG72" si="539">+AG69/AG70*12/16</f>
        <v>6.666666666666667</v>
      </c>
      <c r="AH72" s="4">
        <f t="shared" si="535"/>
        <v>6.666666666666667</v>
      </c>
      <c r="AI72" s="4">
        <f t="shared" ref="AI72" si="540">+AI69/AI70*12/16</f>
        <v>6.666666666666667</v>
      </c>
      <c r="AJ72" s="4">
        <f t="shared" ref="AJ72:AS72" si="541">+AJ69/AJ70*12/16</f>
        <v>6.666666666666667</v>
      </c>
      <c r="AK72" s="4">
        <f t="shared" ref="AK72" si="542">+AK69/AK70*12/16</f>
        <v>6.666666666666667</v>
      </c>
      <c r="AL72" s="4">
        <f t="shared" ref="AL72:AN72" si="543">+AL69/AL70*12/16</f>
        <v>6.666666666666667</v>
      </c>
      <c r="AM72" s="4">
        <f t="shared" si="543"/>
        <v>6.666666666666667</v>
      </c>
      <c r="AN72" s="4">
        <f t="shared" si="543"/>
        <v>6.666666666666667</v>
      </c>
      <c r="AO72" s="4">
        <f t="shared" si="541"/>
        <v>6.666666666666667</v>
      </c>
      <c r="AP72" s="4">
        <f t="shared" ref="AP72:AQ72" si="544">+AP69/AP70*12/16</f>
        <v>6.666666666666667</v>
      </c>
      <c r="AQ72" s="4">
        <f t="shared" si="544"/>
        <v>6.666666666666667</v>
      </c>
      <c r="AR72" s="4">
        <f t="shared" ref="AR72" si="545">+AR69/AR70*12/16</f>
        <v>6.666666666666667</v>
      </c>
      <c r="AS72" s="4">
        <f t="shared" si="541"/>
        <v>6.666666666666667</v>
      </c>
      <c r="AT72" s="4">
        <f t="shared" ref="AT72" si="546">+AT69/AT70*12/16</f>
        <v>6.666666666666667</v>
      </c>
      <c r="AU72" s="4">
        <f t="shared" ref="AU72:BD72" si="547">+AU69/AU70*12/16</f>
        <v>6.666666666666667</v>
      </c>
      <c r="AV72" s="4">
        <f t="shared" ref="AV72" si="548">+AV69/AV70*12/16</f>
        <v>6.666666666666667</v>
      </c>
      <c r="AW72" s="4">
        <f t="shared" ref="AW72:AY72" si="549">+AW69/AW70*12/16</f>
        <v>6.666666666666667</v>
      </c>
      <c r="AX72" s="4">
        <f t="shared" si="549"/>
        <v>6.666666666666667</v>
      </c>
      <c r="AY72" s="4">
        <f t="shared" si="549"/>
        <v>6.666666666666667</v>
      </c>
      <c r="AZ72" s="4">
        <f t="shared" si="547"/>
        <v>6.666666666666667</v>
      </c>
      <c r="BA72" s="4">
        <f t="shared" ref="BA72:BB72" si="550">+BA69/BA70*12/16</f>
        <v>6.666666666666667</v>
      </c>
      <c r="BB72" s="4">
        <f t="shared" si="550"/>
        <v>6.666666666666667</v>
      </c>
      <c r="BC72" s="4">
        <f t="shared" ref="BC72" si="551">+BC69/BC70*12/16</f>
        <v>6.666666666666667</v>
      </c>
      <c r="BD72" s="4">
        <f t="shared" si="547"/>
        <v>6.666666666666667</v>
      </c>
      <c r="BE72" s="4">
        <f t="shared" ref="BE72" si="552">+BE69/BE70*12/16</f>
        <v>6.666666666666667</v>
      </c>
      <c r="BF72" s="4">
        <f t="shared" ref="BF72:BS72" si="553">+BF69/BF70*12/16</f>
        <v>6.666666666666667</v>
      </c>
      <c r="BG72" s="4">
        <f t="shared" ref="BG72:BI72" si="554">+BG69/BG70*12/16</f>
        <v>6.666666666666667</v>
      </c>
      <c r="BH72" s="4">
        <f t="shared" si="554"/>
        <v>6.666666666666667</v>
      </c>
      <c r="BI72" s="4">
        <f t="shared" si="554"/>
        <v>6.666666666666667</v>
      </c>
      <c r="BJ72" s="4">
        <f t="shared" si="553"/>
        <v>6.666666666666667</v>
      </c>
      <c r="BK72" s="4">
        <f t="shared" ref="BK72:BL72" si="555">+BK69/BK70*12/16</f>
        <v>6.666666666666667</v>
      </c>
      <c r="BL72" s="4">
        <f t="shared" si="555"/>
        <v>6.666666666666667</v>
      </c>
      <c r="BM72" s="4">
        <f t="shared" ref="BM72" si="556">+BM69/BM70*12/16</f>
        <v>6.666666666666667</v>
      </c>
      <c r="BN72" s="4">
        <f t="shared" ref="BN72" si="557">+BN69/BN70*12/16</f>
        <v>6.666666666666667</v>
      </c>
      <c r="BO72" s="4">
        <f t="shared" si="553"/>
        <v>6.666666666666667</v>
      </c>
      <c r="BP72" s="4">
        <f t="shared" ref="BP72:BR72" si="558">+BP69/BP70*12/16</f>
        <v>6.666666666666667</v>
      </c>
      <c r="BQ72" s="4">
        <f t="shared" si="558"/>
        <v>6.666666666666667</v>
      </c>
      <c r="BR72" s="4">
        <f t="shared" si="558"/>
        <v>6.666666666666667</v>
      </c>
      <c r="BS72" s="4">
        <f t="shared" si="553"/>
        <v>6.666666666666667</v>
      </c>
      <c r="BT72" s="4">
        <f t="shared" ref="BT72:BU72" si="559">+BT69/BT70*12/16</f>
        <v>6.666666666666667</v>
      </c>
      <c r="BU72" s="4">
        <f t="shared" si="559"/>
        <v>6.666666666666667</v>
      </c>
      <c r="BV72" s="4">
        <f t="shared" ref="BV72" si="560">+BV69/BV70*12/16</f>
        <v>6.666666666666667</v>
      </c>
      <c r="BW72" s="4">
        <f t="shared" ref="BW72" si="561">+BW69/BW70*12/16</f>
        <v>6.666666666666667</v>
      </c>
      <c r="BX72" s="4">
        <f t="shared" ref="BX72" si="562">+BX69/BX70*12/16</f>
        <v>6.666666666666667</v>
      </c>
      <c r="BY72" s="4">
        <f t="shared" ref="BY72:CH72" si="563">+BY69/BY70*12/16</f>
        <v>6.666666666666667</v>
      </c>
      <c r="BZ72" s="4">
        <f t="shared" ref="BZ72:CB72" si="564">+BZ69/BZ70*12/16</f>
        <v>6.666666666666667</v>
      </c>
      <c r="CA72" s="4">
        <f t="shared" si="564"/>
        <v>6.666666666666667</v>
      </c>
      <c r="CB72" s="4">
        <f t="shared" si="564"/>
        <v>6.666666666666667</v>
      </c>
      <c r="CC72" s="4">
        <f t="shared" si="563"/>
        <v>6.666666666666667</v>
      </c>
      <c r="CD72" s="4">
        <f t="shared" ref="CD72:CE72" si="565">+CD69/CD70*12/16</f>
        <v>6.666666666666667</v>
      </c>
      <c r="CE72" s="4">
        <f t="shared" si="565"/>
        <v>6.666666666666667</v>
      </c>
      <c r="CF72" s="4">
        <f t="shared" ref="CF72" si="566">+CF69/CF70*12/16</f>
        <v>6.666666666666667</v>
      </c>
      <c r="CG72" s="4">
        <f t="shared" ref="CG72" si="567">+CG69/CG70*12/16</f>
        <v>6.666666666666667</v>
      </c>
      <c r="CH72" s="4">
        <f t="shared" si="563"/>
        <v>6.666666666666667</v>
      </c>
      <c r="CI72" s="4">
        <f t="shared" ref="CI72" si="568">+CI69/CI70*12/16</f>
        <v>6.666666666666667</v>
      </c>
    </row>
    <row r="73" spans="1:87" x14ac:dyDescent="0.25">
      <c r="A73" s="16" t="s">
        <v>164</v>
      </c>
      <c r="B73" s="2" t="s">
        <v>158</v>
      </c>
      <c r="E73" s="4">
        <f t="shared" ref="E73:K73" si="569">+E71/16*12/E70</f>
        <v>16.666666666666668</v>
      </c>
      <c r="F73" s="4">
        <f t="shared" si="569"/>
        <v>16.666666666666668</v>
      </c>
      <c r="G73" s="4">
        <f t="shared" si="569"/>
        <v>16.666666666666668</v>
      </c>
      <c r="H73" s="4">
        <f t="shared" si="569"/>
        <v>16.666666666666668</v>
      </c>
      <c r="I73" s="4">
        <f t="shared" si="569"/>
        <v>16.666666666666668</v>
      </c>
      <c r="J73" s="4">
        <f t="shared" si="569"/>
        <v>16.666666666666668</v>
      </c>
      <c r="K73" s="4">
        <f t="shared" si="569"/>
        <v>16.666666666666668</v>
      </c>
      <c r="L73" s="4">
        <f>+L71/16*12/L70</f>
        <v>16.666666666666668</v>
      </c>
      <c r="M73" s="4">
        <f t="shared" ref="M73:N73" si="570">+M71/16*12/M70</f>
        <v>16.666666666666668</v>
      </c>
      <c r="N73" s="4">
        <f t="shared" si="570"/>
        <v>16.666666666666668</v>
      </c>
      <c r="O73" s="4">
        <f t="shared" ref="O73:AD73" si="571">+O71/16*12/O70</f>
        <v>16.666666666666668</v>
      </c>
      <c r="P73" s="4">
        <f t="shared" ref="P73:R73" si="572">+P71/16*12/P70</f>
        <v>16.666666666666668</v>
      </c>
      <c r="Q73" s="4">
        <f t="shared" si="572"/>
        <v>16.666666666666668</v>
      </c>
      <c r="R73" s="4">
        <f t="shared" si="572"/>
        <v>16.666666666666668</v>
      </c>
      <c r="S73" s="4">
        <f t="shared" si="571"/>
        <v>16.666666666666668</v>
      </c>
      <c r="T73" s="4">
        <f t="shared" ref="T73:U73" si="573">+T71/16*12/T70</f>
        <v>16.666666666666668</v>
      </c>
      <c r="U73" s="4">
        <f t="shared" si="573"/>
        <v>16.666666666666668</v>
      </c>
      <c r="V73" s="4">
        <f t="shared" ref="V73" si="574">+V71/16*12/V70</f>
        <v>16.666666666666668</v>
      </c>
      <c r="W73" s="4">
        <f t="shared" ref="W73:X73" si="575">+W71/16*12/W70</f>
        <v>16.666666666666668</v>
      </c>
      <c r="X73" s="4">
        <f t="shared" si="575"/>
        <v>16.666666666666668</v>
      </c>
      <c r="Y73" s="4">
        <f t="shared" si="571"/>
        <v>16.666666666666668</v>
      </c>
      <c r="Z73" s="4">
        <f t="shared" ref="Z73" si="576">+Z71/16*12/Z70</f>
        <v>16.666666666666668</v>
      </c>
      <c r="AA73" s="4">
        <f t="shared" ref="AA73:AC73" si="577">+AA71/16*12/AA70</f>
        <v>16.666666666666668</v>
      </c>
      <c r="AB73" s="4">
        <f t="shared" si="577"/>
        <v>16.666666666666668</v>
      </c>
      <c r="AC73" s="4">
        <f t="shared" si="577"/>
        <v>16.666666666666668</v>
      </c>
      <c r="AD73" s="4">
        <f t="shared" si="571"/>
        <v>16.666666666666668</v>
      </c>
      <c r="AE73" s="4">
        <f t="shared" ref="AE73:AF73" si="578">+AE71/16*12/AE70</f>
        <v>16.666666666666668</v>
      </c>
      <c r="AF73" s="4">
        <f t="shared" si="578"/>
        <v>16.666666666666668</v>
      </c>
      <c r="AG73" s="4">
        <f t="shared" ref="AG73" si="579">+AG71/16*12/AG70</f>
        <v>16.666666666666668</v>
      </c>
      <c r="AH73" s="4">
        <f t="shared" ref="AH73:AI73" si="580">+AH71/16*12/AH70</f>
        <v>16.666666666666668</v>
      </c>
      <c r="AI73" s="4">
        <f t="shared" si="580"/>
        <v>16.666666666666668</v>
      </c>
      <c r="AJ73" s="4">
        <f t="shared" ref="AJ73:AS73" si="581">+AJ71/16*12/AJ70</f>
        <v>16.666666666666668</v>
      </c>
      <c r="AK73" s="4">
        <f t="shared" ref="AK73" si="582">+AK71/16*12/AK70</f>
        <v>16.666666666666668</v>
      </c>
      <c r="AL73" s="4">
        <f t="shared" ref="AL73:AN73" si="583">+AL71/16*12/AL70</f>
        <v>16.666666666666668</v>
      </c>
      <c r="AM73" s="4">
        <f t="shared" si="583"/>
        <v>16.666666666666668</v>
      </c>
      <c r="AN73" s="4">
        <f t="shared" si="583"/>
        <v>16.666666666666668</v>
      </c>
      <c r="AO73" s="4">
        <f t="shared" si="581"/>
        <v>16.666666666666668</v>
      </c>
      <c r="AP73" s="4">
        <f t="shared" ref="AP73:AQ73" si="584">+AP71/16*12/AP70</f>
        <v>16.666666666666668</v>
      </c>
      <c r="AQ73" s="4">
        <f t="shared" si="584"/>
        <v>16.666666666666668</v>
      </c>
      <c r="AR73" s="4">
        <f t="shared" ref="AR73" si="585">+AR71/16*12/AR70</f>
        <v>16.666666666666668</v>
      </c>
      <c r="AS73" s="4">
        <f t="shared" si="581"/>
        <v>16.666666666666668</v>
      </c>
      <c r="AT73" s="4">
        <f t="shared" ref="AT73" si="586">+AT71/16*12/AT70</f>
        <v>16.666666666666668</v>
      </c>
      <c r="AU73" s="4">
        <f t="shared" ref="AU73:BD73" si="587">+AU71/16*12/AU70</f>
        <v>16.666666666666668</v>
      </c>
      <c r="AV73" s="4">
        <f t="shared" ref="AV73" si="588">+AV71/16*12/AV70</f>
        <v>16.666666666666668</v>
      </c>
      <c r="AW73" s="4">
        <f t="shared" ref="AW73:AY73" si="589">+AW71/16*12/AW70</f>
        <v>16.666666666666668</v>
      </c>
      <c r="AX73" s="4">
        <f t="shared" si="589"/>
        <v>16.666666666666668</v>
      </c>
      <c r="AY73" s="4">
        <f t="shared" si="589"/>
        <v>16.666666666666668</v>
      </c>
      <c r="AZ73" s="4">
        <f t="shared" si="587"/>
        <v>16.666666666666668</v>
      </c>
      <c r="BA73" s="4">
        <f t="shared" ref="BA73:BB73" si="590">+BA71/16*12/BA70</f>
        <v>16.666666666666668</v>
      </c>
      <c r="BB73" s="4">
        <f t="shared" si="590"/>
        <v>16.666666666666668</v>
      </c>
      <c r="BC73" s="4">
        <f t="shared" ref="BC73" si="591">+BC71/16*12/BC70</f>
        <v>16.666666666666668</v>
      </c>
      <c r="BD73" s="4">
        <f t="shared" si="587"/>
        <v>16.666666666666668</v>
      </c>
      <c r="BE73" s="4">
        <f t="shared" ref="BE73" si="592">+BE71/16*12/BE70</f>
        <v>16.666666666666668</v>
      </c>
      <c r="BF73" s="4">
        <f t="shared" ref="BF73:BS73" si="593">+BF71/16*12/BF70</f>
        <v>16.666666666666668</v>
      </c>
      <c r="BG73" s="4">
        <f t="shared" ref="BG73:BI73" si="594">+BG71/16*12/BG70</f>
        <v>16.666666666666668</v>
      </c>
      <c r="BH73" s="4">
        <f t="shared" si="594"/>
        <v>16.666666666666668</v>
      </c>
      <c r="BI73" s="4">
        <f t="shared" si="594"/>
        <v>16.666666666666668</v>
      </c>
      <c r="BJ73" s="4">
        <f t="shared" si="593"/>
        <v>16.666666666666668</v>
      </c>
      <c r="BK73" s="4">
        <f t="shared" ref="BK73:BL73" si="595">+BK71/16*12/BK70</f>
        <v>16.666666666666668</v>
      </c>
      <c r="BL73" s="4">
        <f t="shared" si="595"/>
        <v>16.666666666666668</v>
      </c>
      <c r="BM73" s="4">
        <f t="shared" ref="BM73" si="596">+BM71/16*12/BM70</f>
        <v>16.666666666666668</v>
      </c>
      <c r="BN73" s="4">
        <f t="shared" ref="BN73" si="597">+BN71/16*12/BN70</f>
        <v>16.666666666666668</v>
      </c>
      <c r="BO73" s="4">
        <f t="shared" si="593"/>
        <v>16.666666666666668</v>
      </c>
      <c r="BP73" s="4">
        <f t="shared" ref="BP73:BR73" si="598">+BP71/16*12/BP70</f>
        <v>16.666666666666668</v>
      </c>
      <c r="BQ73" s="4">
        <f t="shared" si="598"/>
        <v>16.666666666666668</v>
      </c>
      <c r="BR73" s="4">
        <f t="shared" si="598"/>
        <v>16.666666666666668</v>
      </c>
      <c r="BS73" s="4">
        <f t="shared" si="593"/>
        <v>16.666666666666668</v>
      </c>
      <c r="BT73" s="4">
        <f t="shared" ref="BT73:BU73" si="599">+BT71/16*12/BT70</f>
        <v>16.666666666666668</v>
      </c>
      <c r="BU73" s="4">
        <f t="shared" si="599"/>
        <v>16.666666666666668</v>
      </c>
      <c r="BV73" s="4">
        <f t="shared" ref="BV73" si="600">+BV71/16*12/BV70</f>
        <v>16.666666666666668</v>
      </c>
      <c r="BW73" s="4">
        <f t="shared" ref="BW73" si="601">+BW71/16*12/BW70</f>
        <v>16.666666666666668</v>
      </c>
      <c r="BX73" s="4">
        <f t="shared" ref="BX73" si="602">+BX71/16*12/BX70</f>
        <v>16.666666666666668</v>
      </c>
      <c r="BY73" s="4">
        <f t="shared" ref="BY73:CH73" si="603">+BY71/16*12/BY70</f>
        <v>16.666666666666668</v>
      </c>
      <c r="BZ73" s="4">
        <f t="shared" ref="BZ73:CB73" si="604">+BZ71/16*12/BZ70</f>
        <v>16.666666666666668</v>
      </c>
      <c r="CA73" s="4">
        <f t="shared" si="604"/>
        <v>16.666666666666668</v>
      </c>
      <c r="CB73" s="4">
        <f t="shared" si="604"/>
        <v>16.666666666666668</v>
      </c>
      <c r="CC73" s="4">
        <f t="shared" si="603"/>
        <v>16.666666666666668</v>
      </c>
      <c r="CD73" s="4">
        <f t="shared" ref="CD73:CE73" si="605">+CD71/16*12/CD70</f>
        <v>16.666666666666668</v>
      </c>
      <c r="CE73" s="4">
        <f t="shared" si="605"/>
        <v>16.666666666666668</v>
      </c>
      <c r="CF73" s="4">
        <f t="shared" ref="CF73" si="606">+CF71/16*12/CF70</f>
        <v>16.666666666666668</v>
      </c>
      <c r="CG73" s="4">
        <f t="shared" ref="CG73" si="607">+CG71/16*12/CG70</f>
        <v>16.666666666666668</v>
      </c>
      <c r="CH73" s="4">
        <f t="shared" si="603"/>
        <v>16.666666666666668</v>
      </c>
      <c r="CI73" s="4">
        <f t="shared" ref="CI73" si="608">+CI71/16*12/CI70</f>
        <v>16.666666666666668</v>
      </c>
    </row>
    <row r="74" spans="1:87" x14ac:dyDescent="0.25">
      <c r="A74" s="16"/>
    </row>
    <row r="75" spans="1:87" x14ac:dyDescent="0.25">
      <c r="A75" s="16" t="s">
        <v>161</v>
      </c>
      <c r="B75" s="2" t="s">
        <v>101</v>
      </c>
      <c r="D75" s="2" t="s">
        <v>51</v>
      </c>
      <c r="E75" s="4">
        <f t="shared" ref="E75:AJ75" si="609">+E9</f>
        <v>5</v>
      </c>
      <c r="F75" s="4">
        <f t="shared" si="609"/>
        <v>5</v>
      </c>
      <c r="G75" s="4">
        <f t="shared" si="609"/>
        <v>5</v>
      </c>
      <c r="H75" s="4">
        <f t="shared" si="609"/>
        <v>5</v>
      </c>
      <c r="I75" s="4">
        <f t="shared" si="609"/>
        <v>5</v>
      </c>
      <c r="J75" s="4">
        <f t="shared" si="609"/>
        <v>5</v>
      </c>
      <c r="K75" s="4">
        <f t="shared" si="609"/>
        <v>5</v>
      </c>
      <c r="L75" s="4">
        <f t="shared" si="609"/>
        <v>5</v>
      </c>
      <c r="M75" s="4">
        <f t="shared" si="609"/>
        <v>5</v>
      </c>
      <c r="N75" s="4">
        <f t="shared" si="609"/>
        <v>5</v>
      </c>
      <c r="O75" s="4">
        <f t="shared" si="609"/>
        <v>5</v>
      </c>
      <c r="P75" s="4">
        <f t="shared" si="609"/>
        <v>5</v>
      </c>
      <c r="Q75" s="4">
        <f t="shared" si="609"/>
        <v>5</v>
      </c>
      <c r="R75" s="4">
        <f t="shared" si="609"/>
        <v>5</v>
      </c>
      <c r="S75" s="4">
        <f t="shared" si="609"/>
        <v>5</v>
      </c>
      <c r="T75" s="4">
        <f t="shared" si="609"/>
        <v>5</v>
      </c>
      <c r="U75" s="4">
        <f t="shared" si="609"/>
        <v>5</v>
      </c>
      <c r="V75" s="4">
        <f t="shared" si="609"/>
        <v>5</v>
      </c>
      <c r="W75" s="4">
        <f t="shared" si="609"/>
        <v>5</v>
      </c>
      <c r="X75" s="4">
        <f t="shared" si="609"/>
        <v>5</v>
      </c>
      <c r="Y75" s="4">
        <f t="shared" si="609"/>
        <v>5</v>
      </c>
      <c r="Z75" s="4">
        <f t="shared" si="609"/>
        <v>1</v>
      </c>
      <c r="AA75" s="4">
        <f t="shared" si="609"/>
        <v>5</v>
      </c>
      <c r="AB75" s="4">
        <f t="shared" si="609"/>
        <v>5</v>
      </c>
      <c r="AC75" s="4">
        <f t="shared" si="609"/>
        <v>5</v>
      </c>
      <c r="AD75" s="4">
        <f t="shared" si="609"/>
        <v>5</v>
      </c>
      <c r="AE75" s="4">
        <f t="shared" si="609"/>
        <v>5</v>
      </c>
      <c r="AF75" s="4">
        <f t="shared" si="609"/>
        <v>5</v>
      </c>
      <c r="AG75" s="4">
        <f t="shared" si="609"/>
        <v>5</v>
      </c>
      <c r="AH75" s="4">
        <f t="shared" si="609"/>
        <v>5</v>
      </c>
      <c r="AI75" s="4">
        <f t="shared" si="609"/>
        <v>5</v>
      </c>
      <c r="AJ75" s="4">
        <f t="shared" si="609"/>
        <v>5</v>
      </c>
      <c r="AK75" s="4">
        <f t="shared" ref="AK75:BP75" si="610">+AK9</f>
        <v>1</v>
      </c>
      <c r="AL75" s="4">
        <f t="shared" si="610"/>
        <v>5</v>
      </c>
      <c r="AM75" s="4">
        <f t="shared" si="610"/>
        <v>5</v>
      </c>
      <c r="AN75" s="4">
        <f t="shared" si="610"/>
        <v>5</v>
      </c>
      <c r="AO75" s="4">
        <f t="shared" si="610"/>
        <v>5</v>
      </c>
      <c r="AP75" s="4">
        <f t="shared" si="610"/>
        <v>5</v>
      </c>
      <c r="AQ75" s="4">
        <f t="shared" si="610"/>
        <v>5</v>
      </c>
      <c r="AR75" s="4">
        <f t="shared" si="610"/>
        <v>5</v>
      </c>
      <c r="AS75" s="4">
        <f t="shared" si="610"/>
        <v>5</v>
      </c>
      <c r="AT75" s="4">
        <f t="shared" si="610"/>
        <v>5</v>
      </c>
      <c r="AU75" s="4">
        <f t="shared" si="610"/>
        <v>5</v>
      </c>
      <c r="AV75" s="4">
        <f t="shared" si="610"/>
        <v>1</v>
      </c>
      <c r="AW75" s="4">
        <f t="shared" si="610"/>
        <v>5</v>
      </c>
      <c r="AX75" s="4">
        <f t="shared" si="610"/>
        <v>5</v>
      </c>
      <c r="AY75" s="4">
        <f t="shared" si="610"/>
        <v>5</v>
      </c>
      <c r="AZ75" s="4">
        <f t="shared" si="610"/>
        <v>5</v>
      </c>
      <c r="BA75" s="4">
        <f t="shared" si="610"/>
        <v>5</v>
      </c>
      <c r="BB75" s="4">
        <f t="shared" si="610"/>
        <v>5</v>
      </c>
      <c r="BC75" s="4">
        <f t="shared" si="610"/>
        <v>5</v>
      </c>
      <c r="BD75" s="4">
        <f t="shared" si="610"/>
        <v>5</v>
      </c>
      <c r="BE75" s="4">
        <f t="shared" si="610"/>
        <v>5</v>
      </c>
      <c r="BF75" s="4">
        <f t="shared" si="610"/>
        <v>5</v>
      </c>
      <c r="BG75" s="4">
        <f t="shared" si="610"/>
        <v>5</v>
      </c>
      <c r="BH75" s="4">
        <f t="shared" si="610"/>
        <v>5</v>
      </c>
      <c r="BI75" s="4">
        <f t="shared" si="610"/>
        <v>5</v>
      </c>
      <c r="BJ75" s="4">
        <f t="shared" si="610"/>
        <v>5</v>
      </c>
      <c r="BK75" s="4">
        <f t="shared" si="610"/>
        <v>5</v>
      </c>
      <c r="BL75" s="4">
        <f t="shared" si="610"/>
        <v>5</v>
      </c>
      <c r="BM75" s="4">
        <f t="shared" si="610"/>
        <v>5</v>
      </c>
      <c r="BN75" s="4">
        <f t="shared" si="610"/>
        <v>5</v>
      </c>
      <c r="BO75" s="4">
        <f t="shared" si="610"/>
        <v>5</v>
      </c>
      <c r="BP75" s="4">
        <f t="shared" si="610"/>
        <v>5</v>
      </c>
      <c r="BQ75" s="4">
        <f t="shared" ref="BQ75:CI75" si="611">+BQ9</f>
        <v>5</v>
      </c>
      <c r="BR75" s="4">
        <f t="shared" si="611"/>
        <v>5</v>
      </c>
      <c r="BS75" s="4">
        <f t="shared" si="611"/>
        <v>5</v>
      </c>
      <c r="BT75" s="4">
        <f t="shared" si="611"/>
        <v>5</v>
      </c>
      <c r="BU75" s="4">
        <f t="shared" si="611"/>
        <v>5</v>
      </c>
      <c r="BV75" s="4">
        <f t="shared" si="611"/>
        <v>5</v>
      </c>
      <c r="BW75" s="4">
        <f t="shared" si="611"/>
        <v>5</v>
      </c>
      <c r="BX75" s="4">
        <f t="shared" si="611"/>
        <v>5</v>
      </c>
      <c r="BY75" s="4">
        <f t="shared" si="611"/>
        <v>5</v>
      </c>
      <c r="BZ75" s="4">
        <f t="shared" si="611"/>
        <v>5</v>
      </c>
      <c r="CA75" s="4">
        <f t="shared" si="611"/>
        <v>5</v>
      </c>
      <c r="CB75" s="4">
        <f t="shared" si="611"/>
        <v>5</v>
      </c>
      <c r="CC75" s="4">
        <f t="shared" si="611"/>
        <v>5</v>
      </c>
      <c r="CD75" s="4">
        <f t="shared" si="611"/>
        <v>5</v>
      </c>
      <c r="CE75" s="4">
        <f t="shared" si="611"/>
        <v>5</v>
      </c>
      <c r="CF75" s="4">
        <f t="shared" si="611"/>
        <v>5</v>
      </c>
      <c r="CG75" s="4">
        <f t="shared" si="611"/>
        <v>5</v>
      </c>
      <c r="CH75" s="4">
        <f t="shared" si="611"/>
        <v>1</v>
      </c>
      <c r="CI75" s="4">
        <f t="shared" si="611"/>
        <v>5</v>
      </c>
    </row>
    <row r="76" spans="1:87" x14ac:dyDescent="0.25">
      <c r="A76" s="16" t="s">
        <v>162</v>
      </c>
      <c r="B76" s="2" t="s">
        <v>101</v>
      </c>
      <c r="E76" s="4">
        <f t="shared" ref="E76:AJ76" si="612">+E8</f>
        <v>35</v>
      </c>
      <c r="F76" s="4">
        <f t="shared" si="612"/>
        <v>35</v>
      </c>
      <c r="G76" s="4">
        <f t="shared" si="612"/>
        <v>35</v>
      </c>
      <c r="H76" s="4">
        <f t="shared" si="612"/>
        <v>35</v>
      </c>
      <c r="I76" s="4">
        <f t="shared" si="612"/>
        <v>35</v>
      </c>
      <c r="J76" s="4">
        <f t="shared" si="612"/>
        <v>35</v>
      </c>
      <c r="K76" s="4">
        <f t="shared" si="612"/>
        <v>35</v>
      </c>
      <c r="L76" s="4">
        <f t="shared" si="612"/>
        <v>35</v>
      </c>
      <c r="M76" s="4">
        <f t="shared" si="612"/>
        <v>35</v>
      </c>
      <c r="N76" s="4">
        <f t="shared" si="612"/>
        <v>35</v>
      </c>
      <c r="O76" s="4">
        <f t="shared" si="612"/>
        <v>35</v>
      </c>
      <c r="P76" s="4">
        <f t="shared" si="612"/>
        <v>35</v>
      </c>
      <c r="Q76" s="4">
        <f t="shared" si="612"/>
        <v>35</v>
      </c>
      <c r="R76" s="4">
        <f t="shared" si="612"/>
        <v>35</v>
      </c>
      <c r="S76" s="4">
        <f t="shared" si="612"/>
        <v>35</v>
      </c>
      <c r="T76" s="4">
        <f t="shared" si="612"/>
        <v>35</v>
      </c>
      <c r="U76" s="4">
        <f t="shared" si="612"/>
        <v>35</v>
      </c>
      <c r="V76" s="4">
        <f t="shared" si="612"/>
        <v>35</v>
      </c>
      <c r="W76" s="4">
        <f t="shared" si="612"/>
        <v>35</v>
      </c>
      <c r="X76" s="4">
        <f t="shared" si="612"/>
        <v>35</v>
      </c>
      <c r="Y76" s="4">
        <f t="shared" si="612"/>
        <v>35</v>
      </c>
      <c r="Z76" s="4">
        <f t="shared" si="612"/>
        <v>35</v>
      </c>
      <c r="AA76" s="4">
        <f t="shared" si="612"/>
        <v>35</v>
      </c>
      <c r="AB76" s="4">
        <f t="shared" si="612"/>
        <v>35</v>
      </c>
      <c r="AC76" s="4">
        <f t="shared" si="612"/>
        <v>35</v>
      </c>
      <c r="AD76" s="4">
        <f t="shared" si="612"/>
        <v>35</v>
      </c>
      <c r="AE76" s="4">
        <f t="shared" si="612"/>
        <v>35</v>
      </c>
      <c r="AF76" s="4">
        <f t="shared" si="612"/>
        <v>35</v>
      </c>
      <c r="AG76" s="4">
        <f t="shared" si="612"/>
        <v>35</v>
      </c>
      <c r="AH76" s="4">
        <f t="shared" si="612"/>
        <v>35</v>
      </c>
      <c r="AI76" s="4">
        <f t="shared" si="612"/>
        <v>35</v>
      </c>
      <c r="AJ76" s="4">
        <f t="shared" si="612"/>
        <v>35</v>
      </c>
      <c r="AK76" s="4">
        <f t="shared" ref="AK76:BP76" si="613">+AK8</f>
        <v>35</v>
      </c>
      <c r="AL76" s="4">
        <f t="shared" si="613"/>
        <v>35</v>
      </c>
      <c r="AM76" s="4">
        <f t="shared" si="613"/>
        <v>35</v>
      </c>
      <c r="AN76" s="4">
        <f t="shared" si="613"/>
        <v>35</v>
      </c>
      <c r="AO76" s="4">
        <f t="shared" si="613"/>
        <v>35</v>
      </c>
      <c r="AP76" s="4">
        <f t="shared" si="613"/>
        <v>35</v>
      </c>
      <c r="AQ76" s="4">
        <f t="shared" si="613"/>
        <v>35</v>
      </c>
      <c r="AR76" s="4">
        <f t="shared" si="613"/>
        <v>35</v>
      </c>
      <c r="AS76" s="4">
        <f t="shared" si="613"/>
        <v>35</v>
      </c>
      <c r="AT76" s="4">
        <f t="shared" si="613"/>
        <v>35</v>
      </c>
      <c r="AU76" s="4">
        <f t="shared" si="613"/>
        <v>35</v>
      </c>
      <c r="AV76" s="4">
        <f t="shared" si="613"/>
        <v>35</v>
      </c>
      <c r="AW76" s="4">
        <f t="shared" si="613"/>
        <v>35</v>
      </c>
      <c r="AX76" s="4">
        <f t="shared" si="613"/>
        <v>35</v>
      </c>
      <c r="AY76" s="4">
        <f t="shared" si="613"/>
        <v>35</v>
      </c>
      <c r="AZ76" s="4">
        <f t="shared" si="613"/>
        <v>35</v>
      </c>
      <c r="BA76" s="4">
        <f t="shared" si="613"/>
        <v>35</v>
      </c>
      <c r="BB76" s="4">
        <f t="shared" si="613"/>
        <v>35</v>
      </c>
      <c r="BC76" s="4">
        <f t="shared" si="613"/>
        <v>35</v>
      </c>
      <c r="BD76" s="4">
        <f t="shared" si="613"/>
        <v>35</v>
      </c>
      <c r="BE76" s="4">
        <f t="shared" si="613"/>
        <v>35</v>
      </c>
      <c r="BF76" s="4">
        <f t="shared" si="613"/>
        <v>35</v>
      </c>
      <c r="BG76" s="4">
        <f t="shared" si="613"/>
        <v>35</v>
      </c>
      <c r="BH76" s="4">
        <f t="shared" si="613"/>
        <v>35</v>
      </c>
      <c r="BI76" s="4">
        <f t="shared" si="613"/>
        <v>35</v>
      </c>
      <c r="BJ76" s="4">
        <f t="shared" si="613"/>
        <v>35</v>
      </c>
      <c r="BK76" s="4">
        <f t="shared" si="613"/>
        <v>35</v>
      </c>
      <c r="BL76" s="4">
        <f t="shared" si="613"/>
        <v>35</v>
      </c>
      <c r="BM76" s="4">
        <f t="shared" si="613"/>
        <v>35</v>
      </c>
      <c r="BN76" s="4">
        <f t="shared" si="613"/>
        <v>35</v>
      </c>
      <c r="BO76" s="4">
        <f t="shared" si="613"/>
        <v>35</v>
      </c>
      <c r="BP76" s="4">
        <f t="shared" si="613"/>
        <v>35</v>
      </c>
      <c r="BQ76" s="4">
        <f t="shared" ref="BQ76:CI76" si="614">+BQ8</f>
        <v>35</v>
      </c>
      <c r="BR76" s="4">
        <f t="shared" si="614"/>
        <v>35</v>
      </c>
      <c r="BS76" s="4">
        <f t="shared" si="614"/>
        <v>35</v>
      </c>
      <c r="BT76" s="4">
        <f t="shared" si="614"/>
        <v>35</v>
      </c>
      <c r="BU76" s="4">
        <f t="shared" si="614"/>
        <v>35</v>
      </c>
      <c r="BV76" s="4">
        <f t="shared" si="614"/>
        <v>35</v>
      </c>
      <c r="BW76" s="4">
        <f t="shared" si="614"/>
        <v>35</v>
      </c>
      <c r="BX76" s="4">
        <f t="shared" si="614"/>
        <v>35</v>
      </c>
      <c r="BY76" s="4">
        <f t="shared" si="614"/>
        <v>35</v>
      </c>
      <c r="BZ76" s="4">
        <f t="shared" si="614"/>
        <v>35</v>
      </c>
      <c r="CA76" s="4">
        <f t="shared" si="614"/>
        <v>35</v>
      </c>
      <c r="CB76" s="4">
        <f t="shared" si="614"/>
        <v>35</v>
      </c>
      <c r="CC76" s="4">
        <f t="shared" si="614"/>
        <v>35</v>
      </c>
      <c r="CD76" s="4">
        <f t="shared" si="614"/>
        <v>35</v>
      </c>
      <c r="CE76" s="4">
        <f t="shared" si="614"/>
        <v>35</v>
      </c>
      <c r="CF76" s="4">
        <f t="shared" si="614"/>
        <v>35</v>
      </c>
      <c r="CG76" s="4">
        <f t="shared" si="614"/>
        <v>35</v>
      </c>
      <c r="CH76" s="4">
        <f t="shared" si="614"/>
        <v>35</v>
      </c>
      <c r="CI76" s="4">
        <f t="shared" si="614"/>
        <v>35</v>
      </c>
    </row>
    <row r="77" spans="1:87" x14ac:dyDescent="0.25">
      <c r="A77" s="16" t="s">
        <v>160</v>
      </c>
      <c r="B77" s="2" t="s">
        <v>116</v>
      </c>
      <c r="C77" s="43"/>
      <c r="D77" s="2" t="s">
        <v>327</v>
      </c>
      <c r="E77" s="5">
        <v>1.1399999999999999</v>
      </c>
      <c r="F77" s="5">
        <v>1.1399999999999999</v>
      </c>
      <c r="G77" s="5">
        <v>1.1399999999999999</v>
      </c>
      <c r="H77" s="5">
        <v>1.1399999999999999</v>
      </c>
      <c r="I77" s="5">
        <v>1.1399999999999999</v>
      </c>
      <c r="J77" s="5">
        <v>1.1399999999999999</v>
      </c>
      <c r="K77" s="5">
        <v>1.1399999999999999</v>
      </c>
      <c r="L77" s="5">
        <v>1.1399999999999999</v>
      </c>
      <c r="M77" s="5">
        <v>1.1399999999999999</v>
      </c>
      <c r="N77" s="5">
        <v>1.1399999999999999</v>
      </c>
      <c r="O77" s="5">
        <f>0.67+0.14</f>
        <v>0.81</v>
      </c>
      <c r="P77" s="5">
        <f>0.67+0.14</f>
        <v>0.81</v>
      </c>
      <c r="Q77" s="5">
        <v>0.5</v>
      </c>
      <c r="R77" s="5">
        <f t="shared" ref="R77:X77" si="615">0.67+0.14</f>
        <v>0.81</v>
      </c>
      <c r="S77" s="5">
        <f t="shared" si="615"/>
        <v>0.81</v>
      </c>
      <c r="T77" s="5">
        <f t="shared" si="615"/>
        <v>0.81</v>
      </c>
      <c r="U77" s="5">
        <f t="shared" si="615"/>
        <v>0.81</v>
      </c>
      <c r="V77" s="5">
        <f t="shared" si="615"/>
        <v>0.81</v>
      </c>
      <c r="W77" s="5">
        <f t="shared" si="615"/>
        <v>0.81</v>
      </c>
      <c r="X77" s="5">
        <f t="shared" si="615"/>
        <v>0.81</v>
      </c>
      <c r="Y77" s="5">
        <v>1.1399999999999999</v>
      </c>
      <c r="Z77" s="5">
        <v>1.1399999999999999</v>
      </c>
      <c r="AA77" s="5">
        <v>1.1399999999999999</v>
      </c>
      <c r="AB77" s="5">
        <v>1.1399999999999999</v>
      </c>
      <c r="AC77" s="5">
        <v>1.1399999999999999</v>
      </c>
      <c r="AD77" s="5">
        <v>1.1399999999999999</v>
      </c>
      <c r="AE77" s="5">
        <v>1.1399999999999999</v>
      </c>
      <c r="AF77" s="5">
        <v>1.1399999999999999</v>
      </c>
      <c r="AG77" s="5">
        <v>1.1399999999999999</v>
      </c>
      <c r="AH77" s="5">
        <v>1.1399999999999999</v>
      </c>
      <c r="AI77" s="5">
        <v>1.1399999999999999</v>
      </c>
      <c r="AJ77" s="5">
        <v>0.89</v>
      </c>
      <c r="AK77" s="5">
        <v>0.89</v>
      </c>
      <c r="AL77" s="5">
        <v>0.89</v>
      </c>
      <c r="AM77" s="5">
        <v>0.89</v>
      </c>
      <c r="AN77" s="5">
        <v>0.89</v>
      </c>
      <c r="AO77" s="5">
        <v>0.89</v>
      </c>
      <c r="AP77" s="5">
        <v>0.89</v>
      </c>
      <c r="AQ77" s="5">
        <v>0.89</v>
      </c>
      <c r="AR77" s="5">
        <v>0.89</v>
      </c>
      <c r="AS77" s="5">
        <v>0.89</v>
      </c>
      <c r="AT77" s="5">
        <v>0.89</v>
      </c>
      <c r="AU77" s="5">
        <v>0.47</v>
      </c>
      <c r="AV77" s="5">
        <v>0.47</v>
      </c>
      <c r="AW77" s="5">
        <v>0.47</v>
      </c>
      <c r="AX77" s="5">
        <v>0.47</v>
      </c>
      <c r="AY77" s="5">
        <v>0.47</v>
      </c>
      <c r="AZ77" s="5">
        <v>0.47</v>
      </c>
      <c r="BA77" s="5">
        <v>0.47</v>
      </c>
      <c r="BB77" s="5">
        <v>0.47</v>
      </c>
      <c r="BC77" s="5">
        <v>0.47</v>
      </c>
      <c r="BD77" s="5">
        <v>0.47</v>
      </c>
      <c r="BE77" s="5">
        <v>0.47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0.5</v>
      </c>
      <c r="BP77" s="5">
        <v>0.5</v>
      </c>
      <c r="BQ77" s="5">
        <v>0.5</v>
      </c>
      <c r="BR77" s="5">
        <v>0.5</v>
      </c>
      <c r="BS77" s="5">
        <v>0.5</v>
      </c>
      <c r="BT77" s="5">
        <v>0.5</v>
      </c>
      <c r="BU77" s="5">
        <v>0.5</v>
      </c>
      <c r="BV77" s="5">
        <v>0.5</v>
      </c>
      <c r="BW77" s="5">
        <v>0.5</v>
      </c>
      <c r="BX77" s="5">
        <v>0.5</v>
      </c>
      <c r="BY77" s="5">
        <v>0.5</v>
      </c>
      <c r="BZ77" s="5">
        <v>0.5</v>
      </c>
      <c r="CA77" s="5">
        <v>0.5</v>
      </c>
      <c r="CB77" s="5">
        <v>0.5</v>
      </c>
      <c r="CC77" s="5">
        <v>0.5</v>
      </c>
      <c r="CD77" s="5">
        <v>0.5</v>
      </c>
      <c r="CE77" s="5">
        <v>0.5</v>
      </c>
      <c r="CF77" s="5">
        <v>0.5</v>
      </c>
      <c r="CG77" s="5">
        <v>0.5</v>
      </c>
      <c r="CH77" s="5">
        <v>0.5</v>
      </c>
      <c r="CI77" s="5">
        <v>0.5</v>
      </c>
    </row>
    <row r="78" spans="1:87" x14ac:dyDescent="0.25">
      <c r="A78" s="16" t="s">
        <v>163</v>
      </c>
      <c r="B78" s="2" t="s">
        <v>276</v>
      </c>
      <c r="C78" s="2" t="s">
        <v>304</v>
      </c>
      <c r="E78" s="3">
        <v>0.3</v>
      </c>
      <c r="F78" s="3">
        <v>0.3</v>
      </c>
      <c r="G78" s="3">
        <v>0.3</v>
      </c>
      <c r="H78" s="3">
        <v>0.3</v>
      </c>
      <c r="I78" s="3">
        <v>0.3</v>
      </c>
      <c r="J78" s="3">
        <v>0.3</v>
      </c>
      <c r="K78" s="3">
        <v>0.3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0.3</v>
      </c>
      <c r="R78" s="3">
        <v>0.3</v>
      </c>
      <c r="S78" s="3">
        <v>0.3</v>
      </c>
      <c r="T78" s="3">
        <v>0.3</v>
      </c>
      <c r="U78" s="3">
        <v>0.3</v>
      </c>
      <c r="V78" s="3">
        <v>0.3</v>
      </c>
      <c r="W78" s="3">
        <v>0.3</v>
      </c>
      <c r="X78" s="3">
        <v>0.3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  <c r="AK78" s="3">
        <v>0.65</v>
      </c>
      <c r="AL78" s="3">
        <v>0.65</v>
      </c>
      <c r="AM78" s="3">
        <v>0.65</v>
      </c>
      <c r="AN78" s="3">
        <v>0.65</v>
      </c>
      <c r="AO78" s="3">
        <v>0.65</v>
      </c>
      <c r="AP78" s="3">
        <v>0.65</v>
      </c>
      <c r="AQ78" s="3">
        <v>0.65</v>
      </c>
      <c r="AR78" s="3">
        <v>0.65</v>
      </c>
      <c r="AS78" s="3">
        <v>0.65</v>
      </c>
      <c r="AT78" s="3">
        <v>0.65</v>
      </c>
      <c r="AU78" s="3">
        <v>0.65</v>
      </c>
      <c r="AV78" s="3">
        <v>0.65</v>
      </c>
      <c r="AW78" s="3">
        <v>0.65</v>
      </c>
      <c r="AX78" s="3">
        <v>0.65</v>
      </c>
      <c r="AY78" s="3">
        <v>0.65</v>
      </c>
      <c r="AZ78" s="3">
        <v>0.65</v>
      </c>
      <c r="BA78" s="3">
        <v>0.65</v>
      </c>
      <c r="BB78" s="3">
        <v>0.65</v>
      </c>
      <c r="BC78" s="3">
        <v>0.65</v>
      </c>
      <c r="BD78" s="3">
        <v>0.65</v>
      </c>
      <c r="BE78" s="3">
        <v>0.65</v>
      </c>
      <c r="BF78" s="3">
        <v>4.5</v>
      </c>
      <c r="BG78" s="3">
        <v>4.5</v>
      </c>
      <c r="BH78" s="3">
        <v>4.5</v>
      </c>
      <c r="BI78" s="3">
        <v>4.5</v>
      </c>
      <c r="BJ78" s="3">
        <v>4.5</v>
      </c>
      <c r="BK78" s="3">
        <v>4.5</v>
      </c>
      <c r="BL78" s="3">
        <v>4.5</v>
      </c>
      <c r="BM78" s="3">
        <v>4.5</v>
      </c>
      <c r="BN78" s="3">
        <v>4.5</v>
      </c>
      <c r="BO78" s="3">
        <v>4.5</v>
      </c>
      <c r="BP78" s="3">
        <v>4.5</v>
      </c>
      <c r="BQ78" s="3">
        <v>4.5</v>
      </c>
      <c r="BR78" s="3">
        <v>4.5</v>
      </c>
      <c r="BS78" s="3">
        <v>4.5</v>
      </c>
      <c r="BT78" s="3">
        <v>4.5</v>
      </c>
      <c r="BU78" s="3">
        <v>4.5</v>
      </c>
      <c r="BV78" s="3">
        <v>4.5</v>
      </c>
      <c r="BW78" s="3">
        <v>4.5</v>
      </c>
      <c r="BX78" s="3">
        <v>4.5</v>
      </c>
      <c r="BY78" s="3">
        <v>2.2999999999999998</v>
      </c>
      <c r="BZ78" s="3">
        <v>2.2999999999999998</v>
      </c>
      <c r="CA78" s="3">
        <v>2.2999999999999998</v>
      </c>
      <c r="CB78" s="3">
        <v>2.2999999999999998</v>
      </c>
      <c r="CC78" s="3">
        <v>2.2999999999999998</v>
      </c>
      <c r="CD78" s="3">
        <v>2.2999999999999998</v>
      </c>
      <c r="CE78" s="3">
        <v>2.2999999999999998</v>
      </c>
      <c r="CF78" s="3">
        <v>2.2999999999999998</v>
      </c>
      <c r="CG78" s="3">
        <v>2.2999999999999998</v>
      </c>
      <c r="CH78" s="3">
        <v>2.2999999999999998</v>
      </c>
      <c r="CI78" s="3">
        <v>2.2999999999999998</v>
      </c>
    </row>
    <row r="79" spans="1:87" x14ac:dyDescent="0.25">
      <c r="A79" s="16" t="s">
        <v>52</v>
      </c>
      <c r="B79" s="2" t="s">
        <v>276</v>
      </c>
      <c r="E79" s="4">
        <f t="shared" ref="E79:L79" si="616">+E77*E78</f>
        <v>0.34199999999999997</v>
      </c>
      <c r="F79" s="4">
        <f t="shared" si="616"/>
        <v>0.34199999999999997</v>
      </c>
      <c r="G79" s="4">
        <f t="shared" si="616"/>
        <v>0.34199999999999997</v>
      </c>
      <c r="H79" s="4">
        <f t="shared" si="616"/>
        <v>0.34199999999999997</v>
      </c>
      <c r="I79" s="4">
        <f t="shared" si="616"/>
        <v>0.34199999999999997</v>
      </c>
      <c r="J79" s="4">
        <f t="shared" si="616"/>
        <v>0.34199999999999997</v>
      </c>
      <c r="K79" s="4">
        <f t="shared" si="616"/>
        <v>0.34199999999999997</v>
      </c>
      <c r="L79" s="4">
        <f t="shared" si="616"/>
        <v>0.34199999999999997</v>
      </c>
      <c r="M79" s="4">
        <f t="shared" ref="M79:N79" si="617">+M77*M78</f>
        <v>0.34199999999999997</v>
      </c>
      <c r="N79" s="4">
        <f t="shared" si="617"/>
        <v>0.34199999999999997</v>
      </c>
      <c r="O79" s="4">
        <f t="shared" ref="O79:W79" si="618">+O77*O78</f>
        <v>0.24299999999999999</v>
      </c>
      <c r="P79" s="4">
        <f t="shared" ref="P79:R79" si="619">+P77*P78</f>
        <v>0.24299999999999999</v>
      </c>
      <c r="Q79" s="4">
        <f t="shared" si="619"/>
        <v>0.15</v>
      </c>
      <c r="R79" s="4">
        <f t="shared" si="619"/>
        <v>0.24299999999999999</v>
      </c>
      <c r="S79" s="4">
        <f t="shared" si="618"/>
        <v>0.24299999999999999</v>
      </c>
      <c r="T79" s="4">
        <f t="shared" ref="T79:U79" si="620">+T77*T78</f>
        <v>0.24299999999999999</v>
      </c>
      <c r="U79" s="4">
        <f t="shared" si="620"/>
        <v>0.24299999999999999</v>
      </c>
      <c r="V79" s="4">
        <f t="shared" ref="V79" si="621">+V77*V78</f>
        <v>0.24299999999999999</v>
      </c>
      <c r="W79" s="4">
        <f t="shared" si="618"/>
        <v>0.24299999999999999</v>
      </c>
      <c r="X79" s="4">
        <f t="shared" ref="X79" si="622">+X77*X78</f>
        <v>0.24299999999999999</v>
      </c>
      <c r="Y79" s="4">
        <f t="shared" ref="Y79:AH79" si="623">+Y77*Y78</f>
        <v>0.74099999999999999</v>
      </c>
      <c r="Z79" s="4">
        <f t="shared" ref="Z79" si="624">+Z77*Z78</f>
        <v>0.74099999999999999</v>
      </c>
      <c r="AA79" s="4">
        <f t="shared" ref="AA79:AC79" si="625">+AA77*AA78</f>
        <v>0.74099999999999999</v>
      </c>
      <c r="AB79" s="4">
        <f t="shared" si="625"/>
        <v>0.74099999999999999</v>
      </c>
      <c r="AC79" s="4">
        <f t="shared" si="625"/>
        <v>0.74099999999999999</v>
      </c>
      <c r="AD79" s="4">
        <f t="shared" si="623"/>
        <v>0.74099999999999999</v>
      </c>
      <c r="AE79" s="4">
        <f t="shared" ref="AE79:AF79" si="626">+AE77*AE78</f>
        <v>0.74099999999999999</v>
      </c>
      <c r="AF79" s="4">
        <f t="shared" si="626"/>
        <v>0.74099999999999999</v>
      </c>
      <c r="AG79" s="4">
        <f t="shared" ref="AG79" si="627">+AG77*AG78</f>
        <v>0.74099999999999999</v>
      </c>
      <c r="AH79" s="4">
        <f t="shared" si="623"/>
        <v>0.74099999999999999</v>
      </c>
      <c r="AI79" s="4">
        <f t="shared" ref="AI79" si="628">+AI77*AI78</f>
        <v>0.74099999999999999</v>
      </c>
      <c r="AJ79" s="4">
        <f t="shared" ref="AJ79:AS79" si="629">+AJ77*AJ78</f>
        <v>0.57850000000000001</v>
      </c>
      <c r="AK79" s="4">
        <f t="shared" ref="AK79" si="630">+AK77*AK78</f>
        <v>0.57850000000000001</v>
      </c>
      <c r="AL79" s="4">
        <f t="shared" ref="AL79:AN79" si="631">+AL77*AL78</f>
        <v>0.57850000000000001</v>
      </c>
      <c r="AM79" s="4">
        <f t="shared" si="631"/>
        <v>0.57850000000000001</v>
      </c>
      <c r="AN79" s="4">
        <f t="shared" si="631"/>
        <v>0.57850000000000001</v>
      </c>
      <c r="AO79" s="4">
        <f t="shared" si="629"/>
        <v>0.57850000000000001</v>
      </c>
      <c r="AP79" s="4">
        <f t="shared" ref="AP79:AQ79" si="632">+AP77*AP78</f>
        <v>0.57850000000000001</v>
      </c>
      <c r="AQ79" s="4">
        <f t="shared" si="632"/>
        <v>0.57850000000000001</v>
      </c>
      <c r="AR79" s="4">
        <f t="shared" ref="AR79" si="633">+AR77*AR78</f>
        <v>0.57850000000000001</v>
      </c>
      <c r="AS79" s="4">
        <f t="shared" si="629"/>
        <v>0.57850000000000001</v>
      </c>
      <c r="AT79" s="4">
        <f t="shared" ref="AT79" si="634">+AT77*AT78</f>
        <v>0.57850000000000001</v>
      </c>
      <c r="AU79" s="4">
        <f t="shared" ref="AU79:BD79" si="635">+AU77*AU78</f>
        <v>0.30549999999999999</v>
      </c>
      <c r="AV79" s="4">
        <f t="shared" ref="AV79" si="636">+AV77*AV78</f>
        <v>0.30549999999999999</v>
      </c>
      <c r="AW79" s="4">
        <f t="shared" ref="AW79:AY79" si="637">+AW77*AW78</f>
        <v>0.30549999999999999</v>
      </c>
      <c r="AX79" s="4">
        <f t="shared" si="637"/>
        <v>0.30549999999999999</v>
      </c>
      <c r="AY79" s="4">
        <f t="shared" si="637"/>
        <v>0.30549999999999999</v>
      </c>
      <c r="AZ79" s="4">
        <f t="shared" si="635"/>
        <v>0.30549999999999999</v>
      </c>
      <c r="BA79" s="4">
        <f t="shared" ref="BA79:BB79" si="638">+BA77*BA78</f>
        <v>0.30549999999999999</v>
      </c>
      <c r="BB79" s="4">
        <f t="shared" si="638"/>
        <v>0.30549999999999999</v>
      </c>
      <c r="BC79" s="4">
        <f t="shared" ref="BC79" si="639">+BC77*BC78</f>
        <v>0.30549999999999999</v>
      </c>
      <c r="BD79" s="4">
        <f t="shared" si="635"/>
        <v>0.30549999999999999</v>
      </c>
      <c r="BE79" s="4">
        <f t="shared" ref="BE79" si="640">+BE77*BE78</f>
        <v>0.30549999999999999</v>
      </c>
      <c r="BF79" s="4">
        <f t="shared" ref="BF79:BS79" si="641">+BF77*BF78</f>
        <v>4.5</v>
      </c>
      <c r="BG79" s="4">
        <f t="shared" ref="BG79:BI79" si="642">+BG77*BG78</f>
        <v>4.5</v>
      </c>
      <c r="BH79" s="4">
        <f t="shared" si="642"/>
        <v>4.5</v>
      </c>
      <c r="BI79" s="4">
        <f t="shared" si="642"/>
        <v>4.5</v>
      </c>
      <c r="BJ79" s="4">
        <f t="shared" si="641"/>
        <v>4.5</v>
      </c>
      <c r="BK79" s="4">
        <f t="shared" ref="BK79:BL79" si="643">+BK77*BK78</f>
        <v>4.5</v>
      </c>
      <c r="BL79" s="4">
        <f t="shared" si="643"/>
        <v>4.5</v>
      </c>
      <c r="BM79" s="4">
        <f t="shared" ref="BM79" si="644">+BM77*BM78</f>
        <v>4.5</v>
      </c>
      <c r="BN79" s="4">
        <f t="shared" ref="BN79" si="645">+BN77*BN78</f>
        <v>4.5</v>
      </c>
      <c r="BO79" s="4">
        <f t="shared" si="641"/>
        <v>2.25</v>
      </c>
      <c r="BP79" s="4">
        <f t="shared" ref="BP79:BR79" si="646">+BP77*BP78</f>
        <v>2.25</v>
      </c>
      <c r="BQ79" s="4">
        <f t="shared" si="646"/>
        <v>2.25</v>
      </c>
      <c r="BR79" s="4">
        <f t="shared" si="646"/>
        <v>2.25</v>
      </c>
      <c r="BS79" s="4">
        <f t="shared" si="641"/>
        <v>2.25</v>
      </c>
      <c r="BT79" s="4">
        <f t="shared" ref="BT79:BU79" si="647">+BT77*BT78</f>
        <v>2.25</v>
      </c>
      <c r="BU79" s="4">
        <f t="shared" si="647"/>
        <v>2.25</v>
      </c>
      <c r="BV79" s="4">
        <f t="shared" ref="BV79" si="648">+BV77*BV78</f>
        <v>2.25</v>
      </c>
      <c r="BW79" s="4">
        <f t="shared" ref="BW79" si="649">+BW77*BW78</f>
        <v>2.25</v>
      </c>
      <c r="BX79" s="4">
        <f t="shared" ref="BX79" si="650">+BX77*BX78</f>
        <v>2.25</v>
      </c>
      <c r="BY79" s="4">
        <f t="shared" ref="BY79:CH79" si="651">+BY77*BY78</f>
        <v>1.1499999999999999</v>
      </c>
      <c r="BZ79" s="4">
        <f t="shared" ref="BZ79:CB79" si="652">+BZ77*BZ78</f>
        <v>1.1499999999999999</v>
      </c>
      <c r="CA79" s="4">
        <f t="shared" si="652"/>
        <v>1.1499999999999999</v>
      </c>
      <c r="CB79" s="4">
        <f t="shared" si="652"/>
        <v>1.1499999999999999</v>
      </c>
      <c r="CC79" s="4">
        <f t="shared" si="651"/>
        <v>1.1499999999999999</v>
      </c>
      <c r="CD79" s="4">
        <f t="shared" ref="CD79:CE79" si="653">+CD77*CD78</f>
        <v>1.1499999999999999</v>
      </c>
      <c r="CE79" s="4">
        <f t="shared" si="653"/>
        <v>1.1499999999999999</v>
      </c>
      <c r="CF79" s="4">
        <f t="shared" ref="CF79" si="654">+CF77*CF78</f>
        <v>1.1499999999999999</v>
      </c>
      <c r="CG79" s="4">
        <f t="shared" ref="CG79" si="655">+CG77*CG78</f>
        <v>1.1499999999999999</v>
      </c>
      <c r="CH79" s="4">
        <f t="shared" si="651"/>
        <v>1.1499999999999999</v>
      </c>
      <c r="CI79" s="4">
        <f t="shared" ref="CI79" si="656">+CI77*CI78</f>
        <v>1.1499999999999999</v>
      </c>
    </row>
    <row r="80" spans="1:87" x14ac:dyDescent="0.25">
      <c r="A80" s="16" t="s">
        <v>281</v>
      </c>
      <c r="B80" s="2" t="s">
        <v>280</v>
      </c>
      <c r="D80" s="2" t="s">
        <v>326</v>
      </c>
      <c r="E80" s="3">
        <v>54</v>
      </c>
      <c r="F80" s="3">
        <v>54</v>
      </c>
      <c r="G80" s="3">
        <v>54</v>
      </c>
      <c r="H80" s="3">
        <v>54</v>
      </c>
      <c r="I80" s="3">
        <v>54</v>
      </c>
      <c r="J80" s="3">
        <v>54</v>
      </c>
      <c r="K80" s="3">
        <v>54</v>
      </c>
      <c r="L80" s="3">
        <v>54</v>
      </c>
      <c r="M80" s="3">
        <v>54</v>
      </c>
      <c r="N80" s="3">
        <v>54</v>
      </c>
      <c r="O80" s="3">
        <v>54</v>
      </c>
      <c r="P80" s="3">
        <v>54</v>
      </c>
      <c r="Q80" s="3">
        <v>54</v>
      </c>
      <c r="R80" s="3">
        <v>54</v>
      </c>
      <c r="S80" s="3">
        <v>54</v>
      </c>
      <c r="T80" s="3">
        <v>54</v>
      </c>
      <c r="U80" s="3">
        <v>54</v>
      </c>
      <c r="V80" s="3">
        <v>54</v>
      </c>
      <c r="W80" s="3">
        <v>54</v>
      </c>
      <c r="X80" s="3">
        <v>54</v>
      </c>
      <c r="Y80" s="3">
        <v>80</v>
      </c>
      <c r="Z80" s="3">
        <v>80</v>
      </c>
      <c r="AA80" s="3">
        <v>80</v>
      </c>
      <c r="AB80" s="3">
        <v>80</v>
      </c>
      <c r="AC80" s="3">
        <v>80</v>
      </c>
      <c r="AD80" s="3">
        <v>80</v>
      </c>
      <c r="AE80" s="3">
        <v>80</v>
      </c>
      <c r="AF80" s="3">
        <v>80</v>
      </c>
      <c r="AG80" s="3">
        <v>80</v>
      </c>
      <c r="AH80" s="3">
        <v>80</v>
      </c>
      <c r="AI80" s="3">
        <v>80</v>
      </c>
      <c r="AJ80" s="3">
        <v>80</v>
      </c>
      <c r="AK80" s="3">
        <v>80</v>
      </c>
      <c r="AL80" s="3">
        <v>80</v>
      </c>
      <c r="AM80" s="3">
        <v>80</v>
      </c>
      <c r="AN80" s="3">
        <v>80</v>
      </c>
      <c r="AO80" s="3">
        <v>80</v>
      </c>
      <c r="AP80" s="3">
        <v>80</v>
      </c>
      <c r="AQ80" s="3">
        <v>80</v>
      </c>
      <c r="AR80" s="3">
        <v>80</v>
      </c>
      <c r="AS80" s="3">
        <v>80</v>
      </c>
      <c r="AT80" s="3">
        <v>80</v>
      </c>
      <c r="AU80" s="3">
        <v>80</v>
      </c>
      <c r="AV80" s="3">
        <v>80</v>
      </c>
      <c r="AW80" s="3">
        <v>80</v>
      </c>
      <c r="AX80" s="3">
        <v>80</v>
      </c>
      <c r="AY80" s="3">
        <v>80</v>
      </c>
      <c r="AZ80" s="3">
        <v>80</v>
      </c>
      <c r="BA80" s="3">
        <v>80</v>
      </c>
      <c r="BB80" s="3">
        <v>80</v>
      </c>
      <c r="BC80" s="3">
        <v>80</v>
      </c>
      <c r="BD80" s="3">
        <v>80</v>
      </c>
      <c r="BE80" s="3">
        <v>80</v>
      </c>
      <c r="BF80" s="3">
        <f t="shared" ref="BF80:BN80" si="657">+(7+31+3)*2.26</f>
        <v>92.66</v>
      </c>
      <c r="BG80" s="3">
        <f t="shared" si="657"/>
        <v>92.66</v>
      </c>
      <c r="BH80" s="3">
        <f t="shared" si="657"/>
        <v>92.66</v>
      </c>
      <c r="BI80" s="3">
        <f t="shared" si="657"/>
        <v>92.66</v>
      </c>
      <c r="BJ80" s="3">
        <f t="shared" si="657"/>
        <v>92.66</v>
      </c>
      <c r="BK80" s="3">
        <f t="shared" si="657"/>
        <v>92.66</v>
      </c>
      <c r="BL80" s="3">
        <f t="shared" si="657"/>
        <v>92.66</v>
      </c>
      <c r="BM80" s="3">
        <f t="shared" si="657"/>
        <v>92.66</v>
      </c>
      <c r="BN80" s="3">
        <f t="shared" si="657"/>
        <v>92.66</v>
      </c>
      <c r="BO80" s="3">
        <f t="shared" ref="BO80:BX80" si="658">+(7+31+3)*2.26</f>
        <v>92.66</v>
      </c>
      <c r="BP80" s="3">
        <f t="shared" si="658"/>
        <v>92.66</v>
      </c>
      <c r="BQ80" s="3">
        <f t="shared" si="658"/>
        <v>92.66</v>
      </c>
      <c r="BR80" s="3">
        <f t="shared" si="658"/>
        <v>92.66</v>
      </c>
      <c r="BS80" s="3">
        <f t="shared" si="658"/>
        <v>92.66</v>
      </c>
      <c r="BT80" s="3">
        <f t="shared" si="658"/>
        <v>92.66</v>
      </c>
      <c r="BU80" s="3">
        <f t="shared" si="658"/>
        <v>92.66</v>
      </c>
      <c r="BV80" s="3">
        <f t="shared" si="658"/>
        <v>92.66</v>
      </c>
      <c r="BW80" s="3">
        <f t="shared" si="658"/>
        <v>92.66</v>
      </c>
      <c r="BX80" s="3">
        <f t="shared" si="658"/>
        <v>92.66</v>
      </c>
      <c r="BY80" s="3">
        <f t="shared" ref="BY80:CI80" si="659">365-(7+31+3)*2.26</f>
        <v>272.34000000000003</v>
      </c>
      <c r="BZ80" s="3">
        <f t="shared" si="659"/>
        <v>272.34000000000003</v>
      </c>
      <c r="CA80" s="3">
        <f t="shared" si="659"/>
        <v>272.34000000000003</v>
      </c>
      <c r="CB80" s="3">
        <f t="shared" si="659"/>
        <v>272.34000000000003</v>
      </c>
      <c r="CC80" s="3">
        <f t="shared" si="659"/>
        <v>272.34000000000003</v>
      </c>
      <c r="CD80" s="3">
        <f t="shared" si="659"/>
        <v>272.34000000000003</v>
      </c>
      <c r="CE80" s="3">
        <f t="shared" si="659"/>
        <v>272.34000000000003</v>
      </c>
      <c r="CF80" s="3">
        <f t="shared" si="659"/>
        <v>272.34000000000003</v>
      </c>
      <c r="CG80" s="3">
        <f t="shared" si="659"/>
        <v>272.34000000000003</v>
      </c>
      <c r="CH80" s="3">
        <f t="shared" si="659"/>
        <v>272.34000000000003</v>
      </c>
      <c r="CI80" s="3">
        <f t="shared" si="659"/>
        <v>272.34000000000003</v>
      </c>
    </row>
    <row r="81" spans="1:87" x14ac:dyDescent="0.25">
      <c r="A81" s="16" t="s">
        <v>279</v>
      </c>
      <c r="B81" s="2" t="s">
        <v>159</v>
      </c>
      <c r="C81" s="2" t="s">
        <v>337</v>
      </c>
      <c r="E81" s="3">
        <v>24.6</v>
      </c>
      <c r="F81" s="3">
        <v>24.6</v>
      </c>
      <c r="G81" s="3">
        <v>24.6</v>
      </c>
      <c r="H81" s="3">
        <v>24.6</v>
      </c>
      <c r="I81" s="3">
        <v>24.6</v>
      </c>
      <c r="J81" s="3">
        <v>24.6</v>
      </c>
      <c r="K81" s="3">
        <v>24.6</v>
      </c>
      <c r="L81" s="3">
        <v>24.6</v>
      </c>
      <c r="M81" s="3">
        <v>24.6</v>
      </c>
      <c r="N81" s="3">
        <v>24.6</v>
      </c>
      <c r="O81" s="3">
        <v>24.6</v>
      </c>
      <c r="P81" s="3">
        <v>24.6</v>
      </c>
      <c r="Q81" s="3">
        <v>24.3</v>
      </c>
      <c r="R81" s="3">
        <v>24.6</v>
      </c>
      <c r="S81" s="3">
        <v>24.6</v>
      </c>
      <c r="T81" s="3">
        <v>24.6</v>
      </c>
      <c r="U81" s="3">
        <v>24.6</v>
      </c>
      <c r="V81" s="3">
        <v>24.6</v>
      </c>
      <c r="W81" s="3">
        <v>24.6</v>
      </c>
      <c r="X81" s="3">
        <v>24.6</v>
      </c>
      <c r="Y81" s="3">
        <v>84</v>
      </c>
      <c r="Z81" s="3">
        <v>84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  <c r="CH81" s="3">
        <v>1</v>
      </c>
      <c r="CI81" s="3">
        <v>1</v>
      </c>
    </row>
    <row r="82" spans="1:87" x14ac:dyDescent="0.25">
      <c r="A82" s="16" t="s">
        <v>165</v>
      </c>
      <c r="B82" s="2" t="s">
        <v>166</v>
      </c>
      <c r="C82" s="2" t="s">
        <v>337</v>
      </c>
      <c r="E82" s="3">
        <v>1.76</v>
      </c>
      <c r="F82" s="3">
        <v>1.76</v>
      </c>
      <c r="G82" s="3">
        <v>1.76</v>
      </c>
      <c r="H82" s="3">
        <v>1.76</v>
      </c>
      <c r="I82" s="3">
        <v>1.76</v>
      </c>
      <c r="J82" s="3">
        <v>1.76</v>
      </c>
      <c r="K82" s="3">
        <v>1.76</v>
      </c>
      <c r="L82" s="3">
        <v>1.76</v>
      </c>
      <c r="M82" s="3">
        <v>1.76</v>
      </c>
      <c r="N82" s="3">
        <v>1.76</v>
      </c>
      <c r="O82" s="3">
        <v>1.76</v>
      </c>
      <c r="P82" s="3">
        <v>1.76</v>
      </c>
      <c r="Q82" s="3">
        <v>1.79</v>
      </c>
      <c r="R82" s="3">
        <v>1.76</v>
      </c>
      <c r="S82" s="3">
        <v>1.76</v>
      </c>
      <c r="T82" s="3">
        <v>1.76</v>
      </c>
      <c r="U82" s="3">
        <v>1.76</v>
      </c>
      <c r="V82" s="3">
        <v>1.76</v>
      </c>
      <c r="W82" s="3">
        <v>1.76</v>
      </c>
      <c r="X82" s="3">
        <v>1.76</v>
      </c>
      <c r="Y82" s="3">
        <v>2.59</v>
      </c>
      <c r="Z82" s="3">
        <v>2.59</v>
      </c>
      <c r="AA82" s="3">
        <v>2.59</v>
      </c>
      <c r="AB82" s="3">
        <v>2.59</v>
      </c>
      <c r="AC82" s="3">
        <v>2.59</v>
      </c>
      <c r="AD82" s="3">
        <v>2.59</v>
      </c>
      <c r="AE82" s="3">
        <v>2.59</v>
      </c>
      <c r="AF82" s="3">
        <v>2.59</v>
      </c>
      <c r="AG82" s="3">
        <v>2.59</v>
      </c>
      <c r="AH82" s="3">
        <v>2.59</v>
      </c>
      <c r="AI82" s="3">
        <v>2.59</v>
      </c>
      <c r="AJ82" s="3">
        <v>2.59</v>
      </c>
      <c r="AK82" s="3">
        <v>2.59</v>
      </c>
      <c r="AL82" s="3">
        <v>2.59</v>
      </c>
      <c r="AM82" s="3">
        <v>2.59</v>
      </c>
      <c r="AN82" s="3">
        <v>2.59</v>
      </c>
      <c r="AO82" s="3">
        <v>2.59</v>
      </c>
      <c r="AP82" s="3">
        <v>2.59</v>
      </c>
      <c r="AQ82" s="3">
        <v>2.59</v>
      </c>
      <c r="AR82" s="3">
        <v>2.59</v>
      </c>
      <c r="AS82" s="3">
        <v>2.59</v>
      </c>
      <c r="AT82" s="3">
        <v>2.59</v>
      </c>
      <c r="AU82" s="3">
        <v>2.59</v>
      </c>
      <c r="AV82" s="3">
        <v>2.59</v>
      </c>
      <c r="AW82" s="3">
        <v>2.59</v>
      </c>
      <c r="AX82" s="3">
        <v>2.59</v>
      </c>
      <c r="AY82" s="3">
        <v>2.59</v>
      </c>
      <c r="AZ82" s="3">
        <v>2.59</v>
      </c>
      <c r="BA82" s="3">
        <v>2.59</v>
      </c>
      <c r="BB82" s="3">
        <v>2.59</v>
      </c>
      <c r="BC82" s="3">
        <v>2.59</v>
      </c>
      <c r="BD82" s="3">
        <v>2.59</v>
      </c>
      <c r="BE82" s="3">
        <v>2.59</v>
      </c>
      <c r="BF82" s="3">
        <v>538.4</v>
      </c>
      <c r="BG82" s="3">
        <v>538.4</v>
      </c>
      <c r="BH82" s="3">
        <v>538.4</v>
      </c>
      <c r="BI82" s="3">
        <v>538.4</v>
      </c>
      <c r="BJ82" s="3">
        <v>538.4</v>
      </c>
      <c r="BK82" s="3">
        <v>538.4</v>
      </c>
      <c r="BL82" s="3">
        <v>538.4</v>
      </c>
      <c r="BM82" s="3">
        <v>538.4</v>
      </c>
      <c r="BN82" s="3">
        <v>538.4</v>
      </c>
      <c r="BO82" s="3">
        <v>538.4</v>
      </c>
      <c r="BP82" s="3">
        <v>538.4</v>
      </c>
      <c r="BQ82" s="3">
        <v>538.4</v>
      </c>
      <c r="BR82" s="3">
        <v>538.4</v>
      </c>
      <c r="BS82" s="3">
        <v>538.4</v>
      </c>
      <c r="BT82" s="3">
        <v>538.4</v>
      </c>
      <c r="BU82" s="3">
        <v>538.4</v>
      </c>
      <c r="BV82" s="3">
        <v>538.4</v>
      </c>
      <c r="BW82" s="3">
        <v>538.4</v>
      </c>
      <c r="BX82" s="3">
        <v>538.4</v>
      </c>
      <c r="BY82" s="3">
        <v>972.8</v>
      </c>
      <c r="BZ82" s="3">
        <v>972.8</v>
      </c>
      <c r="CA82" s="3">
        <v>972.8</v>
      </c>
      <c r="CB82" s="3">
        <v>972.8</v>
      </c>
      <c r="CC82" s="3">
        <v>972.8</v>
      </c>
      <c r="CD82" s="3">
        <v>972.8</v>
      </c>
      <c r="CE82" s="3">
        <v>972.8</v>
      </c>
      <c r="CF82" s="3">
        <v>972.8</v>
      </c>
      <c r="CG82" s="3">
        <v>972.8</v>
      </c>
      <c r="CH82" s="3">
        <v>972.8</v>
      </c>
      <c r="CI82" s="3">
        <v>972.8</v>
      </c>
    </row>
    <row r="83" spans="1:87" x14ac:dyDescent="0.25">
      <c r="A83" s="16" t="s">
        <v>277</v>
      </c>
      <c r="B83" s="2" t="s">
        <v>53</v>
      </c>
      <c r="C83" s="2" t="s">
        <v>191</v>
      </c>
      <c r="E83" s="3">
        <v>1.1000000000000001</v>
      </c>
      <c r="F83" s="3">
        <v>1.1000000000000001</v>
      </c>
      <c r="G83" s="3">
        <v>1.1000000000000001</v>
      </c>
      <c r="H83" s="3">
        <v>1.1000000000000001</v>
      </c>
      <c r="I83" s="3">
        <v>1.1000000000000001</v>
      </c>
      <c r="J83" s="3">
        <v>1.1000000000000001</v>
      </c>
      <c r="K83" s="3">
        <v>1.1000000000000001</v>
      </c>
      <c r="L83" s="3">
        <v>1.1000000000000001</v>
      </c>
      <c r="M83" s="3">
        <v>1.1000000000000001</v>
      </c>
      <c r="N83" s="3">
        <v>1.1000000000000001</v>
      </c>
      <c r="O83" s="3">
        <v>1.1000000000000001</v>
      </c>
      <c r="P83" s="3">
        <v>1.1000000000000001</v>
      </c>
      <c r="Q83" s="3">
        <v>1.1000000000000001</v>
      </c>
      <c r="R83" s="3">
        <v>1.1000000000000001</v>
      </c>
      <c r="S83" s="3">
        <v>1.1000000000000001</v>
      </c>
      <c r="T83" s="3">
        <v>1.1000000000000001</v>
      </c>
      <c r="U83" s="3">
        <v>1.1000000000000001</v>
      </c>
      <c r="V83" s="3">
        <v>1.1000000000000001</v>
      </c>
      <c r="W83" s="3">
        <v>1.1000000000000001</v>
      </c>
      <c r="X83" s="3">
        <v>1.1000000000000001</v>
      </c>
      <c r="Y83" s="3">
        <v>1.04</v>
      </c>
      <c r="Z83" s="3">
        <v>1.04</v>
      </c>
      <c r="AA83" s="3">
        <v>1.04</v>
      </c>
      <c r="AB83" s="3">
        <v>1.04</v>
      </c>
      <c r="AC83" s="3">
        <v>1.04</v>
      </c>
      <c r="AD83" s="3">
        <v>1.04</v>
      </c>
      <c r="AE83" s="3">
        <v>1.04</v>
      </c>
      <c r="AF83" s="3">
        <v>1.04</v>
      </c>
      <c r="AG83" s="3">
        <v>1.04</v>
      </c>
      <c r="AH83" s="3">
        <v>1.04</v>
      </c>
      <c r="AI83" s="3">
        <v>1.04</v>
      </c>
      <c r="AJ83" s="3">
        <v>1.04</v>
      </c>
      <c r="AK83" s="3">
        <v>1.04</v>
      </c>
      <c r="AL83" s="3">
        <v>1.04</v>
      </c>
      <c r="AM83" s="3">
        <v>1.04</v>
      </c>
      <c r="AN83" s="3">
        <v>1.04</v>
      </c>
      <c r="AO83" s="3">
        <v>1.04</v>
      </c>
      <c r="AP83" s="3">
        <v>1.04</v>
      </c>
      <c r="AQ83" s="3">
        <v>1.04</v>
      </c>
      <c r="AR83" s="3">
        <v>1.04</v>
      </c>
      <c r="AS83" s="3">
        <v>1.04</v>
      </c>
      <c r="AT83" s="3">
        <v>1.04</v>
      </c>
      <c r="AU83" s="3">
        <v>1.04</v>
      </c>
      <c r="AV83" s="3">
        <v>1.04</v>
      </c>
      <c r="AW83" s="3">
        <v>1.04</v>
      </c>
      <c r="AX83" s="3">
        <v>1.04</v>
      </c>
      <c r="AY83" s="3">
        <v>1.04</v>
      </c>
      <c r="AZ83" s="3">
        <v>1.04</v>
      </c>
      <c r="BA83" s="3">
        <v>1.04</v>
      </c>
      <c r="BB83" s="3">
        <v>1.04</v>
      </c>
      <c r="BC83" s="3">
        <v>1.04</v>
      </c>
      <c r="BD83" s="3">
        <v>1.04</v>
      </c>
      <c r="BE83" s="3">
        <v>1.04</v>
      </c>
      <c r="BF83" s="3">
        <v>1.02</v>
      </c>
      <c r="BG83" s="3">
        <v>1.02</v>
      </c>
      <c r="BH83" s="3">
        <v>1.02</v>
      </c>
      <c r="BI83" s="3">
        <v>1.02</v>
      </c>
      <c r="BJ83" s="3">
        <v>1.02</v>
      </c>
      <c r="BK83" s="3">
        <v>1.02</v>
      </c>
      <c r="BL83" s="3">
        <v>1.02</v>
      </c>
      <c r="BM83" s="3">
        <v>1.02</v>
      </c>
      <c r="BN83" s="3">
        <v>1.02</v>
      </c>
      <c r="BO83" s="3">
        <v>1.02</v>
      </c>
      <c r="BP83" s="3">
        <v>1.02</v>
      </c>
      <c r="BQ83" s="3">
        <v>1.02</v>
      </c>
      <c r="BR83" s="3">
        <v>1.02</v>
      </c>
      <c r="BS83" s="3">
        <v>1.02</v>
      </c>
      <c r="BT83" s="3">
        <v>1.02</v>
      </c>
      <c r="BU83" s="3">
        <v>1.02</v>
      </c>
      <c r="BV83" s="3">
        <v>1.02</v>
      </c>
      <c r="BW83" s="3">
        <v>1.02</v>
      </c>
      <c r="BX83" s="3">
        <v>1.02</v>
      </c>
      <c r="BY83" s="3">
        <v>1.02</v>
      </c>
      <c r="BZ83" s="3">
        <v>1.02</v>
      </c>
      <c r="CA83" s="3">
        <v>1.02</v>
      </c>
      <c r="CB83" s="3">
        <v>1.02</v>
      </c>
      <c r="CC83" s="3">
        <v>1.02</v>
      </c>
      <c r="CD83" s="3">
        <v>1.02</v>
      </c>
      <c r="CE83" s="3">
        <v>1.02</v>
      </c>
      <c r="CF83" s="3">
        <v>1.02</v>
      </c>
      <c r="CG83" s="3">
        <v>1.02</v>
      </c>
      <c r="CH83" s="3">
        <v>1.02</v>
      </c>
      <c r="CI83" s="3">
        <v>1.02</v>
      </c>
    </row>
    <row r="84" spans="1:87" x14ac:dyDescent="0.25">
      <c r="A84" s="16" t="s">
        <v>171</v>
      </c>
      <c r="B84" s="2" t="s">
        <v>168</v>
      </c>
      <c r="C84" s="2" t="s">
        <v>315</v>
      </c>
      <c r="E84" s="5">
        <v>0.87</v>
      </c>
      <c r="F84" s="5">
        <v>0.87</v>
      </c>
      <c r="G84" s="5">
        <v>0.87</v>
      </c>
      <c r="H84" s="5">
        <v>0.87</v>
      </c>
      <c r="I84" s="5">
        <v>0.87</v>
      </c>
      <c r="J84" s="5">
        <v>0.87</v>
      </c>
      <c r="K84" s="5">
        <v>0.87</v>
      </c>
      <c r="L84" s="5">
        <v>0.87</v>
      </c>
      <c r="M84" s="5">
        <v>0.87</v>
      </c>
      <c r="N84" s="5">
        <v>0.87</v>
      </c>
      <c r="O84" s="5">
        <v>0.87</v>
      </c>
      <c r="P84" s="5">
        <v>0.87</v>
      </c>
      <c r="Q84" s="5">
        <v>0.87</v>
      </c>
      <c r="R84" s="5">
        <v>0.87</v>
      </c>
      <c r="S84" s="5">
        <v>0.87</v>
      </c>
      <c r="T84" s="5">
        <v>0.87</v>
      </c>
      <c r="U84" s="5">
        <v>0.87</v>
      </c>
      <c r="V84" s="5">
        <v>0.87</v>
      </c>
      <c r="W84" s="5">
        <v>0.87</v>
      </c>
      <c r="X84" s="5">
        <v>0.87</v>
      </c>
      <c r="Y84" s="5">
        <v>0.87</v>
      </c>
      <c r="Z84" s="5">
        <v>0.87</v>
      </c>
      <c r="AA84" s="5">
        <v>0.87</v>
      </c>
      <c r="AB84" s="5">
        <v>0.87</v>
      </c>
      <c r="AC84" s="5">
        <v>0.87</v>
      </c>
      <c r="AD84" s="5">
        <v>0.87</v>
      </c>
      <c r="AE84" s="5">
        <v>0.87</v>
      </c>
      <c r="AF84" s="5">
        <v>0.87</v>
      </c>
      <c r="AG84" s="5">
        <v>0.87</v>
      </c>
      <c r="AH84" s="5">
        <v>0.87</v>
      </c>
      <c r="AI84" s="5">
        <v>0.87</v>
      </c>
      <c r="AJ84" s="5">
        <v>0.87</v>
      </c>
      <c r="AK84" s="5">
        <v>0.87</v>
      </c>
      <c r="AL84" s="5">
        <v>0.87</v>
      </c>
      <c r="AM84" s="5">
        <v>0.87</v>
      </c>
      <c r="AN84" s="5">
        <v>0.87</v>
      </c>
      <c r="AO84" s="5">
        <v>0.87</v>
      </c>
      <c r="AP84" s="5">
        <v>0.87</v>
      </c>
      <c r="AQ84" s="5">
        <v>0.87</v>
      </c>
      <c r="AR84" s="5">
        <v>0.87</v>
      </c>
      <c r="AS84" s="5">
        <v>0.87</v>
      </c>
      <c r="AT84" s="5">
        <v>0.87</v>
      </c>
      <c r="AU84" s="5">
        <v>0.87</v>
      </c>
      <c r="AV84" s="5">
        <v>0.87</v>
      </c>
      <c r="AW84" s="5">
        <v>0.87</v>
      </c>
      <c r="AX84" s="5">
        <v>0.87</v>
      </c>
      <c r="AY84" s="5">
        <v>0.87</v>
      </c>
      <c r="AZ84" s="5">
        <v>0.87</v>
      </c>
      <c r="BA84" s="5">
        <v>0.87</v>
      </c>
      <c r="BB84" s="5">
        <v>0.87</v>
      </c>
      <c r="BC84" s="5">
        <v>0.87</v>
      </c>
      <c r="BD84" s="5">
        <v>0.87</v>
      </c>
      <c r="BE84" s="5">
        <v>0.87</v>
      </c>
      <c r="BF84" s="5">
        <v>0.87</v>
      </c>
      <c r="BG84" s="5">
        <v>0.87</v>
      </c>
      <c r="BH84" s="5">
        <v>0.87</v>
      </c>
      <c r="BI84" s="5">
        <v>0.87</v>
      </c>
      <c r="BJ84" s="5">
        <v>0.87</v>
      </c>
      <c r="BK84" s="5">
        <v>0.87</v>
      </c>
      <c r="BL84" s="5">
        <v>0.87</v>
      </c>
      <c r="BM84" s="5">
        <v>0.87</v>
      </c>
      <c r="BN84" s="5">
        <v>0.87</v>
      </c>
      <c r="BO84" s="5">
        <v>0.87</v>
      </c>
      <c r="BP84" s="5">
        <v>0.87</v>
      </c>
      <c r="BQ84" s="5">
        <v>0.87</v>
      </c>
      <c r="BR84" s="5">
        <v>0.87</v>
      </c>
      <c r="BS84" s="5">
        <v>0.87</v>
      </c>
      <c r="BT84" s="5">
        <v>0.87</v>
      </c>
      <c r="BU84" s="5">
        <v>0.87</v>
      </c>
      <c r="BV84" s="5">
        <v>0.87</v>
      </c>
      <c r="BW84" s="5">
        <v>0.87</v>
      </c>
      <c r="BX84" s="5">
        <v>0.87</v>
      </c>
      <c r="BY84" s="5">
        <v>0.87</v>
      </c>
      <c r="BZ84" s="5">
        <v>0.87</v>
      </c>
      <c r="CA84" s="5">
        <v>0.87</v>
      </c>
      <c r="CB84" s="5">
        <v>0.87</v>
      </c>
      <c r="CC84" s="5">
        <v>0.87</v>
      </c>
      <c r="CD84" s="5">
        <v>0.87</v>
      </c>
      <c r="CE84" s="5">
        <v>0.87</v>
      </c>
      <c r="CF84" s="5">
        <v>0.87</v>
      </c>
      <c r="CG84" s="5">
        <v>0.87</v>
      </c>
      <c r="CH84" s="5">
        <v>0.87</v>
      </c>
      <c r="CI84" s="5">
        <v>0.87</v>
      </c>
    </row>
    <row r="85" spans="1:87" x14ac:dyDescent="0.25">
      <c r="A85" s="16" t="s">
        <v>170</v>
      </c>
      <c r="B85" s="2" t="s">
        <v>167</v>
      </c>
      <c r="E85" s="19">
        <f t="shared" ref="E85:CC85" si="660">+E81*E82/E83</f>
        <v>39.36</v>
      </c>
      <c r="F85" s="19">
        <f t="shared" ref="F85:H85" si="661">+F81*F82/F83</f>
        <v>39.36</v>
      </c>
      <c r="G85" s="19">
        <f t="shared" si="661"/>
        <v>39.36</v>
      </c>
      <c r="H85" s="19">
        <f t="shared" si="661"/>
        <v>39.36</v>
      </c>
      <c r="I85" s="19">
        <f t="shared" si="660"/>
        <v>39.36</v>
      </c>
      <c r="J85" s="19">
        <f t="shared" ref="J85:K85" si="662">+J81*J82/J83</f>
        <v>39.36</v>
      </c>
      <c r="K85" s="19">
        <f t="shared" si="662"/>
        <v>39.36</v>
      </c>
      <c r="L85" s="19">
        <f t="shared" ref="L85" si="663">+L81*L82/L83</f>
        <v>39.36</v>
      </c>
      <c r="M85" s="19">
        <f t="shared" si="660"/>
        <v>39.36</v>
      </c>
      <c r="N85" s="19">
        <f t="shared" ref="N85" si="664">+N81*N82/N83</f>
        <v>39.36</v>
      </c>
      <c r="O85" s="19">
        <f t="shared" si="660"/>
        <v>39.36</v>
      </c>
      <c r="P85" s="19">
        <f t="shared" ref="P85:R85" si="665">+P81*P82/P83</f>
        <v>39.36</v>
      </c>
      <c r="Q85" s="19">
        <f t="shared" si="665"/>
        <v>39.542727272727269</v>
      </c>
      <c r="R85" s="19">
        <f t="shared" si="665"/>
        <v>39.36</v>
      </c>
      <c r="S85" s="19">
        <f t="shared" si="660"/>
        <v>39.36</v>
      </c>
      <c r="T85" s="19">
        <f t="shared" ref="T85:U85" si="666">+T81*T82/T83</f>
        <v>39.36</v>
      </c>
      <c r="U85" s="19">
        <f t="shared" si="666"/>
        <v>39.36</v>
      </c>
      <c r="V85" s="19">
        <f t="shared" ref="V85" si="667">+V81*V82/V83</f>
        <v>39.36</v>
      </c>
      <c r="W85" s="19">
        <f t="shared" ref="W85:X85" si="668">+W81*W82/W83</f>
        <v>39.36</v>
      </c>
      <c r="X85" s="19">
        <f t="shared" si="668"/>
        <v>39.36</v>
      </c>
      <c r="Y85" s="19">
        <f t="shared" si="660"/>
        <v>209.19230769230768</v>
      </c>
      <c r="Z85" s="19">
        <f t="shared" ref="Z85" si="669">+Z81*Z82/Z83</f>
        <v>209.19230769230768</v>
      </c>
      <c r="AA85" s="19">
        <f t="shared" ref="AA85:AC85" si="670">+AA81*AA82/AA83</f>
        <v>209.19230769230768</v>
      </c>
      <c r="AB85" s="19">
        <f t="shared" si="670"/>
        <v>209.19230769230768</v>
      </c>
      <c r="AC85" s="19">
        <f t="shared" si="670"/>
        <v>209.19230769230768</v>
      </c>
      <c r="AD85" s="19">
        <f t="shared" si="660"/>
        <v>209.19230769230768</v>
      </c>
      <c r="AE85" s="19">
        <f t="shared" ref="AE85:AF85" si="671">+AE81*AE82/AE83</f>
        <v>209.19230769230768</v>
      </c>
      <c r="AF85" s="19">
        <f t="shared" si="671"/>
        <v>209.19230769230768</v>
      </c>
      <c r="AG85" s="19">
        <f t="shared" ref="AG85" si="672">+AG81*AG82/AG83</f>
        <v>209.19230769230768</v>
      </c>
      <c r="AH85" s="19">
        <f t="shared" ref="AH85:AI85" si="673">+AH81*AH82/AH83</f>
        <v>209.19230769230768</v>
      </c>
      <c r="AI85" s="19">
        <f t="shared" si="673"/>
        <v>209.19230769230768</v>
      </c>
      <c r="AJ85" s="19">
        <f t="shared" si="660"/>
        <v>209.19230769230768</v>
      </c>
      <c r="AK85" s="19">
        <f t="shared" ref="AK85" si="674">+AK81*AK82/AK83</f>
        <v>209.19230769230768</v>
      </c>
      <c r="AL85" s="19">
        <f t="shared" ref="AL85:AN85" si="675">+AL81*AL82/AL83</f>
        <v>209.19230769230768</v>
      </c>
      <c r="AM85" s="19">
        <f t="shared" si="675"/>
        <v>209.19230769230768</v>
      </c>
      <c r="AN85" s="19">
        <f t="shared" si="675"/>
        <v>209.19230769230768</v>
      </c>
      <c r="AO85" s="19">
        <f t="shared" si="660"/>
        <v>209.19230769230768</v>
      </c>
      <c r="AP85" s="19">
        <f t="shared" ref="AP85:AQ85" si="676">+AP81*AP82/AP83</f>
        <v>209.19230769230768</v>
      </c>
      <c r="AQ85" s="19">
        <f t="shared" si="676"/>
        <v>209.19230769230768</v>
      </c>
      <c r="AR85" s="19">
        <f t="shared" ref="AR85" si="677">+AR81*AR82/AR83</f>
        <v>209.19230769230768</v>
      </c>
      <c r="AS85" s="19">
        <f t="shared" ref="AS85:AT85" si="678">+AS81*AS82/AS83</f>
        <v>209.19230769230768</v>
      </c>
      <c r="AT85" s="19">
        <f t="shared" si="678"/>
        <v>209.19230769230768</v>
      </c>
      <c r="AU85" s="19">
        <f t="shared" si="660"/>
        <v>209.19230769230768</v>
      </c>
      <c r="AV85" s="19">
        <f t="shared" ref="AV85" si="679">+AV81*AV82/AV83</f>
        <v>209.19230769230768</v>
      </c>
      <c r="AW85" s="19">
        <f t="shared" ref="AW85:AY85" si="680">+AW81*AW82/AW83</f>
        <v>209.19230769230768</v>
      </c>
      <c r="AX85" s="19">
        <f t="shared" si="680"/>
        <v>209.19230769230768</v>
      </c>
      <c r="AY85" s="19">
        <f t="shared" si="680"/>
        <v>209.19230769230768</v>
      </c>
      <c r="AZ85" s="19">
        <f t="shared" si="660"/>
        <v>209.19230769230768</v>
      </c>
      <c r="BA85" s="19">
        <f t="shared" ref="BA85:BB85" si="681">+BA81*BA82/BA83</f>
        <v>209.19230769230768</v>
      </c>
      <c r="BB85" s="19">
        <f t="shared" si="681"/>
        <v>209.19230769230768</v>
      </c>
      <c r="BC85" s="19">
        <f t="shared" ref="BC85" si="682">+BC81*BC82/BC83</f>
        <v>209.19230769230768</v>
      </c>
      <c r="BD85" s="19">
        <f t="shared" ref="BD85:BE85" si="683">+BD81*BD82/BD83</f>
        <v>209.19230769230768</v>
      </c>
      <c r="BE85" s="19">
        <f t="shared" si="683"/>
        <v>209.19230769230768</v>
      </c>
      <c r="BF85" s="19">
        <f t="shared" si="660"/>
        <v>527.84313725490188</v>
      </c>
      <c r="BG85" s="19">
        <f t="shared" ref="BG85:BI85" si="684">+BG81*BG82/BG83</f>
        <v>527.84313725490188</v>
      </c>
      <c r="BH85" s="19">
        <f t="shared" si="684"/>
        <v>527.84313725490188</v>
      </c>
      <c r="BI85" s="19">
        <f t="shared" si="684"/>
        <v>527.84313725490188</v>
      </c>
      <c r="BJ85" s="19">
        <f t="shared" si="660"/>
        <v>527.84313725490188</v>
      </c>
      <c r="BK85" s="19">
        <f t="shared" ref="BK85:BL85" si="685">+BK81*BK82/BK83</f>
        <v>527.84313725490188</v>
      </c>
      <c r="BL85" s="19">
        <f t="shared" si="685"/>
        <v>527.84313725490188</v>
      </c>
      <c r="BM85" s="19">
        <f t="shared" ref="BM85" si="686">+BM81*BM82/BM83</f>
        <v>527.84313725490188</v>
      </c>
      <c r="BN85" s="19">
        <f t="shared" ref="BN85" si="687">+BN81*BN82/BN83</f>
        <v>527.84313725490188</v>
      </c>
      <c r="BO85" s="19">
        <f t="shared" si="660"/>
        <v>527.84313725490188</v>
      </c>
      <c r="BP85" s="19">
        <f t="shared" ref="BP85:BR85" si="688">+BP81*BP82/BP83</f>
        <v>527.84313725490188</v>
      </c>
      <c r="BQ85" s="19">
        <f t="shared" si="688"/>
        <v>527.84313725490188</v>
      </c>
      <c r="BR85" s="19">
        <f t="shared" si="688"/>
        <v>527.84313725490188</v>
      </c>
      <c r="BS85" s="19">
        <f t="shared" si="660"/>
        <v>527.84313725490188</v>
      </c>
      <c r="BT85" s="19">
        <f t="shared" ref="BT85:BU85" si="689">+BT81*BT82/BT83</f>
        <v>527.84313725490188</v>
      </c>
      <c r="BU85" s="19">
        <f t="shared" si="689"/>
        <v>527.84313725490188</v>
      </c>
      <c r="BV85" s="19">
        <f t="shared" ref="BV85" si="690">+BV81*BV82/BV83</f>
        <v>527.84313725490188</v>
      </c>
      <c r="BW85" s="19">
        <f t="shared" ref="BW85" si="691">+BW81*BW82/BW83</f>
        <v>527.84313725490188</v>
      </c>
      <c r="BX85" s="19">
        <f t="shared" ref="BX85" si="692">+BX81*BX82/BX83</f>
        <v>527.84313725490188</v>
      </c>
      <c r="BY85" s="19">
        <f t="shared" si="660"/>
        <v>953.72549019607834</v>
      </c>
      <c r="BZ85" s="19">
        <f t="shared" ref="BZ85:CB85" si="693">+BZ81*BZ82/BZ83</f>
        <v>953.72549019607834</v>
      </c>
      <c r="CA85" s="19">
        <f t="shared" si="693"/>
        <v>953.72549019607834</v>
      </c>
      <c r="CB85" s="19">
        <f t="shared" si="693"/>
        <v>953.72549019607834</v>
      </c>
      <c r="CC85" s="19">
        <f t="shared" si="660"/>
        <v>953.72549019607834</v>
      </c>
      <c r="CD85" s="19">
        <f t="shared" ref="CD85:CE85" si="694">+CD81*CD82/CD83</f>
        <v>953.72549019607834</v>
      </c>
      <c r="CE85" s="19">
        <f t="shared" si="694"/>
        <v>953.72549019607834</v>
      </c>
      <c r="CF85" s="19">
        <f t="shared" ref="CF85" si="695">+CF81*CF82/CF83</f>
        <v>953.72549019607834</v>
      </c>
      <c r="CG85" s="19">
        <f t="shared" ref="CG85" si="696">+CG81*CG82/CG83</f>
        <v>953.72549019607834</v>
      </c>
      <c r="CH85" s="19">
        <f t="shared" ref="CH85:CI85" si="697">+CH81*CH82/CH83</f>
        <v>953.72549019607834</v>
      </c>
      <c r="CI85" s="19">
        <f t="shared" si="697"/>
        <v>953.72549019607834</v>
      </c>
    </row>
    <row r="86" spans="1:87" x14ac:dyDescent="0.25">
      <c r="A86" s="16" t="s">
        <v>173</v>
      </c>
      <c r="B86" s="2" t="s">
        <v>172</v>
      </c>
      <c r="E86" s="19">
        <f t="shared" ref="E86:CC86" si="698">+E84*E85</f>
        <v>34.243200000000002</v>
      </c>
      <c r="F86" s="19">
        <f t="shared" ref="F86:H86" si="699">+F84*F85</f>
        <v>34.243200000000002</v>
      </c>
      <c r="G86" s="19">
        <f t="shared" si="699"/>
        <v>34.243200000000002</v>
      </c>
      <c r="H86" s="19">
        <f t="shared" si="699"/>
        <v>34.243200000000002</v>
      </c>
      <c r="I86" s="19">
        <f t="shared" si="698"/>
        <v>34.243200000000002</v>
      </c>
      <c r="J86" s="19">
        <f t="shared" ref="J86:K86" si="700">+J84*J85</f>
        <v>34.243200000000002</v>
      </c>
      <c r="K86" s="19">
        <f t="shared" si="700"/>
        <v>34.243200000000002</v>
      </c>
      <c r="L86" s="19">
        <f t="shared" ref="L86" si="701">+L84*L85</f>
        <v>34.243200000000002</v>
      </c>
      <c r="M86" s="19">
        <f t="shared" si="698"/>
        <v>34.243200000000002</v>
      </c>
      <c r="N86" s="19">
        <f t="shared" ref="N86" si="702">+N84*N85</f>
        <v>34.243200000000002</v>
      </c>
      <c r="O86" s="19">
        <f t="shared" si="698"/>
        <v>34.243200000000002</v>
      </c>
      <c r="P86" s="19">
        <f t="shared" ref="P86:R86" si="703">+P84*P85</f>
        <v>34.243200000000002</v>
      </c>
      <c r="Q86" s="19">
        <f t="shared" si="703"/>
        <v>34.402172727272728</v>
      </c>
      <c r="R86" s="19">
        <f t="shared" si="703"/>
        <v>34.243200000000002</v>
      </c>
      <c r="S86" s="19">
        <f t="shared" si="698"/>
        <v>34.243200000000002</v>
      </c>
      <c r="T86" s="19">
        <f t="shared" ref="T86:U86" si="704">+T84*T85</f>
        <v>34.243200000000002</v>
      </c>
      <c r="U86" s="19">
        <f t="shared" si="704"/>
        <v>34.243200000000002</v>
      </c>
      <c r="V86" s="19">
        <f t="shared" ref="V86" si="705">+V84*V85</f>
        <v>34.243200000000002</v>
      </c>
      <c r="W86" s="19">
        <f t="shared" ref="W86:X86" si="706">+W84*W85</f>
        <v>34.243200000000002</v>
      </c>
      <c r="X86" s="19">
        <f t="shared" si="706"/>
        <v>34.243200000000002</v>
      </c>
      <c r="Y86" s="19">
        <f t="shared" si="698"/>
        <v>181.99730769230769</v>
      </c>
      <c r="Z86" s="19">
        <f t="shared" ref="Z86" si="707">+Z84*Z85</f>
        <v>181.99730769230769</v>
      </c>
      <c r="AA86" s="19">
        <f t="shared" ref="AA86:AC86" si="708">+AA84*AA85</f>
        <v>181.99730769230769</v>
      </c>
      <c r="AB86" s="19">
        <f t="shared" si="708"/>
        <v>181.99730769230769</v>
      </c>
      <c r="AC86" s="19">
        <f t="shared" si="708"/>
        <v>181.99730769230769</v>
      </c>
      <c r="AD86" s="19">
        <f t="shared" si="698"/>
        <v>181.99730769230769</v>
      </c>
      <c r="AE86" s="19">
        <f t="shared" ref="AE86:AF86" si="709">+AE84*AE85</f>
        <v>181.99730769230769</v>
      </c>
      <c r="AF86" s="19">
        <f t="shared" si="709"/>
        <v>181.99730769230769</v>
      </c>
      <c r="AG86" s="19">
        <f t="shared" ref="AG86" si="710">+AG84*AG85</f>
        <v>181.99730769230769</v>
      </c>
      <c r="AH86" s="19">
        <f t="shared" ref="AH86:AI86" si="711">+AH84*AH85</f>
        <v>181.99730769230769</v>
      </c>
      <c r="AI86" s="19">
        <f t="shared" si="711"/>
        <v>181.99730769230769</v>
      </c>
      <c r="AJ86" s="19">
        <f t="shared" si="698"/>
        <v>181.99730769230769</v>
      </c>
      <c r="AK86" s="19">
        <f t="shared" ref="AK86" si="712">+AK84*AK85</f>
        <v>181.99730769230769</v>
      </c>
      <c r="AL86" s="19">
        <f t="shared" ref="AL86:AN86" si="713">+AL84*AL85</f>
        <v>181.99730769230769</v>
      </c>
      <c r="AM86" s="19">
        <f t="shared" si="713"/>
        <v>181.99730769230769</v>
      </c>
      <c r="AN86" s="19">
        <f t="shared" si="713"/>
        <v>181.99730769230769</v>
      </c>
      <c r="AO86" s="19">
        <f t="shared" si="698"/>
        <v>181.99730769230769</v>
      </c>
      <c r="AP86" s="19">
        <f t="shared" ref="AP86:AQ86" si="714">+AP84*AP85</f>
        <v>181.99730769230769</v>
      </c>
      <c r="AQ86" s="19">
        <f t="shared" si="714"/>
        <v>181.99730769230769</v>
      </c>
      <c r="AR86" s="19">
        <f t="shared" ref="AR86" si="715">+AR84*AR85</f>
        <v>181.99730769230769</v>
      </c>
      <c r="AS86" s="19">
        <f t="shared" ref="AS86:AT86" si="716">+AS84*AS85</f>
        <v>181.99730769230769</v>
      </c>
      <c r="AT86" s="19">
        <f t="shared" si="716"/>
        <v>181.99730769230769</v>
      </c>
      <c r="AU86" s="19">
        <f t="shared" si="698"/>
        <v>181.99730769230769</v>
      </c>
      <c r="AV86" s="19">
        <f t="shared" ref="AV86" si="717">+AV84*AV85</f>
        <v>181.99730769230769</v>
      </c>
      <c r="AW86" s="19">
        <f t="shared" ref="AW86:AY86" si="718">+AW84*AW85</f>
        <v>181.99730769230769</v>
      </c>
      <c r="AX86" s="19">
        <f t="shared" si="718"/>
        <v>181.99730769230769</v>
      </c>
      <c r="AY86" s="19">
        <f t="shared" si="718"/>
        <v>181.99730769230769</v>
      </c>
      <c r="AZ86" s="19">
        <f t="shared" si="698"/>
        <v>181.99730769230769</v>
      </c>
      <c r="BA86" s="19">
        <f t="shared" ref="BA86:BB86" si="719">+BA84*BA85</f>
        <v>181.99730769230769</v>
      </c>
      <c r="BB86" s="19">
        <f t="shared" si="719"/>
        <v>181.99730769230769</v>
      </c>
      <c r="BC86" s="19">
        <f t="shared" ref="BC86" si="720">+BC84*BC85</f>
        <v>181.99730769230769</v>
      </c>
      <c r="BD86" s="19">
        <f t="shared" ref="BD86:BE86" si="721">+BD84*BD85</f>
        <v>181.99730769230769</v>
      </c>
      <c r="BE86" s="19">
        <f t="shared" si="721"/>
        <v>181.99730769230769</v>
      </c>
      <c r="BF86" s="19">
        <f t="shared" si="698"/>
        <v>459.22352941176462</v>
      </c>
      <c r="BG86" s="19">
        <f t="shared" ref="BG86:BI86" si="722">+BG84*BG85</f>
        <v>459.22352941176462</v>
      </c>
      <c r="BH86" s="19">
        <f t="shared" si="722"/>
        <v>459.22352941176462</v>
      </c>
      <c r="BI86" s="19">
        <f t="shared" si="722"/>
        <v>459.22352941176462</v>
      </c>
      <c r="BJ86" s="19">
        <f t="shared" si="698"/>
        <v>459.22352941176462</v>
      </c>
      <c r="BK86" s="19">
        <f t="shared" ref="BK86:BL86" si="723">+BK84*BK85</f>
        <v>459.22352941176462</v>
      </c>
      <c r="BL86" s="19">
        <f t="shared" si="723"/>
        <v>459.22352941176462</v>
      </c>
      <c r="BM86" s="19">
        <f t="shared" ref="BM86" si="724">+BM84*BM85</f>
        <v>459.22352941176462</v>
      </c>
      <c r="BN86" s="19">
        <f t="shared" ref="BN86" si="725">+BN84*BN85</f>
        <v>459.22352941176462</v>
      </c>
      <c r="BO86" s="19">
        <f t="shared" si="698"/>
        <v>459.22352941176462</v>
      </c>
      <c r="BP86" s="19">
        <f t="shared" ref="BP86:BR86" si="726">+BP84*BP85</f>
        <v>459.22352941176462</v>
      </c>
      <c r="BQ86" s="19">
        <f t="shared" si="726"/>
        <v>459.22352941176462</v>
      </c>
      <c r="BR86" s="19">
        <f t="shared" si="726"/>
        <v>459.22352941176462</v>
      </c>
      <c r="BS86" s="19">
        <f t="shared" si="698"/>
        <v>459.22352941176462</v>
      </c>
      <c r="BT86" s="19">
        <f t="shared" ref="BT86:BU86" si="727">+BT84*BT85</f>
        <v>459.22352941176462</v>
      </c>
      <c r="BU86" s="19">
        <f t="shared" si="727"/>
        <v>459.22352941176462</v>
      </c>
      <c r="BV86" s="19">
        <f t="shared" ref="BV86" si="728">+BV84*BV85</f>
        <v>459.22352941176462</v>
      </c>
      <c r="BW86" s="19">
        <f t="shared" ref="BW86" si="729">+BW84*BW85</f>
        <v>459.22352941176462</v>
      </c>
      <c r="BX86" s="19">
        <f t="shared" ref="BX86" si="730">+BX84*BX85</f>
        <v>459.22352941176462</v>
      </c>
      <c r="BY86" s="19">
        <f t="shared" si="698"/>
        <v>829.74117647058813</v>
      </c>
      <c r="BZ86" s="19">
        <f t="shared" ref="BZ86:CB86" si="731">+BZ84*BZ85</f>
        <v>829.74117647058813</v>
      </c>
      <c r="CA86" s="19">
        <f t="shared" si="731"/>
        <v>829.74117647058813</v>
      </c>
      <c r="CB86" s="19">
        <f t="shared" si="731"/>
        <v>829.74117647058813</v>
      </c>
      <c r="CC86" s="19">
        <f t="shared" si="698"/>
        <v>829.74117647058813</v>
      </c>
      <c r="CD86" s="19">
        <f t="shared" ref="CD86:CE86" si="732">+CD84*CD85</f>
        <v>829.74117647058813</v>
      </c>
      <c r="CE86" s="19">
        <f t="shared" si="732"/>
        <v>829.74117647058813</v>
      </c>
      <c r="CF86" s="19">
        <f t="shared" ref="CF86" si="733">+CF84*CF85</f>
        <v>829.74117647058813</v>
      </c>
      <c r="CG86" s="19">
        <f t="shared" ref="CG86" si="734">+CG84*CG85</f>
        <v>829.74117647058813</v>
      </c>
      <c r="CH86" s="19">
        <f t="shared" ref="CH86:CI86" si="735">+CH84*CH85</f>
        <v>829.74117647058813</v>
      </c>
      <c r="CI86" s="19">
        <f t="shared" si="735"/>
        <v>829.74117647058813</v>
      </c>
    </row>
    <row r="87" spans="1:87" x14ac:dyDescent="0.25">
      <c r="A87" s="16" t="s">
        <v>174</v>
      </c>
      <c r="B87" s="2" t="s">
        <v>175</v>
      </c>
      <c r="C87" s="2" t="s">
        <v>305</v>
      </c>
      <c r="E87" s="5">
        <v>0.85</v>
      </c>
      <c r="F87" s="5">
        <v>0.85</v>
      </c>
      <c r="G87" s="5">
        <v>0.85</v>
      </c>
      <c r="H87" s="5">
        <v>0.85</v>
      </c>
      <c r="I87" s="5">
        <v>0.85</v>
      </c>
      <c r="J87" s="5">
        <v>0.85</v>
      </c>
      <c r="K87" s="5">
        <v>0.85</v>
      </c>
      <c r="L87" s="5">
        <v>0.85</v>
      </c>
      <c r="M87" s="5">
        <v>0.85</v>
      </c>
      <c r="N87" s="5">
        <v>0.85</v>
      </c>
      <c r="O87" s="5">
        <v>0.85</v>
      </c>
      <c r="P87" s="5">
        <v>0.85</v>
      </c>
      <c r="Q87" s="5">
        <v>0.85</v>
      </c>
      <c r="R87" s="5">
        <v>0.85</v>
      </c>
      <c r="S87" s="5">
        <v>0.85</v>
      </c>
      <c r="T87" s="5">
        <v>0.85</v>
      </c>
      <c r="U87" s="5">
        <v>0.85</v>
      </c>
      <c r="V87" s="5">
        <v>0.85</v>
      </c>
      <c r="W87" s="5">
        <v>0.85</v>
      </c>
      <c r="X87" s="5">
        <v>0.85</v>
      </c>
      <c r="Y87" s="5">
        <v>0.83</v>
      </c>
      <c r="Z87" s="5">
        <v>0.83</v>
      </c>
      <c r="AA87" s="5">
        <v>0.83</v>
      </c>
      <c r="AB87" s="5">
        <v>0.83</v>
      </c>
      <c r="AC87" s="5">
        <v>0.83</v>
      </c>
      <c r="AD87" s="5">
        <v>0.83</v>
      </c>
      <c r="AE87" s="5">
        <v>0.83</v>
      </c>
      <c r="AF87" s="5">
        <v>0.83</v>
      </c>
      <c r="AG87" s="5">
        <v>0.83</v>
      </c>
      <c r="AH87" s="5">
        <v>0.83</v>
      </c>
      <c r="AI87" s="5">
        <v>0.83</v>
      </c>
      <c r="AJ87" s="5">
        <v>0.83</v>
      </c>
      <c r="AK87" s="5">
        <v>0.83</v>
      </c>
      <c r="AL87" s="5">
        <v>0.83</v>
      </c>
      <c r="AM87" s="5">
        <v>0.83</v>
      </c>
      <c r="AN87" s="5">
        <v>0.83</v>
      </c>
      <c r="AO87" s="5">
        <v>0.83</v>
      </c>
      <c r="AP87" s="5">
        <v>0.83</v>
      </c>
      <c r="AQ87" s="5">
        <v>0.83</v>
      </c>
      <c r="AR87" s="5">
        <v>0.83</v>
      </c>
      <c r="AS87" s="5">
        <v>0.83</v>
      </c>
      <c r="AT87" s="5">
        <v>0.83</v>
      </c>
      <c r="AU87" s="5">
        <v>0.83</v>
      </c>
      <c r="AV87" s="5">
        <v>0.83</v>
      </c>
      <c r="AW87" s="5">
        <v>0.83</v>
      </c>
      <c r="AX87" s="5">
        <v>0.83</v>
      </c>
      <c r="AY87" s="5">
        <v>0.83</v>
      </c>
      <c r="AZ87" s="5">
        <v>0.83</v>
      </c>
      <c r="BA87" s="5">
        <v>0.83</v>
      </c>
      <c r="BB87" s="5">
        <v>0.83</v>
      </c>
      <c r="BC87" s="5">
        <v>0.83</v>
      </c>
      <c r="BD87" s="5">
        <v>0.83</v>
      </c>
      <c r="BE87" s="5">
        <v>0.83</v>
      </c>
      <c r="BF87" s="5">
        <v>0.81</v>
      </c>
      <c r="BG87" s="5">
        <v>0.81</v>
      </c>
      <c r="BH87" s="5">
        <v>0.81</v>
      </c>
      <c r="BI87" s="5">
        <v>0.81</v>
      </c>
      <c r="BJ87" s="5">
        <v>0.81</v>
      </c>
      <c r="BK87" s="5">
        <v>0.81</v>
      </c>
      <c r="BL87" s="5">
        <v>0.81</v>
      </c>
      <c r="BM87" s="5">
        <v>0.81</v>
      </c>
      <c r="BN87" s="5">
        <v>0.81</v>
      </c>
      <c r="BO87" s="5">
        <v>0.81</v>
      </c>
      <c r="BP87" s="5">
        <v>0.81</v>
      </c>
      <c r="BQ87" s="5">
        <v>0.81</v>
      </c>
      <c r="BR87" s="5">
        <v>0.81</v>
      </c>
      <c r="BS87" s="5">
        <v>0.81</v>
      </c>
      <c r="BT87" s="5">
        <v>0.81</v>
      </c>
      <c r="BU87" s="5">
        <v>0.81</v>
      </c>
      <c r="BV87" s="5">
        <v>0.81</v>
      </c>
      <c r="BW87" s="5">
        <v>0.81</v>
      </c>
      <c r="BX87" s="5">
        <v>0.81</v>
      </c>
      <c r="BY87" s="5">
        <v>0.81</v>
      </c>
      <c r="BZ87" s="5">
        <v>0.81</v>
      </c>
      <c r="CA87" s="5">
        <v>0.81</v>
      </c>
      <c r="CB87" s="5">
        <v>0.81</v>
      </c>
      <c r="CC87" s="5">
        <v>0.81</v>
      </c>
      <c r="CD87" s="5">
        <v>0.81</v>
      </c>
      <c r="CE87" s="5">
        <v>0.81</v>
      </c>
      <c r="CF87" s="5">
        <v>0.81</v>
      </c>
      <c r="CG87" s="5">
        <v>0.81</v>
      </c>
      <c r="CH87" s="5">
        <v>0.81</v>
      </c>
      <c r="CI87" s="5">
        <v>0.81</v>
      </c>
    </row>
    <row r="88" spans="1:87" x14ac:dyDescent="0.25">
      <c r="A88" s="16" t="s">
        <v>176</v>
      </c>
      <c r="B88" s="2" t="s">
        <v>175</v>
      </c>
      <c r="D88" s="2" t="s">
        <v>325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</row>
    <row r="89" spans="1:87" x14ac:dyDescent="0.25">
      <c r="A89" s="16" t="s">
        <v>180</v>
      </c>
      <c r="B89" s="2" t="s">
        <v>181</v>
      </c>
      <c r="E89" s="4">
        <f t="shared" ref="E89:CC89" si="736">+E86*E88*(1-E87)</f>
        <v>5.1364800000000006</v>
      </c>
      <c r="F89" s="4">
        <f t="shared" ref="F89:H89" si="737">+F86*F88*(1-F87)</f>
        <v>5.1364800000000006</v>
      </c>
      <c r="G89" s="4">
        <f t="shared" si="737"/>
        <v>5.1364800000000006</v>
      </c>
      <c r="H89" s="4">
        <f t="shared" si="737"/>
        <v>5.1364800000000006</v>
      </c>
      <c r="I89" s="4">
        <f t="shared" si="736"/>
        <v>5.1364800000000006</v>
      </c>
      <c r="J89" s="4">
        <f t="shared" ref="J89:K89" si="738">+J86*J88*(1-J87)</f>
        <v>5.1364800000000006</v>
      </c>
      <c r="K89" s="4">
        <f t="shared" si="738"/>
        <v>5.1364800000000006</v>
      </c>
      <c r="L89" s="4">
        <f t="shared" ref="L89" si="739">+L86*L88*(1-L87)</f>
        <v>5.1364800000000006</v>
      </c>
      <c r="M89" s="4">
        <f t="shared" si="736"/>
        <v>5.1364800000000006</v>
      </c>
      <c r="N89" s="4">
        <f t="shared" ref="N89" si="740">+N86*N88*(1-N87)</f>
        <v>5.1364800000000006</v>
      </c>
      <c r="O89" s="4">
        <f t="shared" si="736"/>
        <v>5.1364800000000006</v>
      </c>
      <c r="P89" s="4">
        <f t="shared" ref="P89:R89" si="741">+P86*P88*(1-P87)</f>
        <v>5.1364800000000006</v>
      </c>
      <c r="Q89" s="4">
        <f t="shared" si="741"/>
        <v>5.1603259090909095</v>
      </c>
      <c r="R89" s="4">
        <f t="shared" si="741"/>
        <v>5.1364800000000006</v>
      </c>
      <c r="S89" s="4">
        <f t="shared" si="736"/>
        <v>5.1364800000000006</v>
      </c>
      <c r="T89" s="4">
        <f t="shared" ref="T89:U89" si="742">+T86*T88*(1-T87)</f>
        <v>5.1364800000000006</v>
      </c>
      <c r="U89" s="4">
        <f t="shared" si="742"/>
        <v>5.1364800000000006</v>
      </c>
      <c r="V89" s="4">
        <f t="shared" ref="V89" si="743">+V86*V88*(1-V87)</f>
        <v>5.1364800000000006</v>
      </c>
      <c r="W89" s="4">
        <f t="shared" ref="W89:X89" si="744">+W86*W88*(1-W87)</f>
        <v>5.1364800000000006</v>
      </c>
      <c r="X89" s="4">
        <f t="shared" si="744"/>
        <v>5.1364800000000006</v>
      </c>
      <c r="Y89" s="4">
        <f t="shared" si="736"/>
        <v>30.939542307692314</v>
      </c>
      <c r="Z89" s="4">
        <f t="shared" ref="Z89" si="745">+Z86*Z88*(1-Z87)</f>
        <v>30.939542307692314</v>
      </c>
      <c r="AA89" s="4">
        <f t="shared" ref="AA89:AC89" si="746">+AA86*AA88*(1-AA87)</f>
        <v>30.939542307692314</v>
      </c>
      <c r="AB89" s="4">
        <f t="shared" si="746"/>
        <v>30.939542307692314</v>
      </c>
      <c r="AC89" s="4">
        <f t="shared" si="746"/>
        <v>30.939542307692314</v>
      </c>
      <c r="AD89" s="4">
        <f t="shared" si="736"/>
        <v>30.939542307692314</v>
      </c>
      <c r="AE89" s="4">
        <f t="shared" ref="AE89:AF89" si="747">+AE86*AE88*(1-AE87)</f>
        <v>30.939542307692314</v>
      </c>
      <c r="AF89" s="4">
        <f t="shared" si="747"/>
        <v>30.939542307692314</v>
      </c>
      <c r="AG89" s="4">
        <f t="shared" ref="AG89" si="748">+AG86*AG88*(1-AG87)</f>
        <v>30.939542307692314</v>
      </c>
      <c r="AH89" s="4">
        <f t="shared" ref="AH89:AI89" si="749">+AH86*AH88*(1-AH87)</f>
        <v>30.939542307692314</v>
      </c>
      <c r="AI89" s="4">
        <f t="shared" si="749"/>
        <v>30.939542307692314</v>
      </c>
      <c r="AJ89" s="4">
        <f t="shared" si="736"/>
        <v>30.939542307692314</v>
      </c>
      <c r="AK89" s="4">
        <f t="shared" ref="AK89" si="750">+AK86*AK88*(1-AK87)</f>
        <v>30.939542307692314</v>
      </c>
      <c r="AL89" s="4">
        <f t="shared" ref="AL89:AN89" si="751">+AL86*AL88*(1-AL87)</f>
        <v>30.939542307692314</v>
      </c>
      <c r="AM89" s="4">
        <f t="shared" si="751"/>
        <v>30.939542307692314</v>
      </c>
      <c r="AN89" s="4">
        <f t="shared" si="751"/>
        <v>30.939542307692314</v>
      </c>
      <c r="AO89" s="4">
        <f t="shared" si="736"/>
        <v>30.939542307692314</v>
      </c>
      <c r="AP89" s="4">
        <f t="shared" ref="AP89:AQ89" si="752">+AP86*AP88*(1-AP87)</f>
        <v>30.939542307692314</v>
      </c>
      <c r="AQ89" s="4">
        <f t="shared" si="752"/>
        <v>30.939542307692314</v>
      </c>
      <c r="AR89" s="4">
        <f t="shared" ref="AR89" si="753">+AR86*AR88*(1-AR87)</f>
        <v>30.939542307692314</v>
      </c>
      <c r="AS89" s="4">
        <f t="shared" ref="AS89:AT89" si="754">+AS86*AS88*(1-AS87)</f>
        <v>30.939542307692314</v>
      </c>
      <c r="AT89" s="4">
        <f t="shared" si="754"/>
        <v>30.939542307692314</v>
      </c>
      <c r="AU89" s="4">
        <f t="shared" si="736"/>
        <v>30.939542307692314</v>
      </c>
      <c r="AV89" s="4">
        <f t="shared" ref="AV89" si="755">+AV86*AV88*(1-AV87)</f>
        <v>30.939542307692314</v>
      </c>
      <c r="AW89" s="4">
        <f t="shared" ref="AW89:AY89" si="756">+AW86*AW88*(1-AW87)</f>
        <v>30.939542307692314</v>
      </c>
      <c r="AX89" s="4">
        <f t="shared" si="756"/>
        <v>30.939542307692314</v>
      </c>
      <c r="AY89" s="4">
        <f t="shared" si="756"/>
        <v>30.939542307692314</v>
      </c>
      <c r="AZ89" s="4">
        <f t="shared" si="736"/>
        <v>30.939542307692314</v>
      </c>
      <c r="BA89" s="4">
        <f t="shared" ref="BA89:BB89" si="757">+BA86*BA88*(1-BA87)</f>
        <v>30.939542307692314</v>
      </c>
      <c r="BB89" s="4">
        <f t="shared" si="757"/>
        <v>30.939542307692314</v>
      </c>
      <c r="BC89" s="4">
        <f t="shared" ref="BC89" si="758">+BC86*BC88*(1-BC87)</f>
        <v>30.939542307692314</v>
      </c>
      <c r="BD89" s="4">
        <f t="shared" ref="BD89:BE89" si="759">+BD86*BD88*(1-BD87)</f>
        <v>30.939542307692314</v>
      </c>
      <c r="BE89" s="4">
        <f t="shared" si="759"/>
        <v>30.939542307692314</v>
      </c>
      <c r="BF89" s="4">
        <f t="shared" si="736"/>
        <v>87.252470588235255</v>
      </c>
      <c r="BG89" s="4">
        <f t="shared" ref="BG89:BI89" si="760">+BG86*BG88*(1-BG87)</f>
        <v>87.252470588235255</v>
      </c>
      <c r="BH89" s="4">
        <f t="shared" si="760"/>
        <v>87.252470588235255</v>
      </c>
      <c r="BI89" s="4">
        <f t="shared" si="760"/>
        <v>87.252470588235255</v>
      </c>
      <c r="BJ89" s="4">
        <f t="shared" si="736"/>
        <v>87.252470588235255</v>
      </c>
      <c r="BK89" s="4">
        <f t="shared" ref="BK89:BL89" si="761">+BK86*BK88*(1-BK87)</f>
        <v>87.252470588235255</v>
      </c>
      <c r="BL89" s="4">
        <f t="shared" si="761"/>
        <v>87.252470588235255</v>
      </c>
      <c r="BM89" s="4">
        <f t="shared" ref="BM89" si="762">+BM86*BM88*(1-BM87)</f>
        <v>87.252470588235255</v>
      </c>
      <c r="BN89" s="4">
        <f t="shared" ref="BN89" si="763">+BN86*BN88*(1-BN87)</f>
        <v>87.252470588235255</v>
      </c>
      <c r="BO89" s="4">
        <f t="shared" si="736"/>
        <v>87.252470588235255</v>
      </c>
      <c r="BP89" s="4">
        <f t="shared" ref="BP89:BR89" si="764">+BP86*BP88*(1-BP87)</f>
        <v>87.252470588235255</v>
      </c>
      <c r="BQ89" s="4">
        <f t="shared" si="764"/>
        <v>87.252470588235255</v>
      </c>
      <c r="BR89" s="4">
        <f t="shared" si="764"/>
        <v>87.252470588235255</v>
      </c>
      <c r="BS89" s="4">
        <f t="shared" si="736"/>
        <v>87.252470588235255</v>
      </c>
      <c r="BT89" s="4">
        <f t="shared" ref="BT89:BU89" si="765">+BT86*BT88*(1-BT87)</f>
        <v>87.252470588235255</v>
      </c>
      <c r="BU89" s="4">
        <f t="shared" si="765"/>
        <v>87.252470588235255</v>
      </c>
      <c r="BV89" s="4">
        <f t="shared" ref="BV89" si="766">+BV86*BV88*(1-BV87)</f>
        <v>87.252470588235255</v>
      </c>
      <c r="BW89" s="4">
        <f t="shared" ref="BW89" si="767">+BW86*BW88*(1-BW87)</f>
        <v>87.252470588235255</v>
      </c>
      <c r="BX89" s="4">
        <f t="shared" ref="BX89" si="768">+BX86*BX88*(1-BX87)</f>
        <v>87.252470588235255</v>
      </c>
      <c r="BY89" s="4">
        <f t="shared" si="736"/>
        <v>157.6508235294117</v>
      </c>
      <c r="BZ89" s="4">
        <f t="shared" ref="BZ89:CB89" si="769">+BZ86*BZ88*(1-BZ87)</f>
        <v>157.6508235294117</v>
      </c>
      <c r="CA89" s="4">
        <f t="shared" si="769"/>
        <v>157.6508235294117</v>
      </c>
      <c r="CB89" s="4">
        <f t="shared" si="769"/>
        <v>157.6508235294117</v>
      </c>
      <c r="CC89" s="4">
        <f t="shared" si="736"/>
        <v>157.6508235294117</v>
      </c>
      <c r="CD89" s="4">
        <f t="shared" ref="CD89:CE89" si="770">+CD86*CD88*(1-CD87)</f>
        <v>157.6508235294117</v>
      </c>
      <c r="CE89" s="4">
        <f t="shared" si="770"/>
        <v>157.6508235294117</v>
      </c>
      <c r="CF89" s="4">
        <f t="shared" ref="CF89" si="771">+CF86*CF88*(1-CF87)</f>
        <v>157.6508235294117</v>
      </c>
      <c r="CG89" s="4">
        <f t="shared" ref="CG89" si="772">+CG86*CG88*(1-CG87)</f>
        <v>157.6508235294117</v>
      </c>
      <c r="CH89" s="4">
        <f t="shared" ref="CH89:CI89" si="773">+CH86*CH88*(1-CH87)</f>
        <v>157.6508235294117</v>
      </c>
      <c r="CI89" s="4">
        <f t="shared" si="773"/>
        <v>157.6508235294117</v>
      </c>
    </row>
    <row r="90" spans="1:87" x14ac:dyDescent="0.25">
      <c r="A90" s="16" t="s">
        <v>56</v>
      </c>
      <c r="B90" s="2" t="s">
        <v>169</v>
      </c>
      <c r="C90" s="2" t="s">
        <v>306</v>
      </c>
      <c r="E90" s="5">
        <v>0.25</v>
      </c>
      <c r="F90" s="5">
        <v>0.25</v>
      </c>
      <c r="G90" s="5">
        <v>0.25</v>
      </c>
      <c r="H90" s="5">
        <v>0.25</v>
      </c>
      <c r="I90" s="5">
        <v>0.25</v>
      </c>
      <c r="J90" s="5">
        <v>0.25</v>
      </c>
      <c r="K90" s="5">
        <v>0.25</v>
      </c>
      <c r="L90" s="5">
        <v>0.25</v>
      </c>
      <c r="M90" s="5">
        <v>0.25</v>
      </c>
      <c r="N90" s="5">
        <v>0.25</v>
      </c>
      <c r="O90" s="5">
        <v>0.25</v>
      </c>
      <c r="P90" s="5">
        <v>0.25</v>
      </c>
      <c r="Q90" s="5">
        <v>0.25</v>
      </c>
      <c r="R90" s="5">
        <v>0.25</v>
      </c>
      <c r="S90" s="5">
        <v>0.25</v>
      </c>
      <c r="T90" s="5">
        <v>0.25</v>
      </c>
      <c r="U90" s="5">
        <v>0.25</v>
      </c>
      <c r="V90" s="5">
        <v>0.25</v>
      </c>
      <c r="W90" s="5">
        <v>0.25</v>
      </c>
      <c r="X90" s="5">
        <v>0.25</v>
      </c>
      <c r="Y90" s="5">
        <v>0.25</v>
      </c>
      <c r="Z90" s="5">
        <v>0.25</v>
      </c>
      <c r="AA90" s="5">
        <v>0.25</v>
      </c>
      <c r="AB90" s="5">
        <v>0.25</v>
      </c>
      <c r="AC90" s="5">
        <v>0.25</v>
      </c>
      <c r="AD90" s="5">
        <v>0.25</v>
      </c>
      <c r="AE90" s="5">
        <v>0.25</v>
      </c>
      <c r="AF90" s="5">
        <v>0.25</v>
      </c>
      <c r="AG90" s="5">
        <v>0.25</v>
      </c>
      <c r="AH90" s="5">
        <v>0.25</v>
      </c>
      <c r="AI90" s="5">
        <v>0.25</v>
      </c>
      <c r="AJ90" s="5">
        <v>0.25</v>
      </c>
      <c r="AK90" s="5">
        <v>0.25</v>
      </c>
      <c r="AL90" s="5">
        <v>0.25</v>
      </c>
      <c r="AM90" s="5">
        <v>0.25</v>
      </c>
      <c r="AN90" s="5">
        <v>0.25</v>
      </c>
      <c r="AO90" s="5">
        <v>0.25</v>
      </c>
      <c r="AP90" s="5">
        <v>0.25</v>
      </c>
      <c r="AQ90" s="5">
        <v>0.25</v>
      </c>
      <c r="AR90" s="5">
        <v>0.25</v>
      </c>
      <c r="AS90" s="5">
        <v>0.25</v>
      </c>
      <c r="AT90" s="5">
        <v>0.25</v>
      </c>
      <c r="AU90" s="5">
        <v>0.25</v>
      </c>
      <c r="AV90" s="5">
        <v>0.25</v>
      </c>
      <c r="AW90" s="5">
        <v>0.25</v>
      </c>
      <c r="AX90" s="5">
        <v>0.25</v>
      </c>
      <c r="AY90" s="5">
        <v>0.25</v>
      </c>
      <c r="AZ90" s="5">
        <v>0.25</v>
      </c>
      <c r="BA90" s="5">
        <v>0.25</v>
      </c>
      <c r="BB90" s="5">
        <v>0.25</v>
      </c>
      <c r="BC90" s="5">
        <v>0.25</v>
      </c>
      <c r="BD90" s="5">
        <v>0.25</v>
      </c>
      <c r="BE90" s="5">
        <v>0.25</v>
      </c>
      <c r="BF90" s="5">
        <v>0.3</v>
      </c>
      <c r="BG90" s="5">
        <v>0.3</v>
      </c>
      <c r="BH90" s="5">
        <v>0.3</v>
      </c>
      <c r="BI90" s="5">
        <v>0.3</v>
      </c>
      <c r="BJ90" s="5">
        <v>0.3</v>
      </c>
      <c r="BK90" s="5">
        <v>0.3</v>
      </c>
      <c r="BL90" s="5">
        <v>0.3</v>
      </c>
      <c r="BM90" s="5">
        <v>0.3</v>
      </c>
      <c r="BN90" s="5">
        <v>0.3</v>
      </c>
      <c r="BO90" s="5">
        <v>0.3</v>
      </c>
      <c r="BP90" s="5">
        <v>0.3</v>
      </c>
      <c r="BQ90" s="5">
        <v>0.3</v>
      </c>
      <c r="BR90" s="5">
        <v>0.3</v>
      </c>
      <c r="BS90" s="5">
        <v>0.3</v>
      </c>
      <c r="BT90" s="5">
        <v>0.3</v>
      </c>
      <c r="BU90" s="5">
        <v>0.3</v>
      </c>
      <c r="BV90" s="5">
        <v>0.3</v>
      </c>
      <c r="BW90" s="5">
        <v>0.3</v>
      </c>
      <c r="BX90" s="5">
        <v>0.3</v>
      </c>
      <c r="BY90" s="5">
        <v>0.3</v>
      </c>
      <c r="BZ90" s="5">
        <v>0.3</v>
      </c>
      <c r="CA90" s="5">
        <v>0.3</v>
      </c>
      <c r="CB90" s="5">
        <v>0.3</v>
      </c>
      <c r="CC90" s="5">
        <v>0.3</v>
      </c>
      <c r="CD90" s="5">
        <v>0.3</v>
      </c>
      <c r="CE90" s="5">
        <v>0.3</v>
      </c>
      <c r="CF90" s="5">
        <v>0.3</v>
      </c>
      <c r="CG90" s="5">
        <v>0.3</v>
      </c>
      <c r="CH90" s="5">
        <v>0.3</v>
      </c>
      <c r="CI90" s="5">
        <v>0.3</v>
      </c>
    </row>
    <row r="91" spans="1:87" x14ac:dyDescent="0.25">
      <c r="A91" s="16" t="s">
        <v>179</v>
      </c>
      <c r="B91" s="2" t="s">
        <v>183</v>
      </c>
      <c r="E91" s="19">
        <f t="shared" ref="E91:CC91" si="774">+E86*(1-E87)/E90</f>
        <v>20.545920000000002</v>
      </c>
      <c r="F91" s="19">
        <f t="shared" ref="F91:H91" si="775">+F86*(1-F87)/F90</f>
        <v>20.545920000000002</v>
      </c>
      <c r="G91" s="19">
        <f t="shared" si="775"/>
        <v>20.545920000000002</v>
      </c>
      <c r="H91" s="19">
        <f t="shared" si="775"/>
        <v>20.545920000000002</v>
      </c>
      <c r="I91" s="19">
        <f t="shared" si="774"/>
        <v>20.545920000000002</v>
      </c>
      <c r="J91" s="19">
        <f t="shared" ref="J91:K91" si="776">+J86*(1-J87)/J90</f>
        <v>20.545920000000002</v>
      </c>
      <c r="K91" s="19">
        <f t="shared" si="776"/>
        <v>20.545920000000002</v>
      </c>
      <c r="L91" s="19">
        <f t="shared" ref="L91" si="777">+L86*(1-L87)/L90</f>
        <v>20.545920000000002</v>
      </c>
      <c r="M91" s="19">
        <f t="shared" si="774"/>
        <v>20.545920000000002</v>
      </c>
      <c r="N91" s="19">
        <f t="shared" ref="N91" si="778">+N86*(1-N87)/N90</f>
        <v>20.545920000000002</v>
      </c>
      <c r="O91" s="19">
        <f t="shared" si="774"/>
        <v>20.545920000000002</v>
      </c>
      <c r="P91" s="19">
        <f t="shared" ref="P91:R91" si="779">+P86*(1-P87)/P90</f>
        <v>20.545920000000002</v>
      </c>
      <c r="Q91" s="19">
        <f t="shared" si="779"/>
        <v>20.641303636363638</v>
      </c>
      <c r="R91" s="19">
        <f t="shared" si="779"/>
        <v>20.545920000000002</v>
      </c>
      <c r="S91" s="19">
        <f t="shared" si="774"/>
        <v>20.545920000000002</v>
      </c>
      <c r="T91" s="19">
        <f t="shared" ref="T91:U91" si="780">+T86*(1-T87)/T90</f>
        <v>20.545920000000002</v>
      </c>
      <c r="U91" s="19">
        <f t="shared" si="780"/>
        <v>20.545920000000002</v>
      </c>
      <c r="V91" s="19">
        <f t="shared" ref="V91" si="781">+V86*(1-V87)/V90</f>
        <v>20.545920000000002</v>
      </c>
      <c r="W91" s="19">
        <f t="shared" ref="W91:X91" si="782">+W86*(1-W87)/W90</f>
        <v>20.545920000000002</v>
      </c>
      <c r="X91" s="19">
        <f t="shared" si="782"/>
        <v>20.545920000000002</v>
      </c>
      <c r="Y91" s="19">
        <f t="shared" ref="Y91:AI91" si="783">+Y86*(1-Y87)/Y90</f>
        <v>123.75816923076925</v>
      </c>
      <c r="Z91" s="19">
        <f t="shared" ref="Z91" si="784">+Z86*(1-Z87)/Z90</f>
        <v>123.75816923076925</v>
      </c>
      <c r="AA91" s="19">
        <f t="shared" si="783"/>
        <v>123.75816923076925</v>
      </c>
      <c r="AB91" s="19">
        <f t="shared" si="783"/>
        <v>123.75816923076925</v>
      </c>
      <c r="AC91" s="19">
        <f t="shared" si="783"/>
        <v>123.75816923076925</v>
      </c>
      <c r="AD91" s="19">
        <f t="shared" si="783"/>
        <v>123.75816923076925</v>
      </c>
      <c r="AE91" s="19">
        <f t="shared" si="783"/>
        <v>123.75816923076925</v>
      </c>
      <c r="AF91" s="19">
        <f t="shared" si="783"/>
        <v>123.75816923076925</v>
      </c>
      <c r="AG91" s="19">
        <f t="shared" si="783"/>
        <v>123.75816923076925</v>
      </c>
      <c r="AH91" s="19">
        <f t="shared" si="783"/>
        <v>123.75816923076925</v>
      </c>
      <c r="AI91" s="19">
        <f t="shared" si="783"/>
        <v>123.75816923076925</v>
      </c>
      <c r="AJ91" s="19">
        <f t="shared" si="774"/>
        <v>123.75816923076925</v>
      </c>
      <c r="AK91" s="19">
        <f t="shared" ref="AK91" si="785">+AK86*(1-AK87)/AK90</f>
        <v>123.75816923076925</v>
      </c>
      <c r="AL91" s="19">
        <f t="shared" ref="AL91:AN91" si="786">+AL86*(1-AL87)/AL90</f>
        <v>123.75816923076925</v>
      </c>
      <c r="AM91" s="19">
        <f t="shared" si="786"/>
        <v>123.75816923076925</v>
      </c>
      <c r="AN91" s="19">
        <f t="shared" si="786"/>
        <v>123.75816923076925</v>
      </c>
      <c r="AO91" s="19">
        <f t="shared" si="774"/>
        <v>123.75816923076925</v>
      </c>
      <c r="AP91" s="19">
        <f t="shared" ref="AP91:AQ91" si="787">+AP86*(1-AP87)/AP90</f>
        <v>123.75816923076925</v>
      </c>
      <c r="AQ91" s="19">
        <f t="shared" si="787"/>
        <v>123.75816923076925</v>
      </c>
      <c r="AR91" s="19">
        <f t="shared" ref="AR91" si="788">+AR86*(1-AR87)/AR90</f>
        <v>123.75816923076925</v>
      </c>
      <c r="AS91" s="19">
        <f t="shared" ref="AS91:AT91" si="789">+AS86*(1-AS87)/AS90</f>
        <v>123.75816923076925</v>
      </c>
      <c r="AT91" s="19">
        <f t="shared" si="789"/>
        <v>123.75816923076925</v>
      </c>
      <c r="AU91" s="19">
        <f t="shared" si="774"/>
        <v>123.75816923076925</v>
      </c>
      <c r="AV91" s="19">
        <f t="shared" ref="AV91" si="790">+AV86*(1-AV87)/AV90</f>
        <v>123.75816923076925</v>
      </c>
      <c r="AW91" s="19">
        <f t="shared" ref="AW91:AY91" si="791">+AW86*(1-AW87)/AW90</f>
        <v>123.75816923076925</v>
      </c>
      <c r="AX91" s="19">
        <f t="shared" si="791"/>
        <v>123.75816923076925</v>
      </c>
      <c r="AY91" s="19">
        <f t="shared" si="791"/>
        <v>123.75816923076925</v>
      </c>
      <c r="AZ91" s="19">
        <f t="shared" si="774"/>
        <v>123.75816923076925</v>
      </c>
      <c r="BA91" s="19">
        <f t="shared" ref="BA91:BB91" si="792">+BA86*(1-BA87)/BA90</f>
        <v>123.75816923076925</v>
      </c>
      <c r="BB91" s="19">
        <f t="shared" si="792"/>
        <v>123.75816923076925</v>
      </c>
      <c r="BC91" s="19">
        <f t="shared" ref="BC91" si="793">+BC86*(1-BC87)/BC90</f>
        <v>123.75816923076925</v>
      </c>
      <c r="BD91" s="19">
        <f t="shared" ref="BD91:BE91" si="794">+BD86*(1-BD87)/BD90</f>
        <v>123.75816923076925</v>
      </c>
      <c r="BE91" s="19">
        <f t="shared" si="794"/>
        <v>123.75816923076925</v>
      </c>
      <c r="BF91" s="19">
        <f t="shared" si="774"/>
        <v>290.84156862745084</v>
      </c>
      <c r="BG91" s="19">
        <f t="shared" ref="BG91:BI91" si="795">+BG86*(1-BG87)/BG90</f>
        <v>290.84156862745084</v>
      </c>
      <c r="BH91" s="19">
        <f t="shared" si="795"/>
        <v>290.84156862745084</v>
      </c>
      <c r="BI91" s="19">
        <f t="shared" si="795"/>
        <v>290.84156862745084</v>
      </c>
      <c r="BJ91" s="19">
        <f t="shared" si="774"/>
        <v>290.84156862745084</v>
      </c>
      <c r="BK91" s="19">
        <f t="shared" ref="BK91:BL91" si="796">+BK86*(1-BK87)/BK90</f>
        <v>290.84156862745084</v>
      </c>
      <c r="BL91" s="19">
        <f t="shared" si="796"/>
        <v>290.84156862745084</v>
      </c>
      <c r="BM91" s="19">
        <f t="shared" ref="BM91" si="797">+BM86*(1-BM87)/BM90</f>
        <v>290.84156862745084</v>
      </c>
      <c r="BN91" s="19">
        <f t="shared" ref="BN91" si="798">+BN86*(1-BN87)/BN90</f>
        <v>290.84156862745084</v>
      </c>
      <c r="BO91" s="19">
        <f t="shared" si="774"/>
        <v>290.84156862745084</v>
      </c>
      <c r="BP91" s="19">
        <f t="shared" ref="BP91:BR91" si="799">+BP86*(1-BP87)/BP90</f>
        <v>290.84156862745084</v>
      </c>
      <c r="BQ91" s="19">
        <f t="shared" si="799"/>
        <v>290.84156862745084</v>
      </c>
      <c r="BR91" s="19">
        <f t="shared" si="799"/>
        <v>290.84156862745084</v>
      </c>
      <c r="BS91" s="19">
        <f t="shared" si="774"/>
        <v>290.84156862745084</v>
      </c>
      <c r="BT91" s="19">
        <f t="shared" ref="BT91:BU91" si="800">+BT86*(1-BT87)/BT90</f>
        <v>290.84156862745084</v>
      </c>
      <c r="BU91" s="19">
        <f t="shared" si="800"/>
        <v>290.84156862745084</v>
      </c>
      <c r="BV91" s="19">
        <f t="shared" ref="BV91" si="801">+BV86*(1-BV87)/BV90</f>
        <v>290.84156862745084</v>
      </c>
      <c r="BW91" s="19">
        <f t="shared" ref="BW91" si="802">+BW86*(1-BW87)/BW90</f>
        <v>290.84156862745084</v>
      </c>
      <c r="BX91" s="19">
        <f t="shared" ref="BX91" si="803">+BX86*(1-BX87)/BX90</f>
        <v>290.84156862745084</v>
      </c>
      <c r="BY91" s="19">
        <f t="shared" si="774"/>
        <v>525.50274509803899</v>
      </c>
      <c r="BZ91" s="19">
        <f t="shared" ref="BZ91:CB91" si="804">+BZ86*(1-BZ87)/BZ90</f>
        <v>525.50274509803899</v>
      </c>
      <c r="CA91" s="19">
        <f t="shared" si="804"/>
        <v>525.50274509803899</v>
      </c>
      <c r="CB91" s="19">
        <f t="shared" si="804"/>
        <v>525.50274509803899</v>
      </c>
      <c r="CC91" s="19">
        <f t="shared" si="774"/>
        <v>525.50274509803899</v>
      </c>
      <c r="CD91" s="19">
        <f t="shared" ref="CD91:CE91" si="805">+CD86*(1-CD87)/CD90</f>
        <v>525.50274509803899</v>
      </c>
      <c r="CE91" s="19">
        <f t="shared" si="805"/>
        <v>525.50274509803899</v>
      </c>
      <c r="CF91" s="19">
        <f t="shared" ref="CF91" si="806">+CF86*(1-CF87)/CF90</f>
        <v>525.50274509803899</v>
      </c>
      <c r="CG91" s="19">
        <f t="shared" ref="CG91" si="807">+CG86*(1-CG87)/CG90</f>
        <v>525.50274509803899</v>
      </c>
      <c r="CH91" s="19">
        <f t="shared" ref="CH91:CI91" si="808">+CH86*(1-CH87)/CH90</f>
        <v>525.50274509803899</v>
      </c>
      <c r="CI91" s="19">
        <f t="shared" si="808"/>
        <v>525.50274509803899</v>
      </c>
    </row>
    <row r="92" spans="1:87" x14ac:dyDescent="0.25">
      <c r="A92" s="16" t="s">
        <v>185</v>
      </c>
      <c r="B92" s="2" t="s">
        <v>184</v>
      </c>
      <c r="C92" s="2" t="s">
        <v>306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2.5</v>
      </c>
      <c r="BG92" s="3">
        <v>2.5</v>
      </c>
      <c r="BH92" s="3">
        <v>2.5</v>
      </c>
      <c r="BI92" s="3">
        <v>2.5</v>
      </c>
      <c r="BJ92" s="3">
        <v>2.5</v>
      </c>
      <c r="BK92" s="3">
        <v>2.5</v>
      </c>
      <c r="BL92" s="3">
        <v>2.5</v>
      </c>
      <c r="BM92" s="3">
        <v>2.5</v>
      </c>
      <c r="BN92" s="3">
        <v>2.5</v>
      </c>
      <c r="BO92" s="3">
        <v>2.5</v>
      </c>
      <c r="BP92" s="3">
        <v>2.5</v>
      </c>
      <c r="BQ92" s="3">
        <v>2.5</v>
      </c>
      <c r="BR92" s="3">
        <v>2.5</v>
      </c>
      <c r="BS92" s="3">
        <v>2.5</v>
      </c>
      <c r="BT92" s="3">
        <v>2.5</v>
      </c>
      <c r="BU92" s="3">
        <v>2.5</v>
      </c>
      <c r="BV92" s="3">
        <v>2.5</v>
      </c>
      <c r="BW92" s="3">
        <v>2.5</v>
      </c>
      <c r="BX92" s="3">
        <v>2.5</v>
      </c>
      <c r="BY92" s="3">
        <v>2.5</v>
      </c>
      <c r="BZ92" s="3">
        <v>2.5</v>
      </c>
      <c r="CA92" s="3">
        <v>2.5</v>
      </c>
      <c r="CB92" s="3">
        <v>2.5</v>
      </c>
      <c r="CC92" s="3">
        <v>2.5</v>
      </c>
      <c r="CD92" s="3">
        <v>2.5</v>
      </c>
      <c r="CE92" s="3">
        <v>2.5</v>
      </c>
      <c r="CF92" s="3">
        <v>2.5</v>
      </c>
      <c r="CG92" s="3">
        <v>2.5</v>
      </c>
      <c r="CH92" s="3">
        <v>2.5</v>
      </c>
      <c r="CI92" s="3">
        <v>2.5</v>
      </c>
    </row>
    <row r="93" spans="1:87" x14ac:dyDescent="0.25">
      <c r="A93" s="16" t="s">
        <v>186</v>
      </c>
      <c r="B93" s="2" t="s">
        <v>178</v>
      </c>
      <c r="C93" s="2" t="s">
        <v>306</v>
      </c>
      <c r="E93" s="5">
        <v>0.02</v>
      </c>
      <c r="F93" s="5">
        <v>0.02</v>
      </c>
      <c r="G93" s="5">
        <v>0.02</v>
      </c>
      <c r="H93" s="5">
        <v>0.02</v>
      </c>
      <c r="I93" s="5">
        <v>0.02</v>
      </c>
      <c r="J93" s="5">
        <v>0.02</v>
      </c>
      <c r="K93" s="5">
        <v>0.02</v>
      </c>
      <c r="L93" s="5">
        <v>0.02</v>
      </c>
      <c r="M93" s="5">
        <v>0.02</v>
      </c>
      <c r="N93" s="5">
        <v>0.02</v>
      </c>
      <c r="O93" s="5">
        <v>0.02</v>
      </c>
      <c r="P93" s="5">
        <v>0.02</v>
      </c>
      <c r="Q93" s="5">
        <v>0.02</v>
      </c>
      <c r="R93" s="5">
        <v>0.02</v>
      </c>
      <c r="S93" s="5">
        <v>0.02</v>
      </c>
      <c r="T93" s="5">
        <v>0.02</v>
      </c>
      <c r="U93" s="5">
        <v>0.02</v>
      </c>
      <c r="V93" s="5">
        <v>0.02</v>
      </c>
      <c r="W93" s="5">
        <v>0.02</v>
      </c>
      <c r="X93" s="5">
        <v>0.02</v>
      </c>
      <c r="Y93" s="5">
        <v>0.02</v>
      </c>
      <c r="Z93" s="5">
        <v>0.02</v>
      </c>
      <c r="AA93" s="5">
        <v>0.02</v>
      </c>
      <c r="AB93" s="5">
        <v>0.02</v>
      </c>
      <c r="AC93" s="5">
        <v>0.02</v>
      </c>
      <c r="AD93" s="5">
        <v>0.02</v>
      </c>
      <c r="AE93" s="5">
        <v>0.02</v>
      </c>
      <c r="AF93" s="5">
        <v>0.02</v>
      </c>
      <c r="AG93" s="5">
        <v>0.02</v>
      </c>
      <c r="AH93" s="5">
        <v>0.02</v>
      </c>
      <c r="AI93" s="5">
        <v>0.02</v>
      </c>
      <c r="AJ93" s="5">
        <v>0.02</v>
      </c>
      <c r="AK93" s="5">
        <v>0.02</v>
      </c>
      <c r="AL93" s="5">
        <v>0.02</v>
      </c>
      <c r="AM93" s="5">
        <v>0.02</v>
      </c>
      <c r="AN93" s="5">
        <v>0.02</v>
      </c>
      <c r="AO93" s="5">
        <v>0.02</v>
      </c>
      <c r="AP93" s="5">
        <v>0.02</v>
      </c>
      <c r="AQ93" s="5">
        <v>0.02</v>
      </c>
      <c r="AR93" s="5">
        <v>0.02</v>
      </c>
      <c r="AS93" s="5">
        <v>0.02</v>
      </c>
      <c r="AT93" s="5">
        <v>0.02</v>
      </c>
      <c r="AU93" s="5">
        <v>0.02</v>
      </c>
      <c r="AV93" s="5">
        <v>0.02</v>
      </c>
      <c r="AW93" s="5">
        <v>0.02</v>
      </c>
      <c r="AX93" s="5">
        <v>0.02</v>
      </c>
      <c r="AY93" s="5">
        <v>0.02</v>
      </c>
      <c r="AZ93" s="5">
        <v>0.02</v>
      </c>
      <c r="BA93" s="5">
        <v>0.02</v>
      </c>
      <c r="BB93" s="5">
        <v>0.02</v>
      </c>
      <c r="BC93" s="5">
        <v>0.02</v>
      </c>
      <c r="BD93" s="5">
        <v>0.02</v>
      </c>
      <c r="BE93" s="5">
        <v>0.02</v>
      </c>
      <c r="BF93" s="5">
        <v>0.02</v>
      </c>
      <c r="BG93" s="5">
        <v>0.02</v>
      </c>
      <c r="BH93" s="5">
        <v>0.02</v>
      </c>
      <c r="BI93" s="5">
        <v>0.02</v>
      </c>
      <c r="BJ93" s="5">
        <v>0.02</v>
      </c>
      <c r="BK93" s="5">
        <v>0.02</v>
      </c>
      <c r="BL93" s="5">
        <v>0.02</v>
      </c>
      <c r="BM93" s="5">
        <v>0.02</v>
      </c>
      <c r="BN93" s="5">
        <v>0.02</v>
      </c>
      <c r="BO93" s="5">
        <v>0.02</v>
      </c>
      <c r="BP93" s="5">
        <v>0.02</v>
      </c>
      <c r="BQ93" s="5">
        <v>0.02</v>
      </c>
      <c r="BR93" s="5">
        <v>0.02</v>
      </c>
      <c r="BS93" s="5">
        <v>0.02</v>
      </c>
      <c r="BT93" s="5">
        <v>0.02</v>
      </c>
      <c r="BU93" s="5">
        <v>0.02</v>
      </c>
      <c r="BV93" s="5">
        <v>0.02</v>
      </c>
      <c r="BW93" s="5">
        <v>0.02</v>
      </c>
      <c r="BX93" s="5">
        <v>0.02</v>
      </c>
      <c r="BY93" s="5">
        <v>0.02</v>
      </c>
      <c r="BZ93" s="5">
        <v>0.02</v>
      </c>
      <c r="CA93" s="5">
        <v>0.02</v>
      </c>
      <c r="CB93" s="5">
        <v>0.02</v>
      </c>
      <c r="CC93" s="5">
        <v>0.02</v>
      </c>
      <c r="CD93" s="5">
        <v>0.02</v>
      </c>
      <c r="CE93" s="5">
        <v>0.02</v>
      </c>
      <c r="CF93" s="5">
        <v>0.02</v>
      </c>
      <c r="CG93" s="5">
        <v>0.02</v>
      </c>
      <c r="CH93" s="5">
        <v>0.02</v>
      </c>
      <c r="CI93" s="5">
        <v>0.02</v>
      </c>
    </row>
    <row r="94" spans="1:87" x14ac:dyDescent="0.25">
      <c r="A94" s="16" t="s">
        <v>187</v>
      </c>
      <c r="B94" s="2" t="s">
        <v>188</v>
      </c>
      <c r="E94" s="19">
        <f t="shared" ref="E94:CC94" si="809">+E86*E92</f>
        <v>68.486400000000003</v>
      </c>
      <c r="F94" s="19">
        <f t="shared" ref="F94:H94" si="810">+F86*F92</f>
        <v>68.486400000000003</v>
      </c>
      <c r="G94" s="19">
        <f t="shared" si="810"/>
        <v>68.486400000000003</v>
      </c>
      <c r="H94" s="19">
        <f t="shared" si="810"/>
        <v>68.486400000000003</v>
      </c>
      <c r="I94" s="19">
        <f t="shared" si="809"/>
        <v>68.486400000000003</v>
      </c>
      <c r="J94" s="19">
        <f t="shared" ref="J94:K94" si="811">+J86*J92</f>
        <v>68.486400000000003</v>
      </c>
      <c r="K94" s="19">
        <f t="shared" si="811"/>
        <v>68.486400000000003</v>
      </c>
      <c r="L94" s="19">
        <f t="shared" ref="L94" si="812">+L86*L92</f>
        <v>68.486400000000003</v>
      </c>
      <c r="M94" s="19">
        <f t="shared" si="809"/>
        <v>68.486400000000003</v>
      </c>
      <c r="N94" s="19">
        <f t="shared" ref="N94" si="813">+N86*N92</f>
        <v>68.486400000000003</v>
      </c>
      <c r="O94" s="19">
        <f t="shared" si="809"/>
        <v>68.486400000000003</v>
      </c>
      <c r="P94" s="19">
        <f t="shared" ref="P94:R94" si="814">+P86*P92</f>
        <v>68.486400000000003</v>
      </c>
      <c r="Q94" s="19">
        <f t="shared" si="814"/>
        <v>68.804345454545455</v>
      </c>
      <c r="R94" s="19">
        <f t="shared" si="814"/>
        <v>68.486400000000003</v>
      </c>
      <c r="S94" s="19">
        <f t="shared" si="809"/>
        <v>68.486400000000003</v>
      </c>
      <c r="T94" s="19">
        <f t="shared" ref="T94:U94" si="815">+T86*T92</f>
        <v>68.486400000000003</v>
      </c>
      <c r="U94" s="19">
        <f t="shared" si="815"/>
        <v>68.486400000000003</v>
      </c>
      <c r="V94" s="19">
        <f t="shared" ref="V94" si="816">+V86*V92</f>
        <v>68.486400000000003</v>
      </c>
      <c r="W94" s="19">
        <f t="shared" ref="W94:X94" si="817">+W86*W92</f>
        <v>68.486400000000003</v>
      </c>
      <c r="X94" s="19">
        <f t="shared" si="817"/>
        <v>68.486400000000003</v>
      </c>
      <c r="Y94" s="19">
        <f>+Y86*Y92</f>
        <v>363.99461538461537</v>
      </c>
      <c r="Z94" s="19">
        <f t="shared" ref="Z94" si="818">+Z86*Z92</f>
        <v>363.99461538461537</v>
      </c>
      <c r="AA94" s="19">
        <f t="shared" ref="AA94:AC94" si="819">+AA86*AA92</f>
        <v>363.99461538461537</v>
      </c>
      <c r="AB94" s="19">
        <f t="shared" si="819"/>
        <v>363.99461538461537</v>
      </c>
      <c r="AC94" s="19">
        <f t="shared" si="819"/>
        <v>363.99461538461537</v>
      </c>
      <c r="AD94" s="19">
        <f t="shared" si="809"/>
        <v>363.99461538461537</v>
      </c>
      <c r="AE94" s="19">
        <f t="shared" ref="AE94:AF94" si="820">+AE86*AE92</f>
        <v>363.99461538461537</v>
      </c>
      <c r="AF94" s="19">
        <f t="shared" si="820"/>
        <v>363.99461538461537</v>
      </c>
      <c r="AG94" s="19">
        <f t="shared" ref="AG94" si="821">+AG86*AG92</f>
        <v>363.99461538461537</v>
      </c>
      <c r="AH94" s="19">
        <f t="shared" ref="AH94:AI94" si="822">+AH86*AH92</f>
        <v>363.99461538461537</v>
      </c>
      <c r="AI94" s="19">
        <f t="shared" si="822"/>
        <v>363.99461538461537</v>
      </c>
      <c r="AJ94" s="19">
        <f t="shared" si="809"/>
        <v>363.99461538461537</v>
      </c>
      <c r="AK94" s="19">
        <f t="shared" ref="AK94" si="823">+AK86*AK92</f>
        <v>363.99461538461537</v>
      </c>
      <c r="AL94" s="19">
        <f t="shared" ref="AL94:AN94" si="824">+AL86*AL92</f>
        <v>363.99461538461537</v>
      </c>
      <c r="AM94" s="19">
        <f t="shared" si="824"/>
        <v>363.99461538461537</v>
      </c>
      <c r="AN94" s="19">
        <f t="shared" si="824"/>
        <v>363.99461538461537</v>
      </c>
      <c r="AO94" s="19">
        <f t="shared" si="809"/>
        <v>363.99461538461537</v>
      </c>
      <c r="AP94" s="19">
        <f t="shared" ref="AP94:AQ94" si="825">+AP86*AP92</f>
        <v>363.99461538461537</v>
      </c>
      <c r="AQ94" s="19">
        <f t="shared" si="825"/>
        <v>363.99461538461537</v>
      </c>
      <c r="AR94" s="19">
        <f t="shared" ref="AR94" si="826">+AR86*AR92</f>
        <v>363.99461538461537</v>
      </c>
      <c r="AS94" s="19">
        <f t="shared" ref="AS94:AT94" si="827">+AS86*AS92</f>
        <v>363.99461538461537</v>
      </c>
      <c r="AT94" s="19">
        <f t="shared" si="827"/>
        <v>363.99461538461537</v>
      </c>
      <c r="AU94" s="19">
        <f t="shared" si="809"/>
        <v>363.99461538461537</v>
      </c>
      <c r="AV94" s="19">
        <f t="shared" ref="AV94" si="828">+AV86*AV92</f>
        <v>363.99461538461537</v>
      </c>
      <c r="AW94" s="19">
        <f t="shared" ref="AW94:AY94" si="829">+AW86*AW92</f>
        <v>363.99461538461537</v>
      </c>
      <c r="AX94" s="19">
        <f t="shared" si="829"/>
        <v>363.99461538461537</v>
      </c>
      <c r="AY94" s="19">
        <f t="shared" si="829"/>
        <v>363.99461538461537</v>
      </c>
      <c r="AZ94" s="19">
        <f t="shared" si="809"/>
        <v>363.99461538461537</v>
      </c>
      <c r="BA94" s="19">
        <f t="shared" ref="BA94:BB94" si="830">+BA86*BA92</f>
        <v>363.99461538461537</v>
      </c>
      <c r="BB94" s="19">
        <f t="shared" si="830"/>
        <v>363.99461538461537</v>
      </c>
      <c r="BC94" s="19">
        <f t="shared" ref="BC94" si="831">+BC86*BC92</f>
        <v>363.99461538461537</v>
      </c>
      <c r="BD94" s="19">
        <f t="shared" ref="BD94:BE94" si="832">+BD86*BD92</f>
        <v>363.99461538461537</v>
      </c>
      <c r="BE94" s="19">
        <f t="shared" si="832"/>
        <v>363.99461538461537</v>
      </c>
      <c r="BF94" s="19">
        <f t="shared" si="809"/>
        <v>1148.0588235294115</v>
      </c>
      <c r="BG94" s="19">
        <f t="shared" ref="BG94:BI94" si="833">+BG86*BG92</f>
        <v>1148.0588235294115</v>
      </c>
      <c r="BH94" s="19">
        <f t="shared" si="833"/>
        <v>1148.0588235294115</v>
      </c>
      <c r="BI94" s="19">
        <f t="shared" si="833"/>
        <v>1148.0588235294115</v>
      </c>
      <c r="BJ94" s="19">
        <f t="shared" si="809"/>
        <v>1148.0588235294115</v>
      </c>
      <c r="BK94" s="19">
        <f t="shared" ref="BK94:BL94" si="834">+BK86*BK92</f>
        <v>1148.0588235294115</v>
      </c>
      <c r="BL94" s="19">
        <f t="shared" si="834"/>
        <v>1148.0588235294115</v>
      </c>
      <c r="BM94" s="19">
        <f t="shared" ref="BM94" si="835">+BM86*BM92</f>
        <v>1148.0588235294115</v>
      </c>
      <c r="BN94" s="19">
        <f t="shared" ref="BN94" si="836">+BN86*BN92</f>
        <v>1148.0588235294115</v>
      </c>
      <c r="BO94" s="19">
        <f t="shared" si="809"/>
        <v>1148.0588235294115</v>
      </c>
      <c r="BP94" s="19">
        <f t="shared" ref="BP94:BR94" si="837">+BP86*BP92</f>
        <v>1148.0588235294115</v>
      </c>
      <c r="BQ94" s="19">
        <f t="shared" si="837"/>
        <v>1148.0588235294115</v>
      </c>
      <c r="BR94" s="19">
        <f t="shared" si="837"/>
        <v>1148.0588235294115</v>
      </c>
      <c r="BS94" s="19">
        <f t="shared" si="809"/>
        <v>1148.0588235294115</v>
      </c>
      <c r="BT94" s="19">
        <f t="shared" ref="BT94:BU94" si="838">+BT86*BT92</f>
        <v>1148.0588235294115</v>
      </c>
      <c r="BU94" s="19">
        <f t="shared" si="838"/>
        <v>1148.0588235294115</v>
      </c>
      <c r="BV94" s="19">
        <f t="shared" ref="BV94" si="839">+BV86*BV92</f>
        <v>1148.0588235294115</v>
      </c>
      <c r="BW94" s="19">
        <f t="shared" ref="BW94" si="840">+BW86*BW92</f>
        <v>1148.0588235294115</v>
      </c>
      <c r="BX94" s="19">
        <f t="shared" ref="BX94" si="841">+BX86*BX92</f>
        <v>1148.0588235294115</v>
      </c>
      <c r="BY94" s="19">
        <f t="shared" si="809"/>
        <v>2074.3529411764703</v>
      </c>
      <c r="BZ94" s="19">
        <f t="shared" ref="BZ94:CB94" si="842">+BZ86*BZ92</f>
        <v>2074.3529411764703</v>
      </c>
      <c r="CA94" s="19">
        <f t="shared" si="842"/>
        <v>2074.3529411764703</v>
      </c>
      <c r="CB94" s="19">
        <f t="shared" si="842"/>
        <v>2074.3529411764703</v>
      </c>
      <c r="CC94" s="19">
        <f t="shared" si="809"/>
        <v>2074.3529411764703</v>
      </c>
      <c r="CD94" s="19">
        <f t="shared" ref="CD94:CE94" si="843">+CD86*CD92</f>
        <v>2074.3529411764703</v>
      </c>
      <c r="CE94" s="19">
        <f t="shared" si="843"/>
        <v>2074.3529411764703</v>
      </c>
      <c r="CF94" s="19">
        <f t="shared" ref="CF94" si="844">+CF86*CF92</f>
        <v>2074.3529411764703</v>
      </c>
      <c r="CG94" s="19">
        <f t="shared" ref="CG94" si="845">+CG86*CG92</f>
        <v>2074.3529411764703</v>
      </c>
      <c r="CH94" s="19">
        <f t="shared" ref="CH94:CI94" si="846">+CH86*CH92</f>
        <v>2074.3529411764703</v>
      </c>
      <c r="CI94" s="19">
        <f t="shared" si="846"/>
        <v>2074.3529411764703</v>
      </c>
    </row>
    <row r="95" spans="1:87" x14ac:dyDescent="0.25">
      <c r="A95" s="16" t="s">
        <v>189</v>
      </c>
      <c r="B95" s="2" t="s">
        <v>182</v>
      </c>
      <c r="E95" s="19">
        <f t="shared" ref="E95:CC95" si="847">+E94+E91</f>
        <v>89.032319999999999</v>
      </c>
      <c r="F95" s="19">
        <f t="shared" ref="F95:H95" si="848">+F94+F91</f>
        <v>89.032319999999999</v>
      </c>
      <c r="G95" s="19">
        <f t="shared" si="848"/>
        <v>89.032319999999999</v>
      </c>
      <c r="H95" s="19">
        <f t="shared" si="848"/>
        <v>89.032319999999999</v>
      </c>
      <c r="I95" s="19">
        <f t="shared" si="847"/>
        <v>89.032319999999999</v>
      </c>
      <c r="J95" s="19">
        <f t="shared" ref="J95:K95" si="849">+J94+J91</f>
        <v>89.032319999999999</v>
      </c>
      <c r="K95" s="19">
        <f t="shared" si="849"/>
        <v>89.032319999999999</v>
      </c>
      <c r="L95" s="19">
        <f t="shared" ref="L95" si="850">+L94+L91</f>
        <v>89.032319999999999</v>
      </c>
      <c r="M95" s="19">
        <f t="shared" si="847"/>
        <v>89.032319999999999</v>
      </c>
      <c r="N95" s="19">
        <f t="shared" ref="N95" si="851">+N94+N91</f>
        <v>89.032319999999999</v>
      </c>
      <c r="O95" s="19">
        <f t="shared" si="847"/>
        <v>89.032319999999999</v>
      </c>
      <c r="P95" s="19">
        <f t="shared" ref="P95:R95" si="852">+P94+P91</f>
        <v>89.032319999999999</v>
      </c>
      <c r="Q95" s="19">
        <f t="shared" si="852"/>
        <v>89.445649090909086</v>
      </c>
      <c r="R95" s="19">
        <f t="shared" si="852"/>
        <v>89.032319999999999</v>
      </c>
      <c r="S95" s="19">
        <f t="shared" si="847"/>
        <v>89.032319999999999</v>
      </c>
      <c r="T95" s="19">
        <f t="shared" ref="T95:U95" si="853">+T94+T91</f>
        <v>89.032319999999999</v>
      </c>
      <c r="U95" s="19">
        <f t="shared" si="853"/>
        <v>89.032319999999999</v>
      </c>
      <c r="V95" s="19">
        <f t="shared" ref="V95" si="854">+V94+V91</f>
        <v>89.032319999999999</v>
      </c>
      <c r="W95" s="19">
        <f t="shared" ref="W95:X95" si="855">+W94+W91</f>
        <v>89.032319999999999</v>
      </c>
      <c r="X95" s="19">
        <f t="shared" si="855"/>
        <v>89.032319999999999</v>
      </c>
      <c r="Y95" s="19">
        <f t="shared" si="847"/>
        <v>487.7527846153846</v>
      </c>
      <c r="Z95" s="19">
        <f t="shared" ref="Z95" si="856">+Z94+Z91</f>
        <v>487.7527846153846</v>
      </c>
      <c r="AA95" s="19">
        <f t="shared" ref="AA95:AC95" si="857">+AA94+AA91</f>
        <v>487.7527846153846</v>
      </c>
      <c r="AB95" s="19">
        <f t="shared" si="857"/>
        <v>487.7527846153846</v>
      </c>
      <c r="AC95" s="19">
        <f t="shared" si="857"/>
        <v>487.7527846153846</v>
      </c>
      <c r="AD95" s="19">
        <f t="shared" si="847"/>
        <v>487.7527846153846</v>
      </c>
      <c r="AE95" s="19">
        <f t="shared" ref="AE95:AF95" si="858">+AE94+AE91</f>
        <v>487.7527846153846</v>
      </c>
      <c r="AF95" s="19">
        <f t="shared" si="858"/>
        <v>487.7527846153846</v>
      </c>
      <c r="AG95" s="19">
        <f t="shared" ref="AG95" si="859">+AG94+AG91</f>
        <v>487.7527846153846</v>
      </c>
      <c r="AH95" s="19">
        <f t="shared" ref="AH95:AI95" si="860">+AH94+AH91</f>
        <v>487.7527846153846</v>
      </c>
      <c r="AI95" s="19">
        <f t="shared" si="860"/>
        <v>487.7527846153846</v>
      </c>
      <c r="AJ95" s="19">
        <f t="shared" si="847"/>
        <v>487.7527846153846</v>
      </c>
      <c r="AK95" s="19">
        <f t="shared" ref="AK95" si="861">+AK94+AK91</f>
        <v>487.7527846153846</v>
      </c>
      <c r="AL95" s="19">
        <f t="shared" ref="AL95:AN95" si="862">+AL94+AL91</f>
        <v>487.7527846153846</v>
      </c>
      <c r="AM95" s="19">
        <f t="shared" si="862"/>
        <v>487.7527846153846</v>
      </c>
      <c r="AN95" s="19">
        <f t="shared" si="862"/>
        <v>487.7527846153846</v>
      </c>
      <c r="AO95" s="19">
        <f t="shared" si="847"/>
        <v>487.7527846153846</v>
      </c>
      <c r="AP95" s="19">
        <f t="shared" ref="AP95:AQ95" si="863">+AP94+AP91</f>
        <v>487.7527846153846</v>
      </c>
      <c r="AQ95" s="19">
        <f t="shared" si="863"/>
        <v>487.7527846153846</v>
      </c>
      <c r="AR95" s="19">
        <f t="shared" ref="AR95" si="864">+AR94+AR91</f>
        <v>487.7527846153846</v>
      </c>
      <c r="AS95" s="19">
        <f t="shared" ref="AS95:AT95" si="865">+AS94+AS91</f>
        <v>487.7527846153846</v>
      </c>
      <c r="AT95" s="19">
        <f t="shared" si="865"/>
        <v>487.7527846153846</v>
      </c>
      <c r="AU95" s="19">
        <f t="shared" si="847"/>
        <v>487.7527846153846</v>
      </c>
      <c r="AV95" s="19">
        <f t="shared" ref="AV95" si="866">+AV94+AV91</f>
        <v>487.7527846153846</v>
      </c>
      <c r="AW95" s="19">
        <f t="shared" ref="AW95:AY95" si="867">+AW94+AW91</f>
        <v>487.7527846153846</v>
      </c>
      <c r="AX95" s="19">
        <f t="shared" si="867"/>
        <v>487.7527846153846</v>
      </c>
      <c r="AY95" s="19">
        <f t="shared" si="867"/>
        <v>487.7527846153846</v>
      </c>
      <c r="AZ95" s="19">
        <f t="shared" si="847"/>
        <v>487.7527846153846</v>
      </c>
      <c r="BA95" s="19">
        <f t="shared" ref="BA95:BB95" si="868">+BA94+BA91</f>
        <v>487.7527846153846</v>
      </c>
      <c r="BB95" s="19">
        <f t="shared" si="868"/>
        <v>487.7527846153846</v>
      </c>
      <c r="BC95" s="19">
        <f t="shared" ref="BC95" si="869">+BC94+BC91</f>
        <v>487.7527846153846</v>
      </c>
      <c r="BD95" s="19">
        <f t="shared" ref="BD95:BE95" si="870">+BD94+BD91</f>
        <v>487.7527846153846</v>
      </c>
      <c r="BE95" s="19">
        <f t="shared" si="870"/>
        <v>487.7527846153846</v>
      </c>
      <c r="BF95" s="19">
        <f t="shared" si="847"/>
        <v>1438.9003921568624</v>
      </c>
      <c r="BG95" s="19">
        <f t="shared" ref="BG95:BI95" si="871">+BG94+BG91</f>
        <v>1438.9003921568624</v>
      </c>
      <c r="BH95" s="19">
        <f t="shared" si="871"/>
        <v>1438.9003921568624</v>
      </c>
      <c r="BI95" s="19">
        <f t="shared" si="871"/>
        <v>1438.9003921568624</v>
      </c>
      <c r="BJ95" s="19">
        <f t="shared" si="847"/>
        <v>1438.9003921568624</v>
      </c>
      <c r="BK95" s="19">
        <f t="shared" ref="BK95:BL95" si="872">+BK94+BK91</f>
        <v>1438.9003921568624</v>
      </c>
      <c r="BL95" s="19">
        <f t="shared" si="872"/>
        <v>1438.9003921568624</v>
      </c>
      <c r="BM95" s="19">
        <f t="shared" ref="BM95" si="873">+BM94+BM91</f>
        <v>1438.9003921568624</v>
      </c>
      <c r="BN95" s="19">
        <f t="shared" ref="BN95" si="874">+BN94+BN91</f>
        <v>1438.9003921568624</v>
      </c>
      <c r="BO95" s="19">
        <f t="shared" si="847"/>
        <v>1438.9003921568624</v>
      </c>
      <c r="BP95" s="19">
        <f t="shared" ref="BP95:BR95" si="875">+BP94+BP91</f>
        <v>1438.9003921568624</v>
      </c>
      <c r="BQ95" s="19">
        <f t="shared" si="875"/>
        <v>1438.9003921568624</v>
      </c>
      <c r="BR95" s="19">
        <f t="shared" si="875"/>
        <v>1438.9003921568624</v>
      </c>
      <c r="BS95" s="19">
        <f t="shared" si="847"/>
        <v>1438.9003921568624</v>
      </c>
      <c r="BT95" s="19">
        <f t="shared" ref="BT95:BU95" si="876">+BT94+BT91</f>
        <v>1438.9003921568624</v>
      </c>
      <c r="BU95" s="19">
        <f t="shared" si="876"/>
        <v>1438.9003921568624</v>
      </c>
      <c r="BV95" s="19">
        <f t="shared" ref="BV95" si="877">+BV94+BV91</f>
        <v>1438.9003921568624</v>
      </c>
      <c r="BW95" s="19">
        <f t="shared" ref="BW95" si="878">+BW94+BW91</f>
        <v>1438.9003921568624</v>
      </c>
      <c r="BX95" s="19">
        <f t="shared" ref="BX95" si="879">+BX94+BX91</f>
        <v>1438.9003921568624</v>
      </c>
      <c r="BY95" s="19">
        <f t="shared" si="847"/>
        <v>2599.855686274509</v>
      </c>
      <c r="BZ95" s="19">
        <f t="shared" ref="BZ95:CB95" si="880">+BZ94+BZ91</f>
        <v>2599.855686274509</v>
      </c>
      <c r="CA95" s="19">
        <f t="shared" si="880"/>
        <v>2599.855686274509</v>
      </c>
      <c r="CB95" s="19">
        <f t="shared" si="880"/>
        <v>2599.855686274509</v>
      </c>
      <c r="CC95" s="19">
        <f t="shared" si="847"/>
        <v>2599.855686274509</v>
      </c>
      <c r="CD95" s="19">
        <f t="shared" ref="CD95:CE95" si="881">+CD94+CD91</f>
        <v>2599.855686274509</v>
      </c>
      <c r="CE95" s="19">
        <f t="shared" si="881"/>
        <v>2599.855686274509</v>
      </c>
      <c r="CF95" s="19">
        <f t="shared" ref="CF95" si="882">+CF94+CF91</f>
        <v>2599.855686274509</v>
      </c>
      <c r="CG95" s="19">
        <f t="shared" ref="CG95" si="883">+CG94+CG91</f>
        <v>2599.855686274509</v>
      </c>
      <c r="CH95" s="19">
        <f t="shared" ref="CH95:CI95" si="884">+CH94+CH91</f>
        <v>2599.855686274509</v>
      </c>
      <c r="CI95" s="19">
        <f t="shared" si="884"/>
        <v>2599.855686274509</v>
      </c>
    </row>
    <row r="96" spans="1:87" x14ac:dyDescent="0.25">
      <c r="A96" s="16" t="s">
        <v>190</v>
      </c>
      <c r="B96" s="2" t="s">
        <v>159</v>
      </c>
      <c r="C96" s="2" t="s">
        <v>319</v>
      </c>
      <c r="D96" s="43"/>
      <c r="E96" s="3">
        <v>15</v>
      </c>
      <c r="F96" s="3">
        <v>15</v>
      </c>
      <c r="G96" s="3">
        <v>15</v>
      </c>
      <c r="H96" s="3">
        <v>15</v>
      </c>
      <c r="I96" s="3">
        <v>15</v>
      </c>
      <c r="J96" s="3">
        <v>15</v>
      </c>
      <c r="K96" s="3">
        <v>15</v>
      </c>
      <c r="L96" s="3">
        <v>15</v>
      </c>
      <c r="M96" s="3">
        <v>15</v>
      </c>
      <c r="N96" s="3">
        <v>15</v>
      </c>
      <c r="O96" s="3">
        <v>15</v>
      </c>
      <c r="P96" s="3">
        <v>15</v>
      </c>
      <c r="Q96" s="3">
        <v>15</v>
      </c>
      <c r="R96" s="3">
        <v>15</v>
      </c>
      <c r="S96" s="3">
        <v>15</v>
      </c>
      <c r="T96" s="3">
        <v>15</v>
      </c>
      <c r="U96" s="3">
        <v>15</v>
      </c>
      <c r="V96" s="3">
        <v>15</v>
      </c>
      <c r="W96" s="3">
        <v>15</v>
      </c>
      <c r="X96" s="3">
        <v>15</v>
      </c>
      <c r="Y96" s="3">
        <v>100</v>
      </c>
      <c r="Z96" s="3">
        <v>100</v>
      </c>
      <c r="AA96" s="3">
        <v>100</v>
      </c>
      <c r="AB96" s="3">
        <v>100</v>
      </c>
      <c r="AC96" s="3">
        <v>100</v>
      </c>
      <c r="AD96" s="3">
        <v>100</v>
      </c>
      <c r="AE96" s="3">
        <v>100</v>
      </c>
      <c r="AF96" s="3">
        <v>100</v>
      </c>
      <c r="AG96" s="3">
        <v>100</v>
      </c>
      <c r="AH96" s="3">
        <v>100</v>
      </c>
      <c r="AI96" s="3">
        <v>100</v>
      </c>
      <c r="AJ96" s="3">
        <v>100</v>
      </c>
      <c r="AK96" s="3">
        <v>100</v>
      </c>
      <c r="AL96" s="3">
        <v>100</v>
      </c>
      <c r="AM96" s="3">
        <v>100</v>
      </c>
      <c r="AN96" s="3">
        <v>100</v>
      </c>
      <c r="AO96" s="3">
        <v>100</v>
      </c>
      <c r="AP96" s="3">
        <v>100</v>
      </c>
      <c r="AQ96" s="3">
        <v>100</v>
      </c>
      <c r="AR96" s="3">
        <v>100</v>
      </c>
      <c r="AS96" s="3">
        <v>100</v>
      </c>
      <c r="AT96" s="3">
        <v>100</v>
      </c>
      <c r="AU96" s="3">
        <v>100</v>
      </c>
      <c r="AV96" s="3">
        <v>100</v>
      </c>
      <c r="AW96" s="3">
        <v>100</v>
      </c>
      <c r="AX96" s="3">
        <v>100</v>
      </c>
      <c r="AY96" s="3">
        <v>100</v>
      </c>
      <c r="AZ96" s="3">
        <v>100</v>
      </c>
      <c r="BA96" s="3">
        <v>100</v>
      </c>
      <c r="BB96" s="3">
        <v>100</v>
      </c>
      <c r="BC96" s="3">
        <v>100</v>
      </c>
      <c r="BD96" s="3">
        <v>100</v>
      </c>
      <c r="BE96" s="3">
        <v>100</v>
      </c>
      <c r="BF96" s="3">
        <v>340</v>
      </c>
      <c r="BG96" s="3">
        <v>340</v>
      </c>
      <c r="BH96" s="3">
        <v>340</v>
      </c>
      <c r="BI96" s="3">
        <v>340</v>
      </c>
      <c r="BJ96" s="3">
        <v>340</v>
      </c>
      <c r="BK96" s="3">
        <v>340</v>
      </c>
      <c r="BL96" s="3">
        <v>340</v>
      </c>
      <c r="BM96" s="3">
        <v>340</v>
      </c>
      <c r="BN96" s="3">
        <v>340</v>
      </c>
      <c r="BO96" s="3">
        <v>340</v>
      </c>
      <c r="BP96" s="3">
        <v>340</v>
      </c>
      <c r="BQ96" s="3">
        <v>340</v>
      </c>
      <c r="BR96" s="3">
        <v>340</v>
      </c>
      <c r="BS96" s="3">
        <v>340</v>
      </c>
      <c r="BT96" s="3">
        <v>340</v>
      </c>
      <c r="BU96" s="3">
        <v>340</v>
      </c>
      <c r="BV96" s="3">
        <v>340</v>
      </c>
      <c r="BW96" s="3">
        <v>340</v>
      </c>
      <c r="BX96" s="3">
        <v>340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</row>
    <row r="97" spans="1:87" x14ac:dyDescent="0.25">
      <c r="A97" s="16" t="s">
        <v>192</v>
      </c>
      <c r="B97" s="2" t="s">
        <v>117</v>
      </c>
      <c r="C97" s="2" t="s">
        <v>307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  <c r="AR97" s="3">
        <v>3</v>
      </c>
      <c r="AS97" s="3">
        <v>3</v>
      </c>
      <c r="AT97" s="3">
        <v>3</v>
      </c>
      <c r="AU97" s="3">
        <v>3</v>
      </c>
      <c r="AV97" s="3">
        <v>3</v>
      </c>
      <c r="AW97" s="3">
        <v>3</v>
      </c>
      <c r="AX97" s="3">
        <v>3</v>
      </c>
      <c r="AY97" s="3">
        <v>3</v>
      </c>
      <c r="AZ97" s="3">
        <v>3</v>
      </c>
      <c r="BA97" s="3">
        <v>3</v>
      </c>
      <c r="BB97" s="3">
        <v>3</v>
      </c>
      <c r="BC97" s="3">
        <v>3</v>
      </c>
      <c r="BD97" s="3">
        <v>3</v>
      </c>
      <c r="BE97" s="3">
        <v>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50</v>
      </c>
      <c r="BZ97" s="3">
        <v>50</v>
      </c>
      <c r="CA97" s="3">
        <v>50</v>
      </c>
      <c r="CB97" s="3">
        <v>50</v>
      </c>
      <c r="CC97" s="3">
        <v>50</v>
      </c>
      <c r="CD97" s="3">
        <v>50</v>
      </c>
      <c r="CE97" s="3">
        <v>50</v>
      </c>
      <c r="CF97" s="3">
        <v>50</v>
      </c>
      <c r="CG97" s="3">
        <v>50</v>
      </c>
      <c r="CH97" s="3">
        <v>50</v>
      </c>
      <c r="CI97" s="3">
        <v>50</v>
      </c>
    </row>
    <row r="98" spans="1:87" x14ac:dyDescent="0.25">
      <c r="A98" s="16" t="s">
        <v>193</v>
      </c>
      <c r="B98" s="2" t="s">
        <v>177</v>
      </c>
      <c r="C98" s="2" t="s">
        <v>308</v>
      </c>
      <c r="E98" s="5">
        <v>0.85</v>
      </c>
      <c r="F98" s="5">
        <v>0.85</v>
      </c>
      <c r="G98" s="5">
        <v>0.85</v>
      </c>
      <c r="H98" s="5">
        <v>0.85</v>
      </c>
      <c r="I98" s="5">
        <v>0.85</v>
      </c>
      <c r="J98" s="5">
        <v>0.85</v>
      </c>
      <c r="K98" s="5">
        <v>0.85</v>
      </c>
      <c r="L98" s="5">
        <v>0.85</v>
      </c>
      <c r="M98" s="5">
        <v>0.85</v>
      </c>
      <c r="N98" s="5">
        <v>0.85</v>
      </c>
      <c r="O98" s="5">
        <v>0.85</v>
      </c>
      <c r="P98" s="5">
        <v>0.85</v>
      </c>
      <c r="Q98" s="5">
        <v>0.85</v>
      </c>
      <c r="R98" s="5">
        <v>0.85</v>
      </c>
      <c r="S98" s="5">
        <v>0.85</v>
      </c>
      <c r="T98" s="5">
        <v>0.85</v>
      </c>
      <c r="U98" s="5">
        <v>0.85</v>
      </c>
      <c r="V98" s="5">
        <v>0.85</v>
      </c>
      <c r="W98" s="5">
        <v>0.85</v>
      </c>
      <c r="X98" s="5">
        <v>0.85</v>
      </c>
      <c r="Y98" s="5">
        <v>0.85</v>
      </c>
      <c r="Z98" s="5">
        <v>0.85</v>
      </c>
      <c r="AA98" s="5">
        <v>0.85</v>
      </c>
      <c r="AB98" s="5">
        <v>0.85</v>
      </c>
      <c r="AC98" s="5">
        <v>0.85</v>
      </c>
      <c r="AD98" s="5">
        <v>0.85</v>
      </c>
      <c r="AE98" s="5">
        <v>0.85</v>
      </c>
      <c r="AF98" s="5">
        <v>0.85</v>
      </c>
      <c r="AG98" s="5">
        <v>0.85</v>
      </c>
      <c r="AH98" s="5">
        <v>0.85</v>
      </c>
      <c r="AI98" s="5">
        <v>0.85</v>
      </c>
      <c r="AJ98" s="5">
        <v>0.85</v>
      </c>
      <c r="AK98" s="5">
        <v>0.85</v>
      </c>
      <c r="AL98" s="5">
        <v>0.85</v>
      </c>
      <c r="AM98" s="5">
        <v>0.85</v>
      </c>
      <c r="AN98" s="5">
        <v>0.85</v>
      </c>
      <c r="AO98" s="5">
        <v>0.85</v>
      </c>
      <c r="AP98" s="5">
        <v>0.85</v>
      </c>
      <c r="AQ98" s="5">
        <v>0.85</v>
      </c>
      <c r="AR98" s="5">
        <v>0.85</v>
      </c>
      <c r="AS98" s="5">
        <v>0.85</v>
      </c>
      <c r="AT98" s="5">
        <v>0.85</v>
      </c>
      <c r="AU98" s="5">
        <v>0.85</v>
      </c>
      <c r="AV98" s="5">
        <v>0.85</v>
      </c>
      <c r="AW98" s="5">
        <v>0.85</v>
      </c>
      <c r="AX98" s="5">
        <v>0.85</v>
      </c>
      <c r="AY98" s="5">
        <v>0.85</v>
      </c>
      <c r="AZ98" s="5">
        <v>0.85</v>
      </c>
      <c r="BA98" s="5">
        <v>0.85</v>
      </c>
      <c r="BB98" s="5">
        <v>0.85</v>
      </c>
      <c r="BC98" s="5">
        <v>0.85</v>
      </c>
      <c r="BD98" s="5">
        <v>0.85</v>
      </c>
      <c r="BE98" s="5">
        <v>0.85</v>
      </c>
      <c r="BF98" s="5">
        <v>0.85</v>
      </c>
      <c r="BG98" s="5">
        <v>0.85</v>
      </c>
      <c r="BH98" s="5">
        <v>0.85</v>
      </c>
      <c r="BI98" s="5">
        <v>0.85</v>
      </c>
      <c r="BJ98" s="5">
        <v>0.85</v>
      </c>
      <c r="BK98" s="5">
        <v>0.85</v>
      </c>
      <c r="BL98" s="5">
        <v>0.85</v>
      </c>
      <c r="BM98" s="5">
        <v>0.85</v>
      </c>
      <c r="BN98" s="5">
        <v>0.85</v>
      </c>
      <c r="BO98" s="5">
        <v>0.85</v>
      </c>
      <c r="BP98" s="5">
        <v>0.85</v>
      </c>
      <c r="BQ98" s="5">
        <v>0.85</v>
      </c>
      <c r="BR98" s="5">
        <v>0.85</v>
      </c>
      <c r="BS98" s="5">
        <v>0.85</v>
      </c>
      <c r="BT98" s="5">
        <v>0.85</v>
      </c>
      <c r="BU98" s="5">
        <v>0.85</v>
      </c>
      <c r="BV98" s="5">
        <v>0.85</v>
      </c>
      <c r="BW98" s="5">
        <v>0.85</v>
      </c>
      <c r="BX98" s="5">
        <v>0.85</v>
      </c>
      <c r="BY98" s="5">
        <v>0.85</v>
      </c>
      <c r="BZ98" s="5">
        <v>0.85</v>
      </c>
      <c r="CA98" s="5">
        <v>0.85</v>
      </c>
      <c r="CB98" s="5">
        <v>0.85</v>
      </c>
      <c r="CC98" s="5">
        <v>0.85</v>
      </c>
      <c r="CD98" s="5">
        <v>0.85</v>
      </c>
      <c r="CE98" s="5">
        <v>0.85</v>
      </c>
      <c r="CF98" s="5">
        <v>0.85</v>
      </c>
      <c r="CG98" s="5">
        <v>0.85</v>
      </c>
      <c r="CH98" s="5">
        <v>0.85</v>
      </c>
      <c r="CI98" s="5">
        <v>0.85</v>
      </c>
    </row>
    <row r="99" spans="1:87" x14ac:dyDescent="0.25">
      <c r="A99" s="16" t="s">
        <v>194</v>
      </c>
      <c r="B99" s="2" t="s">
        <v>172</v>
      </c>
      <c r="E99" s="19">
        <f t="shared" ref="E99:BP99" si="885">E97*E98</f>
        <v>0</v>
      </c>
      <c r="F99" s="19">
        <f t="shared" si="885"/>
        <v>0</v>
      </c>
      <c r="G99" s="19">
        <f t="shared" si="885"/>
        <v>0</v>
      </c>
      <c r="H99" s="19">
        <f t="shared" si="885"/>
        <v>0</v>
      </c>
      <c r="I99" s="19">
        <f t="shared" si="885"/>
        <v>0</v>
      </c>
      <c r="J99" s="19">
        <f t="shared" si="885"/>
        <v>0</v>
      </c>
      <c r="K99" s="19">
        <f t="shared" si="885"/>
        <v>0</v>
      </c>
      <c r="L99" s="19">
        <f t="shared" si="885"/>
        <v>0</v>
      </c>
      <c r="M99" s="19">
        <f t="shared" si="885"/>
        <v>0</v>
      </c>
      <c r="N99" s="19">
        <f t="shared" si="885"/>
        <v>0</v>
      </c>
      <c r="O99" s="19">
        <f t="shared" si="885"/>
        <v>0.85</v>
      </c>
      <c r="P99" s="19">
        <f t="shared" si="885"/>
        <v>0.85</v>
      </c>
      <c r="Q99" s="19">
        <f t="shared" si="885"/>
        <v>0.85</v>
      </c>
      <c r="R99" s="19">
        <f t="shared" si="885"/>
        <v>0.85</v>
      </c>
      <c r="S99" s="19">
        <f t="shared" si="885"/>
        <v>0.85</v>
      </c>
      <c r="T99" s="19">
        <f t="shared" si="885"/>
        <v>0.85</v>
      </c>
      <c r="U99" s="19">
        <f t="shared" si="885"/>
        <v>0.85</v>
      </c>
      <c r="V99" s="19">
        <f t="shared" si="885"/>
        <v>0.85</v>
      </c>
      <c r="W99" s="19">
        <f t="shared" si="885"/>
        <v>0.85</v>
      </c>
      <c r="X99" s="19">
        <f t="shared" si="885"/>
        <v>0.85</v>
      </c>
      <c r="Y99" s="19">
        <f t="shared" si="885"/>
        <v>2.5499999999999998</v>
      </c>
      <c r="Z99" s="19">
        <f t="shared" si="885"/>
        <v>2.5499999999999998</v>
      </c>
      <c r="AA99" s="19">
        <f t="shared" si="885"/>
        <v>2.5499999999999998</v>
      </c>
      <c r="AB99" s="19">
        <f t="shared" si="885"/>
        <v>2.5499999999999998</v>
      </c>
      <c r="AC99" s="19">
        <f t="shared" si="885"/>
        <v>2.5499999999999998</v>
      </c>
      <c r="AD99" s="19">
        <f t="shared" si="885"/>
        <v>2.5499999999999998</v>
      </c>
      <c r="AE99" s="19">
        <f t="shared" si="885"/>
        <v>2.5499999999999998</v>
      </c>
      <c r="AF99" s="19">
        <f t="shared" si="885"/>
        <v>2.5499999999999998</v>
      </c>
      <c r="AG99" s="19">
        <f t="shared" si="885"/>
        <v>2.5499999999999998</v>
      </c>
      <c r="AH99" s="19">
        <f t="shared" si="885"/>
        <v>2.5499999999999998</v>
      </c>
      <c r="AI99" s="19">
        <f t="shared" si="885"/>
        <v>2.5499999999999998</v>
      </c>
      <c r="AJ99" s="19">
        <f t="shared" si="885"/>
        <v>2.5499999999999998</v>
      </c>
      <c r="AK99" s="19">
        <f t="shared" si="885"/>
        <v>2.5499999999999998</v>
      </c>
      <c r="AL99" s="19">
        <f t="shared" si="885"/>
        <v>2.5499999999999998</v>
      </c>
      <c r="AM99" s="19">
        <f t="shared" si="885"/>
        <v>2.5499999999999998</v>
      </c>
      <c r="AN99" s="19">
        <f t="shared" si="885"/>
        <v>2.5499999999999998</v>
      </c>
      <c r="AO99" s="19">
        <f t="shared" si="885"/>
        <v>2.5499999999999998</v>
      </c>
      <c r="AP99" s="19">
        <f t="shared" si="885"/>
        <v>2.5499999999999998</v>
      </c>
      <c r="AQ99" s="19">
        <f t="shared" si="885"/>
        <v>2.5499999999999998</v>
      </c>
      <c r="AR99" s="19">
        <f t="shared" si="885"/>
        <v>2.5499999999999998</v>
      </c>
      <c r="AS99" s="19">
        <f t="shared" si="885"/>
        <v>2.5499999999999998</v>
      </c>
      <c r="AT99" s="19">
        <f t="shared" si="885"/>
        <v>2.5499999999999998</v>
      </c>
      <c r="AU99" s="19">
        <f t="shared" si="885"/>
        <v>2.5499999999999998</v>
      </c>
      <c r="AV99" s="19">
        <f t="shared" si="885"/>
        <v>2.5499999999999998</v>
      </c>
      <c r="AW99" s="19">
        <f t="shared" si="885"/>
        <v>2.5499999999999998</v>
      </c>
      <c r="AX99" s="19">
        <f t="shared" si="885"/>
        <v>2.5499999999999998</v>
      </c>
      <c r="AY99" s="19">
        <f t="shared" si="885"/>
        <v>2.5499999999999998</v>
      </c>
      <c r="AZ99" s="19">
        <f t="shared" si="885"/>
        <v>2.5499999999999998</v>
      </c>
      <c r="BA99" s="19">
        <f t="shared" si="885"/>
        <v>2.5499999999999998</v>
      </c>
      <c r="BB99" s="19">
        <f t="shared" si="885"/>
        <v>2.5499999999999998</v>
      </c>
      <c r="BC99" s="19">
        <f t="shared" si="885"/>
        <v>2.5499999999999998</v>
      </c>
      <c r="BD99" s="19">
        <f t="shared" si="885"/>
        <v>2.5499999999999998</v>
      </c>
      <c r="BE99" s="19">
        <f t="shared" si="885"/>
        <v>2.5499999999999998</v>
      </c>
      <c r="BF99" s="19">
        <f t="shared" si="885"/>
        <v>0</v>
      </c>
      <c r="BG99" s="19">
        <f t="shared" si="885"/>
        <v>0</v>
      </c>
      <c r="BH99" s="19">
        <f t="shared" si="885"/>
        <v>0</v>
      </c>
      <c r="BI99" s="19">
        <f t="shared" si="885"/>
        <v>0</v>
      </c>
      <c r="BJ99" s="19">
        <f t="shared" si="885"/>
        <v>0</v>
      </c>
      <c r="BK99" s="19">
        <f t="shared" si="885"/>
        <v>0</v>
      </c>
      <c r="BL99" s="19">
        <f t="shared" si="885"/>
        <v>0</v>
      </c>
      <c r="BM99" s="19">
        <f t="shared" si="885"/>
        <v>0</v>
      </c>
      <c r="BN99" s="19">
        <f t="shared" si="885"/>
        <v>0</v>
      </c>
      <c r="BO99" s="19">
        <f t="shared" si="885"/>
        <v>0</v>
      </c>
      <c r="BP99" s="19">
        <f t="shared" si="885"/>
        <v>0</v>
      </c>
      <c r="BQ99" s="19">
        <f t="shared" ref="BQ99:CI99" si="886">BQ97*BQ98</f>
        <v>0</v>
      </c>
      <c r="BR99" s="19">
        <f t="shared" si="886"/>
        <v>0</v>
      </c>
      <c r="BS99" s="19">
        <f t="shared" si="886"/>
        <v>0</v>
      </c>
      <c r="BT99" s="19">
        <f t="shared" si="886"/>
        <v>0</v>
      </c>
      <c r="BU99" s="19">
        <f t="shared" si="886"/>
        <v>0</v>
      </c>
      <c r="BV99" s="19">
        <f t="shared" si="886"/>
        <v>0</v>
      </c>
      <c r="BW99" s="19">
        <f t="shared" si="886"/>
        <v>0</v>
      </c>
      <c r="BX99" s="19">
        <f t="shared" si="886"/>
        <v>0</v>
      </c>
      <c r="BY99" s="19">
        <f t="shared" si="886"/>
        <v>42.5</v>
      </c>
      <c r="BZ99" s="19">
        <f t="shared" si="886"/>
        <v>42.5</v>
      </c>
      <c r="CA99" s="19">
        <f t="shared" si="886"/>
        <v>42.5</v>
      </c>
      <c r="CB99" s="19">
        <f t="shared" si="886"/>
        <v>42.5</v>
      </c>
      <c r="CC99" s="19">
        <f t="shared" si="886"/>
        <v>42.5</v>
      </c>
      <c r="CD99" s="19">
        <f t="shared" si="886"/>
        <v>42.5</v>
      </c>
      <c r="CE99" s="19">
        <f t="shared" si="886"/>
        <v>42.5</v>
      </c>
      <c r="CF99" s="19">
        <f t="shared" si="886"/>
        <v>42.5</v>
      </c>
      <c r="CG99" s="19">
        <f t="shared" si="886"/>
        <v>42.5</v>
      </c>
      <c r="CH99" s="19">
        <f t="shared" si="886"/>
        <v>42.5</v>
      </c>
      <c r="CI99" s="19">
        <f t="shared" si="886"/>
        <v>42.5</v>
      </c>
    </row>
    <row r="100" spans="1:87" x14ac:dyDescent="0.25">
      <c r="A100" s="16" t="s">
        <v>195</v>
      </c>
      <c r="B100" s="2" t="s">
        <v>182</v>
      </c>
      <c r="E100" s="19">
        <f t="shared" ref="E100:L100" si="887">+E95+E96+E97</f>
        <v>104.03232</v>
      </c>
      <c r="F100" s="19">
        <f t="shared" si="887"/>
        <v>104.03232</v>
      </c>
      <c r="G100" s="19">
        <f t="shared" si="887"/>
        <v>104.03232</v>
      </c>
      <c r="H100" s="19">
        <f t="shared" si="887"/>
        <v>104.03232</v>
      </c>
      <c r="I100" s="19">
        <f t="shared" si="887"/>
        <v>104.03232</v>
      </c>
      <c r="J100" s="19">
        <f t="shared" si="887"/>
        <v>104.03232</v>
      </c>
      <c r="K100" s="19">
        <f t="shared" si="887"/>
        <v>104.03232</v>
      </c>
      <c r="L100" s="19">
        <f t="shared" si="887"/>
        <v>104.03232</v>
      </c>
      <c r="M100" s="19">
        <f t="shared" ref="M100:CC100" si="888">+M95+M96+M97</f>
        <v>104.03232</v>
      </c>
      <c r="N100" s="19">
        <f t="shared" ref="N100" si="889">+N95+N96+N97</f>
        <v>104.03232</v>
      </c>
      <c r="O100" s="19">
        <f t="shared" si="888"/>
        <v>105.03232</v>
      </c>
      <c r="P100" s="19">
        <f t="shared" ref="P100:R100" si="890">+P95+P96+P97</f>
        <v>105.03232</v>
      </c>
      <c r="Q100" s="19">
        <f t="shared" si="890"/>
        <v>105.44564909090909</v>
      </c>
      <c r="R100" s="19">
        <f t="shared" si="890"/>
        <v>105.03232</v>
      </c>
      <c r="S100" s="19">
        <f t="shared" si="888"/>
        <v>105.03232</v>
      </c>
      <c r="T100" s="19">
        <f t="shared" ref="T100:U100" si="891">+T95+T96+T97</f>
        <v>105.03232</v>
      </c>
      <c r="U100" s="19">
        <f t="shared" si="891"/>
        <v>105.03232</v>
      </c>
      <c r="V100" s="19">
        <f t="shared" ref="V100" si="892">+V95+V96+V97</f>
        <v>105.03232</v>
      </c>
      <c r="W100" s="19">
        <f t="shared" ref="W100:X100" si="893">+W95+W96+W97</f>
        <v>105.03232</v>
      </c>
      <c r="X100" s="19">
        <f t="shared" si="893"/>
        <v>105.03232</v>
      </c>
      <c r="Y100" s="19">
        <f t="shared" ref="Y100:AI100" si="894">+Y95+Y96+Y97</f>
        <v>590.7527846153846</v>
      </c>
      <c r="Z100" s="19">
        <f t="shared" ref="Z100" si="895">+Z95+Z96+Z97</f>
        <v>590.7527846153846</v>
      </c>
      <c r="AA100" s="19">
        <f t="shared" si="894"/>
        <v>590.7527846153846</v>
      </c>
      <c r="AB100" s="19">
        <f t="shared" si="894"/>
        <v>590.7527846153846</v>
      </c>
      <c r="AC100" s="19">
        <f t="shared" si="894"/>
        <v>590.7527846153846</v>
      </c>
      <c r="AD100" s="19">
        <f t="shared" si="894"/>
        <v>590.7527846153846</v>
      </c>
      <c r="AE100" s="19">
        <f t="shared" si="894"/>
        <v>590.7527846153846</v>
      </c>
      <c r="AF100" s="19">
        <f t="shared" si="894"/>
        <v>590.7527846153846</v>
      </c>
      <c r="AG100" s="19">
        <f t="shared" si="894"/>
        <v>590.7527846153846</v>
      </c>
      <c r="AH100" s="19">
        <f t="shared" si="894"/>
        <v>590.7527846153846</v>
      </c>
      <c r="AI100" s="19">
        <f t="shared" si="894"/>
        <v>590.7527846153846</v>
      </c>
      <c r="AJ100" s="19">
        <f t="shared" si="888"/>
        <v>590.7527846153846</v>
      </c>
      <c r="AK100" s="19">
        <f t="shared" ref="AK100" si="896">+AK95+AK96+AK97</f>
        <v>590.7527846153846</v>
      </c>
      <c r="AL100" s="19">
        <f t="shared" ref="AL100:AN100" si="897">+AL95+AL96+AL97</f>
        <v>590.7527846153846</v>
      </c>
      <c r="AM100" s="19">
        <f t="shared" si="897"/>
        <v>590.7527846153846</v>
      </c>
      <c r="AN100" s="19">
        <f t="shared" si="897"/>
        <v>590.7527846153846</v>
      </c>
      <c r="AO100" s="19">
        <f t="shared" si="888"/>
        <v>590.7527846153846</v>
      </c>
      <c r="AP100" s="19">
        <f t="shared" ref="AP100:AQ100" si="898">+AP95+AP96+AP97</f>
        <v>590.7527846153846</v>
      </c>
      <c r="AQ100" s="19">
        <f t="shared" si="898"/>
        <v>590.7527846153846</v>
      </c>
      <c r="AR100" s="19">
        <f t="shared" ref="AR100" si="899">+AR95+AR96+AR97</f>
        <v>590.7527846153846</v>
      </c>
      <c r="AS100" s="19">
        <f t="shared" ref="AS100:AT100" si="900">+AS95+AS96+AS97</f>
        <v>590.7527846153846</v>
      </c>
      <c r="AT100" s="19">
        <f t="shared" si="900"/>
        <v>590.7527846153846</v>
      </c>
      <c r="AU100" s="19">
        <f t="shared" si="888"/>
        <v>590.7527846153846</v>
      </c>
      <c r="AV100" s="19">
        <f t="shared" ref="AV100" si="901">+AV95+AV96+AV97</f>
        <v>590.7527846153846</v>
      </c>
      <c r="AW100" s="19">
        <f t="shared" ref="AW100:AY100" si="902">+AW95+AW96+AW97</f>
        <v>590.7527846153846</v>
      </c>
      <c r="AX100" s="19">
        <f t="shared" si="902"/>
        <v>590.7527846153846</v>
      </c>
      <c r="AY100" s="19">
        <f t="shared" si="902"/>
        <v>590.7527846153846</v>
      </c>
      <c r="AZ100" s="19">
        <f t="shared" si="888"/>
        <v>590.7527846153846</v>
      </c>
      <c r="BA100" s="19">
        <f t="shared" ref="BA100:BB100" si="903">+BA95+BA96+BA97</f>
        <v>590.7527846153846</v>
      </c>
      <c r="BB100" s="19">
        <f t="shared" si="903"/>
        <v>590.7527846153846</v>
      </c>
      <c r="BC100" s="19">
        <f t="shared" ref="BC100" si="904">+BC95+BC96+BC97</f>
        <v>590.7527846153846</v>
      </c>
      <c r="BD100" s="19">
        <f t="shared" ref="BD100:BE100" si="905">+BD95+BD96+BD97</f>
        <v>590.7527846153846</v>
      </c>
      <c r="BE100" s="19">
        <f t="shared" si="905"/>
        <v>590.7527846153846</v>
      </c>
      <c r="BF100" s="19">
        <f t="shared" si="888"/>
        <v>1778.9003921568624</v>
      </c>
      <c r="BG100" s="19">
        <f t="shared" ref="BG100:BI100" si="906">+BG95+BG96+BG97</f>
        <v>1778.9003921568624</v>
      </c>
      <c r="BH100" s="19">
        <f t="shared" si="906"/>
        <v>1778.9003921568624</v>
      </c>
      <c r="BI100" s="19">
        <f t="shared" si="906"/>
        <v>1778.9003921568624</v>
      </c>
      <c r="BJ100" s="19">
        <f t="shared" si="888"/>
        <v>1778.9003921568624</v>
      </c>
      <c r="BK100" s="19">
        <f t="shared" ref="BK100:BL100" si="907">+BK95+BK96+BK97</f>
        <v>1778.9003921568624</v>
      </c>
      <c r="BL100" s="19">
        <f t="shared" si="907"/>
        <v>1778.9003921568624</v>
      </c>
      <c r="BM100" s="19">
        <f t="shared" ref="BM100" si="908">+BM95+BM96+BM97</f>
        <v>1778.9003921568624</v>
      </c>
      <c r="BN100" s="19">
        <f t="shared" ref="BN100" si="909">+BN95+BN96+BN97</f>
        <v>1778.9003921568624</v>
      </c>
      <c r="BO100" s="19">
        <f t="shared" si="888"/>
        <v>1778.9003921568624</v>
      </c>
      <c r="BP100" s="19">
        <f t="shared" ref="BP100:BR100" si="910">+BP95+BP96+BP97</f>
        <v>1778.9003921568624</v>
      </c>
      <c r="BQ100" s="19">
        <f t="shared" si="910"/>
        <v>1778.9003921568624</v>
      </c>
      <c r="BR100" s="19">
        <f t="shared" si="910"/>
        <v>1778.9003921568624</v>
      </c>
      <c r="BS100" s="19">
        <f t="shared" si="888"/>
        <v>1778.9003921568624</v>
      </c>
      <c r="BT100" s="19">
        <f t="shared" ref="BT100:BU100" si="911">+BT95+BT96+BT97</f>
        <v>1778.9003921568624</v>
      </c>
      <c r="BU100" s="19">
        <f t="shared" si="911"/>
        <v>1778.9003921568624</v>
      </c>
      <c r="BV100" s="19">
        <f t="shared" ref="BV100" si="912">+BV95+BV96+BV97</f>
        <v>1778.9003921568624</v>
      </c>
      <c r="BW100" s="19">
        <f t="shared" ref="BW100" si="913">+BW95+BW96+BW97</f>
        <v>1778.9003921568624</v>
      </c>
      <c r="BX100" s="19">
        <f t="shared" ref="BX100" si="914">+BX95+BX96+BX97</f>
        <v>1778.9003921568624</v>
      </c>
      <c r="BY100" s="19">
        <f t="shared" si="888"/>
        <v>2649.855686274509</v>
      </c>
      <c r="BZ100" s="19">
        <f t="shared" ref="BZ100:CB100" si="915">+BZ95+BZ96+BZ97</f>
        <v>2649.855686274509</v>
      </c>
      <c r="CA100" s="19">
        <f t="shared" si="915"/>
        <v>2649.855686274509</v>
      </c>
      <c r="CB100" s="19">
        <f t="shared" si="915"/>
        <v>2649.855686274509</v>
      </c>
      <c r="CC100" s="19">
        <f t="shared" si="888"/>
        <v>2649.855686274509</v>
      </c>
      <c r="CD100" s="19">
        <f t="shared" ref="CD100:CE100" si="916">+CD95+CD96+CD97</f>
        <v>2649.855686274509</v>
      </c>
      <c r="CE100" s="19">
        <f t="shared" si="916"/>
        <v>2649.855686274509</v>
      </c>
      <c r="CF100" s="19">
        <f t="shared" ref="CF100" si="917">+CF95+CF96+CF97</f>
        <v>2649.855686274509</v>
      </c>
      <c r="CG100" s="19">
        <f t="shared" ref="CG100" si="918">+CG95+CG96+CG97</f>
        <v>2649.855686274509</v>
      </c>
      <c r="CH100" s="19">
        <f t="shared" ref="CH100:CI100" si="919">+CH95+CH96+CH97</f>
        <v>2649.855686274509</v>
      </c>
      <c r="CI100" s="19">
        <f t="shared" si="919"/>
        <v>2649.855686274509</v>
      </c>
    </row>
    <row r="101" spans="1:87" x14ac:dyDescent="0.25">
      <c r="A101" s="16" t="s">
        <v>73</v>
      </c>
      <c r="B101" s="2" t="s">
        <v>147</v>
      </c>
      <c r="E101" s="4">
        <f t="shared" ref="E101:L101" si="920">E100/E95</f>
        <v>1.1684781436673783</v>
      </c>
      <c r="F101" s="4">
        <f t="shared" si="920"/>
        <v>1.1684781436673783</v>
      </c>
      <c r="G101" s="4">
        <f t="shared" si="920"/>
        <v>1.1684781436673783</v>
      </c>
      <c r="H101" s="4">
        <f t="shared" si="920"/>
        <v>1.1684781436673783</v>
      </c>
      <c r="I101" s="4">
        <f t="shared" si="920"/>
        <v>1.1684781436673783</v>
      </c>
      <c r="J101" s="4">
        <f t="shared" si="920"/>
        <v>1.1684781436673783</v>
      </c>
      <c r="K101" s="4">
        <f t="shared" si="920"/>
        <v>1.1684781436673783</v>
      </c>
      <c r="L101" s="4">
        <f t="shared" si="920"/>
        <v>1.1684781436673783</v>
      </c>
      <c r="M101" s="4">
        <f t="shared" ref="M101:CC101" si="921">M100/M95</f>
        <v>1.1684781436673783</v>
      </c>
      <c r="N101" s="4">
        <f t="shared" ref="N101" si="922">N100/N95</f>
        <v>1.1684781436673783</v>
      </c>
      <c r="O101" s="4">
        <f t="shared" si="921"/>
        <v>1.1797100199118702</v>
      </c>
      <c r="P101" s="4">
        <f t="shared" ref="P101:R101" si="923">P100/P95</f>
        <v>1.1797100199118702</v>
      </c>
      <c r="Q101" s="4">
        <f t="shared" si="923"/>
        <v>1.1788795784101049</v>
      </c>
      <c r="R101" s="4">
        <f t="shared" si="923"/>
        <v>1.1797100199118702</v>
      </c>
      <c r="S101" s="4">
        <f t="shared" si="921"/>
        <v>1.1797100199118702</v>
      </c>
      <c r="T101" s="4">
        <f t="shared" ref="T101:U101" si="924">T100/T95</f>
        <v>1.1797100199118702</v>
      </c>
      <c r="U101" s="4">
        <f t="shared" si="924"/>
        <v>1.1797100199118702</v>
      </c>
      <c r="V101" s="4">
        <f t="shared" ref="V101" si="925">V100/V95</f>
        <v>1.1797100199118702</v>
      </c>
      <c r="W101" s="4">
        <f t="shared" ref="W101:X101" si="926">W100/W95</f>
        <v>1.1797100199118702</v>
      </c>
      <c r="X101" s="4">
        <f t="shared" si="926"/>
        <v>1.1797100199118702</v>
      </c>
      <c r="Y101" s="4">
        <f t="shared" si="921"/>
        <v>1.2111725514416494</v>
      </c>
      <c r="Z101" s="4">
        <f t="shared" ref="Z101" si="927">Z100/Z95</f>
        <v>1.2111725514416494</v>
      </c>
      <c r="AA101" s="4">
        <f t="shared" ref="AA101:AC101" si="928">AA100/AA95</f>
        <v>1.2111725514416494</v>
      </c>
      <c r="AB101" s="4">
        <f t="shared" si="928"/>
        <v>1.2111725514416494</v>
      </c>
      <c r="AC101" s="4">
        <f t="shared" si="928"/>
        <v>1.2111725514416494</v>
      </c>
      <c r="AD101" s="4">
        <f t="shared" si="921"/>
        <v>1.2111725514416494</v>
      </c>
      <c r="AE101" s="4">
        <f t="shared" ref="AE101:AF101" si="929">AE100/AE95</f>
        <v>1.2111725514416494</v>
      </c>
      <c r="AF101" s="4">
        <f t="shared" si="929"/>
        <v>1.2111725514416494</v>
      </c>
      <c r="AG101" s="4">
        <f t="shared" ref="AG101" si="930">AG100/AG95</f>
        <v>1.2111725514416494</v>
      </c>
      <c r="AH101" s="4">
        <f t="shared" ref="AH101:AI101" si="931">AH100/AH95</f>
        <v>1.2111725514416494</v>
      </c>
      <c r="AI101" s="4">
        <f t="shared" si="931"/>
        <v>1.2111725514416494</v>
      </c>
      <c r="AJ101" s="4">
        <f t="shared" si="921"/>
        <v>1.2111725514416494</v>
      </c>
      <c r="AK101" s="4">
        <f t="shared" ref="AK101" si="932">AK100/AK95</f>
        <v>1.2111725514416494</v>
      </c>
      <c r="AL101" s="4">
        <f t="shared" ref="AL101:AN101" si="933">AL100/AL95</f>
        <v>1.2111725514416494</v>
      </c>
      <c r="AM101" s="4">
        <f t="shared" si="933"/>
        <v>1.2111725514416494</v>
      </c>
      <c r="AN101" s="4">
        <f t="shared" si="933"/>
        <v>1.2111725514416494</v>
      </c>
      <c r="AO101" s="4">
        <f t="shared" si="921"/>
        <v>1.2111725514416494</v>
      </c>
      <c r="AP101" s="4">
        <f t="shared" ref="AP101:AQ101" si="934">AP100/AP95</f>
        <v>1.2111725514416494</v>
      </c>
      <c r="AQ101" s="4">
        <f t="shared" si="934"/>
        <v>1.2111725514416494</v>
      </c>
      <c r="AR101" s="4">
        <f t="shared" ref="AR101" si="935">AR100/AR95</f>
        <v>1.2111725514416494</v>
      </c>
      <c r="AS101" s="4">
        <f t="shared" ref="AS101:AT101" si="936">AS100/AS95</f>
        <v>1.2111725514416494</v>
      </c>
      <c r="AT101" s="4">
        <f t="shared" si="936"/>
        <v>1.2111725514416494</v>
      </c>
      <c r="AU101" s="4">
        <f t="shared" si="921"/>
        <v>1.2111725514416494</v>
      </c>
      <c r="AV101" s="4">
        <f t="shared" ref="AV101" si="937">AV100/AV95</f>
        <v>1.2111725514416494</v>
      </c>
      <c r="AW101" s="4">
        <f t="shared" ref="AW101:AY101" si="938">AW100/AW95</f>
        <v>1.2111725514416494</v>
      </c>
      <c r="AX101" s="4">
        <f t="shared" si="938"/>
        <v>1.2111725514416494</v>
      </c>
      <c r="AY101" s="4">
        <f t="shared" si="938"/>
        <v>1.2111725514416494</v>
      </c>
      <c r="AZ101" s="4">
        <f t="shared" si="921"/>
        <v>1.2111725514416494</v>
      </c>
      <c r="BA101" s="4">
        <f t="shared" ref="BA101:BB101" si="939">BA100/BA95</f>
        <v>1.2111725514416494</v>
      </c>
      <c r="BB101" s="4">
        <f t="shared" si="939"/>
        <v>1.2111725514416494</v>
      </c>
      <c r="BC101" s="4">
        <f t="shared" ref="BC101" si="940">BC100/BC95</f>
        <v>1.2111725514416494</v>
      </c>
      <c r="BD101" s="4">
        <f t="shared" ref="BD101:BE101" si="941">BD100/BD95</f>
        <v>1.2111725514416494</v>
      </c>
      <c r="BE101" s="4">
        <f t="shared" si="941"/>
        <v>1.2111725514416494</v>
      </c>
      <c r="BF101" s="4">
        <f t="shared" si="921"/>
        <v>1.2362915472490432</v>
      </c>
      <c r="BG101" s="4">
        <f t="shared" ref="BG101:BI101" si="942">BG100/BG95</f>
        <v>1.2362915472490432</v>
      </c>
      <c r="BH101" s="4">
        <f t="shared" si="942"/>
        <v>1.2362915472490432</v>
      </c>
      <c r="BI101" s="4">
        <f t="shared" si="942"/>
        <v>1.2362915472490432</v>
      </c>
      <c r="BJ101" s="4">
        <f t="shared" si="921"/>
        <v>1.2362915472490432</v>
      </c>
      <c r="BK101" s="4">
        <f t="shared" ref="BK101:BL101" si="943">BK100/BK95</f>
        <v>1.2362915472490432</v>
      </c>
      <c r="BL101" s="4">
        <f t="shared" si="943"/>
        <v>1.2362915472490432</v>
      </c>
      <c r="BM101" s="4">
        <f t="shared" ref="BM101" si="944">BM100/BM95</f>
        <v>1.2362915472490432</v>
      </c>
      <c r="BN101" s="4">
        <f t="shared" ref="BN101" si="945">BN100/BN95</f>
        <v>1.2362915472490432</v>
      </c>
      <c r="BO101" s="4">
        <f t="shared" si="921"/>
        <v>1.2362915472490432</v>
      </c>
      <c r="BP101" s="4">
        <f t="shared" ref="BP101:BR101" si="946">BP100/BP95</f>
        <v>1.2362915472490432</v>
      </c>
      <c r="BQ101" s="4">
        <f t="shared" si="946"/>
        <v>1.2362915472490432</v>
      </c>
      <c r="BR101" s="4">
        <f t="shared" si="946"/>
        <v>1.2362915472490432</v>
      </c>
      <c r="BS101" s="4">
        <f t="shared" si="921"/>
        <v>1.2362915472490432</v>
      </c>
      <c r="BT101" s="4">
        <f t="shared" ref="BT101:BU101" si="947">BT100/BT95</f>
        <v>1.2362915472490432</v>
      </c>
      <c r="BU101" s="4">
        <f t="shared" si="947"/>
        <v>1.2362915472490432</v>
      </c>
      <c r="BV101" s="4">
        <f t="shared" ref="BV101" si="948">BV100/BV95</f>
        <v>1.2362915472490432</v>
      </c>
      <c r="BW101" s="4">
        <f t="shared" ref="BW101" si="949">BW100/BW95</f>
        <v>1.2362915472490432</v>
      </c>
      <c r="BX101" s="4">
        <f t="shared" ref="BX101" si="950">BX100/BX95</f>
        <v>1.2362915472490432</v>
      </c>
      <c r="BY101" s="4">
        <f t="shared" si="921"/>
        <v>1.0192318366992317</v>
      </c>
      <c r="BZ101" s="4">
        <f t="shared" ref="BZ101:CB101" si="951">BZ100/BZ95</f>
        <v>1.0192318366992317</v>
      </c>
      <c r="CA101" s="4">
        <f t="shared" si="951"/>
        <v>1.0192318366992317</v>
      </c>
      <c r="CB101" s="4">
        <f t="shared" si="951"/>
        <v>1.0192318366992317</v>
      </c>
      <c r="CC101" s="4">
        <f t="shared" si="921"/>
        <v>1.0192318366992317</v>
      </c>
      <c r="CD101" s="4">
        <f t="shared" ref="CD101:CE101" si="952">CD100/CD95</f>
        <v>1.0192318366992317</v>
      </c>
      <c r="CE101" s="4">
        <f t="shared" si="952"/>
        <v>1.0192318366992317</v>
      </c>
      <c r="CF101" s="4">
        <f t="shared" ref="CF101" si="953">CF100/CF95</f>
        <v>1.0192318366992317</v>
      </c>
      <c r="CG101" s="4">
        <f t="shared" ref="CG101" si="954">CG100/CG95</f>
        <v>1.0192318366992317</v>
      </c>
      <c r="CH101" s="4">
        <f t="shared" ref="CH101:CI101" si="955">CH100/CH95</f>
        <v>1.0192318366992317</v>
      </c>
      <c r="CI101" s="4">
        <f t="shared" si="955"/>
        <v>1.0192318366992317</v>
      </c>
    </row>
    <row r="102" spans="1:87" x14ac:dyDescent="0.25">
      <c r="A102" s="16" t="s">
        <v>197</v>
      </c>
      <c r="B102" s="2" t="s">
        <v>196</v>
      </c>
      <c r="E102" s="4">
        <f t="shared" ref="E102:L102" si="956">+E99/E100*1000</f>
        <v>0</v>
      </c>
      <c r="F102" s="4">
        <f t="shared" si="956"/>
        <v>0</v>
      </c>
      <c r="G102" s="4">
        <f t="shared" si="956"/>
        <v>0</v>
      </c>
      <c r="H102" s="4">
        <f t="shared" si="956"/>
        <v>0</v>
      </c>
      <c r="I102" s="4">
        <f t="shared" si="956"/>
        <v>0</v>
      </c>
      <c r="J102" s="4">
        <f t="shared" si="956"/>
        <v>0</v>
      </c>
      <c r="K102" s="4">
        <f t="shared" si="956"/>
        <v>0</v>
      </c>
      <c r="L102" s="4">
        <f t="shared" si="956"/>
        <v>0</v>
      </c>
      <c r="M102" s="4">
        <f t="shared" ref="M102:CC102" si="957">+M99/M100*1000</f>
        <v>0</v>
      </c>
      <c r="N102" s="4">
        <f t="shared" ref="N102" si="958">+N99/N100*1000</f>
        <v>0</v>
      </c>
      <c r="O102" s="4">
        <f t="shared" si="957"/>
        <v>8.0927470706159781</v>
      </c>
      <c r="P102" s="4">
        <f t="shared" ref="P102:R102" si="959">+P99/P100*1000</f>
        <v>8.0927470706159781</v>
      </c>
      <c r="Q102" s="4">
        <f t="shared" si="959"/>
        <v>8.0610248723224185</v>
      </c>
      <c r="R102" s="4">
        <f t="shared" si="959"/>
        <v>8.0927470706159781</v>
      </c>
      <c r="S102" s="4">
        <f t="shared" si="957"/>
        <v>8.0927470706159781</v>
      </c>
      <c r="T102" s="4">
        <f t="shared" ref="T102:U102" si="960">+T99/T100*1000</f>
        <v>8.0927470706159781</v>
      </c>
      <c r="U102" s="4">
        <f t="shared" si="960"/>
        <v>8.0927470706159781</v>
      </c>
      <c r="V102" s="4">
        <f t="shared" ref="V102" si="961">+V99/V100*1000</f>
        <v>8.0927470706159781</v>
      </c>
      <c r="W102" s="4">
        <f t="shared" ref="W102:X102" si="962">+W99/W100*1000</f>
        <v>8.0927470706159781</v>
      </c>
      <c r="X102" s="4">
        <f t="shared" si="962"/>
        <v>8.0927470706159781</v>
      </c>
      <c r="Y102" s="4">
        <f t="shared" si="957"/>
        <v>4.3165264158004808</v>
      </c>
      <c r="Z102" s="4">
        <f t="shared" ref="Z102" si="963">+Z99/Z100*1000</f>
        <v>4.3165264158004808</v>
      </c>
      <c r="AA102" s="4">
        <f t="shared" ref="AA102:AC102" si="964">+AA99/AA100*1000</f>
        <v>4.3165264158004808</v>
      </c>
      <c r="AB102" s="4">
        <f t="shared" si="964"/>
        <v>4.3165264158004808</v>
      </c>
      <c r="AC102" s="4">
        <f t="shared" si="964"/>
        <v>4.3165264158004808</v>
      </c>
      <c r="AD102" s="4">
        <f t="shared" si="957"/>
        <v>4.3165264158004808</v>
      </c>
      <c r="AE102" s="4">
        <f t="shared" ref="AE102:AF102" si="965">+AE99/AE100*1000</f>
        <v>4.3165264158004808</v>
      </c>
      <c r="AF102" s="4">
        <f t="shared" si="965"/>
        <v>4.3165264158004808</v>
      </c>
      <c r="AG102" s="4">
        <f t="shared" ref="AG102" si="966">+AG99/AG100*1000</f>
        <v>4.3165264158004808</v>
      </c>
      <c r="AH102" s="4">
        <f t="shared" ref="AH102:AI102" si="967">+AH99/AH100*1000</f>
        <v>4.3165264158004808</v>
      </c>
      <c r="AI102" s="4">
        <f t="shared" si="967"/>
        <v>4.3165264158004808</v>
      </c>
      <c r="AJ102" s="4">
        <f t="shared" si="957"/>
        <v>4.3165264158004808</v>
      </c>
      <c r="AK102" s="4">
        <f t="shared" ref="AK102" si="968">+AK99/AK100*1000</f>
        <v>4.3165264158004808</v>
      </c>
      <c r="AL102" s="4">
        <f t="shared" ref="AL102:AN102" si="969">+AL99/AL100*1000</f>
        <v>4.3165264158004808</v>
      </c>
      <c r="AM102" s="4">
        <f t="shared" si="969"/>
        <v>4.3165264158004808</v>
      </c>
      <c r="AN102" s="4">
        <f t="shared" si="969"/>
        <v>4.3165264158004808</v>
      </c>
      <c r="AO102" s="4">
        <f t="shared" si="957"/>
        <v>4.3165264158004808</v>
      </c>
      <c r="AP102" s="4">
        <f t="shared" ref="AP102:AQ102" si="970">+AP99/AP100*1000</f>
        <v>4.3165264158004808</v>
      </c>
      <c r="AQ102" s="4">
        <f t="shared" si="970"/>
        <v>4.3165264158004808</v>
      </c>
      <c r="AR102" s="4">
        <f t="shared" ref="AR102" si="971">+AR99/AR100*1000</f>
        <v>4.3165264158004808</v>
      </c>
      <c r="AS102" s="4">
        <f t="shared" ref="AS102:AT102" si="972">+AS99/AS100*1000</f>
        <v>4.3165264158004808</v>
      </c>
      <c r="AT102" s="4">
        <f t="shared" si="972"/>
        <v>4.3165264158004808</v>
      </c>
      <c r="AU102" s="4">
        <f t="shared" si="957"/>
        <v>4.3165264158004808</v>
      </c>
      <c r="AV102" s="4">
        <f t="shared" ref="AV102" si="973">+AV99/AV100*1000</f>
        <v>4.3165264158004808</v>
      </c>
      <c r="AW102" s="4">
        <f t="shared" ref="AW102:AY102" si="974">+AW99/AW100*1000</f>
        <v>4.3165264158004808</v>
      </c>
      <c r="AX102" s="4">
        <f t="shared" si="974"/>
        <v>4.3165264158004808</v>
      </c>
      <c r="AY102" s="4">
        <f t="shared" si="974"/>
        <v>4.3165264158004808</v>
      </c>
      <c r="AZ102" s="4">
        <f t="shared" si="957"/>
        <v>4.3165264158004808</v>
      </c>
      <c r="BA102" s="4">
        <f t="shared" ref="BA102:BB102" si="975">+BA99/BA100*1000</f>
        <v>4.3165264158004808</v>
      </c>
      <c r="BB102" s="4">
        <f t="shared" si="975"/>
        <v>4.3165264158004808</v>
      </c>
      <c r="BC102" s="4">
        <f t="shared" ref="BC102" si="976">+BC99/BC100*1000</f>
        <v>4.3165264158004808</v>
      </c>
      <c r="BD102" s="4">
        <f t="shared" ref="BD102:BE102" si="977">+BD99/BD100*1000</f>
        <v>4.3165264158004808</v>
      </c>
      <c r="BE102" s="4">
        <f t="shared" si="977"/>
        <v>4.3165264158004808</v>
      </c>
      <c r="BF102" s="4">
        <f t="shared" si="957"/>
        <v>0</v>
      </c>
      <c r="BG102" s="4">
        <f t="shared" ref="BG102:BI102" si="978">+BG99/BG100*1000</f>
        <v>0</v>
      </c>
      <c r="BH102" s="4">
        <f t="shared" si="978"/>
        <v>0</v>
      </c>
      <c r="BI102" s="4">
        <f t="shared" si="978"/>
        <v>0</v>
      </c>
      <c r="BJ102" s="4">
        <f t="shared" si="957"/>
        <v>0</v>
      </c>
      <c r="BK102" s="4">
        <f t="shared" ref="BK102:BL102" si="979">+BK99/BK100*1000</f>
        <v>0</v>
      </c>
      <c r="BL102" s="4">
        <f t="shared" si="979"/>
        <v>0</v>
      </c>
      <c r="BM102" s="4">
        <f t="shared" ref="BM102" si="980">+BM99/BM100*1000</f>
        <v>0</v>
      </c>
      <c r="BN102" s="4">
        <f t="shared" ref="BN102" si="981">+BN99/BN100*1000</f>
        <v>0</v>
      </c>
      <c r="BO102" s="4">
        <f t="shared" si="957"/>
        <v>0</v>
      </c>
      <c r="BP102" s="4">
        <f t="shared" ref="BP102:BR102" si="982">+BP99/BP100*1000</f>
        <v>0</v>
      </c>
      <c r="BQ102" s="4">
        <f t="shared" si="982"/>
        <v>0</v>
      </c>
      <c r="BR102" s="4">
        <f t="shared" si="982"/>
        <v>0</v>
      </c>
      <c r="BS102" s="4">
        <f t="shared" si="957"/>
        <v>0</v>
      </c>
      <c r="BT102" s="4">
        <f t="shared" ref="BT102:BU102" si="983">+BT99/BT100*1000</f>
        <v>0</v>
      </c>
      <c r="BU102" s="4">
        <f t="shared" si="983"/>
        <v>0</v>
      </c>
      <c r="BV102" s="4">
        <f t="shared" ref="BV102" si="984">+BV99/BV100*1000</f>
        <v>0</v>
      </c>
      <c r="BW102" s="4">
        <f t="shared" ref="BW102" si="985">+BW99/BW100*1000</f>
        <v>0</v>
      </c>
      <c r="BX102" s="4">
        <f t="shared" ref="BX102" si="986">+BX99/BX100*1000</f>
        <v>0</v>
      </c>
      <c r="BY102" s="4">
        <f t="shared" si="957"/>
        <v>16.038609279795043</v>
      </c>
      <c r="BZ102" s="4">
        <f t="shared" ref="BZ102:CB102" si="987">+BZ99/BZ100*1000</f>
        <v>16.038609279795043</v>
      </c>
      <c r="CA102" s="4">
        <f t="shared" si="987"/>
        <v>16.038609279795043</v>
      </c>
      <c r="CB102" s="4">
        <f t="shared" si="987"/>
        <v>16.038609279795043</v>
      </c>
      <c r="CC102" s="4">
        <f t="shared" si="957"/>
        <v>16.038609279795043</v>
      </c>
      <c r="CD102" s="4">
        <f t="shared" ref="CD102:CE102" si="988">+CD99/CD100*1000</f>
        <v>16.038609279795043</v>
      </c>
      <c r="CE102" s="4">
        <f t="shared" si="988"/>
        <v>16.038609279795043</v>
      </c>
      <c r="CF102" s="4">
        <f t="shared" ref="CF102" si="989">+CF99/CF100*1000</f>
        <v>16.038609279795043</v>
      </c>
      <c r="CG102" s="4">
        <f t="shared" ref="CG102" si="990">+CG99/CG100*1000</f>
        <v>16.038609279795043</v>
      </c>
      <c r="CH102" s="4">
        <f t="shared" ref="CH102:CI102" si="991">+CH99/CH100*1000</f>
        <v>16.038609279795043</v>
      </c>
      <c r="CI102" s="4">
        <f t="shared" si="991"/>
        <v>16.038609279795043</v>
      </c>
    </row>
    <row r="103" spans="1:87" x14ac:dyDescent="0.25">
      <c r="A103" s="16" t="s">
        <v>198</v>
      </c>
      <c r="B103" s="2" t="s">
        <v>199</v>
      </c>
      <c r="E103" s="3">
        <v>1000</v>
      </c>
      <c r="F103" s="3">
        <v>1000</v>
      </c>
      <c r="G103" s="3">
        <v>1000</v>
      </c>
      <c r="H103" s="3">
        <v>1000</v>
      </c>
      <c r="I103" s="3">
        <v>1000</v>
      </c>
      <c r="J103" s="3">
        <v>1000</v>
      </c>
      <c r="K103" s="3">
        <v>1000</v>
      </c>
      <c r="L103" s="3">
        <v>1000</v>
      </c>
      <c r="M103" s="3">
        <v>1000</v>
      </c>
      <c r="N103" s="3">
        <v>1000</v>
      </c>
      <c r="O103" s="3">
        <v>1000</v>
      </c>
      <c r="P103" s="3">
        <v>1000</v>
      </c>
      <c r="Q103" s="3">
        <v>1000</v>
      </c>
      <c r="R103" s="3">
        <v>1000</v>
      </c>
      <c r="S103" s="3">
        <v>1000</v>
      </c>
      <c r="T103" s="3">
        <v>1000</v>
      </c>
      <c r="U103" s="3">
        <v>1000</v>
      </c>
      <c r="V103" s="3">
        <v>1000</v>
      </c>
      <c r="W103" s="3">
        <v>1000</v>
      </c>
      <c r="X103" s="3">
        <v>1000</v>
      </c>
      <c r="Y103" s="3">
        <v>1000</v>
      </c>
      <c r="Z103" s="3">
        <v>1000</v>
      </c>
      <c r="AA103" s="3">
        <v>1000</v>
      </c>
      <c r="AB103" s="3">
        <v>1000</v>
      </c>
      <c r="AC103" s="3">
        <v>1000</v>
      </c>
      <c r="AD103" s="3">
        <v>1000</v>
      </c>
      <c r="AE103" s="3">
        <v>1000</v>
      </c>
      <c r="AF103" s="3">
        <v>1000</v>
      </c>
      <c r="AG103" s="3">
        <v>1000</v>
      </c>
      <c r="AH103" s="3">
        <v>1000</v>
      </c>
      <c r="AI103" s="3">
        <v>1000</v>
      </c>
      <c r="AJ103" s="3">
        <v>1000</v>
      </c>
      <c r="AK103" s="3">
        <v>1000</v>
      </c>
      <c r="AL103" s="3">
        <v>1000</v>
      </c>
      <c r="AM103" s="3">
        <v>1000</v>
      </c>
      <c r="AN103" s="3">
        <v>1000</v>
      </c>
      <c r="AO103" s="3">
        <v>1000</v>
      </c>
      <c r="AP103" s="3">
        <v>1000</v>
      </c>
      <c r="AQ103" s="3">
        <v>1000</v>
      </c>
      <c r="AR103" s="3">
        <v>1000</v>
      </c>
      <c r="AS103" s="3">
        <v>1000</v>
      </c>
      <c r="AT103" s="3">
        <v>1000</v>
      </c>
      <c r="AU103" s="3">
        <v>1000</v>
      </c>
      <c r="AV103" s="3">
        <v>1000</v>
      </c>
      <c r="AW103" s="3">
        <v>1000</v>
      </c>
      <c r="AX103" s="3">
        <v>1000</v>
      </c>
      <c r="AY103" s="3">
        <v>1000</v>
      </c>
      <c r="AZ103" s="3">
        <v>1000</v>
      </c>
      <c r="BA103" s="3">
        <v>1000</v>
      </c>
      <c r="BB103" s="3">
        <v>1000</v>
      </c>
      <c r="BC103" s="3">
        <v>1000</v>
      </c>
      <c r="BD103" s="3">
        <v>1000</v>
      </c>
      <c r="BE103" s="3">
        <v>1000</v>
      </c>
      <c r="BF103" s="3">
        <v>1000</v>
      </c>
      <c r="BG103" s="3">
        <v>1000</v>
      </c>
      <c r="BH103" s="3">
        <v>1000</v>
      </c>
      <c r="BI103" s="3">
        <v>1000</v>
      </c>
      <c r="BJ103" s="3">
        <v>1000</v>
      </c>
      <c r="BK103" s="3">
        <v>1000</v>
      </c>
      <c r="BL103" s="3">
        <v>1000</v>
      </c>
      <c r="BM103" s="3">
        <v>1000</v>
      </c>
      <c r="BN103" s="3">
        <v>1000</v>
      </c>
      <c r="BO103" s="3">
        <v>1000</v>
      </c>
      <c r="BP103" s="3">
        <v>1000</v>
      </c>
      <c r="BQ103" s="3">
        <v>1000</v>
      </c>
      <c r="BR103" s="3">
        <v>1000</v>
      </c>
      <c r="BS103" s="3">
        <v>1000</v>
      </c>
      <c r="BT103" s="3">
        <v>1000</v>
      </c>
      <c r="BU103" s="3">
        <v>1000</v>
      </c>
      <c r="BV103" s="3">
        <v>1000</v>
      </c>
      <c r="BW103" s="3">
        <v>1000</v>
      </c>
      <c r="BX103" s="3">
        <v>1000</v>
      </c>
      <c r="BY103" s="3">
        <v>1000</v>
      </c>
      <c r="BZ103" s="3">
        <v>1000</v>
      </c>
      <c r="CA103" s="3">
        <v>1000</v>
      </c>
      <c r="CB103" s="3">
        <v>1000</v>
      </c>
      <c r="CC103" s="3">
        <v>1000</v>
      </c>
      <c r="CD103" s="3">
        <v>1000</v>
      </c>
      <c r="CE103" s="3">
        <v>1000</v>
      </c>
      <c r="CF103" s="3">
        <v>1000</v>
      </c>
      <c r="CG103" s="3">
        <v>1000</v>
      </c>
      <c r="CH103" s="3">
        <v>1000</v>
      </c>
      <c r="CI103" s="3">
        <v>1000</v>
      </c>
    </row>
    <row r="104" spans="1:87" x14ac:dyDescent="0.25">
      <c r="A104" s="16" t="s">
        <v>200</v>
      </c>
      <c r="B104" s="2" t="s">
        <v>102</v>
      </c>
      <c r="E104" s="4">
        <f>+E100/(E103/1000)/E79/E80/10</f>
        <v>0.56331124106562702</v>
      </c>
      <c r="F104" s="4">
        <f t="shared" ref="F104:BQ104" si="992">+F100/(F103/1000)/F79/F80/10</f>
        <v>0.56331124106562702</v>
      </c>
      <c r="G104" s="4">
        <f t="shared" si="992"/>
        <v>0.56331124106562702</v>
      </c>
      <c r="H104" s="4">
        <f t="shared" si="992"/>
        <v>0.56331124106562702</v>
      </c>
      <c r="I104" s="4">
        <f t="shared" si="992"/>
        <v>0.56331124106562702</v>
      </c>
      <c r="J104" s="4">
        <f t="shared" si="992"/>
        <v>0.56331124106562702</v>
      </c>
      <c r="K104" s="4">
        <f t="shared" si="992"/>
        <v>0.56331124106562702</v>
      </c>
      <c r="L104" s="4">
        <f t="shared" si="992"/>
        <v>0.56331124106562702</v>
      </c>
      <c r="M104" s="4">
        <f t="shared" si="992"/>
        <v>0.56331124106562702</v>
      </c>
      <c r="N104" s="4">
        <f t="shared" si="992"/>
        <v>0.56331124106562702</v>
      </c>
      <c r="O104" s="4">
        <f t="shared" si="992"/>
        <v>0.80042920286541686</v>
      </c>
      <c r="P104" s="4">
        <f t="shared" si="992"/>
        <v>0.80042920286541686</v>
      </c>
      <c r="Q104" s="4">
        <f t="shared" si="992"/>
        <v>1.3017981369248035</v>
      </c>
      <c r="R104" s="4">
        <f t="shared" si="992"/>
        <v>0.80042920286541686</v>
      </c>
      <c r="S104" s="4">
        <f t="shared" si="992"/>
        <v>0.80042920286541686</v>
      </c>
      <c r="T104" s="4">
        <f t="shared" si="992"/>
        <v>0.80042920286541686</v>
      </c>
      <c r="U104" s="4">
        <f t="shared" si="992"/>
        <v>0.80042920286541686</v>
      </c>
      <c r="V104" s="4">
        <f t="shared" si="992"/>
        <v>0.80042920286541686</v>
      </c>
      <c r="W104" s="4">
        <f t="shared" si="992"/>
        <v>0.80042920286541686</v>
      </c>
      <c r="X104" s="4">
        <f t="shared" si="992"/>
        <v>0.80042920286541686</v>
      </c>
      <c r="Y104" s="4">
        <f t="shared" si="992"/>
        <v>0.99654653275199823</v>
      </c>
      <c r="Z104" s="4">
        <f t="shared" si="992"/>
        <v>0.99654653275199823</v>
      </c>
      <c r="AA104" s="4">
        <f t="shared" si="992"/>
        <v>0.99654653275199823</v>
      </c>
      <c r="AB104" s="4">
        <f t="shared" si="992"/>
        <v>0.99654653275199823</v>
      </c>
      <c r="AC104" s="4">
        <f t="shared" si="992"/>
        <v>0.99654653275199823</v>
      </c>
      <c r="AD104" s="4">
        <f t="shared" si="992"/>
        <v>0.99654653275199823</v>
      </c>
      <c r="AE104" s="4">
        <f t="shared" si="992"/>
        <v>0.99654653275199823</v>
      </c>
      <c r="AF104" s="4">
        <f t="shared" si="992"/>
        <v>0.99654653275199823</v>
      </c>
      <c r="AG104" s="4">
        <f t="shared" si="992"/>
        <v>0.99654653275199823</v>
      </c>
      <c r="AH104" s="4">
        <f t="shared" si="992"/>
        <v>0.99654653275199823</v>
      </c>
      <c r="AI104" s="4">
        <f t="shared" si="992"/>
        <v>0.99654653275199823</v>
      </c>
      <c r="AJ104" s="4">
        <f t="shared" si="992"/>
        <v>1.2764753340868293</v>
      </c>
      <c r="AK104" s="4">
        <f t="shared" si="992"/>
        <v>1.2764753340868293</v>
      </c>
      <c r="AL104" s="4">
        <f t="shared" si="992"/>
        <v>1.2764753340868293</v>
      </c>
      <c r="AM104" s="4">
        <f t="shared" si="992"/>
        <v>1.2764753340868293</v>
      </c>
      <c r="AN104" s="4">
        <f t="shared" si="992"/>
        <v>1.2764753340868293</v>
      </c>
      <c r="AO104" s="4">
        <f t="shared" si="992"/>
        <v>1.2764753340868293</v>
      </c>
      <c r="AP104" s="4">
        <f t="shared" si="992"/>
        <v>1.2764753340868293</v>
      </c>
      <c r="AQ104" s="4">
        <f t="shared" si="992"/>
        <v>1.2764753340868293</v>
      </c>
      <c r="AR104" s="4">
        <f t="shared" si="992"/>
        <v>1.2764753340868293</v>
      </c>
      <c r="AS104" s="4">
        <f t="shared" si="992"/>
        <v>1.2764753340868293</v>
      </c>
      <c r="AT104" s="4">
        <f t="shared" si="992"/>
        <v>1.2764753340868293</v>
      </c>
      <c r="AU104" s="4">
        <f t="shared" si="992"/>
        <v>2.4171554198665492</v>
      </c>
      <c r="AV104" s="4">
        <f t="shared" si="992"/>
        <v>2.4171554198665492</v>
      </c>
      <c r="AW104" s="4">
        <f t="shared" si="992"/>
        <v>2.4171554198665492</v>
      </c>
      <c r="AX104" s="4">
        <f t="shared" si="992"/>
        <v>2.4171554198665492</v>
      </c>
      <c r="AY104" s="4">
        <f t="shared" si="992"/>
        <v>2.4171554198665492</v>
      </c>
      <c r="AZ104" s="4">
        <f t="shared" si="992"/>
        <v>2.4171554198665492</v>
      </c>
      <c r="BA104" s="4">
        <f t="shared" si="992"/>
        <v>2.4171554198665492</v>
      </c>
      <c r="BB104" s="4">
        <f t="shared" si="992"/>
        <v>2.4171554198665492</v>
      </c>
      <c r="BC104" s="4">
        <f t="shared" si="992"/>
        <v>2.4171554198665492</v>
      </c>
      <c r="BD104" s="4">
        <f t="shared" si="992"/>
        <v>2.4171554198665492</v>
      </c>
      <c r="BE104" s="4">
        <f t="shared" si="992"/>
        <v>2.4171554198665492</v>
      </c>
      <c r="BF104" s="4">
        <f t="shared" si="992"/>
        <v>0.42662551074582405</v>
      </c>
      <c r="BG104" s="4">
        <f t="shared" si="992"/>
        <v>0.42662551074582405</v>
      </c>
      <c r="BH104" s="4">
        <f t="shared" si="992"/>
        <v>0.42662551074582405</v>
      </c>
      <c r="BI104" s="4">
        <f t="shared" si="992"/>
        <v>0.42662551074582405</v>
      </c>
      <c r="BJ104" s="4">
        <f t="shared" si="992"/>
        <v>0.42662551074582405</v>
      </c>
      <c r="BK104" s="4">
        <f t="shared" si="992"/>
        <v>0.42662551074582405</v>
      </c>
      <c r="BL104" s="4">
        <f t="shared" si="992"/>
        <v>0.42662551074582405</v>
      </c>
      <c r="BM104" s="4">
        <f t="shared" si="992"/>
        <v>0.42662551074582405</v>
      </c>
      <c r="BN104" s="4">
        <f t="shared" si="992"/>
        <v>0.42662551074582405</v>
      </c>
      <c r="BO104" s="4">
        <f t="shared" si="992"/>
        <v>0.85325102149164811</v>
      </c>
      <c r="BP104" s="4">
        <f t="shared" si="992"/>
        <v>0.85325102149164811</v>
      </c>
      <c r="BQ104" s="4">
        <f t="shared" si="992"/>
        <v>0.85325102149164811</v>
      </c>
      <c r="BR104" s="4">
        <f t="shared" ref="BR104:CI104" si="993">+BR100/(BR103/1000)/BR79/BR80/10</f>
        <v>0.85325102149164811</v>
      </c>
      <c r="BS104" s="4">
        <f t="shared" si="993"/>
        <v>0.85325102149164811</v>
      </c>
      <c r="BT104" s="4">
        <f t="shared" si="993"/>
        <v>0.85325102149164811</v>
      </c>
      <c r="BU104" s="4">
        <f t="shared" si="993"/>
        <v>0.85325102149164811</v>
      </c>
      <c r="BV104" s="4">
        <f t="shared" si="993"/>
        <v>0.85325102149164811</v>
      </c>
      <c r="BW104" s="4">
        <f t="shared" si="993"/>
        <v>0.85325102149164811</v>
      </c>
      <c r="BX104" s="4">
        <f t="shared" si="993"/>
        <v>0.85325102149164811</v>
      </c>
      <c r="BY104" s="4">
        <f t="shared" si="993"/>
        <v>0.84608296096455804</v>
      </c>
      <c r="BZ104" s="4">
        <f t="shared" si="993"/>
        <v>0.84608296096455804</v>
      </c>
      <c r="CA104" s="4">
        <f t="shared" si="993"/>
        <v>0.84608296096455804</v>
      </c>
      <c r="CB104" s="4">
        <f t="shared" si="993"/>
        <v>0.84608296096455804</v>
      </c>
      <c r="CC104" s="4">
        <f t="shared" si="993"/>
        <v>0.84608296096455804</v>
      </c>
      <c r="CD104" s="4">
        <f t="shared" si="993"/>
        <v>0.84608296096455804</v>
      </c>
      <c r="CE104" s="4">
        <f t="shared" si="993"/>
        <v>0.84608296096455804</v>
      </c>
      <c r="CF104" s="4">
        <f t="shared" si="993"/>
        <v>0.84608296096455804</v>
      </c>
      <c r="CG104" s="4">
        <f t="shared" si="993"/>
        <v>0.84608296096455804</v>
      </c>
      <c r="CH104" s="4">
        <f t="shared" si="993"/>
        <v>0.84608296096455804</v>
      </c>
      <c r="CI104" s="4">
        <f t="shared" si="993"/>
        <v>0.84608296096455804</v>
      </c>
    </row>
    <row r="105" spans="1:87" x14ac:dyDescent="0.25">
      <c r="A105" s="24" t="s">
        <v>295</v>
      </c>
    </row>
    <row r="106" spans="1:87" x14ac:dyDescent="0.25">
      <c r="A106" s="16" t="s">
        <v>59</v>
      </c>
      <c r="B106" s="2" t="s">
        <v>201</v>
      </c>
      <c r="C106" s="2" t="s">
        <v>74</v>
      </c>
      <c r="E106" s="5">
        <v>0.7</v>
      </c>
      <c r="F106" s="5">
        <v>0.7</v>
      </c>
      <c r="G106" s="5">
        <v>0.7</v>
      </c>
      <c r="H106" s="5">
        <v>0.7</v>
      </c>
      <c r="I106" s="5">
        <v>0.7</v>
      </c>
      <c r="J106" s="5">
        <v>0.7</v>
      </c>
      <c r="K106" s="5">
        <v>0.7</v>
      </c>
      <c r="L106" s="5">
        <v>0.7</v>
      </c>
      <c r="M106" s="5">
        <v>0.7</v>
      </c>
      <c r="N106" s="5">
        <v>0.7</v>
      </c>
      <c r="O106" s="5">
        <v>0.7</v>
      </c>
      <c r="P106" s="5">
        <v>0.7</v>
      </c>
      <c r="Q106" s="5">
        <v>0.7</v>
      </c>
      <c r="R106" s="5">
        <v>0.7</v>
      </c>
      <c r="S106" s="5">
        <v>0.7</v>
      </c>
      <c r="T106" s="5">
        <v>0.7</v>
      </c>
      <c r="U106" s="5">
        <v>0.7</v>
      </c>
      <c r="V106" s="5">
        <v>0.7</v>
      </c>
      <c r="W106" s="5">
        <v>0.7</v>
      </c>
      <c r="X106" s="5">
        <v>0.7</v>
      </c>
      <c r="Y106" s="5">
        <v>0.7</v>
      </c>
      <c r="Z106" s="5">
        <v>0.7</v>
      </c>
      <c r="AA106" s="5">
        <v>0.7</v>
      </c>
      <c r="AB106" s="5">
        <v>0.7</v>
      </c>
      <c r="AC106" s="5">
        <v>0.7</v>
      </c>
      <c r="AD106" s="5">
        <v>0.7</v>
      </c>
      <c r="AE106" s="5">
        <v>0.7</v>
      </c>
      <c r="AF106" s="5">
        <v>0.7</v>
      </c>
      <c r="AG106" s="5">
        <v>0.7</v>
      </c>
      <c r="AH106" s="5">
        <v>0.7</v>
      </c>
      <c r="AI106" s="5">
        <v>0.7</v>
      </c>
      <c r="AJ106" s="5">
        <v>0.7</v>
      </c>
      <c r="AK106" s="5">
        <v>0.7</v>
      </c>
      <c r="AL106" s="5">
        <v>0.7</v>
      </c>
      <c r="AM106" s="5">
        <v>0.7</v>
      </c>
      <c r="AN106" s="5">
        <v>0.7</v>
      </c>
      <c r="AO106" s="5">
        <v>0.7</v>
      </c>
      <c r="AP106" s="5">
        <v>0.7</v>
      </c>
      <c r="AQ106" s="5">
        <v>0.7</v>
      </c>
      <c r="AR106" s="5">
        <v>0.7</v>
      </c>
      <c r="AS106" s="5">
        <v>0.7</v>
      </c>
      <c r="AT106" s="5">
        <v>0.7</v>
      </c>
      <c r="AU106" s="5">
        <v>0.7</v>
      </c>
      <c r="AV106" s="5">
        <v>0.7</v>
      </c>
      <c r="AW106" s="5">
        <v>0.7</v>
      </c>
      <c r="AX106" s="5">
        <v>0.7</v>
      </c>
      <c r="AY106" s="5">
        <v>0.7</v>
      </c>
      <c r="AZ106" s="5">
        <v>0.7</v>
      </c>
      <c r="BA106" s="5">
        <v>0.7</v>
      </c>
      <c r="BB106" s="5">
        <v>0.7</v>
      </c>
      <c r="BC106" s="5">
        <v>0.7</v>
      </c>
      <c r="BD106" s="5">
        <v>0.7</v>
      </c>
      <c r="BE106" s="5">
        <v>0.7</v>
      </c>
      <c r="BF106" s="5">
        <v>0.7</v>
      </c>
      <c r="BG106" s="5">
        <v>0.7</v>
      </c>
      <c r="BH106" s="5">
        <v>0.7</v>
      </c>
      <c r="BI106" s="5">
        <v>0.7</v>
      </c>
      <c r="BJ106" s="5">
        <v>0.7</v>
      </c>
      <c r="BK106" s="5">
        <v>0.7</v>
      </c>
      <c r="BL106" s="5">
        <v>0.7</v>
      </c>
      <c r="BM106" s="5">
        <v>0.7</v>
      </c>
      <c r="BN106" s="5">
        <v>0.7</v>
      </c>
      <c r="BO106" s="5">
        <v>0.7</v>
      </c>
      <c r="BP106" s="5">
        <v>0.7</v>
      </c>
      <c r="BQ106" s="5">
        <v>0.7</v>
      </c>
      <c r="BR106" s="5">
        <v>0.7</v>
      </c>
      <c r="BS106" s="5">
        <v>0.7</v>
      </c>
      <c r="BT106" s="5">
        <v>0.7</v>
      </c>
      <c r="BU106" s="5">
        <v>0.7</v>
      </c>
      <c r="BV106" s="5">
        <v>0.7</v>
      </c>
      <c r="BW106" s="5">
        <v>0.7</v>
      </c>
      <c r="BX106" s="5">
        <v>0.7</v>
      </c>
      <c r="BY106" s="5">
        <v>0.7</v>
      </c>
      <c r="BZ106" s="5">
        <v>0.7</v>
      </c>
      <c r="CA106" s="5">
        <v>0.7</v>
      </c>
      <c r="CB106" s="5">
        <v>0.7</v>
      </c>
      <c r="CC106" s="5">
        <v>0.7</v>
      </c>
      <c r="CD106" s="5">
        <v>0.7</v>
      </c>
      <c r="CE106" s="5">
        <v>0.7</v>
      </c>
      <c r="CF106" s="5">
        <v>0.7</v>
      </c>
      <c r="CG106" s="5">
        <v>0.7</v>
      </c>
      <c r="CH106" s="5">
        <v>0.7</v>
      </c>
      <c r="CI106" s="5">
        <v>0.7</v>
      </c>
    </row>
    <row r="107" spans="1:87" x14ac:dyDescent="0.25">
      <c r="A107" s="16" t="s">
        <v>219</v>
      </c>
      <c r="B107" s="2" t="s">
        <v>204</v>
      </c>
      <c r="E107" s="9">
        <f t="shared" ref="E107:AJ107" si="994">+EXP(E64-E67/(E68*E63))*24/1000</f>
        <v>2.9104600986036597E-3</v>
      </c>
      <c r="F107" s="9">
        <f t="shared" si="994"/>
        <v>2.9104600986036597E-3</v>
      </c>
      <c r="G107" s="9">
        <f t="shared" si="994"/>
        <v>2.9104600986036597E-3</v>
      </c>
      <c r="H107" s="9">
        <f t="shared" si="994"/>
        <v>2.9104600986036597E-3</v>
      </c>
      <c r="I107" s="9">
        <f t="shared" si="994"/>
        <v>2.9104600986036597E-3</v>
      </c>
      <c r="J107" s="9">
        <f t="shared" si="994"/>
        <v>2.9104600986036597E-3</v>
      </c>
      <c r="K107" s="9">
        <f t="shared" si="994"/>
        <v>2.9104600986036597E-3</v>
      </c>
      <c r="L107" s="9">
        <f t="shared" si="994"/>
        <v>2.9104600986036597E-3</v>
      </c>
      <c r="M107" s="9">
        <f t="shared" si="994"/>
        <v>2.9104600986036597E-3</v>
      </c>
      <c r="N107" s="9">
        <f t="shared" si="994"/>
        <v>2.3652993806734289E-3</v>
      </c>
      <c r="O107" s="9">
        <f t="shared" si="994"/>
        <v>2.9104600986036597E-3</v>
      </c>
      <c r="P107" s="9">
        <f t="shared" si="994"/>
        <v>2.9104600986036597E-3</v>
      </c>
      <c r="Q107" s="9">
        <f t="shared" si="994"/>
        <v>2.9104600986036597E-3</v>
      </c>
      <c r="R107" s="9">
        <f t="shared" si="994"/>
        <v>2.9104600986036597E-3</v>
      </c>
      <c r="S107" s="9">
        <f t="shared" si="994"/>
        <v>2.9104600986036597E-3</v>
      </c>
      <c r="T107" s="9">
        <f t="shared" si="994"/>
        <v>2.9104600986036597E-3</v>
      </c>
      <c r="U107" s="9">
        <f t="shared" si="994"/>
        <v>2.9104600986036597E-3</v>
      </c>
      <c r="V107" s="9">
        <f t="shared" si="994"/>
        <v>2.9104600986036597E-3</v>
      </c>
      <c r="W107" s="9">
        <f t="shared" si="994"/>
        <v>2.9104600986036597E-3</v>
      </c>
      <c r="X107" s="9">
        <f t="shared" si="994"/>
        <v>2.3652993806734289E-3</v>
      </c>
      <c r="Y107" s="9">
        <f t="shared" si="994"/>
        <v>2.9104600986036597E-3</v>
      </c>
      <c r="Z107" s="9">
        <f t="shared" si="994"/>
        <v>2.9104600986036597E-3</v>
      </c>
      <c r="AA107" s="9">
        <f t="shared" si="994"/>
        <v>2.9104600986036597E-3</v>
      </c>
      <c r="AB107" s="9">
        <f t="shared" si="994"/>
        <v>2.9104600986036597E-3</v>
      </c>
      <c r="AC107" s="9">
        <f t="shared" si="994"/>
        <v>2.9104600986036597E-3</v>
      </c>
      <c r="AD107" s="9">
        <f t="shared" si="994"/>
        <v>2.9104600986036597E-3</v>
      </c>
      <c r="AE107" s="9">
        <f t="shared" si="994"/>
        <v>2.9104600986036597E-3</v>
      </c>
      <c r="AF107" s="9">
        <f t="shared" si="994"/>
        <v>2.9104600986036597E-3</v>
      </c>
      <c r="AG107" s="9">
        <f t="shared" si="994"/>
        <v>2.9104600986036597E-3</v>
      </c>
      <c r="AH107" s="9">
        <f t="shared" si="994"/>
        <v>2.9104600986036597E-3</v>
      </c>
      <c r="AI107" s="9">
        <f t="shared" si="994"/>
        <v>2.3652993806734289E-3</v>
      </c>
      <c r="AJ107" s="9">
        <f t="shared" si="994"/>
        <v>2.9104600986036597E-3</v>
      </c>
      <c r="AK107" s="9">
        <f t="shared" ref="AK107:BP107" si="995">+EXP(AK64-AK67/(AK68*AK63))*24/1000</f>
        <v>2.9104600986036597E-3</v>
      </c>
      <c r="AL107" s="9">
        <f t="shared" si="995"/>
        <v>2.9104600986036597E-3</v>
      </c>
      <c r="AM107" s="9">
        <f t="shared" si="995"/>
        <v>2.9104600986036597E-3</v>
      </c>
      <c r="AN107" s="9">
        <f t="shared" si="995"/>
        <v>2.9104600986036597E-3</v>
      </c>
      <c r="AO107" s="9">
        <f t="shared" si="995"/>
        <v>2.9104600986036597E-3</v>
      </c>
      <c r="AP107" s="9">
        <f t="shared" si="995"/>
        <v>2.9104600986036597E-3</v>
      </c>
      <c r="AQ107" s="9">
        <f t="shared" si="995"/>
        <v>2.9104600986036597E-3</v>
      </c>
      <c r="AR107" s="9">
        <f t="shared" si="995"/>
        <v>2.9104600986036597E-3</v>
      </c>
      <c r="AS107" s="9">
        <f t="shared" si="995"/>
        <v>2.9104600986036597E-3</v>
      </c>
      <c r="AT107" s="9">
        <f t="shared" si="995"/>
        <v>2.3652993806734289E-3</v>
      </c>
      <c r="AU107" s="9">
        <f t="shared" si="995"/>
        <v>2.9104600986036597E-3</v>
      </c>
      <c r="AV107" s="9">
        <f t="shared" si="995"/>
        <v>2.9104600986036597E-3</v>
      </c>
      <c r="AW107" s="9">
        <f t="shared" si="995"/>
        <v>2.9104600986036597E-3</v>
      </c>
      <c r="AX107" s="9">
        <f t="shared" si="995"/>
        <v>2.9104600986036597E-3</v>
      </c>
      <c r="AY107" s="9">
        <f t="shared" si="995"/>
        <v>2.9104600986036597E-3</v>
      </c>
      <c r="AZ107" s="9">
        <f t="shared" si="995"/>
        <v>2.9104600986036597E-3</v>
      </c>
      <c r="BA107" s="9">
        <f t="shared" si="995"/>
        <v>2.9104600986036597E-3</v>
      </c>
      <c r="BB107" s="9">
        <f t="shared" si="995"/>
        <v>2.9104600986036597E-3</v>
      </c>
      <c r="BC107" s="9">
        <f t="shared" si="995"/>
        <v>2.9104600986036597E-3</v>
      </c>
      <c r="BD107" s="9">
        <f t="shared" si="995"/>
        <v>2.9104600986036597E-3</v>
      </c>
      <c r="BE107" s="9">
        <f t="shared" si="995"/>
        <v>2.3652993806734289E-3</v>
      </c>
      <c r="BF107" s="9">
        <f t="shared" si="995"/>
        <v>2.9104600986036597E-3</v>
      </c>
      <c r="BG107" s="9">
        <f t="shared" si="995"/>
        <v>2.9104600986036597E-3</v>
      </c>
      <c r="BH107" s="9">
        <f t="shared" si="995"/>
        <v>2.9104600986036597E-3</v>
      </c>
      <c r="BI107" s="9">
        <f t="shared" si="995"/>
        <v>2.9104600986036597E-3</v>
      </c>
      <c r="BJ107" s="9">
        <f t="shared" si="995"/>
        <v>2.9104600986036597E-3</v>
      </c>
      <c r="BK107" s="9">
        <f t="shared" si="995"/>
        <v>2.9104600986036597E-3</v>
      </c>
      <c r="BL107" s="9">
        <f t="shared" si="995"/>
        <v>2.9104600986036597E-3</v>
      </c>
      <c r="BM107" s="9">
        <f t="shared" si="995"/>
        <v>2.9104600986036597E-3</v>
      </c>
      <c r="BN107" s="9">
        <f t="shared" si="995"/>
        <v>2.3652993806734289E-3</v>
      </c>
      <c r="BO107" s="9">
        <f t="shared" si="995"/>
        <v>2.9104600986036597E-3</v>
      </c>
      <c r="BP107" s="9">
        <f t="shared" si="995"/>
        <v>2.9104600986036597E-3</v>
      </c>
      <c r="BQ107" s="9">
        <f t="shared" ref="BQ107:CI107" si="996">+EXP(BQ64-BQ67/(BQ68*BQ63))*24/1000</f>
        <v>2.9104600986036597E-3</v>
      </c>
      <c r="BR107" s="9">
        <f t="shared" si="996"/>
        <v>2.9104600986036597E-3</v>
      </c>
      <c r="BS107" s="9">
        <f t="shared" si="996"/>
        <v>2.9104600986036597E-3</v>
      </c>
      <c r="BT107" s="9">
        <f t="shared" si="996"/>
        <v>2.9104600986036597E-3</v>
      </c>
      <c r="BU107" s="9">
        <f t="shared" si="996"/>
        <v>2.9104600986036597E-3</v>
      </c>
      <c r="BV107" s="9">
        <f t="shared" si="996"/>
        <v>2.9104600986036597E-3</v>
      </c>
      <c r="BW107" s="9">
        <f t="shared" si="996"/>
        <v>2.9104600986036597E-3</v>
      </c>
      <c r="BX107" s="9">
        <f t="shared" si="996"/>
        <v>2.3652993806734289E-3</v>
      </c>
      <c r="BY107" s="9">
        <f t="shared" si="996"/>
        <v>2.9104600986036597E-3</v>
      </c>
      <c r="BZ107" s="9">
        <f t="shared" si="996"/>
        <v>2.9104600986036597E-3</v>
      </c>
      <c r="CA107" s="9">
        <f t="shared" si="996"/>
        <v>2.9104600986036597E-3</v>
      </c>
      <c r="CB107" s="9">
        <f t="shared" si="996"/>
        <v>2.9104600986036597E-3</v>
      </c>
      <c r="CC107" s="9">
        <f t="shared" si="996"/>
        <v>2.9104600986036597E-3</v>
      </c>
      <c r="CD107" s="9">
        <f t="shared" si="996"/>
        <v>2.9104600986036597E-3</v>
      </c>
      <c r="CE107" s="9">
        <f t="shared" si="996"/>
        <v>2.9104600986036597E-3</v>
      </c>
      <c r="CF107" s="9">
        <f t="shared" si="996"/>
        <v>2.9104600986036597E-3</v>
      </c>
      <c r="CG107" s="9">
        <f t="shared" si="996"/>
        <v>2.9104600986036597E-3</v>
      </c>
      <c r="CH107" s="9">
        <f t="shared" si="996"/>
        <v>2.9104600986036597E-3</v>
      </c>
      <c r="CI107" s="9">
        <f t="shared" si="996"/>
        <v>2.3652993806734289E-3</v>
      </c>
    </row>
    <row r="108" spans="1:87" x14ac:dyDescent="0.25">
      <c r="A108" s="16" t="s">
        <v>218</v>
      </c>
      <c r="B108" s="2" t="s">
        <v>217</v>
      </c>
      <c r="E108" s="9">
        <f t="shared" ref="E108:AJ108" si="997">+E107*E72</f>
        <v>1.9403067324024397E-2</v>
      </c>
      <c r="F108" s="9">
        <f t="shared" si="997"/>
        <v>1.9403067324024397E-2</v>
      </c>
      <c r="G108" s="9">
        <f t="shared" si="997"/>
        <v>1.9403067324024397E-2</v>
      </c>
      <c r="H108" s="9">
        <f t="shared" si="997"/>
        <v>1.9403067324024397E-2</v>
      </c>
      <c r="I108" s="9">
        <f t="shared" si="997"/>
        <v>1.9403067324024397E-2</v>
      </c>
      <c r="J108" s="9">
        <f t="shared" si="997"/>
        <v>1.9403067324024397E-2</v>
      </c>
      <c r="K108" s="9">
        <f t="shared" si="997"/>
        <v>1.9403067324024397E-2</v>
      </c>
      <c r="L108" s="9">
        <f t="shared" si="997"/>
        <v>1.9403067324024397E-2</v>
      </c>
      <c r="M108" s="9">
        <f t="shared" si="997"/>
        <v>1.9403067324024397E-2</v>
      </c>
      <c r="N108" s="9">
        <f t="shared" si="997"/>
        <v>1.5768662537822862E-2</v>
      </c>
      <c r="O108" s="9">
        <f t="shared" si="997"/>
        <v>1.9403067324024397E-2</v>
      </c>
      <c r="P108" s="9">
        <f t="shared" si="997"/>
        <v>1.9403067324024397E-2</v>
      </c>
      <c r="Q108" s="9">
        <f t="shared" si="997"/>
        <v>1.9403067324024397E-2</v>
      </c>
      <c r="R108" s="9">
        <f t="shared" si="997"/>
        <v>1.9403067324024397E-2</v>
      </c>
      <c r="S108" s="9">
        <f t="shared" si="997"/>
        <v>1.9403067324024397E-2</v>
      </c>
      <c r="T108" s="9">
        <f t="shared" si="997"/>
        <v>1.9403067324024397E-2</v>
      </c>
      <c r="U108" s="9">
        <f t="shared" si="997"/>
        <v>1.9403067324024397E-2</v>
      </c>
      <c r="V108" s="9">
        <f t="shared" si="997"/>
        <v>1.9403067324024397E-2</v>
      </c>
      <c r="W108" s="9">
        <f t="shared" si="997"/>
        <v>1.9403067324024397E-2</v>
      </c>
      <c r="X108" s="9">
        <f t="shared" si="997"/>
        <v>1.5768662537822862E-2</v>
      </c>
      <c r="Y108" s="9">
        <f t="shared" si="997"/>
        <v>1.9403067324024397E-2</v>
      </c>
      <c r="Z108" s="9">
        <f t="shared" si="997"/>
        <v>1.9403067324024397E-2</v>
      </c>
      <c r="AA108" s="9">
        <f t="shared" si="997"/>
        <v>1.9403067324024397E-2</v>
      </c>
      <c r="AB108" s="9">
        <f t="shared" si="997"/>
        <v>1.9403067324024397E-2</v>
      </c>
      <c r="AC108" s="9">
        <f t="shared" si="997"/>
        <v>1.9403067324024397E-2</v>
      </c>
      <c r="AD108" s="9">
        <f t="shared" si="997"/>
        <v>1.9403067324024397E-2</v>
      </c>
      <c r="AE108" s="9">
        <f t="shared" si="997"/>
        <v>1.9403067324024397E-2</v>
      </c>
      <c r="AF108" s="9">
        <f t="shared" si="997"/>
        <v>1.9403067324024397E-2</v>
      </c>
      <c r="AG108" s="9">
        <f t="shared" si="997"/>
        <v>1.9403067324024397E-2</v>
      </c>
      <c r="AH108" s="9">
        <f t="shared" si="997"/>
        <v>1.9403067324024397E-2</v>
      </c>
      <c r="AI108" s="9">
        <f t="shared" si="997"/>
        <v>1.5768662537822862E-2</v>
      </c>
      <c r="AJ108" s="9">
        <f t="shared" si="997"/>
        <v>1.9403067324024397E-2</v>
      </c>
      <c r="AK108" s="9">
        <f t="shared" ref="AK108:BP108" si="998">+AK107*AK72</f>
        <v>1.9403067324024397E-2</v>
      </c>
      <c r="AL108" s="9">
        <f t="shared" si="998"/>
        <v>1.9403067324024397E-2</v>
      </c>
      <c r="AM108" s="9">
        <f t="shared" si="998"/>
        <v>1.9403067324024397E-2</v>
      </c>
      <c r="AN108" s="9">
        <f t="shared" si="998"/>
        <v>1.9403067324024397E-2</v>
      </c>
      <c r="AO108" s="9">
        <f t="shared" si="998"/>
        <v>1.9403067324024397E-2</v>
      </c>
      <c r="AP108" s="9">
        <f t="shared" si="998"/>
        <v>1.9403067324024397E-2</v>
      </c>
      <c r="AQ108" s="9">
        <f t="shared" si="998"/>
        <v>1.9403067324024397E-2</v>
      </c>
      <c r="AR108" s="9">
        <f t="shared" si="998"/>
        <v>1.9403067324024397E-2</v>
      </c>
      <c r="AS108" s="9">
        <f t="shared" si="998"/>
        <v>1.9403067324024397E-2</v>
      </c>
      <c r="AT108" s="9">
        <f t="shared" si="998"/>
        <v>1.5768662537822862E-2</v>
      </c>
      <c r="AU108" s="9">
        <f t="shared" si="998"/>
        <v>1.9403067324024397E-2</v>
      </c>
      <c r="AV108" s="9">
        <f t="shared" si="998"/>
        <v>1.9403067324024397E-2</v>
      </c>
      <c r="AW108" s="9">
        <f t="shared" si="998"/>
        <v>1.9403067324024397E-2</v>
      </c>
      <c r="AX108" s="9">
        <f t="shared" si="998"/>
        <v>1.9403067324024397E-2</v>
      </c>
      <c r="AY108" s="9">
        <f t="shared" si="998"/>
        <v>1.9403067324024397E-2</v>
      </c>
      <c r="AZ108" s="9">
        <f t="shared" si="998"/>
        <v>1.9403067324024397E-2</v>
      </c>
      <c r="BA108" s="9">
        <f t="shared" si="998"/>
        <v>1.9403067324024397E-2</v>
      </c>
      <c r="BB108" s="9">
        <f t="shared" si="998"/>
        <v>1.9403067324024397E-2</v>
      </c>
      <c r="BC108" s="9">
        <f t="shared" si="998"/>
        <v>1.9403067324024397E-2</v>
      </c>
      <c r="BD108" s="9">
        <f t="shared" si="998"/>
        <v>1.9403067324024397E-2</v>
      </c>
      <c r="BE108" s="9">
        <f t="shared" si="998"/>
        <v>1.5768662537822862E-2</v>
      </c>
      <c r="BF108" s="9">
        <f t="shared" si="998"/>
        <v>1.9403067324024397E-2</v>
      </c>
      <c r="BG108" s="9">
        <f t="shared" si="998"/>
        <v>1.9403067324024397E-2</v>
      </c>
      <c r="BH108" s="9">
        <f t="shared" si="998"/>
        <v>1.9403067324024397E-2</v>
      </c>
      <c r="BI108" s="9">
        <f t="shared" si="998"/>
        <v>1.9403067324024397E-2</v>
      </c>
      <c r="BJ108" s="9">
        <f t="shared" si="998"/>
        <v>1.9403067324024397E-2</v>
      </c>
      <c r="BK108" s="9">
        <f t="shared" si="998"/>
        <v>1.9403067324024397E-2</v>
      </c>
      <c r="BL108" s="9">
        <f t="shared" si="998"/>
        <v>1.9403067324024397E-2</v>
      </c>
      <c r="BM108" s="9">
        <f t="shared" si="998"/>
        <v>1.9403067324024397E-2</v>
      </c>
      <c r="BN108" s="9">
        <f t="shared" si="998"/>
        <v>1.5768662537822862E-2</v>
      </c>
      <c r="BO108" s="9">
        <f t="shared" si="998"/>
        <v>1.9403067324024397E-2</v>
      </c>
      <c r="BP108" s="9">
        <f t="shared" si="998"/>
        <v>1.9403067324024397E-2</v>
      </c>
      <c r="BQ108" s="9">
        <f t="shared" ref="BQ108:CI108" si="999">+BQ107*BQ72</f>
        <v>1.9403067324024397E-2</v>
      </c>
      <c r="BR108" s="9">
        <f t="shared" si="999"/>
        <v>1.9403067324024397E-2</v>
      </c>
      <c r="BS108" s="9">
        <f t="shared" si="999"/>
        <v>1.9403067324024397E-2</v>
      </c>
      <c r="BT108" s="9">
        <f t="shared" si="999"/>
        <v>1.9403067324024397E-2</v>
      </c>
      <c r="BU108" s="9">
        <f t="shared" si="999"/>
        <v>1.9403067324024397E-2</v>
      </c>
      <c r="BV108" s="9">
        <f t="shared" si="999"/>
        <v>1.9403067324024397E-2</v>
      </c>
      <c r="BW108" s="9">
        <f t="shared" si="999"/>
        <v>1.9403067324024397E-2</v>
      </c>
      <c r="BX108" s="9">
        <f t="shared" si="999"/>
        <v>1.5768662537822862E-2</v>
      </c>
      <c r="BY108" s="9">
        <f t="shared" si="999"/>
        <v>1.9403067324024397E-2</v>
      </c>
      <c r="BZ108" s="9">
        <f t="shared" si="999"/>
        <v>1.9403067324024397E-2</v>
      </c>
      <c r="CA108" s="9">
        <f t="shared" si="999"/>
        <v>1.9403067324024397E-2</v>
      </c>
      <c r="CB108" s="9">
        <f t="shared" si="999"/>
        <v>1.9403067324024397E-2</v>
      </c>
      <c r="CC108" s="9">
        <f t="shared" si="999"/>
        <v>1.9403067324024397E-2</v>
      </c>
      <c r="CD108" s="9">
        <f t="shared" si="999"/>
        <v>1.9403067324024397E-2</v>
      </c>
      <c r="CE108" s="9">
        <f t="shared" si="999"/>
        <v>1.9403067324024397E-2</v>
      </c>
      <c r="CF108" s="9">
        <f t="shared" si="999"/>
        <v>1.9403067324024397E-2</v>
      </c>
      <c r="CG108" s="9">
        <f t="shared" si="999"/>
        <v>1.9403067324024397E-2</v>
      </c>
      <c r="CH108" s="9">
        <f t="shared" si="999"/>
        <v>1.9403067324024397E-2</v>
      </c>
      <c r="CI108" s="9">
        <f t="shared" si="999"/>
        <v>1.5768662537822862E-2</v>
      </c>
    </row>
    <row r="109" spans="1:87" x14ac:dyDescent="0.25">
      <c r="A109" s="16" t="s">
        <v>202</v>
      </c>
      <c r="B109" s="2" t="s">
        <v>159</v>
      </c>
      <c r="E109" s="4">
        <f t="shared" ref="E109:AJ109" si="1000">+E106*E89</f>
        <v>3.5955360000000001</v>
      </c>
      <c r="F109" s="4">
        <f t="shared" si="1000"/>
        <v>3.5955360000000001</v>
      </c>
      <c r="G109" s="4">
        <f t="shared" si="1000"/>
        <v>3.5955360000000001</v>
      </c>
      <c r="H109" s="4">
        <f t="shared" si="1000"/>
        <v>3.5955360000000001</v>
      </c>
      <c r="I109" s="4">
        <f t="shared" si="1000"/>
        <v>3.5955360000000001</v>
      </c>
      <c r="J109" s="4">
        <f t="shared" si="1000"/>
        <v>3.5955360000000001</v>
      </c>
      <c r="K109" s="4">
        <f t="shared" si="1000"/>
        <v>3.5955360000000001</v>
      </c>
      <c r="L109" s="4">
        <f t="shared" si="1000"/>
        <v>3.5955360000000001</v>
      </c>
      <c r="M109" s="4">
        <f t="shared" si="1000"/>
        <v>3.5955360000000001</v>
      </c>
      <c r="N109" s="4">
        <f t="shared" si="1000"/>
        <v>3.5955360000000001</v>
      </c>
      <c r="O109" s="4">
        <f t="shared" si="1000"/>
        <v>3.5955360000000001</v>
      </c>
      <c r="P109" s="4">
        <f t="shared" si="1000"/>
        <v>3.5955360000000001</v>
      </c>
      <c r="Q109" s="4">
        <f t="shared" si="1000"/>
        <v>3.6122281363636364</v>
      </c>
      <c r="R109" s="4">
        <f t="shared" si="1000"/>
        <v>3.5955360000000001</v>
      </c>
      <c r="S109" s="4">
        <f t="shared" si="1000"/>
        <v>3.5955360000000001</v>
      </c>
      <c r="T109" s="4">
        <f t="shared" si="1000"/>
        <v>3.5955360000000001</v>
      </c>
      <c r="U109" s="4">
        <f t="shared" si="1000"/>
        <v>3.5955360000000001</v>
      </c>
      <c r="V109" s="4">
        <f t="shared" si="1000"/>
        <v>3.5955360000000001</v>
      </c>
      <c r="W109" s="4">
        <f t="shared" si="1000"/>
        <v>3.5955360000000001</v>
      </c>
      <c r="X109" s="4">
        <f t="shared" si="1000"/>
        <v>3.5955360000000001</v>
      </c>
      <c r="Y109" s="4">
        <f t="shared" si="1000"/>
        <v>21.65767961538462</v>
      </c>
      <c r="Z109" s="4">
        <f t="shared" si="1000"/>
        <v>21.65767961538462</v>
      </c>
      <c r="AA109" s="4">
        <f t="shared" si="1000"/>
        <v>21.65767961538462</v>
      </c>
      <c r="AB109" s="4">
        <f t="shared" si="1000"/>
        <v>21.65767961538462</v>
      </c>
      <c r="AC109" s="4">
        <f t="shared" si="1000"/>
        <v>21.65767961538462</v>
      </c>
      <c r="AD109" s="4">
        <f t="shared" si="1000"/>
        <v>21.65767961538462</v>
      </c>
      <c r="AE109" s="4">
        <f t="shared" si="1000"/>
        <v>21.65767961538462</v>
      </c>
      <c r="AF109" s="4">
        <f t="shared" si="1000"/>
        <v>21.65767961538462</v>
      </c>
      <c r="AG109" s="4">
        <f t="shared" si="1000"/>
        <v>21.65767961538462</v>
      </c>
      <c r="AH109" s="4">
        <f t="shared" si="1000"/>
        <v>21.65767961538462</v>
      </c>
      <c r="AI109" s="4">
        <f t="shared" si="1000"/>
        <v>21.65767961538462</v>
      </c>
      <c r="AJ109" s="4">
        <f t="shared" si="1000"/>
        <v>21.65767961538462</v>
      </c>
      <c r="AK109" s="4">
        <f t="shared" ref="AK109:BP109" si="1001">+AK106*AK89</f>
        <v>21.65767961538462</v>
      </c>
      <c r="AL109" s="4">
        <f t="shared" si="1001"/>
        <v>21.65767961538462</v>
      </c>
      <c r="AM109" s="4">
        <f t="shared" si="1001"/>
        <v>21.65767961538462</v>
      </c>
      <c r="AN109" s="4">
        <f t="shared" si="1001"/>
        <v>21.65767961538462</v>
      </c>
      <c r="AO109" s="4">
        <f t="shared" si="1001"/>
        <v>21.65767961538462</v>
      </c>
      <c r="AP109" s="4">
        <f t="shared" si="1001"/>
        <v>21.65767961538462</v>
      </c>
      <c r="AQ109" s="4">
        <f t="shared" si="1001"/>
        <v>21.65767961538462</v>
      </c>
      <c r="AR109" s="4">
        <f t="shared" si="1001"/>
        <v>21.65767961538462</v>
      </c>
      <c r="AS109" s="4">
        <f t="shared" si="1001"/>
        <v>21.65767961538462</v>
      </c>
      <c r="AT109" s="4">
        <f t="shared" si="1001"/>
        <v>21.65767961538462</v>
      </c>
      <c r="AU109" s="4">
        <f t="shared" si="1001"/>
        <v>21.65767961538462</v>
      </c>
      <c r="AV109" s="4">
        <f t="shared" si="1001"/>
        <v>21.65767961538462</v>
      </c>
      <c r="AW109" s="4">
        <f t="shared" si="1001"/>
        <v>21.65767961538462</v>
      </c>
      <c r="AX109" s="4">
        <f t="shared" si="1001"/>
        <v>21.65767961538462</v>
      </c>
      <c r="AY109" s="4">
        <f t="shared" si="1001"/>
        <v>21.65767961538462</v>
      </c>
      <c r="AZ109" s="4">
        <f t="shared" si="1001"/>
        <v>21.65767961538462</v>
      </c>
      <c r="BA109" s="4">
        <f t="shared" si="1001"/>
        <v>21.65767961538462</v>
      </c>
      <c r="BB109" s="4">
        <f t="shared" si="1001"/>
        <v>21.65767961538462</v>
      </c>
      <c r="BC109" s="4">
        <f t="shared" si="1001"/>
        <v>21.65767961538462</v>
      </c>
      <c r="BD109" s="4">
        <f t="shared" si="1001"/>
        <v>21.65767961538462</v>
      </c>
      <c r="BE109" s="4">
        <f t="shared" si="1001"/>
        <v>21.65767961538462</v>
      </c>
      <c r="BF109" s="4">
        <f t="shared" si="1001"/>
        <v>61.076729411764674</v>
      </c>
      <c r="BG109" s="4">
        <f t="shared" si="1001"/>
        <v>61.076729411764674</v>
      </c>
      <c r="BH109" s="4">
        <f t="shared" si="1001"/>
        <v>61.076729411764674</v>
      </c>
      <c r="BI109" s="4">
        <f t="shared" si="1001"/>
        <v>61.076729411764674</v>
      </c>
      <c r="BJ109" s="4">
        <f t="shared" si="1001"/>
        <v>61.076729411764674</v>
      </c>
      <c r="BK109" s="4">
        <f t="shared" si="1001"/>
        <v>61.076729411764674</v>
      </c>
      <c r="BL109" s="4">
        <f t="shared" si="1001"/>
        <v>61.076729411764674</v>
      </c>
      <c r="BM109" s="4">
        <f t="shared" si="1001"/>
        <v>61.076729411764674</v>
      </c>
      <c r="BN109" s="4">
        <f t="shared" si="1001"/>
        <v>61.076729411764674</v>
      </c>
      <c r="BO109" s="4">
        <f t="shared" si="1001"/>
        <v>61.076729411764674</v>
      </c>
      <c r="BP109" s="4">
        <f t="shared" si="1001"/>
        <v>61.076729411764674</v>
      </c>
      <c r="BQ109" s="4">
        <f t="shared" ref="BQ109:CI109" si="1002">+BQ106*BQ89</f>
        <v>61.076729411764674</v>
      </c>
      <c r="BR109" s="4">
        <f t="shared" si="1002"/>
        <v>61.076729411764674</v>
      </c>
      <c r="BS109" s="4">
        <f t="shared" si="1002"/>
        <v>61.076729411764674</v>
      </c>
      <c r="BT109" s="4">
        <f t="shared" si="1002"/>
        <v>61.076729411764674</v>
      </c>
      <c r="BU109" s="4">
        <f t="shared" si="1002"/>
        <v>61.076729411764674</v>
      </c>
      <c r="BV109" s="4">
        <f t="shared" si="1002"/>
        <v>61.076729411764674</v>
      </c>
      <c r="BW109" s="4">
        <f t="shared" si="1002"/>
        <v>61.076729411764674</v>
      </c>
      <c r="BX109" s="4">
        <f t="shared" si="1002"/>
        <v>61.076729411764674</v>
      </c>
      <c r="BY109" s="4">
        <f t="shared" si="1002"/>
        <v>110.35557647058818</v>
      </c>
      <c r="BZ109" s="4">
        <f t="shared" si="1002"/>
        <v>110.35557647058818</v>
      </c>
      <c r="CA109" s="4">
        <f t="shared" si="1002"/>
        <v>110.35557647058818</v>
      </c>
      <c r="CB109" s="4">
        <f t="shared" si="1002"/>
        <v>110.35557647058818</v>
      </c>
      <c r="CC109" s="4">
        <f t="shared" si="1002"/>
        <v>110.35557647058818</v>
      </c>
      <c r="CD109" s="4">
        <f t="shared" si="1002"/>
        <v>110.35557647058818</v>
      </c>
      <c r="CE109" s="4">
        <f t="shared" si="1002"/>
        <v>110.35557647058818</v>
      </c>
      <c r="CF109" s="4">
        <f t="shared" si="1002"/>
        <v>110.35557647058818</v>
      </c>
      <c r="CG109" s="4">
        <f t="shared" si="1002"/>
        <v>110.35557647058818</v>
      </c>
      <c r="CH109" s="4">
        <f t="shared" si="1002"/>
        <v>110.35557647058818</v>
      </c>
      <c r="CI109" s="4">
        <f t="shared" si="1002"/>
        <v>110.35557647058818</v>
      </c>
    </row>
    <row r="110" spans="1:87" x14ac:dyDescent="0.25">
      <c r="A110" s="16" t="s">
        <v>203</v>
      </c>
      <c r="B110" s="2" t="s">
        <v>159</v>
      </c>
      <c r="E110" s="4">
        <f t="shared" ref="E110:AJ110" si="1003">+E89*(1-E106)</f>
        <v>1.5409440000000003</v>
      </c>
      <c r="F110" s="4">
        <f t="shared" si="1003"/>
        <v>1.5409440000000003</v>
      </c>
      <c r="G110" s="4">
        <f t="shared" si="1003"/>
        <v>1.5409440000000003</v>
      </c>
      <c r="H110" s="4">
        <f t="shared" si="1003"/>
        <v>1.5409440000000003</v>
      </c>
      <c r="I110" s="4">
        <f t="shared" si="1003"/>
        <v>1.5409440000000003</v>
      </c>
      <c r="J110" s="4">
        <f t="shared" si="1003"/>
        <v>1.5409440000000003</v>
      </c>
      <c r="K110" s="4">
        <f t="shared" si="1003"/>
        <v>1.5409440000000003</v>
      </c>
      <c r="L110" s="4">
        <f t="shared" si="1003"/>
        <v>1.5409440000000003</v>
      </c>
      <c r="M110" s="4">
        <f t="shared" si="1003"/>
        <v>1.5409440000000003</v>
      </c>
      <c r="N110" s="4">
        <f t="shared" si="1003"/>
        <v>1.5409440000000003</v>
      </c>
      <c r="O110" s="4">
        <f t="shared" si="1003"/>
        <v>1.5409440000000003</v>
      </c>
      <c r="P110" s="4">
        <f t="shared" si="1003"/>
        <v>1.5409440000000003</v>
      </c>
      <c r="Q110" s="4">
        <f t="shared" si="1003"/>
        <v>1.5480977727272731</v>
      </c>
      <c r="R110" s="4">
        <f t="shared" si="1003"/>
        <v>1.5409440000000003</v>
      </c>
      <c r="S110" s="4">
        <f t="shared" si="1003"/>
        <v>1.5409440000000003</v>
      </c>
      <c r="T110" s="4">
        <f t="shared" si="1003"/>
        <v>1.5409440000000003</v>
      </c>
      <c r="U110" s="4">
        <f t="shared" si="1003"/>
        <v>1.5409440000000003</v>
      </c>
      <c r="V110" s="4">
        <f t="shared" si="1003"/>
        <v>1.5409440000000003</v>
      </c>
      <c r="W110" s="4">
        <f t="shared" si="1003"/>
        <v>1.5409440000000003</v>
      </c>
      <c r="X110" s="4">
        <f t="shared" si="1003"/>
        <v>1.5409440000000003</v>
      </c>
      <c r="Y110" s="4">
        <f t="shared" si="1003"/>
        <v>9.2818626923076959</v>
      </c>
      <c r="Z110" s="4">
        <f t="shared" si="1003"/>
        <v>9.2818626923076959</v>
      </c>
      <c r="AA110" s="4">
        <f t="shared" si="1003"/>
        <v>9.2818626923076959</v>
      </c>
      <c r="AB110" s="4">
        <f t="shared" si="1003"/>
        <v>9.2818626923076959</v>
      </c>
      <c r="AC110" s="4">
        <f t="shared" si="1003"/>
        <v>9.2818626923076959</v>
      </c>
      <c r="AD110" s="4">
        <f t="shared" si="1003"/>
        <v>9.2818626923076959</v>
      </c>
      <c r="AE110" s="4">
        <f t="shared" si="1003"/>
        <v>9.2818626923076959</v>
      </c>
      <c r="AF110" s="4">
        <f t="shared" si="1003"/>
        <v>9.2818626923076959</v>
      </c>
      <c r="AG110" s="4">
        <f t="shared" si="1003"/>
        <v>9.2818626923076959</v>
      </c>
      <c r="AH110" s="4">
        <f t="shared" si="1003"/>
        <v>9.2818626923076959</v>
      </c>
      <c r="AI110" s="4">
        <f t="shared" si="1003"/>
        <v>9.2818626923076959</v>
      </c>
      <c r="AJ110" s="4">
        <f t="shared" si="1003"/>
        <v>9.2818626923076959</v>
      </c>
      <c r="AK110" s="4">
        <f t="shared" ref="AK110:BP110" si="1004">+AK89*(1-AK106)</f>
        <v>9.2818626923076959</v>
      </c>
      <c r="AL110" s="4">
        <f t="shared" si="1004"/>
        <v>9.2818626923076959</v>
      </c>
      <c r="AM110" s="4">
        <f t="shared" si="1004"/>
        <v>9.2818626923076959</v>
      </c>
      <c r="AN110" s="4">
        <f t="shared" si="1004"/>
        <v>9.2818626923076959</v>
      </c>
      <c r="AO110" s="4">
        <f t="shared" si="1004"/>
        <v>9.2818626923076959</v>
      </c>
      <c r="AP110" s="4">
        <f t="shared" si="1004"/>
        <v>9.2818626923076959</v>
      </c>
      <c r="AQ110" s="4">
        <f t="shared" si="1004"/>
        <v>9.2818626923076959</v>
      </c>
      <c r="AR110" s="4">
        <f t="shared" si="1004"/>
        <v>9.2818626923076959</v>
      </c>
      <c r="AS110" s="4">
        <f t="shared" si="1004"/>
        <v>9.2818626923076959</v>
      </c>
      <c r="AT110" s="4">
        <f t="shared" si="1004"/>
        <v>9.2818626923076959</v>
      </c>
      <c r="AU110" s="4">
        <f t="shared" si="1004"/>
        <v>9.2818626923076959</v>
      </c>
      <c r="AV110" s="4">
        <f t="shared" si="1004"/>
        <v>9.2818626923076959</v>
      </c>
      <c r="AW110" s="4">
        <f t="shared" si="1004"/>
        <v>9.2818626923076959</v>
      </c>
      <c r="AX110" s="4">
        <f t="shared" si="1004"/>
        <v>9.2818626923076959</v>
      </c>
      <c r="AY110" s="4">
        <f t="shared" si="1004"/>
        <v>9.2818626923076959</v>
      </c>
      <c r="AZ110" s="4">
        <f t="shared" si="1004"/>
        <v>9.2818626923076959</v>
      </c>
      <c r="BA110" s="4">
        <f t="shared" si="1004"/>
        <v>9.2818626923076959</v>
      </c>
      <c r="BB110" s="4">
        <f t="shared" si="1004"/>
        <v>9.2818626923076959</v>
      </c>
      <c r="BC110" s="4">
        <f t="shared" si="1004"/>
        <v>9.2818626923076959</v>
      </c>
      <c r="BD110" s="4">
        <f t="shared" si="1004"/>
        <v>9.2818626923076959</v>
      </c>
      <c r="BE110" s="4">
        <f t="shared" si="1004"/>
        <v>9.2818626923076959</v>
      </c>
      <c r="BF110" s="4">
        <f t="shared" si="1004"/>
        <v>26.175741176470581</v>
      </c>
      <c r="BG110" s="4">
        <f t="shared" si="1004"/>
        <v>26.175741176470581</v>
      </c>
      <c r="BH110" s="4">
        <f t="shared" si="1004"/>
        <v>26.175741176470581</v>
      </c>
      <c r="BI110" s="4">
        <f t="shared" si="1004"/>
        <v>26.175741176470581</v>
      </c>
      <c r="BJ110" s="4">
        <f t="shared" si="1004"/>
        <v>26.175741176470581</v>
      </c>
      <c r="BK110" s="4">
        <f t="shared" si="1004"/>
        <v>26.175741176470581</v>
      </c>
      <c r="BL110" s="4">
        <f t="shared" si="1004"/>
        <v>26.175741176470581</v>
      </c>
      <c r="BM110" s="4">
        <f t="shared" si="1004"/>
        <v>26.175741176470581</v>
      </c>
      <c r="BN110" s="4">
        <f t="shared" si="1004"/>
        <v>26.175741176470581</v>
      </c>
      <c r="BO110" s="4">
        <f t="shared" si="1004"/>
        <v>26.175741176470581</v>
      </c>
      <c r="BP110" s="4">
        <f t="shared" si="1004"/>
        <v>26.175741176470581</v>
      </c>
      <c r="BQ110" s="4">
        <f t="shared" ref="BQ110:CI110" si="1005">+BQ89*(1-BQ106)</f>
        <v>26.175741176470581</v>
      </c>
      <c r="BR110" s="4">
        <f t="shared" si="1005"/>
        <v>26.175741176470581</v>
      </c>
      <c r="BS110" s="4">
        <f t="shared" si="1005"/>
        <v>26.175741176470581</v>
      </c>
      <c r="BT110" s="4">
        <f t="shared" si="1005"/>
        <v>26.175741176470581</v>
      </c>
      <c r="BU110" s="4">
        <f t="shared" si="1005"/>
        <v>26.175741176470581</v>
      </c>
      <c r="BV110" s="4">
        <f t="shared" si="1005"/>
        <v>26.175741176470581</v>
      </c>
      <c r="BW110" s="4">
        <f t="shared" si="1005"/>
        <v>26.175741176470581</v>
      </c>
      <c r="BX110" s="4">
        <f t="shared" si="1005"/>
        <v>26.175741176470581</v>
      </c>
      <c r="BY110" s="4">
        <f t="shared" si="1005"/>
        <v>47.295247058823513</v>
      </c>
      <c r="BZ110" s="4">
        <f t="shared" si="1005"/>
        <v>47.295247058823513</v>
      </c>
      <c r="CA110" s="4">
        <f t="shared" si="1005"/>
        <v>47.295247058823513</v>
      </c>
      <c r="CB110" s="4">
        <f t="shared" si="1005"/>
        <v>47.295247058823513</v>
      </c>
      <c r="CC110" s="4">
        <f t="shared" si="1005"/>
        <v>47.295247058823513</v>
      </c>
      <c r="CD110" s="4">
        <f t="shared" si="1005"/>
        <v>47.295247058823513</v>
      </c>
      <c r="CE110" s="4">
        <f t="shared" si="1005"/>
        <v>47.295247058823513</v>
      </c>
      <c r="CF110" s="4">
        <f t="shared" si="1005"/>
        <v>47.295247058823513</v>
      </c>
      <c r="CG110" s="4">
        <f t="shared" si="1005"/>
        <v>47.295247058823513</v>
      </c>
      <c r="CH110" s="4">
        <f t="shared" si="1005"/>
        <v>47.295247058823513</v>
      </c>
      <c r="CI110" s="4">
        <f t="shared" si="1005"/>
        <v>47.295247058823513</v>
      </c>
    </row>
    <row r="111" spans="1:87" x14ac:dyDescent="0.25">
      <c r="A111" s="16" t="s">
        <v>216</v>
      </c>
      <c r="B111" s="2" t="s">
        <v>215</v>
      </c>
      <c r="E111" s="4">
        <f t="shared" ref="E111:AJ111" si="1006">+(1-E108)^E14</f>
        <v>0.49512348114038318</v>
      </c>
      <c r="F111" s="4">
        <f t="shared" si="1006"/>
        <v>0.78466821004658727</v>
      </c>
      <c r="G111" s="4">
        <f t="shared" si="1006"/>
        <v>0.78466821004658727</v>
      </c>
      <c r="H111" s="4">
        <f t="shared" si="1006"/>
        <v>0.78466821004658727</v>
      </c>
      <c r="I111" s="4">
        <f t="shared" si="1006"/>
        <v>0.49512348114038318</v>
      </c>
      <c r="J111" s="4">
        <f t="shared" si="1006"/>
        <v>0.49512348114038318</v>
      </c>
      <c r="K111" s="4">
        <f t="shared" si="1006"/>
        <v>0.49512348114038318</v>
      </c>
      <c r="L111" s="4">
        <f t="shared" si="1006"/>
        <v>0.49512348114038318</v>
      </c>
      <c r="M111" s="4">
        <f t="shared" si="1006"/>
        <v>0.78466821004658727</v>
      </c>
      <c r="N111" s="4">
        <f t="shared" si="1006"/>
        <v>0.56539782613090972</v>
      </c>
      <c r="O111" s="4">
        <f t="shared" si="1006"/>
        <v>0.6791512341576551</v>
      </c>
      <c r="P111" s="4">
        <f t="shared" si="1006"/>
        <v>0.82615434238116048</v>
      </c>
      <c r="Q111" s="4">
        <f t="shared" si="1006"/>
        <v>0.86603079379305259</v>
      </c>
      <c r="R111" s="4">
        <f t="shared" si="1006"/>
        <v>0.82615434238116048</v>
      </c>
      <c r="S111" s="4">
        <f t="shared" si="1006"/>
        <v>0.6791512341576551</v>
      </c>
      <c r="T111" s="4">
        <f t="shared" si="1006"/>
        <v>0.6791512341576551</v>
      </c>
      <c r="U111" s="4">
        <f t="shared" si="1006"/>
        <v>0.6791512341576551</v>
      </c>
      <c r="V111" s="4">
        <f t="shared" si="1006"/>
        <v>0.6791512341576551</v>
      </c>
      <c r="W111" s="4">
        <f t="shared" si="1006"/>
        <v>0.82615434238116048</v>
      </c>
      <c r="X111" s="4">
        <f t="shared" si="1006"/>
        <v>0.73062177172880549</v>
      </c>
      <c r="Y111" s="4">
        <f t="shared" si="1006"/>
        <v>0.67555881241336702</v>
      </c>
      <c r="Z111" s="4">
        <f t="shared" si="1006"/>
        <v>0.97097110644245932</v>
      </c>
      <c r="AA111" s="4">
        <f t="shared" si="1006"/>
        <v>0.8462955623372761</v>
      </c>
      <c r="AB111" s="4">
        <f t="shared" si="1006"/>
        <v>0.8462955623372761</v>
      </c>
      <c r="AC111" s="4">
        <f t="shared" si="1006"/>
        <v>0.8462955623372761</v>
      </c>
      <c r="AD111" s="4">
        <f t="shared" si="1006"/>
        <v>0.68220971290739407</v>
      </c>
      <c r="AE111" s="4">
        <f t="shared" si="1006"/>
        <v>0.68220971290739407</v>
      </c>
      <c r="AF111" s="4">
        <f t="shared" si="1006"/>
        <v>0.68220971290739407</v>
      </c>
      <c r="AG111" s="4">
        <f t="shared" si="1006"/>
        <v>0.68220971290739407</v>
      </c>
      <c r="AH111" s="4">
        <f t="shared" si="1006"/>
        <v>0.8462955623372761</v>
      </c>
      <c r="AI111" s="4">
        <f t="shared" si="1006"/>
        <v>0.73328967913218457</v>
      </c>
      <c r="AJ111" s="4">
        <f t="shared" si="1006"/>
        <v>0.74655865556867684</v>
      </c>
      <c r="AK111" s="4">
        <f t="shared" ref="AK111:BP111" si="1007">+(1-AK108)^AK14</f>
        <v>0.97516675096610372</v>
      </c>
      <c r="AL111" s="4">
        <f t="shared" si="1007"/>
        <v>0.86473882188890971</v>
      </c>
      <c r="AM111" s="4">
        <f t="shared" si="1007"/>
        <v>0.86473882188890971</v>
      </c>
      <c r="AN111" s="4">
        <f t="shared" si="1007"/>
        <v>0.86473882188890971</v>
      </c>
      <c r="AO111" s="4">
        <f t="shared" si="1007"/>
        <v>0.74655865556867684</v>
      </c>
      <c r="AP111" s="4">
        <f t="shared" si="1007"/>
        <v>0.74655865556867684</v>
      </c>
      <c r="AQ111" s="4">
        <f t="shared" si="1007"/>
        <v>0.74655865556867684</v>
      </c>
      <c r="AR111" s="4">
        <f t="shared" si="1007"/>
        <v>0.74655865556867684</v>
      </c>
      <c r="AS111" s="4">
        <f t="shared" si="1007"/>
        <v>0.86473882188890971</v>
      </c>
      <c r="AT111" s="4">
        <f t="shared" si="1007"/>
        <v>0.78891554519850604</v>
      </c>
      <c r="AU111" s="4">
        <f t="shared" si="1007"/>
        <v>0.82904239363426557</v>
      </c>
      <c r="AV111" s="4">
        <f t="shared" si="1007"/>
        <v>0.98225628734932591</v>
      </c>
      <c r="AW111" s="4">
        <f t="shared" si="1007"/>
        <v>0.89663279060261403</v>
      </c>
      <c r="AX111" s="4">
        <f t="shared" si="1007"/>
        <v>0.89663279060261403</v>
      </c>
      <c r="AY111" s="4">
        <f t="shared" si="1007"/>
        <v>0.89663279060261403</v>
      </c>
      <c r="AZ111" s="4">
        <f t="shared" si="1007"/>
        <v>0.82904239363426557</v>
      </c>
      <c r="BA111" s="4">
        <f t="shared" si="1007"/>
        <v>0.82904239363426557</v>
      </c>
      <c r="BB111" s="4">
        <f t="shared" si="1007"/>
        <v>0.82904239363426557</v>
      </c>
      <c r="BC111" s="4">
        <f t="shared" si="1007"/>
        <v>0.82904239363426557</v>
      </c>
      <c r="BD111" s="4">
        <f t="shared" si="1007"/>
        <v>0.89663279060261403</v>
      </c>
      <c r="BE111" s="4">
        <f t="shared" si="1007"/>
        <v>0.85891487485049678</v>
      </c>
      <c r="BF111" s="4">
        <f t="shared" si="1007"/>
        <v>0.56409768337780586</v>
      </c>
      <c r="BG111" s="4">
        <f t="shared" si="1007"/>
        <v>0.74214179467940888</v>
      </c>
      <c r="BH111" s="4">
        <f t="shared" si="1007"/>
        <v>0.74214179467940888</v>
      </c>
      <c r="BI111" s="4">
        <f t="shared" si="1007"/>
        <v>0.74214179467940888</v>
      </c>
      <c r="BJ111" s="4">
        <f t="shared" si="1007"/>
        <v>0.56409768337780586</v>
      </c>
      <c r="BK111" s="4">
        <f t="shared" si="1007"/>
        <v>0.56409768337780586</v>
      </c>
      <c r="BL111" s="4">
        <f t="shared" si="1007"/>
        <v>0.56409768337780586</v>
      </c>
      <c r="BM111" s="4">
        <f t="shared" si="1007"/>
        <v>0.56409768337780586</v>
      </c>
      <c r="BN111" s="4">
        <f t="shared" si="1007"/>
        <v>0.62849333620519121</v>
      </c>
      <c r="BO111" s="4">
        <f t="shared" si="1007"/>
        <v>0.63273127182914957</v>
      </c>
      <c r="BP111" s="4">
        <f t="shared" si="1007"/>
        <v>0.83243795438629742</v>
      </c>
      <c r="BQ111" s="4">
        <f t="shared" ref="BQ111:CI111" si="1008">+(1-BQ108)^BQ14</f>
        <v>0.83243795438629742</v>
      </c>
      <c r="BR111" s="4">
        <f t="shared" si="1008"/>
        <v>0.83243795438629742</v>
      </c>
      <c r="BS111" s="4">
        <f t="shared" si="1008"/>
        <v>0.63273127182914957</v>
      </c>
      <c r="BT111" s="4">
        <f t="shared" si="1008"/>
        <v>0.63273127182914957</v>
      </c>
      <c r="BU111" s="4">
        <f t="shared" si="1008"/>
        <v>0.63273127182914957</v>
      </c>
      <c r="BV111" s="4">
        <f t="shared" si="1008"/>
        <v>0.63273127182914957</v>
      </c>
      <c r="BW111" s="4">
        <f t="shared" si="1008"/>
        <v>0.83243795438629742</v>
      </c>
      <c r="BX111" s="4">
        <f t="shared" si="1008"/>
        <v>0.68984375859292346</v>
      </c>
      <c r="BY111" s="4">
        <f t="shared" si="1008"/>
        <v>0.62595354847764473</v>
      </c>
      <c r="BZ111" s="4">
        <f t="shared" si="1008"/>
        <v>0.83162859624144159</v>
      </c>
      <c r="CA111" s="4">
        <f t="shared" si="1008"/>
        <v>0.83162859624144159</v>
      </c>
      <c r="CB111" s="4">
        <f t="shared" si="1008"/>
        <v>0.83162859624144159</v>
      </c>
      <c r="CC111" s="4">
        <f t="shared" si="1008"/>
        <v>0.62595354847764473</v>
      </c>
      <c r="CD111" s="4">
        <f t="shared" si="1008"/>
        <v>0.62595354847764473</v>
      </c>
      <c r="CE111" s="4">
        <f t="shared" si="1008"/>
        <v>0.62595354847764473</v>
      </c>
      <c r="CF111" s="4">
        <f t="shared" si="1008"/>
        <v>0.62595354847764473</v>
      </c>
      <c r="CG111" s="4">
        <f t="shared" si="1008"/>
        <v>0.83162859624144159</v>
      </c>
      <c r="CH111" s="4">
        <f t="shared" si="1008"/>
        <v>0.96758199166737247</v>
      </c>
      <c r="CI111" s="4">
        <f t="shared" si="1008"/>
        <v>0.68384336661422962</v>
      </c>
    </row>
    <row r="112" spans="1:87" x14ac:dyDescent="0.25">
      <c r="A112" s="16" t="s">
        <v>214</v>
      </c>
      <c r="B112" s="2" t="s">
        <v>215</v>
      </c>
      <c r="E112" s="4">
        <f t="shared" ref="E112:L112" si="1009">1-E111</f>
        <v>0.50487651885961682</v>
      </c>
      <c r="F112" s="4">
        <f t="shared" si="1009"/>
        <v>0.21533178995341273</v>
      </c>
      <c r="G112" s="4">
        <f t="shared" si="1009"/>
        <v>0.21533178995341273</v>
      </c>
      <c r="H112" s="4">
        <f t="shared" si="1009"/>
        <v>0.21533178995341273</v>
      </c>
      <c r="I112" s="4">
        <f t="shared" si="1009"/>
        <v>0.50487651885961682</v>
      </c>
      <c r="J112" s="4">
        <f t="shared" si="1009"/>
        <v>0.50487651885961682</v>
      </c>
      <c r="K112" s="4">
        <f t="shared" si="1009"/>
        <v>0.50487651885961682</v>
      </c>
      <c r="L112" s="4">
        <f t="shared" si="1009"/>
        <v>0.50487651885961682</v>
      </c>
      <c r="M112" s="4">
        <f t="shared" ref="M112:N112" si="1010">1-M111</f>
        <v>0.21533178995341273</v>
      </c>
      <c r="N112" s="4">
        <f t="shared" si="1010"/>
        <v>0.43460217386909028</v>
      </c>
      <c r="O112" s="4">
        <f t="shared" ref="O112:W112" si="1011">1-O111</f>
        <v>0.3208487658423449</v>
      </c>
      <c r="P112" s="4">
        <f t="shared" ref="P112:R112" si="1012">1-P111</f>
        <v>0.17384565761883952</v>
      </c>
      <c r="Q112" s="4">
        <f t="shared" si="1012"/>
        <v>0.13396920620694741</v>
      </c>
      <c r="R112" s="4">
        <f t="shared" si="1012"/>
        <v>0.17384565761883952</v>
      </c>
      <c r="S112" s="4">
        <f t="shared" si="1011"/>
        <v>0.3208487658423449</v>
      </c>
      <c r="T112" s="4">
        <f t="shared" ref="T112:U112" si="1013">1-T111</f>
        <v>0.3208487658423449</v>
      </c>
      <c r="U112" s="4">
        <f t="shared" si="1013"/>
        <v>0.3208487658423449</v>
      </c>
      <c r="V112" s="4">
        <f t="shared" ref="V112" si="1014">1-V111</f>
        <v>0.3208487658423449</v>
      </c>
      <c r="W112" s="4">
        <f t="shared" si="1011"/>
        <v>0.17384565761883952</v>
      </c>
      <c r="X112" s="4">
        <f t="shared" ref="X112" si="1015">1-X111</f>
        <v>0.26937822827119451</v>
      </c>
      <c r="Y112" s="4">
        <f t="shared" ref="Y112:AH112" si="1016">1-Y111</f>
        <v>0.32444118758663298</v>
      </c>
      <c r="Z112" s="4">
        <f t="shared" ref="Z112" si="1017">1-Z111</f>
        <v>2.902889355754068E-2</v>
      </c>
      <c r="AA112" s="4">
        <f t="shared" ref="AA112:AC112" si="1018">1-AA111</f>
        <v>0.1537044376627239</v>
      </c>
      <c r="AB112" s="4">
        <f t="shared" si="1018"/>
        <v>0.1537044376627239</v>
      </c>
      <c r="AC112" s="4">
        <f t="shared" si="1018"/>
        <v>0.1537044376627239</v>
      </c>
      <c r="AD112" s="4">
        <f t="shared" si="1016"/>
        <v>0.31779028709260593</v>
      </c>
      <c r="AE112" s="4">
        <f t="shared" ref="AE112:AF112" si="1019">1-AE111</f>
        <v>0.31779028709260593</v>
      </c>
      <c r="AF112" s="4">
        <f t="shared" si="1019"/>
        <v>0.31779028709260593</v>
      </c>
      <c r="AG112" s="4">
        <f t="shared" ref="AG112" si="1020">1-AG111</f>
        <v>0.31779028709260593</v>
      </c>
      <c r="AH112" s="4">
        <f t="shared" si="1016"/>
        <v>0.1537044376627239</v>
      </c>
      <c r="AI112" s="4">
        <f t="shared" ref="AI112" si="1021">1-AI111</f>
        <v>0.26671032086781543</v>
      </c>
      <c r="AJ112" s="4">
        <f t="shared" ref="AJ112:AS112" si="1022">1-AJ111</f>
        <v>0.25344134443132316</v>
      </c>
      <c r="AK112" s="4">
        <f t="shared" ref="AK112" si="1023">1-AK111</f>
        <v>2.4833249033896276E-2</v>
      </c>
      <c r="AL112" s="4">
        <f t="shared" ref="AL112:AN112" si="1024">1-AL111</f>
        <v>0.13526117811109029</v>
      </c>
      <c r="AM112" s="4">
        <f t="shared" si="1024"/>
        <v>0.13526117811109029</v>
      </c>
      <c r="AN112" s="4">
        <f t="shared" si="1024"/>
        <v>0.13526117811109029</v>
      </c>
      <c r="AO112" s="4">
        <f t="shared" si="1022"/>
        <v>0.25344134443132316</v>
      </c>
      <c r="AP112" s="4">
        <f t="shared" ref="AP112:AQ112" si="1025">1-AP111</f>
        <v>0.25344134443132316</v>
      </c>
      <c r="AQ112" s="4">
        <f t="shared" si="1025"/>
        <v>0.25344134443132316</v>
      </c>
      <c r="AR112" s="4">
        <f t="shared" ref="AR112" si="1026">1-AR111</f>
        <v>0.25344134443132316</v>
      </c>
      <c r="AS112" s="4">
        <f t="shared" si="1022"/>
        <v>0.13526117811109029</v>
      </c>
      <c r="AT112" s="4">
        <f t="shared" ref="AT112" si="1027">1-AT111</f>
        <v>0.21108445480149396</v>
      </c>
      <c r="AU112" s="4">
        <f t="shared" ref="AU112:BD112" si="1028">1-AU111</f>
        <v>0.17095760636573443</v>
      </c>
      <c r="AV112" s="4">
        <f t="shared" ref="AV112" si="1029">1-AV111</f>
        <v>1.7743712650674093E-2</v>
      </c>
      <c r="AW112" s="4">
        <f t="shared" ref="AW112:AY112" si="1030">1-AW111</f>
        <v>0.10336720939738597</v>
      </c>
      <c r="AX112" s="4">
        <f t="shared" si="1030"/>
        <v>0.10336720939738597</v>
      </c>
      <c r="AY112" s="4">
        <f t="shared" si="1030"/>
        <v>0.10336720939738597</v>
      </c>
      <c r="AZ112" s="4">
        <f t="shared" si="1028"/>
        <v>0.17095760636573443</v>
      </c>
      <c r="BA112" s="4">
        <f t="shared" ref="BA112:BB112" si="1031">1-BA111</f>
        <v>0.17095760636573443</v>
      </c>
      <c r="BB112" s="4">
        <f t="shared" si="1031"/>
        <v>0.17095760636573443</v>
      </c>
      <c r="BC112" s="4">
        <f t="shared" ref="BC112" si="1032">1-BC111</f>
        <v>0.17095760636573443</v>
      </c>
      <c r="BD112" s="4">
        <f t="shared" si="1028"/>
        <v>0.10336720939738597</v>
      </c>
      <c r="BE112" s="4">
        <f t="shared" ref="BE112" si="1033">1-BE111</f>
        <v>0.14108512514950322</v>
      </c>
      <c r="BF112" s="4">
        <f t="shared" ref="BF112:BS112" si="1034">1-BF111</f>
        <v>0.43590231662219414</v>
      </c>
      <c r="BG112" s="4">
        <f t="shared" ref="BG112:BI112" si="1035">1-BG111</f>
        <v>0.25785820532059112</v>
      </c>
      <c r="BH112" s="4">
        <f t="shared" si="1035"/>
        <v>0.25785820532059112</v>
      </c>
      <c r="BI112" s="4">
        <f t="shared" si="1035"/>
        <v>0.25785820532059112</v>
      </c>
      <c r="BJ112" s="4">
        <f t="shared" si="1034"/>
        <v>0.43590231662219414</v>
      </c>
      <c r="BK112" s="4">
        <f t="shared" ref="BK112:BL112" si="1036">1-BK111</f>
        <v>0.43590231662219414</v>
      </c>
      <c r="BL112" s="4">
        <f t="shared" si="1036"/>
        <v>0.43590231662219414</v>
      </c>
      <c r="BM112" s="4">
        <f t="shared" ref="BM112" si="1037">1-BM111</f>
        <v>0.43590231662219414</v>
      </c>
      <c r="BN112" s="4">
        <f t="shared" ref="BN112" si="1038">1-BN111</f>
        <v>0.37150666379480879</v>
      </c>
      <c r="BO112" s="4">
        <f t="shared" si="1034"/>
        <v>0.36726872817085043</v>
      </c>
      <c r="BP112" s="4">
        <f t="shared" ref="BP112:BR112" si="1039">1-BP111</f>
        <v>0.16756204561370258</v>
      </c>
      <c r="BQ112" s="4">
        <f t="shared" si="1039"/>
        <v>0.16756204561370258</v>
      </c>
      <c r="BR112" s="4">
        <f t="shared" si="1039"/>
        <v>0.16756204561370258</v>
      </c>
      <c r="BS112" s="4">
        <f t="shared" si="1034"/>
        <v>0.36726872817085043</v>
      </c>
      <c r="BT112" s="4">
        <f t="shared" ref="BT112:BU112" si="1040">1-BT111</f>
        <v>0.36726872817085043</v>
      </c>
      <c r="BU112" s="4">
        <f t="shared" si="1040"/>
        <v>0.36726872817085043</v>
      </c>
      <c r="BV112" s="4">
        <f t="shared" ref="BV112" si="1041">1-BV111</f>
        <v>0.36726872817085043</v>
      </c>
      <c r="BW112" s="4">
        <f t="shared" ref="BW112" si="1042">1-BW111</f>
        <v>0.16756204561370258</v>
      </c>
      <c r="BX112" s="4">
        <f t="shared" ref="BX112" si="1043">1-BX111</f>
        <v>0.31015624140707654</v>
      </c>
      <c r="BY112" s="4">
        <f t="shared" ref="BY112:CH112" si="1044">1-BY111</f>
        <v>0.37404645152235527</v>
      </c>
      <c r="BZ112" s="4">
        <f t="shared" ref="BZ112:CB112" si="1045">1-BZ111</f>
        <v>0.16837140375855841</v>
      </c>
      <c r="CA112" s="4">
        <f t="shared" si="1045"/>
        <v>0.16837140375855841</v>
      </c>
      <c r="CB112" s="4">
        <f t="shared" si="1045"/>
        <v>0.16837140375855841</v>
      </c>
      <c r="CC112" s="4">
        <f t="shared" si="1044"/>
        <v>0.37404645152235527</v>
      </c>
      <c r="CD112" s="4">
        <f t="shared" ref="CD112:CE112" si="1046">1-CD111</f>
        <v>0.37404645152235527</v>
      </c>
      <c r="CE112" s="4">
        <f t="shared" si="1046"/>
        <v>0.37404645152235527</v>
      </c>
      <c r="CF112" s="4">
        <f t="shared" ref="CF112" si="1047">1-CF111</f>
        <v>0.37404645152235527</v>
      </c>
      <c r="CG112" s="4">
        <f t="shared" ref="CG112" si="1048">1-CG111</f>
        <v>0.16837140375855841</v>
      </c>
      <c r="CH112" s="4">
        <f t="shared" si="1044"/>
        <v>3.2418008332627535E-2</v>
      </c>
      <c r="CI112" s="4">
        <f t="shared" ref="CI112" si="1049">1-CI111</f>
        <v>0.31615663338577038</v>
      </c>
    </row>
    <row r="113" spans="1:87" x14ac:dyDescent="0.25">
      <c r="A113" s="16" t="s">
        <v>207</v>
      </c>
      <c r="B113" s="2" t="s">
        <v>204</v>
      </c>
      <c r="E113" s="4">
        <f t="shared" ref="E113:AJ113" si="1050">+E112/E72</f>
        <v>7.5731477828942517E-2</v>
      </c>
      <c r="F113" s="4">
        <f t="shared" si="1050"/>
        <v>3.2299768493011909E-2</v>
      </c>
      <c r="G113" s="4">
        <f t="shared" si="1050"/>
        <v>3.2299768493011909E-2</v>
      </c>
      <c r="H113" s="4">
        <f t="shared" si="1050"/>
        <v>3.2299768493011909E-2</v>
      </c>
      <c r="I113" s="4">
        <f t="shared" si="1050"/>
        <v>7.5731477828942517E-2</v>
      </c>
      <c r="J113" s="4">
        <f t="shared" si="1050"/>
        <v>7.5731477828942517E-2</v>
      </c>
      <c r="K113" s="4">
        <f t="shared" si="1050"/>
        <v>7.5731477828942517E-2</v>
      </c>
      <c r="L113" s="4">
        <f t="shared" si="1050"/>
        <v>7.5731477828942517E-2</v>
      </c>
      <c r="M113" s="4">
        <f t="shared" si="1050"/>
        <v>3.2299768493011909E-2</v>
      </c>
      <c r="N113" s="4">
        <f t="shared" si="1050"/>
        <v>6.5190326080363542E-2</v>
      </c>
      <c r="O113" s="4">
        <f t="shared" si="1050"/>
        <v>4.8127314876351732E-2</v>
      </c>
      <c r="P113" s="4">
        <f t="shared" si="1050"/>
        <v>2.6076848642825928E-2</v>
      </c>
      <c r="Q113" s="4">
        <f t="shared" si="1050"/>
        <v>2.0095380931042111E-2</v>
      </c>
      <c r="R113" s="4">
        <f t="shared" si="1050"/>
        <v>2.6076848642825928E-2</v>
      </c>
      <c r="S113" s="4">
        <f t="shared" si="1050"/>
        <v>4.8127314876351732E-2</v>
      </c>
      <c r="T113" s="4">
        <f t="shared" si="1050"/>
        <v>4.8127314876351732E-2</v>
      </c>
      <c r="U113" s="4">
        <f t="shared" si="1050"/>
        <v>4.8127314876351732E-2</v>
      </c>
      <c r="V113" s="4">
        <f t="shared" si="1050"/>
        <v>4.8127314876351732E-2</v>
      </c>
      <c r="W113" s="4">
        <f t="shared" si="1050"/>
        <v>2.6076848642825928E-2</v>
      </c>
      <c r="X113" s="4">
        <f t="shared" si="1050"/>
        <v>4.0406734240679178E-2</v>
      </c>
      <c r="Y113" s="4">
        <f t="shared" si="1050"/>
        <v>4.8666178137994946E-2</v>
      </c>
      <c r="Z113" s="4">
        <f t="shared" si="1050"/>
        <v>4.3543340336311019E-3</v>
      </c>
      <c r="AA113" s="4">
        <f t="shared" si="1050"/>
        <v>2.3055665649408585E-2</v>
      </c>
      <c r="AB113" s="4">
        <f t="shared" si="1050"/>
        <v>2.3055665649408585E-2</v>
      </c>
      <c r="AC113" s="4">
        <f t="shared" si="1050"/>
        <v>2.3055665649408585E-2</v>
      </c>
      <c r="AD113" s="4">
        <f t="shared" si="1050"/>
        <v>4.7668543063890886E-2</v>
      </c>
      <c r="AE113" s="4">
        <f t="shared" si="1050"/>
        <v>4.7668543063890886E-2</v>
      </c>
      <c r="AF113" s="4">
        <f t="shared" si="1050"/>
        <v>4.7668543063890886E-2</v>
      </c>
      <c r="AG113" s="4">
        <f t="shared" si="1050"/>
        <v>4.7668543063890886E-2</v>
      </c>
      <c r="AH113" s="4">
        <f t="shared" si="1050"/>
        <v>2.3055665649408585E-2</v>
      </c>
      <c r="AI113" s="4">
        <f t="shared" si="1050"/>
        <v>4.0006548130172313E-2</v>
      </c>
      <c r="AJ113" s="4">
        <f t="shared" si="1050"/>
        <v>3.8016201664698469E-2</v>
      </c>
      <c r="AK113" s="4">
        <f t="shared" ref="AK113:BP113" si="1051">+AK112/AK72</f>
        <v>3.7249873550844414E-3</v>
      </c>
      <c r="AL113" s="4">
        <f t="shared" si="1051"/>
        <v>2.0289176716663544E-2</v>
      </c>
      <c r="AM113" s="4">
        <f t="shared" si="1051"/>
        <v>2.0289176716663544E-2</v>
      </c>
      <c r="AN113" s="4">
        <f t="shared" si="1051"/>
        <v>2.0289176716663544E-2</v>
      </c>
      <c r="AO113" s="4">
        <f t="shared" si="1051"/>
        <v>3.8016201664698469E-2</v>
      </c>
      <c r="AP113" s="4">
        <f t="shared" si="1051"/>
        <v>3.8016201664698469E-2</v>
      </c>
      <c r="AQ113" s="4">
        <f t="shared" si="1051"/>
        <v>3.8016201664698469E-2</v>
      </c>
      <c r="AR113" s="4">
        <f t="shared" si="1051"/>
        <v>3.8016201664698469E-2</v>
      </c>
      <c r="AS113" s="4">
        <f t="shared" si="1051"/>
        <v>2.0289176716663544E-2</v>
      </c>
      <c r="AT113" s="4">
        <f t="shared" si="1051"/>
        <v>3.1662668220224094E-2</v>
      </c>
      <c r="AU113" s="4">
        <f t="shared" si="1051"/>
        <v>2.5643640954860162E-2</v>
      </c>
      <c r="AV113" s="4">
        <f t="shared" si="1051"/>
        <v>2.6615568976011139E-3</v>
      </c>
      <c r="AW113" s="4">
        <f t="shared" si="1051"/>
        <v>1.5505081409607895E-2</v>
      </c>
      <c r="AX113" s="4">
        <f t="shared" si="1051"/>
        <v>1.5505081409607895E-2</v>
      </c>
      <c r="AY113" s="4">
        <f t="shared" si="1051"/>
        <v>1.5505081409607895E-2</v>
      </c>
      <c r="AZ113" s="4">
        <f t="shared" si="1051"/>
        <v>2.5643640954860162E-2</v>
      </c>
      <c r="BA113" s="4">
        <f t="shared" si="1051"/>
        <v>2.5643640954860162E-2</v>
      </c>
      <c r="BB113" s="4">
        <f t="shared" si="1051"/>
        <v>2.5643640954860162E-2</v>
      </c>
      <c r="BC113" s="4">
        <f t="shared" si="1051"/>
        <v>2.5643640954860162E-2</v>
      </c>
      <c r="BD113" s="4">
        <f t="shared" si="1051"/>
        <v>1.5505081409607895E-2</v>
      </c>
      <c r="BE113" s="4">
        <f t="shared" si="1051"/>
        <v>2.1162768772425483E-2</v>
      </c>
      <c r="BF113" s="4">
        <f t="shared" si="1051"/>
        <v>6.5385347493329124E-2</v>
      </c>
      <c r="BG113" s="4">
        <f t="shared" si="1051"/>
        <v>3.8678730798088666E-2</v>
      </c>
      <c r="BH113" s="4">
        <f t="shared" si="1051"/>
        <v>3.8678730798088666E-2</v>
      </c>
      <c r="BI113" s="4">
        <f t="shared" si="1051"/>
        <v>3.8678730798088666E-2</v>
      </c>
      <c r="BJ113" s="4">
        <f t="shared" si="1051"/>
        <v>6.5385347493329124E-2</v>
      </c>
      <c r="BK113" s="4">
        <f t="shared" si="1051"/>
        <v>6.5385347493329124E-2</v>
      </c>
      <c r="BL113" s="4">
        <f t="shared" si="1051"/>
        <v>6.5385347493329124E-2</v>
      </c>
      <c r="BM113" s="4">
        <f t="shared" si="1051"/>
        <v>6.5385347493329124E-2</v>
      </c>
      <c r="BN113" s="4">
        <f t="shared" si="1051"/>
        <v>5.5725999569221314E-2</v>
      </c>
      <c r="BO113" s="4">
        <f t="shared" si="1051"/>
        <v>5.5090309225627562E-2</v>
      </c>
      <c r="BP113" s="4">
        <f t="shared" si="1051"/>
        <v>2.5134306842055386E-2</v>
      </c>
      <c r="BQ113" s="4">
        <f t="shared" ref="BQ113:CI113" si="1052">+BQ112/BQ72</f>
        <v>2.5134306842055386E-2</v>
      </c>
      <c r="BR113" s="4">
        <f t="shared" si="1052"/>
        <v>2.5134306842055386E-2</v>
      </c>
      <c r="BS113" s="4">
        <f t="shared" si="1052"/>
        <v>5.5090309225627562E-2</v>
      </c>
      <c r="BT113" s="4">
        <f t="shared" si="1052"/>
        <v>5.5090309225627562E-2</v>
      </c>
      <c r="BU113" s="4">
        <f t="shared" si="1052"/>
        <v>5.5090309225627562E-2</v>
      </c>
      <c r="BV113" s="4">
        <f t="shared" si="1052"/>
        <v>5.5090309225627562E-2</v>
      </c>
      <c r="BW113" s="4">
        <f t="shared" si="1052"/>
        <v>2.5134306842055386E-2</v>
      </c>
      <c r="BX113" s="4">
        <f t="shared" si="1052"/>
        <v>4.6523436211061482E-2</v>
      </c>
      <c r="BY113" s="4">
        <f t="shared" si="1052"/>
        <v>5.6106967728353288E-2</v>
      </c>
      <c r="BZ113" s="4">
        <f t="shared" si="1052"/>
        <v>2.525571056378376E-2</v>
      </c>
      <c r="CA113" s="4">
        <f t="shared" si="1052"/>
        <v>2.525571056378376E-2</v>
      </c>
      <c r="CB113" s="4">
        <f t="shared" si="1052"/>
        <v>2.525571056378376E-2</v>
      </c>
      <c r="CC113" s="4">
        <f t="shared" si="1052"/>
        <v>5.6106967728353288E-2</v>
      </c>
      <c r="CD113" s="4">
        <f t="shared" si="1052"/>
        <v>5.6106967728353288E-2</v>
      </c>
      <c r="CE113" s="4">
        <f t="shared" si="1052"/>
        <v>5.6106967728353288E-2</v>
      </c>
      <c r="CF113" s="4">
        <f t="shared" si="1052"/>
        <v>5.6106967728353288E-2</v>
      </c>
      <c r="CG113" s="4">
        <f t="shared" si="1052"/>
        <v>2.525571056378376E-2</v>
      </c>
      <c r="CH113" s="4">
        <f t="shared" si="1052"/>
        <v>4.8627012498941302E-3</v>
      </c>
      <c r="CI113" s="4">
        <f t="shared" si="1052"/>
        <v>4.7423495007865551E-2</v>
      </c>
    </row>
    <row r="114" spans="1:87" x14ac:dyDescent="0.25">
      <c r="A114" s="16" t="s">
        <v>208</v>
      </c>
      <c r="B114" s="2" t="s">
        <v>273</v>
      </c>
      <c r="E114" s="4">
        <f t="shared" ref="E114:AJ114" si="1053">+E113*E89*E106</f>
        <v>0.27229525486716466</v>
      </c>
      <c r="F114" s="4">
        <f t="shared" si="1053"/>
        <v>0.11613498040829007</v>
      </c>
      <c r="G114" s="4">
        <f t="shared" si="1053"/>
        <v>0.11613498040829007</v>
      </c>
      <c r="H114" s="4">
        <f t="shared" si="1053"/>
        <v>0.11613498040829007</v>
      </c>
      <c r="I114" s="4">
        <f t="shared" si="1053"/>
        <v>0.27229525486716466</v>
      </c>
      <c r="J114" s="4">
        <f t="shared" si="1053"/>
        <v>0.27229525486716466</v>
      </c>
      <c r="K114" s="4">
        <f t="shared" si="1053"/>
        <v>0.27229525486716466</v>
      </c>
      <c r="L114" s="4">
        <f t="shared" si="1053"/>
        <v>0.27229525486716466</v>
      </c>
      <c r="M114" s="4">
        <f t="shared" si="1053"/>
        <v>0.11613498040829007</v>
      </c>
      <c r="N114" s="4">
        <f t="shared" si="1053"/>
        <v>0.23439416427368601</v>
      </c>
      <c r="O114" s="4">
        <f t="shared" si="1053"/>
        <v>0.1730434932212582</v>
      </c>
      <c r="P114" s="4">
        <f t="shared" si="1053"/>
        <v>9.3760248061831766E-2</v>
      </c>
      <c r="Q114" s="4">
        <f t="shared" si="1053"/>
        <v>7.258910041005559E-2</v>
      </c>
      <c r="R114" s="4">
        <f t="shared" si="1053"/>
        <v>9.3760248061831766E-2</v>
      </c>
      <c r="S114" s="4">
        <f t="shared" si="1053"/>
        <v>0.1730434932212582</v>
      </c>
      <c r="T114" s="4">
        <f t="shared" si="1053"/>
        <v>0.1730434932212582</v>
      </c>
      <c r="U114" s="4">
        <f t="shared" si="1053"/>
        <v>0.1730434932212582</v>
      </c>
      <c r="V114" s="4">
        <f t="shared" si="1053"/>
        <v>0.1730434932212582</v>
      </c>
      <c r="W114" s="4">
        <f t="shared" si="1053"/>
        <v>9.3760248061831766E-2</v>
      </c>
      <c r="X114" s="4">
        <f t="shared" si="1053"/>
        <v>0.14528386760479467</v>
      </c>
      <c r="Y114" s="4">
        <f t="shared" si="1053"/>
        <v>1.0539964942179296</v>
      </c>
      <c r="Z114" s="4">
        <f t="shared" si="1053"/>
        <v>9.4304771438747798E-2</v>
      </c>
      <c r="AA114" s="4">
        <f t="shared" si="1053"/>
        <v>0.49933221995431964</v>
      </c>
      <c r="AB114" s="4">
        <f t="shared" si="1053"/>
        <v>0.49933221995431964</v>
      </c>
      <c r="AC114" s="4">
        <f t="shared" si="1053"/>
        <v>0.49933221995431964</v>
      </c>
      <c r="AD114" s="4">
        <f t="shared" si="1053"/>
        <v>1.0323900334099134</v>
      </c>
      <c r="AE114" s="4">
        <f t="shared" si="1053"/>
        <v>1.0323900334099134</v>
      </c>
      <c r="AF114" s="4">
        <f t="shared" si="1053"/>
        <v>1.0323900334099134</v>
      </c>
      <c r="AG114" s="4">
        <f t="shared" si="1053"/>
        <v>1.0323900334099134</v>
      </c>
      <c r="AH114" s="4">
        <f t="shared" si="1053"/>
        <v>0.49933221995431964</v>
      </c>
      <c r="AI114" s="4">
        <f t="shared" si="1053"/>
        <v>0.86644900192073648</v>
      </c>
      <c r="AJ114" s="4">
        <f t="shared" si="1053"/>
        <v>0.82334271584789087</v>
      </c>
      <c r="AK114" s="4">
        <f t="shared" ref="AK114:BP114" si="1054">+AK113*AK89*AK106</f>
        <v>8.0674582707777776E-2</v>
      </c>
      <c r="AL114" s="4">
        <f t="shared" si="1054"/>
        <v>0.43941648898942026</v>
      </c>
      <c r="AM114" s="4">
        <f t="shared" si="1054"/>
        <v>0.43941648898942026</v>
      </c>
      <c r="AN114" s="4">
        <f t="shared" si="1054"/>
        <v>0.43941648898942026</v>
      </c>
      <c r="AO114" s="4">
        <f t="shared" si="1054"/>
        <v>0.82334271584789087</v>
      </c>
      <c r="AP114" s="4">
        <f t="shared" si="1054"/>
        <v>0.82334271584789087</v>
      </c>
      <c r="AQ114" s="4">
        <f t="shared" si="1054"/>
        <v>0.82334271584789087</v>
      </c>
      <c r="AR114" s="4">
        <f t="shared" si="1054"/>
        <v>0.82334271584789087</v>
      </c>
      <c r="AS114" s="4">
        <f t="shared" si="1054"/>
        <v>0.43941648898942026</v>
      </c>
      <c r="AT114" s="4">
        <f t="shared" si="1054"/>
        <v>0.68573992408183371</v>
      </c>
      <c r="AU114" s="4">
        <f t="shared" si="1054"/>
        <v>0.55538175997231709</v>
      </c>
      <c r="AV114" s="4">
        <f t="shared" si="1054"/>
        <v>5.764314656636197E-2</v>
      </c>
      <c r="AW114" s="4">
        <f t="shared" si="1054"/>
        <v>0.33580408557974389</v>
      </c>
      <c r="AX114" s="4">
        <f t="shared" si="1054"/>
        <v>0.33580408557974389</v>
      </c>
      <c r="AY114" s="4">
        <f t="shared" si="1054"/>
        <v>0.33580408557974389</v>
      </c>
      <c r="AZ114" s="4">
        <f t="shared" si="1054"/>
        <v>0.55538175997231709</v>
      </c>
      <c r="BA114" s="4">
        <f t="shared" si="1054"/>
        <v>0.55538175997231709</v>
      </c>
      <c r="BB114" s="4">
        <f t="shared" si="1054"/>
        <v>0.55538175997231709</v>
      </c>
      <c r="BC114" s="4">
        <f t="shared" si="1054"/>
        <v>0.55538175997231709</v>
      </c>
      <c r="BD114" s="4">
        <f t="shared" si="1054"/>
        <v>0.33580408557974389</v>
      </c>
      <c r="BE114" s="4">
        <f t="shared" si="1054"/>
        <v>0.45833646584765753</v>
      </c>
      <c r="BF114" s="4">
        <f t="shared" si="1054"/>
        <v>3.9935231763442687</v>
      </c>
      <c r="BG114" s="4">
        <f t="shared" si="1054"/>
        <v>2.3623703749453502</v>
      </c>
      <c r="BH114" s="4">
        <f t="shared" si="1054"/>
        <v>2.3623703749453502</v>
      </c>
      <c r="BI114" s="4">
        <f t="shared" si="1054"/>
        <v>2.3623703749453502</v>
      </c>
      <c r="BJ114" s="4">
        <f t="shared" si="1054"/>
        <v>3.9935231763442687</v>
      </c>
      <c r="BK114" s="4">
        <f t="shared" si="1054"/>
        <v>3.9935231763442687</v>
      </c>
      <c r="BL114" s="4">
        <f t="shared" si="1054"/>
        <v>3.9935231763442687</v>
      </c>
      <c r="BM114" s="4">
        <f t="shared" si="1054"/>
        <v>3.9935231763442687</v>
      </c>
      <c r="BN114" s="4">
        <f t="shared" si="1054"/>
        <v>3.4035617968894454</v>
      </c>
      <c r="BO114" s="4">
        <f t="shared" si="1054"/>
        <v>3.3647359097840974</v>
      </c>
      <c r="BP114" s="4">
        <f t="shared" si="1054"/>
        <v>1.5351212579444822</v>
      </c>
      <c r="BQ114" s="4">
        <f t="shared" ref="BQ114:CI114" si="1055">+BQ113*BQ89*BQ106</f>
        <v>1.5351212579444822</v>
      </c>
      <c r="BR114" s="4">
        <f t="shared" si="1055"/>
        <v>1.5351212579444822</v>
      </c>
      <c r="BS114" s="4">
        <f t="shared" si="1055"/>
        <v>3.3647359097840974</v>
      </c>
      <c r="BT114" s="4">
        <f t="shared" si="1055"/>
        <v>3.3647359097840974</v>
      </c>
      <c r="BU114" s="4">
        <f t="shared" si="1055"/>
        <v>3.3647359097840974</v>
      </c>
      <c r="BV114" s="4">
        <f t="shared" si="1055"/>
        <v>3.3647359097840974</v>
      </c>
      <c r="BW114" s="4">
        <f t="shared" si="1055"/>
        <v>1.5351212579444822</v>
      </c>
      <c r="BX114" s="4">
        <f t="shared" si="1055"/>
        <v>2.8414993247684968</v>
      </c>
      <c r="BY114" s="4">
        <f t="shared" si="1055"/>
        <v>6.1917167676791145</v>
      </c>
      <c r="BZ114" s="4">
        <f t="shared" si="1055"/>
        <v>2.7871084984406802</v>
      </c>
      <c r="CA114" s="4">
        <f t="shared" si="1055"/>
        <v>2.7871084984406802</v>
      </c>
      <c r="CB114" s="4">
        <f t="shared" si="1055"/>
        <v>2.7871084984406802</v>
      </c>
      <c r="CC114" s="4">
        <f t="shared" si="1055"/>
        <v>6.1917167676791145</v>
      </c>
      <c r="CD114" s="4">
        <f t="shared" si="1055"/>
        <v>6.1917167676791145</v>
      </c>
      <c r="CE114" s="4">
        <f t="shared" si="1055"/>
        <v>6.1917167676791145</v>
      </c>
      <c r="CF114" s="4">
        <f t="shared" si="1055"/>
        <v>6.1917167676791145</v>
      </c>
      <c r="CG114" s="4">
        <f t="shared" si="1055"/>
        <v>2.7871084984406802</v>
      </c>
      <c r="CH114" s="4">
        <f t="shared" si="1055"/>
        <v>0.53662619963631641</v>
      </c>
      <c r="CI114" s="4">
        <f t="shared" si="1055"/>
        <v>5.2334471298430634</v>
      </c>
    </row>
    <row r="115" spans="1:87" x14ac:dyDescent="0.25">
      <c r="A115" s="16" t="s">
        <v>209</v>
      </c>
      <c r="B115" s="2" t="s">
        <v>206</v>
      </c>
      <c r="E115" s="4">
        <f t="shared" ref="E115:AJ115" si="1056">+E114*1000/E100</f>
        <v>2.6174101939393899</v>
      </c>
      <c r="F115" s="4">
        <f t="shared" si="1056"/>
        <v>1.1163355811760236</v>
      </c>
      <c r="G115" s="4">
        <f t="shared" si="1056"/>
        <v>1.1163355811760236</v>
      </c>
      <c r="H115" s="4">
        <f t="shared" si="1056"/>
        <v>1.1163355811760236</v>
      </c>
      <c r="I115" s="4">
        <f t="shared" si="1056"/>
        <v>2.6174101939393899</v>
      </c>
      <c r="J115" s="4">
        <f t="shared" si="1056"/>
        <v>2.6174101939393899</v>
      </c>
      <c r="K115" s="4">
        <f t="shared" si="1056"/>
        <v>2.6174101939393899</v>
      </c>
      <c r="L115" s="4">
        <f t="shared" si="1056"/>
        <v>2.6174101939393899</v>
      </c>
      <c r="M115" s="4">
        <f t="shared" si="1056"/>
        <v>1.1163355811760236</v>
      </c>
      <c r="N115" s="4">
        <f t="shared" si="1056"/>
        <v>2.2530898500935672</v>
      </c>
      <c r="O115" s="4">
        <f t="shared" si="1056"/>
        <v>1.6475261445358742</v>
      </c>
      <c r="P115" s="4">
        <f t="shared" si="1056"/>
        <v>0.89267996805013694</v>
      </c>
      <c r="Q115" s="4">
        <f t="shared" si="1056"/>
        <v>0.68840299278231487</v>
      </c>
      <c r="R115" s="4">
        <f t="shared" si="1056"/>
        <v>0.89267996805013694</v>
      </c>
      <c r="S115" s="4">
        <f t="shared" si="1056"/>
        <v>1.6475261445358742</v>
      </c>
      <c r="T115" s="4">
        <f t="shared" si="1056"/>
        <v>1.6475261445358742</v>
      </c>
      <c r="U115" s="4">
        <f t="shared" si="1056"/>
        <v>1.6475261445358742</v>
      </c>
      <c r="V115" s="4">
        <f t="shared" si="1056"/>
        <v>1.6475261445358742</v>
      </c>
      <c r="W115" s="4">
        <f t="shared" si="1056"/>
        <v>0.89267996805013694</v>
      </c>
      <c r="X115" s="4">
        <f t="shared" si="1056"/>
        <v>1.3832301105487783</v>
      </c>
      <c r="Y115" s="4">
        <f t="shared" si="1056"/>
        <v>1.784158317432468</v>
      </c>
      <c r="Z115" s="4">
        <f t="shared" si="1056"/>
        <v>0.15963491649073791</v>
      </c>
      <c r="AA115" s="4">
        <f t="shared" si="1056"/>
        <v>0.8452473402718107</v>
      </c>
      <c r="AB115" s="4">
        <f t="shared" si="1056"/>
        <v>0.8452473402718107</v>
      </c>
      <c r="AC115" s="4">
        <f t="shared" si="1056"/>
        <v>0.8452473402718107</v>
      </c>
      <c r="AD115" s="4">
        <f t="shared" si="1056"/>
        <v>1.7475838629894249</v>
      </c>
      <c r="AE115" s="4">
        <f t="shared" si="1056"/>
        <v>1.7475838629894249</v>
      </c>
      <c r="AF115" s="4">
        <f t="shared" si="1056"/>
        <v>1.7475838629894249</v>
      </c>
      <c r="AG115" s="4">
        <f t="shared" si="1056"/>
        <v>1.7475838629894249</v>
      </c>
      <c r="AH115" s="4">
        <f t="shared" si="1056"/>
        <v>0.8452473402718107</v>
      </c>
      <c r="AI115" s="4">
        <f t="shared" si="1056"/>
        <v>1.4666862763665967</v>
      </c>
      <c r="AJ115" s="4">
        <f t="shared" si="1056"/>
        <v>1.3937178753781689</v>
      </c>
      <c r="AK115" s="4">
        <f t="shared" ref="AK115:BP115" si="1057">+AK114*1000/AK100</f>
        <v>0.13656234013404059</v>
      </c>
      <c r="AL115" s="4">
        <f t="shared" si="1057"/>
        <v>0.74382465971024869</v>
      </c>
      <c r="AM115" s="4">
        <f t="shared" si="1057"/>
        <v>0.74382465971024869</v>
      </c>
      <c r="AN115" s="4">
        <f t="shared" si="1057"/>
        <v>0.74382465971024869</v>
      </c>
      <c r="AO115" s="4">
        <f t="shared" si="1057"/>
        <v>1.3937178753781689</v>
      </c>
      <c r="AP115" s="4">
        <f t="shared" si="1057"/>
        <v>1.3937178753781689</v>
      </c>
      <c r="AQ115" s="4">
        <f t="shared" si="1057"/>
        <v>1.3937178753781689</v>
      </c>
      <c r="AR115" s="4">
        <f t="shared" si="1057"/>
        <v>1.3937178753781689</v>
      </c>
      <c r="AS115" s="4">
        <f t="shared" si="1057"/>
        <v>0.74382465971024869</v>
      </c>
      <c r="AT115" s="4">
        <f t="shared" si="1057"/>
        <v>1.1607899986934322</v>
      </c>
      <c r="AU115" s="4">
        <f t="shared" si="1057"/>
        <v>0.94012550500951741</v>
      </c>
      <c r="AV115" s="4">
        <f t="shared" si="1057"/>
        <v>9.7575750919043247E-2</v>
      </c>
      <c r="AW115" s="4">
        <f t="shared" si="1057"/>
        <v>0.56843419840732945</v>
      </c>
      <c r="AX115" s="4">
        <f t="shared" si="1057"/>
        <v>0.56843419840732945</v>
      </c>
      <c r="AY115" s="4">
        <f t="shared" si="1057"/>
        <v>0.56843419840732945</v>
      </c>
      <c r="AZ115" s="4">
        <f t="shared" si="1057"/>
        <v>0.94012550500951741</v>
      </c>
      <c r="BA115" s="4">
        <f t="shared" si="1057"/>
        <v>0.94012550500951741</v>
      </c>
      <c r="BB115" s="4">
        <f t="shared" si="1057"/>
        <v>0.94012550500951741</v>
      </c>
      <c r="BC115" s="4">
        <f t="shared" si="1057"/>
        <v>0.94012550500951741</v>
      </c>
      <c r="BD115" s="4">
        <f t="shared" si="1057"/>
        <v>0.56843419840732945</v>
      </c>
      <c r="BE115" s="4">
        <f t="shared" si="1057"/>
        <v>0.7758515537866858</v>
      </c>
      <c r="BF115" s="4">
        <f t="shared" si="1057"/>
        <v>2.2449391736331252</v>
      </c>
      <c r="BG115" s="4">
        <f t="shared" si="1057"/>
        <v>1.327994746283151</v>
      </c>
      <c r="BH115" s="4">
        <f t="shared" si="1057"/>
        <v>1.327994746283151</v>
      </c>
      <c r="BI115" s="4">
        <f t="shared" si="1057"/>
        <v>1.327994746283151</v>
      </c>
      <c r="BJ115" s="4">
        <f t="shared" si="1057"/>
        <v>2.2449391736331252</v>
      </c>
      <c r="BK115" s="4">
        <f t="shared" si="1057"/>
        <v>2.2449391736331252</v>
      </c>
      <c r="BL115" s="4">
        <f t="shared" si="1057"/>
        <v>2.2449391736331252</v>
      </c>
      <c r="BM115" s="4">
        <f t="shared" si="1057"/>
        <v>2.2449391736331252</v>
      </c>
      <c r="BN115" s="4">
        <f t="shared" si="1057"/>
        <v>1.9132953210284758</v>
      </c>
      <c r="BO115" s="4">
        <f t="shared" si="1057"/>
        <v>1.8914695418693217</v>
      </c>
      <c r="BP115" s="4">
        <f t="shared" si="1057"/>
        <v>0.86296077324666531</v>
      </c>
      <c r="BQ115" s="4">
        <f t="shared" ref="BQ115:CI115" si="1058">+BQ114*1000/BQ100</f>
        <v>0.86296077324666531</v>
      </c>
      <c r="BR115" s="4">
        <f t="shared" si="1058"/>
        <v>0.86296077324666531</v>
      </c>
      <c r="BS115" s="4">
        <f t="shared" si="1058"/>
        <v>1.8914695418693217</v>
      </c>
      <c r="BT115" s="4">
        <f t="shared" si="1058"/>
        <v>1.8914695418693217</v>
      </c>
      <c r="BU115" s="4">
        <f t="shared" si="1058"/>
        <v>1.8914695418693217</v>
      </c>
      <c r="BV115" s="4">
        <f t="shared" si="1058"/>
        <v>1.8914695418693217</v>
      </c>
      <c r="BW115" s="4">
        <f t="shared" si="1058"/>
        <v>0.86296077324666531</v>
      </c>
      <c r="BX115" s="4">
        <f t="shared" si="1058"/>
        <v>1.5973347002994729</v>
      </c>
      <c r="BY115" s="4">
        <f t="shared" si="1058"/>
        <v>2.3366241413637834</v>
      </c>
      <c r="BZ115" s="4">
        <f t="shared" si="1058"/>
        <v>1.0517963347502663</v>
      </c>
      <c r="CA115" s="4">
        <f t="shared" si="1058"/>
        <v>1.0517963347502663</v>
      </c>
      <c r="CB115" s="4">
        <f t="shared" si="1058"/>
        <v>1.0517963347502663</v>
      </c>
      <c r="CC115" s="4">
        <f t="shared" si="1058"/>
        <v>2.3366241413637834</v>
      </c>
      <c r="CD115" s="4">
        <f t="shared" si="1058"/>
        <v>2.3366241413637834</v>
      </c>
      <c r="CE115" s="4">
        <f t="shared" si="1058"/>
        <v>2.3366241413637834</v>
      </c>
      <c r="CF115" s="4">
        <f t="shared" si="1058"/>
        <v>2.3366241413637834</v>
      </c>
      <c r="CG115" s="4">
        <f t="shared" si="1058"/>
        <v>1.0517963347502663</v>
      </c>
      <c r="CH115" s="4">
        <f t="shared" si="1058"/>
        <v>0.20251148106513345</v>
      </c>
      <c r="CI115" s="4">
        <f t="shared" si="1058"/>
        <v>1.9749932635768868</v>
      </c>
    </row>
    <row r="116" spans="1:87" x14ac:dyDescent="0.25">
      <c r="A116" s="24" t="s">
        <v>60</v>
      </c>
    </row>
    <row r="117" spans="1:87" x14ac:dyDescent="0.25">
      <c r="A117" s="16" t="s">
        <v>216</v>
      </c>
      <c r="B117" s="2" t="s">
        <v>215</v>
      </c>
      <c r="E117" s="4">
        <f t="shared" ref="E117:AJ117" si="1059">+(1-E108)^(E7+E14)</f>
        <v>0.47609605626758006</v>
      </c>
      <c r="F117" s="4">
        <f t="shared" si="1059"/>
        <v>0.75451368095345972</v>
      </c>
      <c r="G117" s="4">
        <f t="shared" si="1059"/>
        <v>0.75451368095345972</v>
      </c>
      <c r="H117" s="4">
        <f t="shared" si="1059"/>
        <v>0.75451368095345972</v>
      </c>
      <c r="I117" s="4">
        <f t="shared" si="1059"/>
        <v>0.47609605626758006</v>
      </c>
      <c r="J117" s="4">
        <f t="shared" si="1059"/>
        <v>0.47609605626758006</v>
      </c>
      <c r="K117" s="4">
        <f t="shared" si="1059"/>
        <v>0.47609605626758006</v>
      </c>
      <c r="L117" s="4">
        <f t="shared" si="1059"/>
        <v>0.47609605626758006</v>
      </c>
      <c r="M117" s="4">
        <f t="shared" si="1059"/>
        <v>0.75451368095345972</v>
      </c>
      <c r="N117" s="4">
        <f t="shared" si="1059"/>
        <v>0.5477072776667099</v>
      </c>
      <c r="O117" s="4">
        <f t="shared" si="1059"/>
        <v>0.65305168611068565</v>
      </c>
      <c r="P117" s="4">
        <f t="shared" si="1059"/>
        <v>0.79440551550914118</v>
      </c>
      <c r="Q117" s="4">
        <f t="shared" si="1059"/>
        <v>0.83274952862566876</v>
      </c>
      <c r="R117" s="4">
        <f t="shared" si="1059"/>
        <v>0.79440551550914118</v>
      </c>
      <c r="S117" s="4">
        <f t="shared" si="1059"/>
        <v>0.65305168611068565</v>
      </c>
      <c r="T117" s="4">
        <f t="shared" si="1059"/>
        <v>0.65305168611068565</v>
      </c>
      <c r="U117" s="4">
        <f t="shared" si="1059"/>
        <v>0.65305168611068565</v>
      </c>
      <c r="V117" s="4">
        <f t="shared" si="1059"/>
        <v>0.65305168611068565</v>
      </c>
      <c r="W117" s="4">
        <f t="shared" si="1059"/>
        <v>0.79440551550914118</v>
      </c>
      <c r="X117" s="4">
        <f t="shared" si="1059"/>
        <v>0.70776158503474618</v>
      </c>
      <c r="Y117" s="4">
        <f t="shared" si="1059"/>
        <v>0.64959731989689551</v>
      </c>
      <c r="Z117" s="4">
        <f t="shared" si="1059"/>
        <v>0.93365702119862481</v>
      </c>
      <c r="AA117" s="4">
        <f t="shared" si="1059"/>
        <v>0.8137727153184463</v>
      </c>
      <c r="AB117" s="4">
        <f t="shared" si="1059"/>
        <v>0.8137727153184463</v>
      </c>
      <c r="AC117" s="4">
        <f t="shared" si="1059"/>
        <v>0.8137727153184463</v>
      </c>
      <c r="AD117" s="4">
        <f t="shared" si="1059"/>
        <v>0.65599262857533125</v>
      </c>
      <c r="AE117" s="4">
        <f t="shared" si="1059"/>
        <v>0.65599262857533125</v>
      </c>
      <c r="AF117" s="4">
        <f t="shared" si="1059"/>
        <v>0.65599262857533125</v>
      </c>
      <c r="AG117" s="4">
        <f t="shared" si="1059"/>
        <v>0.65599262857533125</v>
      </c>
      <c r="AH117" s="4">
        <f t="shared" si="1059"/>
        <v>0.8137727153184463</v>
      </c>
      <c r="AI117" s="4">
        <f t="shared" si="1059"/>
        <v>0.71034601715216505</v>
      </c>
      <c r="AJ117" s="4">
        <f t="shared" si="1059"/>
        <v>0.7178686635302135</v>
      </c>
      <c r="AK117" s="4">
        <f t="shared" ref="AK117:BP117" si="1060">+(1-AK108)^(AK7+AK14)</f>
        <v>0.93769142854809451</v>
      </c>
      <c r="AL117" s="4">
        <f t="shared" si="1060"/>
        <v>0.83150720675688106</v>
      </c>
      <c r="AM117" s="4">
        <f t="shared" si="1060"/>
        <v>0.83150720675688106</v>
      </c>
      <c r="AN117" s="4">
        <f t="shared" si="1060"/>
        <v>0.83150720675688106</v>
      </c>
      <c r="AO117" s="4">
        <f t="shared" si="1060"/>
        <v>0.7178686635302135</v>
      </c>
      <c r="AP117" s="4">
        <f t="shared" si="1060"/>
        <v>0.7178686635302135</v>
      </c>
      <c r="AQ117" s="4">
        <f t="shared" si="1060"/>
        <v>0.7178686635302135</v>
      </c>
      <c r="AR117" s="4">
        <f t="shared" si="1060"/>
        <v>0.7178686635302135</v>
      </c>
      <c r="AS117" s="4">
        <f t="shared" si="1060"/>
        <v>0.83150720675688106</v>
      </c>
      <c r="AT117" s="4">
        <f t="shared" si="1060"/>
        <v>0.76423142360928831</v>
      </c>
      <c r="AU117" s="4">
        <f t="shared" si="1060"/>
        <v>0.7971825799471578</v>
      </c>
      <c r="AV117" s="4">
        <f t="shared" si="1060"/>
        <v>0.94450851648955814</v>
      </c>
      <c r="AW117" s="4">
        <f t="shared" si="1060"/>
        <v>0.86217550123635633</v>
      </c>
      <c r="AX117" s="4">
        <f t="shared" si="1060"/>
        <v>0.86217550123635633</v>
      </c>
      <c r="AY117" s="4">
        <f t="shared" si="1060"/>
        <v>0.86217550123635633</v>
      </c>
      <c r="AZ117" s="4">
        <f t="shared" si="1060"/>
        <v>0.7971825799471578</v>
      </c>
      <c r="BA117" s="4">
        <f t="shared" si="1060"/>
        <v>0.7971825799471578</v>
      </c>
      <c r="BB117" s="4">
        <f t="shared" si="1060"/>
        <v>0.7971825799471578</v>
      </c>
      <c r="BC117" s="4">
        <f t="shared" si="1060"/>
        <v>0.7971825799471578</v>
      </c>
      <c r="BD117" s="4">
        <f t="shared" si="1060"/>
        <v>0.86217550123635633</v>
      </c>
      <c r="BE117" s="4">
        <f t="shared" si="1060"/>
        <v>0.83204056703056062</v>
      </c>
      <c r="BF117" s="4">
        <f t="shared" si="1060"/>
        <v>0.54241960366590825</v>
      </c>
      <c r="BG117" s="4">
        <f t="shared" si="1060"/>
        <v>0.7136215410838701</v>
      </c>
      <c r="BH117" s="4">
        <f t="shared" si="1060"/>
        <v>0.7136215410838701</v>
      </c>
      <c r="BI117" s="4">
        <f t="shared" si="1060"/>
        <v>0.7136215410838701</v>
      </c>
      <c r="BJ117" s="4">
        <f t="shared" si="1060"/>
        <v>0.54241960366590825</v>
      </c>
      <c r="BK117" s="4">
        <f t="shared" si="1060"/>
        <v>0.54241960366590825</v>
      </c>
      <c r="BL117" s="4">
        <f t="shared" si="1060"/>
        <v>0.54241960366590825</v>
      </c>
      <c r="BM117" s="4">
        <f t="shared" si="1060"/>
        <v>0.54241960366590825</v>
      </c>
      <c r="BN117" s="4">
        <f t="shared" si="1060"/>
        <v>0.60882861287286227</v>
      </c>
      <c r="BO117" s="4">
        <f t="shared" si="1060"/>
        <v>0.60841562694865803</v>
      </c>
      <c r="BP117" s="4">
        <f t="shared" si="1060"/>
        <v>0.80044765046883037</v>
      </c>
      <c r="BQ117" s="4">
        <f t="shared" ref="BQ117:CI117" si="1061">+(1-BQ108)^(BQ7+BQ14)</f>
        <v>0.80044765046883037</v>
      </c>
      <c r="BR117" s="4">
        <f t="shared" si="1061"/>
        <v>0.80044765046883037</v>
      </c>
      <c r="BS117" s="4">
        <f t="shared" si="1061"/>
        <v>0.60841562694865803</v>
      </c>
      <c r="BT117" s="4">
        <f t="shared" si="1061"/>
        <v>0.60841562694865803</v>
      </c>
      <c r="BU117" s="4">
        <f t="shared" si="1061"/>
        <v>0.60841562694865803</v>
      </c>
      <c r="BV117" s="4">
        <f t="shared" si="1061"/>
        <v>0.60841562694865803</v>
      </c>
      <c r="BW117" s="4">
        <f t="shared" si="1061"/>
        <v>0.80044765046883037</v>
      </c>
      <c r="BX117" s="4">
        <f t="shared" si="1061"/>
        <v>0.66825946187281493</v>
      </c>
      <c r="BY117" s="4">
        <f t="shared" si="1061"/>
        <v>0.60189836917148309</v>
      </c>
      <c r="BZ117" s="4">
        <f t="shared" si="1061"/>
        <v>0.79966939567875983</v>
      </c>
      <c r="CA117" s="4">
        <f t="shared" si="1061"/>
        <v>0.79966939567875983</v>
      </c>
      <c r="CB117" s="4">
        <f t="shared" si="1061"/>
        <v>0.79966939567875983</v>
      </c>
      <c r="CC117" s="4">
        <f t="shared" si="1061"/>
        <v>0.60189836917148309</v>
      </c>
      <c r="CD117" s="4">
        <f t="shared" si="1061"/>
        <v>0.60189836917148309</v>
      </c>
      <c r="CE117" s="4">
        <f t="shared" si="1061"/>
        <v>0.60189836917148309</v>
      </c>
      <c r="CF117" s="4">
        <f t="shared" si="1061"/>
        <v>0.60189836917148309</v>
      </c>
      <c r="CG117" s="4">
        <f t="shared" si="1061"/>
        <v>0.79966939567875983</v>
      </c>
      <c r="CH117" s="4">
        <f t="shared" si="1061"/>
        <v>0.93039814893722317</v>
      </c>
      <c r="CI117" s="4">
        <f t="shared" si="1061"/>
        <v>0.66244681420475937</v>
      </c>
    </row>
    <row r="118" spans="1:87" x14ac:dyDescent="0.25">
      <c r="A118" s="16" t="s">
        <v>214</v>
      </c>
      <c r="B118" s="2" t="s">
        <v>213</v>
      </c>
      <c r="E118" s="4">
        <f t="shared" ref="E118:L118" si="1062">1-E117</f>
        <v>0.52390394373242</v>
      </c>
      <c r="F118" s="4">
        <f t="shared" si="1062"/>
        <v>0.24548631904654028</v>
      </c>
      <c r="G118" s="4">
        <f t="shared" si="1062"/>
        <v>0.24548631904654028</v>
      </c>
      <c r="H118" s="4">
        <f t="shared" si="1062"/>
        <v>0.24548631904654028</v>
      </c>
      <c r="I118" s="4">
        <f t="shared" si="1062"/>
        <v>0.52390394373242</v>
      </c>
      <c r="J118" s="4">
        <f t="shared" si="1062"/>
        <v>0.52390394373242</v>
      </c>
      <c r="K118" s="4">
        <f t="shared" si="1062"/>
        <v>0.52390394373242</v>
      </c>
      <c r="L118" s="4">
        <f t="shared" si="1062"/>
        <v>0.52390394373242</v>
      </c>
      <c r="M118" s="4">
        <f t="shared" ref="M118:N118" si="1063">1-M117</f>
        <v>0.24548631904654028</v>
      </c>
      <c r="N118" s="4">
        <f t="shared" si="1063"/>
        <v>0.4522927223332901</v>
      </c>
      <c r="O118" s="4">
        <f t="shared" ref="O118:AD118" si="1064">1-O117</f>
        <v>0.34694831388931435</v>
      </c>
      <c r="P118" s="4">
        <f t="shared" ref="P118:R118" si="1065">1-P117</f>
        <v>0.20559448449085882</v>
      </c>
      <c r="Q118" s="4">
        <f t="shared" si="1065"/>
        <v>0.16725047137433124</v>
      </c>
      <c r="R118" s="4">
        <f t="shared" si="1065"/>
        <v>0.20559448449085882</v>
      </c>
      <c r="S118" s="4">
        <f t="shared" si="1064"/>
        <v>0.34694831388931435</v>
      </c>
      <c r="T118" s="4">
        <f t="shared" ref="T118:U118" si="1066">1-T117</f>
        <v>0.34694831388931435</v>
      </c>
      <c r="U118" s="4">
        <f t="shared" si="1066"/>
        <v>0.34694831388931435</v>
      </c>
      <c r="V118" s="4">
        <f t="shared" ref="V118" si="1067">1-V117</f>
        <v>0.34694831388931435</v>
      </c>
      <c r="W118" s="4">
        <f t="shared" ref="W118:X118" si="1068">1-W117</f>
        <v>0.20559448449085882</v>
      </c>
      <c r="X118" s="4">
        <f t="shared" si="1068"/>
        <v>0.29223841496525382</v>
      </c>
      <c r="Y118" s="4">
        <f>1-Y117</f>
        <v>0.35040268010310449</v>
      </c>
      <c r="Z118" s="4">
        <f t="shared" ref="Z118" si="1069">1-Z117</f>
        <v>6.6342978801375185E-2</v>
      </c>
      <c r="AA118" s="4">
        <f t="shared" ref="AA118:AC118" si="1070">1-AA117</f>
        <v>0.1862272846815537</v>
      </c>
      <c r="AB118" s="4">
        <f t="shared" si="1070"/>
        <v>0.1862272846815537</v>
      </c>
      <c r="AC118" s="4">
        <f t="shared" si="1070"/>
        <v>0.1862272846815537</v>
      </c>
      <c r="AD118" s="4">
        <f t="shared" si="1064"/>
        <v>0.34400737142466875</v>
      </c>
      <c r="AE118" s="4">
        <f t="shared" ref="AE118:AF118" si="1071">1-AE117</f>
        <v>0.34400737142466875</v>
      </c>
      <c r="AF118" s="4">
        <f t="shared" si="1071"/>
        <v>0.34400737142466875</v>
      </c>
      <c r="AG118" s="4">
        <f t="shared" ref="AG118" si="1072">1-AG117</f>
        <v>0.34400737142466875</v>
      </c>
      <c r="AH118" s="4">
        <f t="shared" ref="AH118:AI118" si="1073">1-AH117</f>
        <v>0.1862272846815537</v>
      </c>
      <c r="AI118" s="4">
        <f t="shared" si="1073"/>
        <v>0.28965398284783495</v>
      </c>
      <c r="AJ118" s="4">
        <f t="shared" ref="AJ118:AS118" si="1074">1-AJ117</f>
        <v>0.2821313364697865</v>
      </c>
      <c r="AK118" s="4">
        <f t="shared" ref="AK118" si="1075">1-AK117</f>
        <v>6.2308571451905492E-2</v>
      </c>
      <c r="AL118" s="4">
        <f t="shared" ref="AL118:AN118" si="1076">1-AL117</f>
        <v>0.16849279324311894</v>
      </c>
      <c r="AM118" s="4">
        <f t="shared" si="1076"/>
        <v>0.16849279324311894</v>
      </c>
      <c r="AN118" s="4">
        <f t="shared" si="1076"/>
        <v>0.16849279324311894</v>
      </c>
      <c r="AO118" s="4">
        <f t="shared" si="1074"/>
        <v>0.2821313364697865</v>
      </c>
      <c r="AP118" s="4">
        <f t="shared" ref="AP118:AQ118" si="1077">1-AP117</f>
        <v>0.2821313364697865</v>
      </c>
      <c r="AQ118" s="4">
        <f t="shared" si="1077"/>
        <v>0.2821313364697865</v>
      </c>
      <c r="AR118" s="4">
        <f t="shared" ref="AR118" si="1078">1-AR117</f>
        <v>0.2821313364697865</v>
      </c>
      <c r="AS118" s="4">
        <f t="shared" si="1074"/>
        <v>0.16849279324311894</v>
      </c>
      <c r="AT118" s="4">
        <f t="shared" ref="AT118" si="1079">1-AT117</f>
        <v>0.23576857639071169</v>
      </c>
      <c r="AU118" s="4">
        <f t="shared" ref="AU118:BD118" si="1080">1-AU117</f>
        <v>0.2028174200528422</v>
      </c>
      <c r="AV118" s="4">
        <f t="shared" ref="AV118" si="1081">1-AV117</f>
        <v>5.5491483510441864E-2</v>
      </c>
      <c r="AW118" s="4">
        <f t="shared" ref="AW118:AY118" si="1082">1-AW117</f>
        <v>0.13782449876364367</v>
      </c>
      <c r="AX118" s="4">
        <f t="shared" si="1082"/>
        <v>0.13782449876364367</v>
      </c>
      <c r="AY118" s="4">
        <f t="shared" si="1082"/>
        <v>0.13782449876364367</v>
      </c>
      <c r="AZ118" s="4">
        <f t="shared" si="1080"/>
        <v>0.2028174200528422</v>
      </c>
      <c r="BA118" s="4">
        <f t="shared" ref="BA118:BB118" si="1083">1-BA117</f>
        <v>0.2028174200528422</v>
      </c>
      <c r="BB118" s="4">
        <f t="shared" si="1083"/>
        <v>0.2028174200528422</v>
      </c>
      <c r="BC118" s="4">
        <f t="shared" ref="BC118" si="1084">1-BC117</f>
        <v>0.2028174200528422</v>
      </c>
      <c r="BD118" s="4">
        <f t="shared" si="1080"/>
        <v>0.13782449876364367</v>
      </c>
      <c r="BE118" s="4">
        <f t="shared" ref="BE118" si="1085">1-BE117</f>
        <v>0.16795943296943938</v>
      </c>
      <c r="BF118" s="4">
        <f t="shared" ref="BF118:BS118" si="1086">1-BF117</f>
        <v>0.45758039633409175</v>
      </c>
      <c r="BG118" s="4">
        <f t="shared" ref="BG118:BI118" si="1087">1-BG117</f>
        <v>0.2863784589161299</v>
      </c>
      <c r="BH118" s="4">
        <f t="shared" si="1087"/>
        <v>0.2863784589161299</v>
      </c>
      <c r="BI118" s="4">
        <f t="shared" si="1087"/>
        <v>0.2863784589161299</v>
      </c>
      <c r="BJ118" s="4">
        <f t="shared" si="1086"/>
        <v>0.45758039633409175</v>
      </c>
      <c r="BK118" s="4">
        <f t="shared" ref="BK118:BL118" si="1088">1-BK117</f>
        <v>0.45758039633409175</v>
      </c>
      <c r="BL118" s="4">
        <f t="shared" si="1088"/>
        <v>0.45758039633409175</v>
      </c>
      <c r="BM118" s="4">
        <f t="shared" ref="BM118" si="1089">1-BM117</f>
        <v>0.45758039633409175</v>
      </c>
      <c r="BN118" s="4">
        <f t="shared" ref="BN118" si="1090">1-BN117</f>
        <v>0.39117138712713773</v>
      </c>
      <c r="BO118" s="4">
        <f t="shared" si="1086"/>
        <v>0.39158437305134197</v>
      </c>
      <c r="BP118" s="4">
        <f t="shared" ref="BP118:BR118" si="1091">1-BP117</f>
        <v>0.19955234953116963</v>
      </c>
      <c r="BQ118" s="4">
        <f t="shared" si="1091"/>
        <v>0.19955234953116963</v>
      </c>
      <c r="BR118" s="4">
        <f t="shared" si="1091"/>
        <v>0.19955234953116963</v>
      </c>
      <c r="BS118" s="4">
        <f t="shared" si="1086"/>
        <v>0.39158437305134197</v>
      </c>
      <c r="BT118" s="4">
        <f t="shared" ref="BT118:BU118" si="1092">1-BT117</f>
        <v>0.39158437305134197</v>
      </c>
      <c r="BU118" s="4">
        <f t="shared" si="1092"/>
        <v>0.39158437305134197</v>
      </c>
      <c r="BV118" s="4">
        <f t="shared" ref="BV118" si="1093">1-BV117</f>
        <v>0.39158437305134197</v>
      </c>
      <c r="BW118" s="4">
        <f t="shared" ref="BW118" si="1094">1-BW117</f>
        <v>0.19955234953116963</v>
      </c>
      <c r="BX118" s="4">
        <f t="shared" ref="BX118" si="1095">1-BX117</f>
        <v>0.33174053812718507</v>
      </c>
      <c r="BY118" s="4">
        <f t="shared" ref="BY118:CH118" si="1096">1-BY117</f>
        <v>0.39810163082851691</v>
      </c>
      <c r="BZ118" s="4">
        <f t="shared" ref="BZ118:CB118" si="1097">1-BZ117</f>
        <v>0.20033060432124017</v>
      </c>
      <c r="CA118" s="4">
        <f t="shared" si="1097"/>
        <v>0.20033060432124017</v>
      </c>
      <c r="CB118" s="4">
        <f t="shared" si="1097"/>
        <v>0.20033060432124017</v>
      </c>
      <c r="CC118" s="4">
        <f t="shared" si="1096"/>
        <v>0.39810163082851691</v>
      </c>
      <c r="CD118" s="4">
        <f t="shared" ref="CD118:CE118" si="1098">1-CD117</f>
        <v>0.39810163082851691</v>
      </c>
      <c r="CE118" s="4">
        <f t="shared" si="1098"/>
        <v>0.39810163082851691</v>
      </c>
      <c r="CF118" s="4">
        <f t="shared" ref="CF118" si="1099">1-CF117</f>
        <v>0.39810163082851691</v>
      </c>
      <c r="CG118" s="4">
        <f t="shared" ref="CG118" si="1100">1-CG117</f>
        <v>0.20033060432124017</v>
      </c>
      <c r="CH118" s="4">
        <f t="shared" si="1096"/>
        <v>6.9601851062776832E-2</v>
      </c>
      <c r="CI118" s="4">
        <f t="shared" ref="CI118" si="1101">1-CI117</f>
        <v>0.33755318579524063</v>
      </c>
    </row>
    <row r="119" spans="1:87" x14ac:dyDescent="0.25">
      <c r="A119" s="16" t="s">
        <v>212</v>
      </c>
      <c r="B119" s="2" t="s">
        <v>204</v>
      </c>
      <c r="E119" s="4">
        <f t="shared" ref="E119:AJ119" si="1102">+E118/E72</f>
        <v>7.8585591559862999E-2</v>
      </c>
      <c r="F119" s="4">
        <f t="shared" si="1102"/>
        <v>3.6822947856981043E-2</v>
      </c>
      <c r="G119" s="4">
        <f t="shared" si="1102"/>
        <v>3.6822947856981043E-2</v>
      </c>
      <c r="H119" s="4">
        <f t="shared" si="1102"/>
        <v>3.6822947856981043E-2</v>
      </c>
      <c r="I119" s="4">
        <f t="shared" si="1102"/>
        <v>7.8585591559862999E-2</v>
      </c>
      <c r="J119" s="4">
        <f t="shared" si="1102"/>
        <v>7.8585591559862999E-2</v>
      </c>
      <c r="K119" s="4">
        <f t="shared" si="1102"/>
        <v>7.8585591559862999E-2</v>
      </c>
      <c r="L119" s="4">
        <f t="shared" si="1102"/>
        <v>7.8585591559862999E-2</v>
      </c>
      <c r="M119" s="4">
        <f t="shared" si="1102"/>
        <v>3.6822947856981043E-2</v>
      </c>
      <c r="N119" s="4">
        <f t="shared" si="1102"/>
        <v>6.7843908349993515E-2</v>
      </c>
      <c r="O119" s="4">
        <f t="shared" si="1102"/>
        <v>5.204224708339715E-2</v>
      </c>
      <c r="P119" s="4">
        <f t="shared" si="1102"/>
        <v>3.0839172673628821E-2</v>
      </c>
      <c r="Q119" s="4">
        <f t="shared" si="1102"/>
        <v>2.5087570706149684E-2</v>
      </c>
      <c r="R119" s="4">
        <f t="shared" si="1102"/>
        <v>3.0839172673628821E-2</v>
      </c>
      <c r="S119" s="4">
        <f t="shared" si="1102"/>
        <v>5.204224708339715E-2</v>
      </c>
      <c r="T119" s="4">
        <f t="shared" si="1102"/>
        <v>5.204224708339715E-2</v>
      </c>
      <c r="U119" s="4">
        <f t="shared" si="1102"/>
        <v>5.204224708339715E-2</v>
      </c>
      <c r="V119" s="4">
        <f t="shared" si="1102"/>
        <v>5.204224708339715E-2</v>
      </c>
      <c r="W119" s="4">
        <f t="shared" si="1102"/>
        <v>3.0839172673628821E-2</v>
      </c>
      <c r="X119" s="4">
        <f t="shared" si="1102"/>
        <v>4.3835762244788072E-2</v>
      </c>
      <c r="Y119" s="4">
        <f t="shared" si="1102"/>
        <v>5.256040201546567E-2</v>
      </c>
      <c r="Z119" s="4">
        <f t="shared" si="1102"/>
        <v>9.9514468202062771E-3</v>
      </c>
      <c r="AA119" s="4">
        <f t="shared" si="1102"/>
        <v>2.7934092702233054E-2</v>
      </c>
      <c r="AB119" s="4">
        <f t="shared" si="1102"/>
        <v>2.7934092702233054E-2</v>
      </c>
      <c r="AC119" s="4">
        <f t="shared" si="1102"/>
        <v>2.7934092702233054E-2</v>
      </c>
      <c r="AD119" s="4">
        <f t="shared" si="1102"/>
        <v>5.1601105713700308E-2</v>
      </c>
      <c r="AE119" s="4">
        <f t="shared" si="1102"/>
        <v>5.1601105713700308E-2</v>
      </c>
      <c r="AF119" s="4">
        <f t="shared" si="1102"/>
        <v>5.1601105713700308E-2</v>
      </c>
      <c r="AG119" s="4">
        <f t="shared" si="1102"/>
        <v>5.1601105713700308E-2</v>
      </c>
      <c r="AH119" s="4">
        <f t="shared" si="1102"/>
        <v>2.7934092702233054E-2</v>
      </c>
      <c r="AI119" s="4">
        <f t="shared" si="1102"/>
        <v>4.3448097427175238E-2</v>
      </c>
      <c r="AJ119" s="4">
        <f t="shared" si="1102"/>
        <v>4.2319700470467972E-2</v>
      </c>
      <c r="AK119" s="4">
        <f t="shared" ref="AK119:BP119" si="1103">+AK118/AK72</f>
        <v>9.3462857177858231E-3</v>
      </c>
      <c r="AL119" s="4">
        <f t="shared" si="1103"/>
        <v>2.5273918986467841E-2</v>
      </c>
      <c r="AM119" s="4">
        <f t="shared" si="1103"/>
        <v>2.5273918986467841E-2</v>
      </c>
      <c r="AN119" s="4">
        <f t="shared" si="1103"/>
        <v>2.5273918986467841E-2</v>
      </c>
      <c r="AO119" s="4">
        <f t="shared" si="1103"/>
        <v>4.2319700470467972E-2</v>
      </c>
      <c r="AP119" s="4">
        <f t="shared" si="1103"/>
        <v>4.2319700470467972E-2</v>
      </c>
      <c r="AQ119" s="4">
        <f t="shared" si="1103"/>
        <v>4.2319700470467972E-2</v>
      </c>
      <c r="AR119" s="4">
        <f t="shared" si="1103"/>
        <v>4.2319700470467972E-2</v>
      </c>
      <c r="AS119" s="4">
        <f t="shared" si="1103"/>
        <v>2.5273918986467841E-2</v>
      </c>
      <c r="AT119" s="4">
        <f t="shared" si="1103"/>
        <v>3.5365286458606753E-2</v>
      </c>
      <c r="AU119" s="4">
        <f t="shared" si="1103"/>
        <v>3.0422613007926327E-2</v>
      </c>
      <c r="AV119" s="4">
        <f t="shared" si="1103"/>
        <v>8.3237225265662788E-3</v>
      </c>
      <c r="AW119" s="4">
        <f t="shared" si="1103"/>
        <v>2.0673674814546548E-2</v>
      </c>
      <c r="AX119" s="4">
        <f t="shared" si="1103"/>
        <v>2.0673674814546548E-2</v>
      </c>
      <c r="AY119" s="4">
        <f t="shared" si="1103"/>
        <v>2.0673674814546548E-2</v>
      </c>
      <c r="AZ119" s="4">
        <f t="shared" si="1103"/>
        <v>3.0422613007926327E-2</v>
      </c>
      <c r="BA119" s="4">
        <f t="shared" si="1103"/>
        <v>3.0422613007926327E-2</v>
      </c>
      <c r="BB119" s="4">
        <f t="shared" si="1103"/>
        <v>3.0422613007926327E-2</v>
      </c>
      <c r="BC119" s="4">
        <f t="shared" si="1103"/>
        <v>3.0422613007926327E-2</v>
      </c>
      <c r="BD119" s="4">
        <f t="shared" si="1103"/>
        <v>2.0673674814546548E-2</v>
      </c>
      <c r="BE119" s="4">
        <f t="shared" si="1103"/>
        <v>2.5193914945415907E-2</v>
      </c>
      <c r="BF119" s="4">
        <f t="shared" si="1103"/>
        <v>6.8637059450113766E-2</v>
      </c>
      <c r="BG119" s="4">
        <f t="shared" si="1103"/>
        <v>4.295676883741948E-2</v>
      </c>
      <c r="BH119" s="4">
        <f t="shared" si="1103"/>
        <v>4.295676883741948E-2</v>
      </c>
      <c r="BI119" s="4">
        <f t="shared" si="1103"/>
        <v>4.295676883741948E-2</v>
      </c>
      <c r="BJ119" s="4">
        <f t="shared" si="1103"/>
        <v>6.8637059450113766E-2</v>
      </c>
      <c r="BK119" s="4">
        <f t="shared" si="1103"/>
        <v>6.8637059450113766E-2</v>
      </c>
      <c r="BL119" s="4">
        <f t="shared" si="1103"/>
        <v>6.8637059450113766E-2</v>
      </c>
      <c r="BM119" s="4">
        <f t="shared" si="1103"/>
        <v>6.8637059450113766E-2</v>
      </c>
      <c r="BN119" s="4">
        <f t="shared" si="1103"/>
        <v>5.8675708069070659E-2</v>
      </c>
      <c r="BO119" s="4">
        <f t="shared" si="1103"/>
        <v>5.8737655957701293E-2</v>
      </c>
      <c r="BP119" s="4">
        <f t="shared" si="1103"/>
        <v>2.9932852429675444E-2</v>
      </c>
      <c r="BQ119" s="4">
        <f t="shared" ref="BQ119:CI119" si="1104">+BQ118/BQ72</f>
        <v>2.9932852429675444E-2</v>
      </c>
      <c r="BR119" s="4">
        <f t="shared" si="1104"/>
        <v>2.9932852429675444E-2</v>
      </c>
      <c r="BS119" s="4">
        <f t="shared" si="1104"/>
        <v>5.8737655957701293E-2</v>
      </c>
      <c r="BT119" s="4">
        <f t="shared" si="1104"/>
        <v>5.8737655957701293E-2</v>
      </c>
      <c r="BU119" s="4">
        <f t="shared" si="1104"/>
        <v>5.8737655957701293E-2</v>
      </c>
      <c r="BV119" s="4">
        <f t="shared" si="1104"/>
        <v>5.8737655957701293E-2</v>
      </c>
      <c r="BW119" s="4">
        <f t="shared" si="1104"/>
        <v>2.9932852429675444E-2</v>
      </c>
      <c r="BX119" s="4">
        <f t="shared" si="1104"/>
        <v>4.9761080719077755E-2</v>
      </c>
      <c r="BY119" s="4">
        <f t="shared" si="1104"/>
        <v>5.9715244624277533E-2</v>
      </c>
      <c r="BZ119" s="4">
        <f t="shared" si="1104"/>
        <v>3.0049590648186023E-2</v>
      </c>
      <c r="CA119" s="4">
        <f t="shared" si="1104"/>
        <v>3.0049590648186023E-2</v>
      </c>
      <c r="CB119" s="4">
        <f t="shared" si="1104"/>
        <v>3.0049590648186023E-2</v>
      </c>
      <c r="CC119" s="4">
        <f t="shared" si="1104"/>
        <v>5.9715244624277533E-2</v>
      </c>
      <c r="CD119" s="4">
        <f t="shared" si="1104"/>
        <v>5.9715244624277533E-2</v>
      </c>
      <c r="CE119" s="4">
        <f t="shared" si="1104"/>
        <v>5.9715244624277533E-2</v>
      </c>
      <c r="CF119" s="4">
        <f t="shared" si="1104"/>
        <v>5.9715244624277533E-2</v>
      </c>
      <c r="CG119" s="4">
        <f t="shared" si="1104"/>
        <v>3.0049590648186023E-2</v>
      </c>
      <c r="CH119" s="4">
        <f t="shared" si="1104"/>
        <v>1.0440277659416524E-2</v>
      </c>
      <c r="CI119" s="4">
        <f t="shared" si="1104"/>
        <v>5.063297786928609E-2</v>
      </c>
    </row>
    <row r="120" spans="1:87" x14ac:dyDescent="0.25">
      <c r="A120" s="16" t="s">
        <v>211</v>
      </c>
      <c r="B120" s="2" t="s">
        <v>273</v>
      </c>
      <c r="E120" s="4">
        <f t="shared" ref="E120:AJ120" si="1105">+E89*E106*E119</f>
        <v>0.28255732353478358</v>
      </c>
      <c r="F120" s="4">
        <f t="shared" si="1105"/>
        <v>0.1323982346458982</v>
      </c>
      <c r="G120" s="4">
        <f t="shared" si="1105"/>
        <v>0.1323982346458982</v>
      </c>
      <c r="H120" s="4">
        <f t="shared" si="1105"/>
        <v>0.1323982346458982</v>
      </c>
      <c r="I120" s="4">
        <f t="shared" si="1105"/>
        <v>0.28255732353478358</v>
      </c>
      <c r="J120" s="4">
        <f t="shared" si="1105"/>
        <v>0.28255732353478358</v>
      </c>
      <c r="K120" s="4">
        <f t="shared" si="1105"/>
        <v>0.28255732353478358</v>
      </c>
      <c r="L120" s="4">
        <f t="shared" si="1105"/>
        <v>0.28255732353478358</v>
      </c>
      <c r="M120" s="4">
        <f t="shared" si="1105"/>
        <v>0.1323982346458982</v>
      </c>
      <c r="N120" s="4">
        <f t="shared" si="1105"/>
        <v>0.24393521485310229</v>
      </c>
      <c r="O120" s="4">
        <f t="shared" si="1105"/>
        <v>0.18711977290924947</v>
      </c>
      <c r="P120" s="4">
        <f t="shared" si="1105"/>
        <v>0.11088335555824867</v>
      </c>
      <c r="Q120" s="4">
        <f t="shared" si="1105"/>
        <v>9.0622028777766025E-2</v>
      </c>
      <c r="R120" s="4">
        <f t="shared" si="1105"/>
        <v>0.11088335555824867</v>
      </c>
      <c r="S120" s="4">
        <f t="shared" si="1105"/>
        <v>0.18711977290924947</v>
      </c>
      <c r="T120" s="4">
        <f t="shared" si="1105"/>
        <v>0.18711977290924947</v>
      </c>
      <c r="U120" s="4">
        <f t="shared" si="1105"/>
        <v>0.18711977290924947</v>
      </c>
      <c r="V120" s="4">
        <f t="shared" si="1105"/>
        <v>0.18711977290924947</v>
      </c>
      <c r="W120" s="4">
        <f t="shared" si="1105"/>
        <v>0.11088335555824867</v>
      </c>
      <c r="X120" s="4">
        <f t="shared" si="1105"/>
        <v>0.15761306123857632</v>
      </c>
      <c r="Y120" s="4">
        <f t="shared" si="1105"/>
        <v>1.1383363473067716</v>
      </c>
      <c r="Z120" s="4">
        <f t="shared" si="1105"/>
        <v>0.21552524694156558</v>
      </c>
      <c r="AA120" s="4">
        <f t="shared" si="1105"/>
        <v>0.60498763009141709</v>
      </c>
      <c r="AB120" s="4">
        <f t="shared" si="1105"/>
        <v>0.60498763009141709</v>
      </c>
      <c r="AC120" s="4">
        <f t="shared" si="1105"/>
        <v>0.60498763009141709</v>
      </c>
      <c r="AD120" s="4">
        <f t="shared" si="1105"/>
        <v>1.117560215346914</v>
      </c>
      <c r="AE120" s="4">
        <f t="shared" si="1105"/>
        <v>1.117560215346914</v>
      </c>
      <c r="AF120" s="4">
        <f t="shared" si="1105"/>
        <v>1.117560215346914</v>
      </c>
      <c r="AG120" s="4">
        <f t="shared" si="1105"/>
        <v>1.117560215346914</v>
      </c>
      <c r="AH120" s="4">
        <f t="shared" si="1105"/>
        <v>0.60498763009141709</v>
      </c>
      <c r="AI120" s="4">
        <f t="shared" si="1105"/>
        <v>0.94098497397577807</v>
      </c>
      <c r="AJ120" s="4">
        <f t="shared" si="1105"/>
        <v>0.91654651420843714</v>
      </c>
      <c r="AK120" s="4">
        <f t="shared" ref="AK120:BP120" si="1106">+AK89*AK106*AK119</f>
        <v>0.20241886166965042</v>
      </c>
      <c r="AL120" s="4">
        <f t="shared" si="1106"/>
        <v>0.54737444003410685</v>
      </c>
      <c r="AM120" s="4">
        <f t="shared" si="1106"/>
        <v>0.54737444003410685</v>
      </c>
      <c r="AN120" s="4">
        <f t="shared" si="1106"/>
        <v>0.54737444003410685</v>
      </c>
      <c r="AO120" s="4">
        <f t="shared" si="1106"/>
        <v>0.91654651420843714</v>
      </c>
      <c r="AP120" s="4">
        <f t="shared" si="1106"/>
        <v>0.91654651420843714</v>
      </c>
      <c r="AQ120" s="4">
        <f t="shared" si="1106"/>
        <v>0.91654651420843714</v>
      </c>
      <c r="AR120" s="4">
        <f t="shared" si="1106"/>
        <v>0.91654651420843714</v>
      </c>
      <c r="AS120" s="4">
        <f t="shared" si="1106"/>
        <v>0.54737444003410685</v>
      </c>
      <c r="AT120" s="4">
        <f t="shared" si="1106"/>
        <v>0.76593004362680517</v>
      </c>
      <c r="AU120" s="4">
        <f t="shared" si="1106"/>
        <v>0.658883205588501</v>
      </c>
      <c r="AV120" s="4">
        <f t="shared" si="1106"/>
        <v>0.18027251568773225</v>
      </c>
      <c r="AW120" s="4">
        <f t="shared" si="1106"/>
        <v>0.44774382560609516</v>
      </c>
      <c r="AX120" s="4">
        <f t="shared" si="1106"/>
        <v>0.44774382560609516</v>
      </c>
      <c r="AY120" s="4">
        <f t="shared" si="1106"/>
        <v>0.44774382560609516</v>
      </c>
      <c r="AZ120" s="4">
        <f t="shared" si="1106"/>
        <v>0.658883205588501</v>
      </c>
      <c r="BA120" s="4">
        <f t="shared" si="1106"/>
        <v>0.658883205588501</v>
      </c>
      <c r="BB120" s="4">
        <f t="shared" si="1106"/>
        <v>0.658883205588501</v>
      </c>
      <c r="BC120" s="4">
        <f t="shared" si="1106"/>
        <v>0.658883205588501</v>
      </c>
      <c r="BD120" s="4">
        <f t="shared" si="1106"/>
        <v>0.44774382560609516</v>
      </c>
      <c r="BE120" s="4">
        <f t="shared" si="1106"/>
        <v>0.545641738145068</v>
      </c>
      <c r="BF120" s="4">
        <f t="shared" si="1106"/>
        <v>4.1921271076538043</v>
      </c>
      <c r="BG120" s="4">
        <f t="shared" si="1106"/>
        <v>2.6236589466867946</v>
      </c>
      <c r="BH120" s="4">
        <f t="shared" si="1106"/>
        <v>2.6236589466867946</v>
      </c>
      <c r="BI120" s="4">
        <f t="shared" si="1106"/>
        <v>2.6236589466867946</v>
      </c>
      <c r="BJ120" s="4">
        <f t="shared" si="1106"/>
        <v>4.1921271076538043</v>
      </c>
      <c r="BK120" s="4">
        <f t="shared" si="1106"/>
        <v>4.1921271076538043</v>
      </c>
      <c r="BL120" s="4">
        <f t="shared" si="1106"/>
        <v>4.1921271076538043</v>
      </c>
      <c r="BM120" s="4">
        <f t="shared" si="1106"/>
        <v>4.1921271076538043</v>
      </c>
      <c r="BN120" s="4">
        <f t="shared" si="1106"/>
        <v>3.5837203447783259</v>
      </c>
      <c r="BO120" s="4">
        <f t="shared" si="1106"/>
        <v>3.587503919209849</v>
      </c>
      <c r="BP120" s="4">
        <f t="shared" si="1106"/>
        <v>1.8282007283695698</v>
      </c>
      <c r="BQ120" s="4">
        <f t="shared" ref="BQ120:CI120" si="1107">+BQ89*BQ106*BQ119</f>
        <v>1.8282007283695698</v>
      </c>
      <c r="BR120" s="4">
        <f t="shared" si="1107"/>
        <v>1.8282007283695698</v>
      </c>
      <c r="BS120" s="4">
        <f t="shared" si="1107"/>
        <v>3.587503919209849</v>
      </c>
      <c r="BT120" s="4">
        <f t="shared" si="1107"/>
        <v>3.587503919209849</v>
      </c>
      <c r="BU120" s="4">
        <f t="shared" si="1107"/>
        <v>3.587503919209849</v>
      </c>
      <c r="BV120" s="4">
        <f t="shared" si="1107"/>
        <v>3.587503919209849</v>
      </c>
      <c r="BW120" s="4">
        <f t="shared" si="1107"/>
        <v>1.8282007283695698</v>
      </c>
      <c r="BX120" s="4">
        <f t="shared" si="1107"/>
        <v>3.0392440623160923</v>
      </c>
      <c r="BY120" s="4">
        <f t="shared" si="1107"/>
        <v>6.5899102445943392</v>
      </c>
      <c r="BZ120" s="4">
        <f t="shared" si="1107"/>
        <v>3.3161398986857642</v>
      </c>
      <c r="CA120" s="4">
        <f t="shared" si="1107"/>
        <v>3.3161398986857642</v>
      </c>
      <c r="CB120" s="4">
        <f t="shared" si="1107"/>
        <v>3.3161398986857642</v>
      </c>
      <c r="CC120" s="4">
        <f t="shared" si="1107"/>
        <v>6.5899102445943392</v>
      </c>
      <c r="CD120" s="4">
        <f t="shared" si="1107"/>
        <v>6.5899102445943392</v>
      </c>
      <c r="CE120" s="4">
        <f t="shared" si="1107"/>
        <v>6.5899102445943392</v>
      </c>
      <c r="CF120" s="4">
        <f t="shared" si="1107"/>
        <v>6.5899102445943392</v>
      </c>
      <c r="CG120" s="4">
        <f t="shared" si="1107"/>
        <v>3.3161398986857642</v>
      </c>
      <c r="CH120" s="4">
        <f t="shared" si="1107"/>
        <v>1.1521428596179135</v>
      </c>
      <c r="CI120" s="4">
        <f t="shared" si="1107"/>
        <v>5.5876314611876001</v>
      </c>
    </row>
    <row r="121" spans="1:87" x14ac:dyDescent="0.25">
      <c r="A121" s="16" t="s">
        <v>210</v>
      </c>
      <c r="B121" s="2" t="s">
        <v>206</v>
      </c>
      <c r="E121" s="4">
        <f t="shared" ref="E121:AJ121" si="1108">+E120*1000/E100</f>
        <v>2.7160532758933336</v>
      </c>
      <c r="F121" s="4">
        <f t="shared" si="1108"/>
        <v>1.2726644435680972</v>
      </c>
      <c r="G121" s="4">
        <f t="shared" si="1108"/>
        <v>1.2726644435680972</v>
      </c>
      <c r="H121" s="4">
        <f t="shared" si="1108"/>
        <v>1.2726644435680972</v>
      </c>
      <c r="I121" s="4">
        <f t="shared" si="1108"/>
        <v>2.7160532758933336</v>
      </c>
      <c r="J121" s="4">
        <f t="shared" si="1108"/>
        <v>2.7160532758933336</v>
      </c>
      <c r="K121" s="4">
        <f t="shared" si="1108"/>
        <v>2.7160532758933336</v>
      </c>
      <c r="L121" s="4">
        <f t="shared" si="1108"/>
        <v>2.7160532758933336</v>
      </c>
      <c r="M121" s="4">
        <f t="shared" si="1108"/>
        <v>1.2726644435680972</v>
      </c>
      <c r="N121" s="4">
        <f t="shared" si="1108"/>
        <v>2.3448022196669487</v>
      </c>
      <c r="O121" s="4">
        <f t="shared" si="1108"/>
        <v>1.7815446989007713</v>
      </c>
      <c r="P121" s="4">
        <f t="shared" si="1108"/>
        <v>1.0557070010283374</v>
      </c>
      <c r="Q121" s="4">
        <f t="shared" si="1108"/>
        <v>0.85941932700928225</v>
      </c>
      <c r="R121" s="4">
        <f t="shared" si="1108"/>
        <v>1.0557070010283374</v>
      </c>
      <c r="S121" s="4">
        <f t="shared" si="1108"/>
        <v>1.7815446989007713</v>
      </c>
      <c r="T121" s="4">
        <f t="shared" si="1108"/>
        <v>1.7815446989007713</v>
      </c>
      <c r="U121" s="4">
        <f t="shared" si="1108"/>
        <v>1.7815446989007713</v>
      </c>
      <c r="V121" s="4">
        <f t="shared" si="1108"/>
        <v>1.7815446989007713</v>
      </c>
      <c r="W121" s="4">
        <f t="shared" si="1108"/>
        <v>1.0557070010283374</v>
      </c>
      <c r="X121" s="4">
        <f t="shared" si="1108"/>
        <v>1.500614870152124</v>
      </c>
      <c r="Y121" s="4">
        <f t="shared" si="1108"/>
        <v>1.9269250640060827</v>
      </c>
      <c r="Z121" s="4">
        <f t="shared" si="1108"/>
        <v>0.36483153791968226</v>
      </c>
      <c r="AA121" s="4">
        <f t="shared" si="1108"/>
        <v>1.0240961123616206</v>
      </c>
      <c r="AB121" s="4">
        <f t="shared" si="1108"/>
        <v>1.0240961123616206</v>
      </c>
      <c r="AC121" s="4">
        <f t="shared" si="1108"/>
        <v>1.0240961123616206</v>
      </c>
      <c r="AD121" s="4">
        <f t="shared" si="1108"/>
        <v>1.8917561532520113</v>
      </c>
      <c r="AE121" s="4">
        <f t="shared" si="1108"/>
        <v>1.8917561532520113</v>
      </c>
      <c r="AF121" s="4">
        <f t="shared" si="1108"/>
        <v>1.8917561532520113</v>
      </c>
      <c r="AG121" s="4">
        <f t="shared" si="1108"/>
        <v>1.8917561532520113</v>
      </c>
      <c r="AH121" s="4">
        <f t="shared" si="1108"/>
        <v>1.0240961123616206</v>
      </c>
      <c r="AI121" s="4">
        <f t="shared" si="1108"/>
        <v>1.5928574498187353</v>
      </c>
      <c r="AJ121" s="4">
        <f t="shared" si="1108"/>
        <v>1.5514891136825766</v>
      </c>
      <c r="AK121" s="4">
        <f t="shared" ref="AK121:BP121" si="1109">+AK120*1000/AK100</f>
        <v>0.34264563272678811</v>
      </c>
      <c r="AL121" s="4">
        <f t="shared" si="1109"/>
        <v>0.92657107048675258</v>
      </c>
      <c r="AM121" s="4">
        <f t="shared" si="1109"/>
        <v>0.92657107048675258</v>
      </c>
      <c r="AN121" s="4">
        <f t="shared" si="1109"/>
        <v>0.92657107048675258</v>
      </c>
      <c r="AO121" s="4">
        <f t="shared" si="1109"/>
        <v>1.5514891136825766</v>
      </c>
      <c r="AP121" s="4">
        <f t="shared" si="1109"/>
        <v>1.5514891136825766</v>
      </c>
      <c r="AQ121" s="4">
        <f t="shared" si="1109"/>
        <v>1.5514891136825766</v>
      </c>
      <c r="AR121" s="4">
        <f t="shared" si="1109"/>
        <v>1.5514891136825766</v>
      </c>
      <c r="AS121" s="4">
        <f t="shared" si="1109"/>
        <v>0.92657107048675258</v>
      </c>
      <c r="AT121" s="4">
        <f t="shared" si="1109"/>
        <v>1.2965322611648313</v>
      </c>
      <c r="AU121" s="4">
        <f t="shared" si="1109"/>
        <v>1.115328141901986</v>
      </c>
      <c r="AV121" s="4">
        <f t="shared" si="1109"/>
        <v>0.30515728470937376</v>
      </c>
      <c r="AW121" s="4">
        <f t="shared" si="1109"/>
        <v>0.75792080421187213</v>
      </c>
      <c r="AX121" s="4">
        <f t="shared" si="1109"/>
        <v>0.75792080421187213</v>
      </c>
      <c r="AY121" s="4">
        <f t="shared" si="1109"/>
        <v>0.75792080421187213</v>
      </c>
      <c r="AZ121" s="4">
        <f t="shared" si="1109"/>
        <v>1.115328141901986</v>
      </c>
      <c r="BA121" s="4">
        <f t="shared" si="1109"/>
        <v>1.115328141901986</v>
      </c>
      <c r="BB121" s="4">
        <f t="shared" si="1109"/>
        <v>1.115328141901986</v>
      </c>
      <c r="BC121" s="4">
        <f t="shared" si="1109"/>
        <v>1.115328141901986</v>
      </c>
      <c r="BD121" s="4">
        <f t="shared" si="1109"/>
        <v>0.75792080421187213</v>
      </c>
      <c r="BE121" s="4">
        <f t="shared" si="1109"/>
        <v>0.92363802990842159</v>
      </c>
      <c r="BF121" s="4">
        <f t="shared" si="1109"/>
        <v>2.3565833849589399</v>
      </c>
      <c r="BG121" s="4">
        <f t="shared" si="1109"/>
        <v>1.474876816180634</v>
      </c>
      <c r="BH121" s="4">
        <f t="shared" si="1109"/>
        <v>1.474876816180634</v>
      </c>
      <c r="BI121" s="4">
        <f t="shared" si="1109"/>
        <v>1.474876816180634</v>
      </c>
      <c r="BJ121" s="4">
        <f t="shared" si="1109"/>
        <v>2.3565833849589399</v>
      </c>
      <c r="BK121" s="4">
        <f t="shared" si="1109"/>
        <v>2.3565833849589399</v>
      </c>
      <c r="BL121" s="4">
        <f t="shared" si="1109"/>
        <v>2.3565833849589399</v>
      </c>
      <c r="BM121" s="4">
        <f t="shared" si="1109"/>
        <v>2.3565833849589399</v>
      </c>
      <c r="BN121" s="4">
        <f t="shared" si="1109"/>
        <v>2.0145705518863677</v>
      </c>
      <c r="BO121" s="4">
        <f t="shared" si="1109"/>
        <v>2.0166974694182342</v>
      </c>
      <c r="BP121" s="4">
        <f t="shared" si="1109"/>
        <v>1.0277139385825489</v>
      </c>
      <c r="BQ121" s="4">
        <f t="shared" ref="BQ121:CI121" si="1110">+BQ120*1000/BQ100</f>
        <v>1.0277139385825489</v>
      </c>
      <c r="BR121" s="4">
        <f t="shared" si="1110"/>
        <v>1.0277139385825489</v>
      </c>
      <c r="BS121" s="4">
        <f t="shared" si="1110"/>
        <v>2.0166974694182342</v>
      </c>
      <c r="BT121" s="4">
        <f t="shared" si="1110"/>
        <v>2.0166974694182342</v>
      </c>
      <c r="BU121" s="4">
        <f t="shared" si="1110"/>
        <v>2.0166974694182342</v>
      </c>
      <c r="BV121" s="4">
        <f t="shared" si="1110"/>
        <v>2.0166974694182342</v>
      </c>
      <c r="BW121" s="4">
        <f t="shared" si="1110"/>
        <v>1.0277139385825489</v>
      </c>
      <c r="BX121" s="4">
        <f t="shared" si="1110"/>
        <v>1.7084959201291208</v>
      </c>
      <c r="BY121" s="4">
        <f t="shared" si="1110"/>
        <v>2.4868940141639335</v>
      </c>
      <c r="BZ121" s="4">
        <f t="shared" si="1110"/>
        <v>1.2514416976978844</v>
      </c>
      <c r="CA121" s="4">
        <f t="shared" si="1110"/>
        <v>1.2514416976978844</v>
      </c>
      <c r="CB121" s="4">
        <f t="shared" si="1110"/>
        <v>1.2514416976978844</v>
      </c>
      <c r="CC121" s="4">
        <f t="shared" si="1110"/>
        <v>2.4868940141639335</v>
      </c>
      <c r="CD121" s="4">
        <f t="shared" si="1110"/>
        <v>2.4868940141639335</v>
      </c>
      <c r="CE121" s="4">
        <f t="shared" si="1110"/>
        <v>2.4868940141639335</v>
      </c>
      <c r="CF121" s="4">
        <f t="shared" si="1110"/>
        <v>2.4868940141639335</v>
      </c>
      <c r="CG121" s="4">
        <f t="shared" si="1110"/>
        <v>1.2514416976978844</v>
      </c>
      <c r="CH121" s="4">
        <f t="shared" si="1110"/>
        <v>0.43479456846864623</v>
      </c>
      <c r="CI121" s="4">
        <f t="shared" si="1110"/>
        <v>2.1086550071877217</v>
      </c>
    </row>
    <row r="122" spans="1:87" x14ac:dyDescent="0.25">
      <c r="A122" s="24" t="s">
        <v>61</v>
      </c>
    </row>
    <row r="123" spans="1:87" x14ac:dyDescent="0.25">
      <c r="A123" s="16" t="s">
        <v>223</v>
      </c>
      <c r="B123" s="2" t="s">
        <v>274</v>
      </c>
      <c r="E123" s="4">
        <f t="shared" ref="E123:AJ123" si="1111">E111*E109</f>
        <v>1.7802343008855688</v>
      </c>
      <c r="F123" s="4">
        <f t="shared" si="1111"/>
        <v>2.8213027972780664</v>
      </c>
      <c r="G123" s="4">
        <f t="shared" si="1111"/>
        <v>2.8213027972780664</v>
      </c>
      <c r="H123" s="4">
        <f t="shared" si="1111"/>
        <v>2.8213027972780664</v>
      </c>
      <c r="I123" s="4">
        <f t="shared" si="1111"/>
        <v>1.7802343008855688</v>
      </c>
      <c r="J123" s="4">
        <f t="shared" si="1111"/>
        <v>1.7802343008855688</v>
      </c>
      <c r="K123" s="4">
        <f t="shared" si="1111"/>
        <v>1.7802343008855688</v>
      </c>
      <c r="L123" s="4">
        <f t="shared" si="1111"/>
        <v>1.7802343008855688</v>
      </c>
      <c r="M123" s="4">
        <f t="shared" si="1111"/>
        <v>2.8213027972780664</v>
      </c>
      <c r="N123" s="4">
        <f t="shared" si="1111"/>
        <v>2.0329082381754264</v>
      </c>
      <c r="O123" s="4">
        <f t="shared" si="1111"/>
        <v>2.4419127118582789</v>
      </c>
      <c r="P123" s="4">
        <f t="shared" si="1111"/>
        <v>2.9704676795877885</v>
      </c>
      <c r="Q123" s="4">
        <f t="shared" si="1111"/>
        <v>3.1283008002965991</v>
      </c>
      <c r="R123" s="4">
        <f t="shared" si="1111"/>
        <v>2.9704676795877885</v>
      </c>
      <c r="S123" s="4">
        <f t="shared" si="1111"/>
        <v>2.4419127118582789</v>
      </c>
      <c r="T123" s="4">
        <f t="shared" si="1111"/>
        <v>2.4419127118582789</v>
      </c>
      <c r="U123" s="4">
        <f t="shared" si="1111"/>
        <v>2.4419127118582789</v>
      </c>
      <c r="V123" s="4">
        <f t="shared" si="1111"/>
        <v>2.4419127118582789</v>
      </c>
      <c r="W123" s="4">
        <f t="shared" si="1111"/>
        <v>2.9704676795877885</v>
      </c>
      <c r="X123" s="4">
        <f t="shared" si="1111"/>
        <v>2.6269768826347026</v>
      </c>
      <c r="Y123" s="4">
        <f t="shared" si="1111"/>
        <v>14.631036320598421</v>
      </c>
      <c r="Z123" s="4">
        <f t="shared" si="1111"/>
        <v>21.028981139126302</v>
      </c>
      <c r="AA123" s="4">
        <f t="shared" si="1111"/>
        <v>18.328798149022489</v>
      </c>
      <c r="AB123" s="4">
        <f t="shared" si="1111"/>
        <v>18.328798149022489</v>
      </c>
      <c r="AC123" s="4">
        <f t="shared" si="1111"/>
        <v>18.328798149022489</v>
      </c>
      <c r="AD123" s="4">
        <f t="shared" si="1111"/>
        <v>14.775079392651863</v>
      </c>
      <c r="AE123" s="4">
        <f t="shared" si="1111"/>
        <v>14.775079392651863</v>
      </c>
      <c r="AF123" s="4">
        <f t="shared" si="1111"/>
        <v>14.775079392651863</v>
      </c>
      <c r="AG123" s="4">
        <f t="shared" si="1111"/>
        <v>14.775079392651863</v>
      </c>
      <c r="AH123" s="4">
        <f t="shared" si="1111"/>
        <v>18.328798149022489</v>
      </c>
      <c r="AI123" s="4">
        <f t="shared" si="1111"/>
        <v>15.881352935913043</v>
      </c>
      <c r="AJ123" s="4">
        <f t="shared" si="1111"/>
        <v>16.16872817639868</v>
      </c>
      <c r="AK123" s="4">
        <f t="shared" ref="AK123:BP123" si="1112">AK111*AK109</f>
        <v>21.119849063999435</v>
      </c>
      <c r="AL123" s="4">
        <f t="shared" si="1112"/>
        <v>18.728236355455152</v>
      </c>
      <c r="AM123" s="4">
        <f t="shared" si="1112"/>
        <v>18.728236355455152</v>
      </c>
      <c r="AN123" s="4">
        <f t="shared" si="1112"/>
        <v>18.728236355455152</v>
      </c>
      <c r="AO123" s="4">
        <f t="shared" si="1112"/>
        <v>16.16872817639868</v>
      </c>
      <c r="AP123" s="4">
        <f t="shared" si="1112"/>
        <v>16.16872817639868</v>
      </c>
      <c r="AQ123" s="4">
        <f t="shared" si="1112"/>
        <v>16.16872817639868</v>
      </c>
      <c r="AR123" s="4">
        <f t="shared" si="1112"/>
        <v>16.16872817639868</v>
      </c>
      <c r="AS123" s="4">
        <f t="shared" si="1112"/>
        <v>18.728236355455152</v>
      </c>
      <c r="AT123" s="4">
        <f t="shared" si="1112"/>
        <v>17.086080121505727</v>
      </c>
      <c r="AU123" s="4">
        <f t="shared" si="1112"/>
        <v>17.955134548902507</v>
      </c>
      <c r="AV123" s="4">
        <f t="shared" si="1112"/>
        <v>21.273391971608874</v>
      </c>
      <c r="AW123" s="4">
        <f t="shared" si="1112"/>
        <v>19.41898571151966</v>
      </c>
      <c r="AX123" s="4">
        <f t="shared" si="1112"/>
        <v>19.41898571151966</v>
      </c>
      <c r="AY123" s="4">
        <f t="shared" si="1112"/>
        <v>19.41898571151966</v>
      </c>
      <c r="AZ123" s="4">
        <f t="shared" si="1112"/>
        <v>17.955134548902507</v>
      </c>
      <c r="BA123" s="4">
        <f t="shared" si="1112"/>
        <v>17.955134548902507</v>
      </c>
      <c r="BB123" s="4">
        <f t="shared" si="1112"/>
        <v>17.955134548902507</v>
      </c>
      <c r="BC123" s="4">
        <f t="shared" si="1112"/>
        <v>17.955134548902507</v>
      </c>
      <c r="BD123" s="4">
        <f t="shared" si="1112"/>
        <v>19.41898571151966</v>
      </c>
      <c r="BE123" s="4">
        <f t="shared" si="1112"/>
        <v>18.602103176400234</v>
      </c>
      <c r="BF123" s="4">
        <f t="shared" si="1112"/>
        <v>34.453241569469554</v>
      </c>
      <c r="BG123" s="4">
        <f t="shared" si="1112"/>
        <v>45.327593578795671</v>
      </c>
      <c r="BH123" s="4">
        <f t="shared" si="1112"/>
        <v>45.327593578795671</v>
      </c>
      <c r="BI123" s="4">
        <f t="shared" si="1112"/>
        <v>45.327593578795671</v>
      </c>
      <c r="BJ123" s="4">
        <f t="shared" si="1112"/>
        <v>34.453241569469554</v>
      </c>
      <c r="BK123" s="4">
        <f t="shared" si="1112"/>
        <v>34.453241569469554</v>
      </c>
      <c r="BL123" s="4">
        <f t="shared" si="1112"/>
        <v>34.453241569469554</v>
      </c>
      <c r="BM123" s="4">
        <f t="shared" si="1112"/>
        <v>34.453241569469554</v>
      </c>
      <c r="BN123" s="4">
        <f t="shared" si="1112"/>
        <v>38.386317432501706</v>
      </c>
      <c r="BO123" s="4">
        <f t="shared" si="1112"/>
        <v>38.645156679870688</v>
      </c>
      <c r="BP123" s="4">
        <f t="shared" si="1112"/>
        <v>50.842587692134792</v>
      </c>
      <c r="BQ123" s="4">
        <f t="shared" ref="BQ123:CI123" si="1113">BQ111*BQ109</f>
        <v>50.842587692134792</v>
      </c>
      <c r="BR123" s="4">
        <f t="shared" si="1113"/>
        <v>50.842587692134792</v>
      </c>
      <c r="BS123" s="4">
        <f t="shared" si="1113"/>
        <v>38.645156679870688</v>
      </c>
      <c r="BT123" s="4">
        <f t="shared" si="1113"/>
        <v>38.645156679870688</v>
      </c>
      <c r="BU123" s="4">
        <f t="shared" si="1113"/>
        <v>38.645156679870688</v>
      </c>
      <c r="BV123" s="4">
        <f t="shared" si="1113"/>
        <v>38.645156679870688</v>
      </c>
      <c r="BW123" s="4">
        <f t="shared" si="1113"/>
        <v>50.842587692134792</v>
      </c>
      <c r="BX123" s="4">
        <f t="shared" si="1113"/>
        <v>42.133400579974698</v>
      </c>
      <c r="BY123" s="4">
        <f t="shared" si="1113"/>
        <v>69.07746468606075</v>
      </c>
      <c r="BZ123" s="4">
        <f t="shared" si="1113"/>
        <v>91.774853147650305</v>
      </c>
      <c r="CA123" s="4">
        <f t="shared" si="1113"/>
        <v>91.774853147650305</v>
      </c>
      <c r="CB123" s="4">
        <f t="shared" si="1113"/>
        <v>91.774853147650305</v>
      </c>
      <c r="CC123" s="4">
        <f t="shared" si="1113"/>
        <v>69.07746468606075</v>
      </c>
      <c r="CD123" s="4">
        <f t="shared" si="1113"/>
        <v>69.07746468606075</v>
      </c>
      <c r="CE123" s="4">
        <f t="shared" si="1113"/>
        <v>69.07746468606075</v>
      </c>
      <c r="CF123" s="4">
        <f t="shared" si="1113"/>
        <v>69.07746468606075</v>
      </c>
      <c r="CG123" s="4">
        <f t="shared" si="1113"/>
        <v>91.774853147650305</v>
      </c>
      <c r="CH123" s="4">
        <f t="shared" si="1113"/>
        <v>106.77806847301274</v>
      </c>
      <c r="CI123" s="4">
        <f t="shared" si="1113"/>
        <v>75.465928938301076</v>
      </c>
    </row>
    <row r="124" spans="1:87" x14ac:dyDescent="0.25">
      <c r="A124" s="16" t="s">
        <v>224</v>
      </c>
      <c r="B124" s="2" t="s">
        <v>275</v>
      </c>
      <c r="E124" s="4">
        <f t="shared" ref="E124:AJ124" si="1114">+E110</f>
        <v>1.5409440000000003</v>
      </c>
      <c r="F124" s="4">
        <f t="shared" si="1114"/>
        <v>1.5409440000000003</v>
      </c>
      <c r="G124" s="4">
        <f t="shared" si="1114"/>
        <v>1.5409440000000003</v>
      </c>
      <c r="H124" s="4">
        <f t="shared" si="1114"/>
        <v>1.5409440000000003</v>
      </c>
      <c r="I124" s="4">
        <f t="shared" si="1114"/>
        <v>1.5409440000000003</v>
      </c>
      <c r="J124" s="4">
        <f t="shared" si="1114"/>
        <v>1.5409440000000003</v>
      </c>
      <c r="K124" s="4">
        <f t="shared" si="1114"/>
        <v>1.5409440000000003</v>
      </c>
      <c r="L124" s="4">
        <f t="shared" si="1114"/>
        <v>1.5409440000000003</v>
      </c>
      <c r="M124" s="4">
        <f t="shared" si="1114"/>
        <v>1.5409440000000003</v>
      </c>
      <c r="N124" s="4">
        <f t="shared" si="1114"/>
        <v>1.5409440000000003</v>
      </c>
      <c r="O124" s="4">
        <f t="shared" si="1114"/>
        <v>1.5409440000000003</v>
      </c>
      <c r="P124" s="4">
        <f t="shared" si="1114"/>
        <v>1.5409440000000003</v>
      </c>
      <c r="Q124" s="4">
        <f t="shared" si="1114"/>
        <v>1.5480977727272731</v>
      </c>
      <c r="R124" s="4">
        <f t="shared" si="1114"/>
        <v>1.5409440000000003</v>
      </c>
      <c r="S124" s="4">
        <f t="shared" si="1114"/>
        <v>1.5409440000000003</v>
      </c>
      <c r="T124" s="4">
        <f t="shared" si="1114"/>
        <v>1.5409440000000003</v>
      </c>
      <c r="U124" s="4">
        <f t="shared" si="1114"/>
        <v>1.5409440000000003</v>
      </c>
      <c r="V124" s="4">
        <f t="shared" si="1114"/>
        <v>1.5409440000000003</v>
      </c>
      <c r="W124" s="4">
        <f t="shared" si="1114"/>
        <v>1.5409440000000003</v>
      </c>
      <c r="X124" s="4">
        <f t="shared" si="1114"/>
        <v>1.5409440000000003</v>
      </c>
      <c r="Y124" s="4">
        <f t="shared" si="1114"/>
        <v>9.2818626923076959</v>
      </c>
      <c r="Z124" s="4">
        <f t="shared" si="1114"/>
        <v>9.2818626923076959</v>
      </c>
      <c r="AA124" s="4">
        <f t="shared" si="1114"/>
        <v>9.2818626923076959</v>
      </c>
      <c r="AB124" s="4">
        <f t="shared" si="1114"/>
        <v>9.2818626923076959</v>
      </c>
      <c r="AC124" s="4">
        <f t="shared" si="1114"/>
        <v>9.2818626923076959</v>
      </c>
      <c r="AD124" s="4">
        <f t="shared" si="1114"/>
        <v>9.2818626923076959</v>
      </c>
      <c r="AE124" s="4">
        <f t="shared" si="1114"/>
        <v>9.2818626923076959</v>
      </c>
      <c r="AF124" s="4">
        <f t="shared" si="1114"/>
        <v>9.2818626923076959</v>
      </c>
      <c r="AG124" s="4">
        <f t="shared" si="1114"/>
        <v>9.2818626923076959</v>
      </c>
      <c r="AH124" s="4">
        <f t="shared" si="1114"/>
        <v>9.2818626923076959</v>
      </c>
      <c r="AI124" s="4">
        <f t="shared" si="1114"/>
        <v>9.2818626923076959</v>
      </c>
      <c r="AJ124" s="4">
        <f t="shared" si="1114"/>
        <v>9.2818626923076959</v>
      </c>
      <c r="AK124" s="4">
        <f t="shared" ref="AK124:BP124" si="1115">+AK110</f>
        <v>9.2818626923076959</v>
      </c>
      <c r="AL124" s="4">
        <f t="shared" si="1115"/>
        <v>9.2818626923076959</v>
      </c>
      <c r="AM124" s="4">
        <f t="shared" si="1115"/>
        <v>9.2818626923076959</v>
      </c>
      <c r="AN124" s="4">
        <f t="shared" si="1115"/>
        <v>9.2818626923076959</v>
      </c>
      <c r="AO124" s="4">
        <f t="shared" si="1115"/>
        <v>9.2818626923076959</v>
      </c>
      <c r="AP124" s="4">
        <f t="shared" si="1115"/>
        <v>9.2818626923076959</v>
      </c>
      <c r="AQ124" s="4">
        <f t="shared" si="1115"/>
        <v>9.2818626923076959</v>
      </c>
      <c r="AR124" s="4">
        <f t="shared" si="1115"/>
        <v>9.2818626923076959</v>
      </c>
      <c r="AS124" s="4">
        <f t="shared" si="1115"/>
        <v>9.2818626923076959</v>
      </c>
      <c r="AT124" s="4">
        <f t="shared" si="1115"/>
        <v>9.2818626923076959</v>
      </c>
      <c r="AU124" s="4">
        <f t="shared" si="1115"/>
        <v>9.2818626923076959</v>
      </c>
      <c r="AV124" s="4">
        <f t="shared" si="1115"/>
        <v>9.2818626923076959</v>
      </c>
      <c r="AW124" s="4">
        <f t="shared" si="1115"/>
        <v>9.2818626923076959</v>
      </c>
      <c r="AX124" s="4">
        <f t="shared" si="1115"/>
        <v>9.2818626923076959</v>
      </c>
      <c r="AY124" s="4">
        <f t="shared" si="1115"/>
        <v>9.2818626923076959</v>
      </c>
      <c r="AZ124" s="4">
        <f t="shared" si="1115"/>
        <v>9.2818626923076959</v>
      </c>
      <c r="BA124" s="4">
        <f t="shared" si="1115"/>
        <v>9.2818626923076959</v>
      </c>
      <c r="BB124" s="4">
        <f t="shared" si="1115"/>
        <v>9.2818626923076959</v>
      </c>
      <c r="BC124" s="4">
        <f t="shared" si="1115"/>
        <v>9.2818626923076959</v>
      </c>
      <c r="BD124" s="4">
        <f t="shared" si="1115"/>
        <v>9.2818626923076959</v>
      </c>
      <c r="BE124" s="4">
        <f t="shared" si="1115"/>
        <v>9.2818626923076959</v>
      </c>
      <c r="BF124" s="4">
        <f t="shared" si="1115"/>
        <v>26.175741176470581</v>
      </c>
      <c r="BG124" s="4">
        <f t="shared" si="1115"/>
        <v>26.175741176470581</v>
      </c>
      <c r="BH124" s="4">
        <f t="shared" si="1115"/>
        <v>26.175741176470581</v>
      </c>
      <c r="BI124" s="4">
        <f t="shared" si="1115"/>
        <v>26.175741176470581</v>
      </c>
      <c r="BJ124" s="4">
        <f t="shared" si="1115"/>
        <v>26.175741176470581</v>
      </c>
      <c r="BK124" s="4">
        <f t="shared" si="1115"/>
        <v>26.175741176470581</v>
      </c>
      <c r="BL124" s="4">
        <f t="shared" si="1115"/>
        <v>26.175741176470581</v>
      </c>
      <c r="BM124" s="4">
        <f t="shared" si="1115"/>
        <v>26.175741176470581</v>
      </c>
      <c r="BN124" s="4">
        <f t="shared" si="1115"/>
        <v>26.175741176470581</v>
      </c>
      <c r="BO124" s="4">
        <f t="shared" si="1115"/>
        <v>26.175741176470581</v>
      </c>
      <c r="BP124" s="4">
        <f t="shared" si="1115"/>
        <v>26.175741176470581</v>
      </c>
      <c r="BQ124" s="4">
        <f t="shared" ref="BQ124:CI124" si="1116">+BQ110</f>
        <v>26.175741176470581</v>
      </c>
      <c r="BR124" s="4">
        <f t="shared" si="1116"/>
        <v>26.175741176470581</v>
      </c>
      <c r="BS124" s="4">
        <f t="shared" si="1116"/>
        <v>26.175741176470581</v>
      </c>
      <c r="BT124" s="4">
        <f t="shared" si="1116"/>
        <v>26.175741176470581</v>
      </c>
      <c r="BU124" s="4">
        <f t="shared" si="1116"/>
        <v>26.175741176470581</v>
      </c>
      <c r="BV124" s="4">
        <f t="shared" si="1116"/>
        <v>26.175741176470581</v>
      </c>
      <c r="BW124" s="4">
        <f t="shared" si="1116"/>
        <v>26.175741176470581</v>
      </c>
      <c r="BX124" s="4">
        <f t="shared" si="1116"/>
        <v>26.175741176470581</v>
      </c>
      <c r="BY124" s="4">
        <f t="shared" si="1116"/>
        <v>47.295247058823513</v>
      </c>
      <c r="BZ124" s="4">
        <f t="shared" si="1116"/>
        <v>47.295247058823513</v>
      </c>
      <c r="CA124" s="4">
        <f t="shared" si="1116"/>
        <v>47.295247058823513</v>
      </c>
      <c r="CB124" s="4">
        <f t="shared" si="1116"/>
        <v>47.295247058823513</v>
      </c>
      <c r="CC124" s="4">
        <f t="shared" si="1116"/>
        <v>47.295247058823513</v>
      </c>
      <c r="CD124" s="4">
        <f t="shared" si="1116"/>
        <v>47.295247058823513</v>
      </c>
      <c r="CE124" s="4">
        <f t="shared" si="1116"/>
        <v>47.295247058823513</v>
      </c>
      <c r="CF124" s="4">
        <f t="shared" si="1116"/>
        <v>47.295247058823513</v>
      </c>
      <c r="CG124" s="4">
        <f t="shared" si="1116"/>
        <v>47.295247058823513</v>
      </c>
      <c r="CH124" s="4">
        <f t="shared" si="1116"/>
        <v>47.295247058823513</v>
      </c>
      <c r="CI124" s="4">
        <f t="shared" si="1116"/>
        <v>47.295247058823513</v>
      </c>
    </row>
    <row r="125" spans="1:87" x14ac:dyDescent="0.25">
      <c r="A125" s="16" t="s">
        <v>223</v>
      </c>
      <c r="B125" s="2" t="s">
        <v>220</v>
      </c>
      <c r="E125" s="4">
        <f t="shared" ref="E125:AJ125" si="1117">+E123*1000/E100</f>
        <v>17.112319526139267</v>
      </c>
      <c r="F125" s="4">
        <f t="shared" si="1117"/>
        <v>27.119483611228382</v>
      </c>
      <c r="G125" s="4">
        <f t="shared" si="1117"/>
        <v>27.119483611228382</v>
      </c>
      <c r="H125" s="4">
        <f t="shared" si="1117"/>
        <v>27.119483611228382</v>
      </c>
      <c r="I125" s="4">
        <f t="shared" si="1117"/>
        <v>17.112319526139267</v>
      </c>
      <c r="J125" s="4">
        <f t="shared" si="1117"/>
        <v>17.112319526139267</v>
      </c>
      <c r="K125" s="4">
        <f t="shared" si="1117"/>
        <v>17.112319526139267</v>
      </c>
      <c r="L125" s="4">
        <f t="shared" si="1117"/>
        <v>17.112319526139267</v>
      </c>
      <c r="M125" s="4">
        <f t="shared" si="1117"/>
        <v>27.119483611228382</v>
      </c>
      <c r="N125" s="4">
        <f t="shared" si="1117"/>
        <v>19.541121818444754</v>
      </c>
      <c r="O125" s="4">
        <f t="shared" si="1117"/>
        <v>23.249155230107064</v>
      </c>
      <c r="P125" s="4">
        <f t="shared" si="1117"/>
        <v>28.281463073345314</v>
      </c>
      <c r="Q125" s="4">
        <f t="shared" si="1117"/>
        <v>29.667424187408251</v>
      </c>
      <c r="R125" s="4">
        <f t="shared" si="1117"/>
        <v>28.281463073345314</v>
      </c>
      <c r="S125" s="4">
        <f t="shared" si="1117"/>
        <v>23.249155230107064</v>
      </c>
      <c r="T125" s="4">
        <f t="shared" si="1117"/>
        <v>23.249155230107064</v>
      </c>
      <c r="U125" s="4">
        <f t="shared" si="1117"/>
        <v>23.249155230107064</v>
      </c>
      <c r="V125" s="4">
        <f t="shared" si="1117"/>
        <v>23.249155230107064</v>
      </c>
      <c r="W125" s="4">
        <f t="shared" si="1117"/>
        <v>28.281463073345314</v>
      </c>
      <c r="X125" s="4">
        <f t="shared" si="1117"/>
        <v>25.01112879002104</v>
      </c>
      <c r="Y125" s="4">
        <f t="shared" si="1117"/>
        <v>24.76676657584289</v>
      </c>
      <c r="Z125" s="4">
        <f t="shared" si="1117"/>
        <v>35.596922582121096</v>
      </c>
      <c r="AA125" s="4">
        <f t="shared" si="1117"/>
        <v>31.026173090247273</v>
      </c>
      <c r="AB125" s="4">
        <f t="shared" si="1117"/>
        <v>31.026173090247273</v>
      </c>
      <c r="AC125" s="4">
        <f t="shared" si="1117"/>
        <v>31.026173090247273</v>
      </c>
      <c r="AD125" s="4">
        <f t="shared" si="1117"/>
        <v>25.010596272129845</v>
      </c>
      <c r="AE125" s="4">
        <f t="shared" si="1117"/>
        <v>25.010596272129845</v>
      </c>
      <c r="AF125" s="4">
        <f t="shared" si="1117"/>
        <v>25.010596272129845</v>
      </c>
      <c r="AG125" s="4">
        <f t="shared" si="1117"/>
        <v>25.010596272129845</v>
      </c>
      <c r="AH125" s="4">
        <f t="shared" si="1117"/>
        <v>31.026173090247273</v>
      </c>
      <c r="AI125" s="4">
        <f t="shared" si="1117"/>
        <v>26.883246849615364</v>
      </c>
      <c r="AJ125" s="4">
        <f t="shared" si="1117"/>
        <v>27.369702856204885</v>
      </c>
      <c r="AK125" s="4">
        <f t="shared" ref="AK125:BP125" si="1118">+AK123*1000/AK100</f>
        <v>35.750739757832406</v>
      </c>
      <c r="AL125" s="4">
        <f t="shared" si="1118"/>
        <v>31.702324293991019</v>
      </c>
      <c r="AM125" s="4">
        <f t="shared" si="1118"/>
        <v>31.702324293991019</v>
      </c>
      <c r="AN125" s="4">
        <f t="shared" si="1118"/>
        <v>31.702324293991019</v>
      </c>
      <c r="AO125" s="4">
        <f t="shared" si="1118"/>
        <v>27.369702856204885</v>
      </c>
      <c r="AP125" s="4">
        <f t="shared" si="1118"/>
        <v>27.369702856204885</v>
      </c>
      <c r="AQ125" s="4">
        <f t="shared" si="1118"/>
        <v>27.369702856204885</v>
      </c>
      <c r="AR125" s="4">
        <f t="shared" si="1118"/>
        <v>27.369702856204885</v>
      </c>
      <c r="AS125" s="4">
        <f t="shared" si="1118"/>
        <v>31.702324293991019</v>
      </c>
      <c r="AT125" s="4">
        <f t="shared" si="1118"/>
        <v>28.922555367436459</v>
      </c>
      <c r="AU125" s="4">
        <f t="shared" si="1118"/>
        <v>30.393651991995899</v>
      </c>
      <c r="AV125" s="4">
        <f t="shared" si="1118"/>
        <v>36.010650352599058</v>
      </c>
      <c r="AW125" s="4">
        <f t="shared" si="1118"/>
        <v>32.871594036010478</v>
      </c>
      <c r="AX125" s="4">
        <f t="shared" si="1118"/>
        <v>32.871594036010478</v>
      </c>
      <c r="AY125" s="4">
        <f t="shared" si="1118"/>
        <v>32.871594036010478</v>
      </c>
      <c r="AZ125" s="4">
        <f t="shared" si="1118"/>
        <v>30.393651991995899</v>
      </c>
      <c r="BA125" s="4">
        <f t="shared" si="1118"/>
        <v>30.393651991995899</v>
      </c>
      <c r="BB125" s="4">
        <f t="shared" si="1118"/>
        <v>30.393651991995899</v>
      </c>
      <c r="BC125" s="4">
        <f t="shared" si="1118"/>
        <v>30.393651991995899</v>
      </c>
      <c r="BD125" s="4">
        <f t="shared" si="1118"/>
        <v>32.871594036010478</v>
      </c>
      <c r="BE125" s="4">
        <f t="shared" si="1118"/>
        <v>31.488811666814765</v>
      </c>
      <c r="BF125" s="4">
        <f t="shared" si="1118"/>
        <v>19.367718238397849</v>
      </c>
      <c r="BG125" s="4">
        <f t="shared" si="1118"/>
        <v>25.480681087397674</v>
      </c>
      <c r="BH125" s="4">
        <f t="shared" si="1118"/>
        <v>25.480681087397674</v>
      </c>
      <c r="BI125" s="4">
        <f t="shared" si="1118"/>
        <v>25.480681087397674</v>
      </c>
      <c r="BJ125" s="4">
        <f t="shared" si="1118"/>
        <v>19.367718238397849</v>
      </c>
      <c r="BK125" s="4">
        <f t="shared" si="1118"/>
        <v>19.367718238397849</v>
      </c>
      <c r="BL125" s="4">
        <f t="shared" si="1118"/>
        <v>19.367718238397849</v>
      </c>
      <c r="BM125" s="4">
        <f t="shared" si="1118"/>
        <v>19.367718238397849</v>
      </c>
      <c r="BN125" s="4">
        <f t="shared" si="1118"/>
        <v>21.578677255762177</v>
      </c>
      <c r="BO125" s="4">
        <f t="shared" si="1118"/>
        <v>21.724182450156533</v>
      </c>
      <c r="BP125" s="4">
        <f t="shared" si="1118"/>
        <v>28.580907574307581</v>
      </c>
      <c r="BQ125" s="4">
        <f t="shared" ref="BQ125:CI125" si="1119">+BQ123*1000/BQ100</f>
        <v>28.580907574307581</v>
      </c>
      <c r="BR125" s="4">
        <f t="shared" si="1119"/>
        <v>28.580907574307581</v>
      </c>
      <c r="BS125" s="4">
        <f t="shared" si="1119"/>
        <v>21.724182450156533</v>
      </c>
      <c r="BT125" s="4">
        <f t="shared" si="1119"/>
        <v>21.724182450156533</v>
      </c>
      <c r="BU125" s="4">
        <f t="shared" si="1119"/>
        <v>21.724182450156533</v>
      </c>
      <c r="BV125" s="4">
        <f t="shared" si="1119"/>
        <v>21.724182450156533</v>
      </c>
      <c r="BW125" s="4">
        <f t="shared" si="1119"/>
        <v>28.580907574307581</v>
      </c>
      <c r="BX125" s="4">
        <f t="shared" si="1119"/>
        <v>23.685081393955528</v>
      </c>
      <c r="BY125" s="4">
        <f t="shared" si="1119"/>
        <v>26.068387438554545</v>
      </c>
      <c r="BZ125" s="4">
        <f t="shared" si="1119"/>
        <v>34.633906149311322</v>
      </c>
      <c r="CA125" s="4">
        <f t="shared" si="1119"/>
        <v>34.633906149311322</v>
      </c>
      <c r="CB125" s="4">
        <f t="shared" si="1119"/>
        <v>34.633906149311322</v>
      </c>
      <c r="CC125" s="4">
        <f t="shared" si="1119"/>
        <v>26.068387438554545</v>
      </c>
      <c r="CD125" s="4">
        <f t="shared" si="1119"/>
        <v>26.068387438554545</v>
      </c>
      <c r="CE125" s="4">
        <f t="shared" si="1119"/>
        <v>26.068387438554545</v>
      </c>
      <c r="CF125" s="4">
        <f t="shared" si="1119"/>
        <v>26.068387438554545</v>
      </c>
      <c r="CG125" s="4">
        <f t="shared" si="1119"/>
        <v>34.633906149311322</v>
      </c>
      <c r="CH125" s="4">
        <f t="shared" si="1119"/>
        <v>40.295805173878882</v>
      </c>
      <c r="CI125" s="4">
        <f t="shared" si="1119"/>
        <v>28.479259957133856</v>
      </c>
    </row>
    <row r="126" spans="1:87" x14ac:dyDescent="0.25">
      <c r="A126" s="16" t="s">
        <v>224</v>
      </c>
      <c r="B126" s="2" t="s">
        <v>221</v>
      </c>
      <c r="E126" s="4">
        <f t="shared" ref="E126:AJ126" si="1120">+E124*1000/E100</f>
        <v>14.812166065315092</v>
      </c>
      <c r="F126" s="4">
        <f t="shared" si="1120"/>
        <v>14.812166065315092</v>
      </c>
      <c r="G126" s="4">
        <f t="shared" si="1120"/>
        <v>14.812166065315092</v>
      </c>
      <c r="H126" s="4">
        <f t="shared" si="1120"/>
        <v>14.812166065315092</v>
      </c>
      <c r="I126" s="4">
        <f t="shared" si="1120"/>
        <v>14.812166065315092</v>
      </c>
      <c r="J126" s="4">
        <f t="shared" si="1120"/>
        <v>14.812166065315092</v>
      </c>
      <c r="K126" s="4">
        <f t="shared" si="1120"/>
        <v>14.812166065315092</v>
      </c>
      <c r="L126" s="4">
        <f t="shared" si="1120"/>
        <v>14.812166065315092</v>
      </c>
      <c r="M126" s="4">
        <f t="shared" si="1120"/>
        <v>14.812166065315092</v>
      </c>
      <c r="N126" s="4">
        <f t="shared" si="1120"/>
        <v>14.812166065315092</v>
      </c>
      <c r="O126" s="4">
        <f t="shared" si="1120"/>
        <v>14.671141225862671</v>
      </c>
      <c r="P126" s="4">
        <f t="shared" si="1120"/>
        <v>14.671141225862671</v>
      </c>
      <c r="Q126" s="4">
        <f t="shared" si="1120"/>
        <v>14.68147605969587</v>
      </c>
      <c r="R126" s="4">
        <f t="shared" si="1120"/>
        <v>14.671141225862671</v>
      </c>
      <c r="S126" s="4">
        <f t="shared" si="1120"/>
        <v>14.671141225862671</v>
      </c>
      <c r="T126" s="4">
        <f t="shared" si="1120"/>
        <v>14.671141225862671</v>
      </c>
      <c r="U126" s="4">
        <f t="shared" si="1120"/>
        <v>14.671141225862671</v>
      </c>
      <c r="V126" s="4">
        <f t="shared" si="1120"/>
        <v>14.671141225862671</v>
      </c>
      <c r="W126" s="4">
        <f t="shared" si="1120"/>
        <v>14.671141225862671</v>
      </c>
      <c r="X126" s="4">
        <f t="shared" si="1120"/>
        <v>14.671141225862671</v>
      </c>
      <c r="Y126" s="4">
        <f t="shared" si="1120"/>
        <v>15.711923725168292</v>
      </c>
      <c r="Z126" s="4">
        <f t="shared" si="1120"/>
        <v>15.711923725168292</v>
      </c>
      <c r="AA126" s="4">
        <f t="shared" si="1120"/>
        <v>15.711923725168292</v>
      </c>
      <c r="AB126" s="4">
        <f t="shared" si="1120"/>
        <v>15.711923725168292</v>
      </c>
      <c r="AC126" s="4">
        <f t="shared" si="1120"/>
        <v>15.711923725168292</v>
      </c>
      <c r="AD126" s="4">
        <f t="shared" si="1120"/>
        <v>15.711923725168292</v>
      </c>
      <c r="AE126" s="4">
        <f t="shared" si="1120"/>
        <v>15.711923725168292</v>
      </c>
      <c r="AF126" s="4">
        <f t="shared" si="1120"/>
        <v>15.711923725168292</v>
      </c>
      <c r="AG126" s="4">
        <f t="shared" si="1120"/>
        <v>15.711923725168292</v>
      </c>
      <c r="AH126" s="4">
        <f t="shared" si="1120"/>
        <v>15.711923725168292</v>
      </c>
      <c r="AI126" s="4">
        <f t="shared" si="1120"/>
        <v>15.711923725168292</v>
      </c>
      <c r="AJ126" s="4">
        <f t="shared" si="1120"/>
        <v>15.711923725168292</v>
      </c>
      <c r="AK126" s="4">
        <f t="shared" ref="AK126:BP126" si="1121">+AK124*1000/AK100</f>
        <v>15.711923725168292</v>
      </c>
      <c r="AL126" s="4">
        <f t="shared" si="1121"/>
        <v>15.711923725168292</v>
      </c>
      <c r="AM126" s="4">
        <f t="shared" si="1121"/>
        <v>15.711923725168292</v>
      </c>
      <c r="AN126" s="4">
        <f t="shared" si="1121"/>
        <v>15.711923725168292</v>
      </c>
      <c r="AO126" s="4">
        <f t="shared" si="1121"/>
        <v>15.711923725168292</v>
      </c>
      <c r="AP126" s="4">
        <f t="shared" si="1121"/>
        <v>15.711923725168292</v>
      </c>
      <c r="AQ126" s="4">
        <f t="shared" si="1121"/>
        <v>15.711923725168292</v>
      </c>
      <c r="AR126" s="4">
        <f t="shared" si="1121"/>
        <v>15.711923725168292</v>
      </c>
      <c r="AS126" s="4">
        <f t="shared" si="1121"/>
        <v>15.711923725168292</v>
      </c>
      <c r="AT126" s="4">
        <f t="shared" si="1121"/>
        <v>15.711923725168292</v>
      </c>
      <c r="AU126" s="4">
        <f t="shared" si="1121"/>
        <v>15.711923725168292</v>
      </c>
      <c r="AV126" s="4">
        <f t="shared" si="1121"/>
        <v>15.711923725168292</v>
      </c>
      <c r="AW126" s="4">
        <f t="shared" si="1121"/>
        <v>15.711923725168292</v>
      </c>
      <c r="AX126" s="4">
        <f t="shared" si="1121"/>
        <v>15.711923725168292</v>
      </c>
      <c r="AY126" s="4">
        <f t="shared" si="1121"/>
        <v>15.711923725168292</v>
      </c>
      <c r="AZ126" s="4">
        <f t="shared" si="1121"/>
        <v>15.711923725168292</v>
      </c>
      <c r="BA126" s="4">
        <f t="shared" si="1121"/>
        <v>15.711923725168292</v>
      </c>
      <c r="BB126" s="4">
        <f t="shared" si="1121"/>
        <v>15.711923725168292</v>
      </c>
      <c r="BC126" s="4">
        <f t="shared" si="1121"/>
        <v>15.711923725168292</v>
      </c>
      <c r="BD126" s="4">
        <f t="shared" si="1121"/>
        <v>15.711923725168292</v>
      </c>
      <c r="BE126" s="4">
        <f t="shared" si="1121"/>
        <v>15.711923725168292</v>
      </c>
      <c r="BF126" s="4">
        <f t="shared" si="1121"/>
        <v>14.714562598265152</v>
      </c>
      <c r="BG126" s="4">
        <f t="shared" si="1121"/>
        <v>14.714562598265152</v>
      </c>
      <c r="BH126" s="4">
        <f t="shared" si="1121"/>
        <v>14.714562598265152</v>
      </c>
      <c r="BI126" s="4">
        <f t="shared" si="1121"/>
        <v>14.714562598265152</v>
      </c>
      <c r="BJ126" s="4">
        <f t="shared" si="1121"/>
        <v>14.714562598265152</v>
      </c>
      <c r="BK126" s="4">
        <f t="shared" si="1121"/>
        <v>14.714562598265152</v>
      </c>
      <c r="BL126" s="4">
        <f t="shared" si="1121"/>
        <v>14.714562598265152</v>
      </c>
      <c r="BM126" s="4">
        <f t="shared" si="1121"/>
        <v>14.714562598265152</v>
      </c>
      <c r="BN126" s="4">
        <f t="shared" si="1121"/>
        <v>14.714562598265152</v>
      </c>
      <c r="BO126" s="4">
        <f t="shared" si="1121"/>
        <v>14.714562598265152</v>
      </c>
      <c r="BP126" s="4">
        <f t="shared" si="1121"/>
        <v>14.714562598265152</v>
      </c>
      <c r="BQ126" s="4">
        <f t="shared" ref="BQ126:CI126" si="1122">+BQ124*1000/BQ100</f>
        <v>14.714562598265152</v>
      </c>
      <c r="BR126" s="4">
        <f t="shared" si="1122"/>
        <v>14.714562598265152</v>
      </c>
      <c r="BS126" s="4">
        <f t="shared" si="1122"/>
        <v>14.714562598265152</v>
      </c>
      <c r="BT126" s="4">
        <f t="shared" si="1122"/>
        <v>14.714562598265152</v>
      </c>
      <c r="BU126" s="4">
        <f t="shared" si="1122"/>
        <v>14.714562598265152</v>
      </c>
      <c r="BV126" s="4">
        <f t="shared" si="1122"/>
        <v>14.714562598265152</v>
      </c>
      <c r="BW126" s="4">
        <f t="shared" si="1122"/>
        <v>14.714562598265152</v>
      </c>
      <c r="BX126" s="4">
        <f t="shared" si="1122"/>
        <v>14.714562598265152</v>
      </c>
      <c r="BY126" s="4">
        <f t="shared" si="1122"/>
        <v>17.848235020419907</v>
      </c>
      <c r="BZ126" s="4">
        <f t="shared" si="1122"/>
        <v>17.848235020419907</v>
      </c>
      <c r="CA126" s="4">
        <f t="shared" si="1122"/>
        <v>17.848235020419907</v>
      </c>
      <c r="CB126" s="4">
        <f t="shared" si="1122"/>
        <v>17.848235020419907</v>
      </c>
      <c r="CC126" s="4">
        <f t="shared" si="1122"/>
        <v>17.848235020419907</v>
      </c>
      <c r="CD126" s="4">
        <f t="shared" si="1122"/>
        <v>17.848235020419907</v>
      </c>
      <c r="CE126" s="4">
        <f t="shared" si="1122"/>
        <v>17.848235020419907</v>
      </c>
      <c r="CF126" s="4">
        <f t="shared" si="1122"/>
        <v>17.848235020419907</v>
      </c>
      <c r="CG126" s="4">
        <f t="shared" si="1122"/>
        <v>17.848235020419907</v>
      </c>
      <c r="CH126" s="4">
        <f t="shared" si="1122"/>
        <v>17.848235020419907</v>
      </c>
      <c r="CI126" s="4">
        <f t="shared" si="1122"/>
        <v>17.848235020419907</v>
      </c>
    </row>
    <row r="127" spans="1:87" x14ac:dyDescent="0.25">
      <c r="A127" s="16" t="s">
        <v>225</v>
      </c>
      <c r="B127" s="2" t="s">
        <v>222</v>
      </c>
      <c r="E127" s="4">
        <f t="shared" ref="E127:L127" si="1123">+E125+E126</f>
        <v>31.924485591454356</v>
      </c>
      <c r="F127" s="4">
        <f t="shared" si="1123"/>
        <v>41.931649676543472</v>
      </c>
      <c r="G127" s="4">
        <f t="shared" si="1123"/>
        <v>41.931649676543472</v>
      </c>
      <c r="H127" s="4">
        <f t="shared" si="1123"/>
        <v>41.931649676543472</v>
      </c>
      <c r="I127" s="4">
        <f t="shared" si="1123"/>
        <v>31.924485591454356</v>
      </c>
      <c r="J127" s="4">
        <f t="shared" si="1123"/>
        <v>31.924485591454356</v>
      </c>
      <c r="K127" s="4">
        <f t="shared" si="1123"/>
        <v>31.924485591454356</v>
      </c>
      <c r="L127" s="4">
        <f t="shared" si="1123"/>
        <v>31.924485591454356</v>
      </c>
      <c r="M127" s="4">
        <f t="shared" ref="M127:N127" si="1124">+M125+M126</f>
        <v>41.931649676543472</v>
      </c>
      <c r="N127" s="4">
        <f t="shared" si="1124"/>
        <v>34.353287883759847</v>
      </c>
      <c r="O127" s="4">
        <f t="shared" ref="O127:W127" si="1125">+O125+O126</f>
        <v>37.920296455969734</v>
      </c>
      <c r="P127" s="4">
        <f t="shared" ref="P127:R127" si="1126">+P125+P126</f>
        <v>42.952604299207984</v>
      </c>
      <c r="Q127" s="4">
        <f t="shared" si="1126"/>
        <v>44.348900247104119</v>
      </c>
      <c r="R127" s="4">
        <f t="shared" si="1126"/>
        <v>42.952604299207984</v>
      </c>
      <c r="S127" s="4">
        <f t="shared" si="1125"/>
        <v>37.920296455969734</v>
      </c>
      <c r="T127" s="4">
        <f t="shared" ref="T127:U127" si="1127">+T125+T126</f>
        <v>37.920296455969734</v>
      </c>
      <c r="U127" s="4">
        <f t="shared" si="1127"/>
        <v>37.920296455969734</v>
      </c>
      <c r="V127" s="4">
        <f t="shared" ref="V127" si="1128">+V125+V126</f>
        <v>37.920296455969734</v>
      </c>
      <c r="W127" s="4">
        <f t="shared" si="1125"/>
        <v>42.952604299207984</v>
      </c>
      <c r="X127" s="4">
        <f t="shared" ref="X127" si="1129">+X125+X126</f>
        <v>39.682270015883709</v>
      </c>
      <c r="Y127" s="4">
        <f>+Y125+Y126</f>
        <v>40.478690301011184</v>
      </c>
      <c r="Z127" s="4">
        <f t="shared" ref="Z127" si="1130">+Z125+Z126</f>
        <v>51.308846307289386</v>
      </c>
      <c r="AA127" s="4">
        <f t="shared" ref="AA127:AC127" si="1131">+AA125+AA126</f>
        <v>46.738096815415567</v>
      </c>
      <c r="AB127" s="4">
        <f t="shared" si="1131"/>
        <v>46.738096815415567</v>
      </c>
      <c r="AC127" s="4">
        <f t="shared" si="1131"/>
        <v>46.738096815415567</v>
      </c>
      <c r="AD127" s="4">
        <f t="shared" ref="AD127:AH127" si="1132">+AD125+AD126</f>
        <v>40.722519997298136</v>
      </c>
      <c r="AE127" s="4">
        <f t="shared" ref="AE127:AF127" si="1133">+AE125+AE126</f>
        <v>40.722519997298136</v>
      </c>
      <c r="AF127" s="4">
        <f t="shared" si="1133"/>
        <v>40.722519997298136</v>
      </c>
      <c r="AG127" s="4">
        <f t="shared" ref="AG127" si="1134">+AG125+AG126</f>
        <v>40.722519997298136</v>
      </c>
      <c r="AH127" s="4">
        <f t="shared" si="1132"/>
        <v>46.738096815415567</v>
      </c>
      <c r="AI127" s="4">
        <f t="shared" ref="AI127" si="1135">+AI125+AI126</f>
        <v>42.595170574783658</v>
      </c>
      <c r="AJ127" s="4">
        <f t="shared" ref="AJ127:AS127" si="1136">+AJ125+AJ126</f>
        <v>43.081626581373179</v>
      </c>
      <c r="AK127" s="4">
        <f t="shared" ref="AK127" si="1137">+AK125+AK126</f>
        <v>51.462663483000696</v>
      </c>
      <c r="AL127" s="4">
        <f t="shared" ref="AL127:AN127" si="1138">+AL125+AL126</f>
        <v>47.414248019159309</v>
      </c>
      <c r="AM127" s="4">
        <f t="shared" si="1138"/>
        <v>47.414248019159309</v>
      </c>
      <c r="AN127" s="4">
        <f t="shared" si="1138"/>
        <v>47.414248019159309</v>
      </c>
      <c r="AO127" s="4">
        <f t="shared" si="1136"/>
        <v>43.081626581373179</v>
      </c>
      <c r="AP127" s="4">
        <f t="shared" ref="AP127:AQ127" si="1139">+AP125+AP126</f>
        <v>43.081626581373179</v>
      </c>
      <c r="AQ127" s="4">
        <f t="shared" si="1139"/>
        <v>43.081626581373179</v>
      </c>
      <c r="AR127" s="4">
        <f t="shared" ref="AR127" si="1140">+AR125+AR126</f>
        <v>43.081626581373179</v>
      </c>
      <c r="AS127" s="4">
        <f t="shared" si="1136"/>
        <v>47.414248019159309</v>
      </c>
      <c r="AT127" s="4">
        <f t="shared" ref="AT127" si="1141">+AT125+AT126</f>
        <v>44.634479092604749</v>
      </c>
      <c r="AU127" s="4">
        <f t="shared" ref="AU127:BD127" si="1142">+AU125+AU126</f>
        <v>46.105575717164193</v>
      </c>
      <c r="AV127" s="4">
        <f t="shared" ref="AV127" si="1143">+AV125+AV126</f>
        <v>51.722574077767348</v>
      </c>
      <c r="AW127" s="4">
        <f t="shared" ref="AW127:AY127" si="1144">+AW125+AW126</f>
        <v>48.583517761178769</v>
      </c>
      <c r="AX127" s="4">
        <f t="shared" si="1144"/>
        <v>48.583517761178769</v>
      </c>
      <c r="AY127" s="4">
        <f t="shared" si="1144"/>
        <v>48.583517761178769</v>
      </c>
      <c r="AZ127" s="4">
        <f t="shared" si="1142"/>
        <v>46.105575717164193</v>
      </c>
      <c r="BA127" s="4">
        <f t="shared" ref="BA127:BB127" si="1145">+BA125+BA126</f>
        <v>46.105575717164193</v>
      </c>
      <c r="BB127" s="4">
        <f t="shared" si="1145"/>
        <v>46.105575717164193</v>
      </c>
      <c r="BC127" s="4">
        <f t="shared" ref="BC127" si="1146">+BC125+BC126</f>
        <v>46.105575717164193</v>
      </c>
      <c r="BD127" s="4">
        <f t="shared" si="1142"/>
        <v>48.583517761178769</v>
      </c>
      <c r="BE127" s="4">
        <f t="shared" ref="BE127" si="1147">+BE125+BE126</f>
        <v>47.200735391983059</v>
      </c>
      <c r="BF127" s="4">
        <f t="shared" ref="BF127:BS127" si="1148">+BF125+BF126</f>
        <v>34.082280836663003</v>
      </c>
      <c r="BG127" s="4">
        <f t="shared" ref="BG127:BI127" si="1149">+BG125+BG126</f>
        <v>40.195243685662824</v>
      </c>
      <c r="BH127" s="4">
        <f t="shared" si="1149"/>
        <v>40.195243685662824</v>
      </c>
      <c r="BI127" s="4">
        <f t="shared" si="1149"/>
        <v>40.195243685662824</v>
      </c>
      <c r="BJ127" s="4">
        <f t="shared" si="1148"/>
        <v>34.082280836663003</v>
      </c>
      <c r="BK127" s="4">
        <f t="shared" ref="BK127:BL127" si="1150">+BK125+BK126</f>
        <v>34.082280836663003</v>
      </c>
      <c r="BL127" s="4">
        <f t="shared" si="1150"/>
        <v>34.082280836663003</v>
      </c>
      <c r="BM127" s="4">
        <f t="shared" ref="BM127" si="1151">+BM125+BM126</f>
        <v>34.082280836663003</v>
      </c>
      <c r="BN127" s="4">
        <f t="shared" ref="BN127" si="1152">+BN125+BN126</f>
        <v>36.293239854027327</v>
      </c>
      <c r="BO127" s="4">
        <f t="shared" si="1148"/>
        <v>36.438745048421687</v>
      </c>
      <c r="BP127" s="4">
        <f t="shared" ref="BP127:BR127" si="1153">+BP125+BP126</f>
        <v>43.295470172572735</v>
      </c>
      <c r="BQ127" s="4">
        <f t="shared" si="1153"/>
        <v>43.295470172572735</v>
      </c>
      <c r="BR127" s="4">
        <f t="shared" si="1153"/>
        <v>43.295470172572735</v>
      </c>
      <c r="BS127" s="4">
        <f t="shared" si="1148"/>
        <v>36.438745048421687</v>
      </c>
      <c r="BT127" s="4">
        <f t="shared" ref="BT127:BU127" si="1154">+BT125+BT126</f>
        <v>36.438745048421687</v>
      </c>
      <c r="BU127" s="4">
        <f t="shared" si="1154"/>
        <v>36.438745048421687</v>
      </c>
      <c r="BV127" s="4">
        <f t="shared" ref="BV127" si="1155">+BV125+BV126</f>
        <v>36.438745048421687</v>
      </c>
      <c r="BW127" s="4">
        <f t="shared" ref="BW127" si="1156">+BW125+BW126</f>
        <v>43.295470172572735</v>
      </c>
      <c r="BX127" s="4">
        <f t="shared" ref="BX127" si="1157">+BX125+BX126</f>
        <v>38.399643992220682</v>
      </c>
      <c r="BY127" s="4">
        <f t="shared" ref="BY127:CH127" si="1158">+BY125+BY126</f>
        <v>43.916622458974452</v>
      </c>
      <c r="BZ127" s="4">
        <f t="shared" ref="BZ127:CB127" si="1159">+BZ125+BZ126</f>
        <v>52.482141169731229</v>
      </c>
      <c r="CA127" s="4">
        <f t="shared" si="1159"/>
        <v>52.482141169731229</v>
      </c>
      <c r="CB127" s="4">
        <f t="shared" si="1159"/>
        <v>52.482141169731229</v>
      </c>
      <c r="CC127" s="4">
        <f t="shared" si="1158"/>
        <v>43.916622458974452</v>
      </c>
      <c r="CD127" s="4">
        <f t="shared" ref="CD127:CE127" si="1160">+CD125+CD126</f>
        <v>43.916622458974452</v>
      </c>
      <c r="CE127" s="4">
        <f t="shared" si="1160"/>
        <v>43.916622458974452</v>
      </c>
      <c r="CF127" s="4">
        <f t="shared" ref="CF127" si="1161">+CF125+CF126</f>
        <v>43.916622458974452</v>
      </c>
      <c r="CG127" s="4">
        <f t="shared" ref="CG127" si="1162">+CG125+CG126</f>
        <v>52.482141169731229</v>
      </c>
      <c r="CH127" s="4">
        <f t="shared" si="1158"/>
        <v>58.144040194298789</v>
      </c>
      <c r="CI127" s="4">
        <f t="shared" ref="CI127" si="1163">+CI125+CI126</f>
        <v>46.327494977553762</v>
      </c>
    </row>
    <row r="128" spans="1:87" x14ac:dyDescent="0.25">
      <c r="A128" s="16" t="s">
        <v>214</v>
      </c>
      <c r="B128" s="2" t="s">
        <v>213</v>
      </c>
      <c r="D128" s="2" t="s">
        <v>62</v>
      </c>
      <c r="E128" s="4">
        <f t="shared" ref="E128:CI128" si="1164">VS_svin_tot_omsat_lager</f>
        <v>0.66286302531667807</v>
      </c>
      <c r="F128" s="4">
        <f t="shared" si="1164"/>
        <v>0.66286302531667807</v>
      </c>
      <c r="G128" s="4">
        <f t="shared" si="1164"/>
        <v>0.66286302531667807</v>
      </c>
      <c r="H128" s="4">
        <f t="shared" si="1164"/>
        <v>0.66286302531667807</v>
      </c>
      <c r="I128" s="4">
        <f t="shared" si="1164"/>
        <v>0.66286302531667807</v>
      </c>
      <c r="J128" s="4">
        <f t="shared" si="1164"/>
        <v>0.66286302531667807</v>
      </c>
      <c r="K128" s="4">
        <f t="shared" si="1164"/>
        <v>0.66286302531667807</v>
      </c>
      <c r="L128" s="4">
        <f t="shared" si="1164"/>
        <v>0.66286302531667807</v>
      </c>
      <c r="M128" s="4">
        <f t="shared" si="1164"/>
        <v>0.66286302531667807</v>
      </c>
      <c r="N128" s="4">
        <f t="shared" si="1164"/>
        <v>0.66286302531667807</v>
      </c>
      <c r="O128" s="4">
        <f t="shared" si="1164"/>
        <v>0.66286302531667807</v>
      </c>
      <c r="P128" s="4">
        <f t="shared" si="1164"/>
        <v>0.66286302531667807</v>
      </c>
      <c r="Q128" s="4">
        <f t="shared" si="1164"/>
        <v>0.66286302531667807</v>
      </c>
      <c r="R128" s="4">
        <f t="shared" si="1164"/>
        <v>0.66286302531667807</v>
      </c>
      <c r="S128" s="4">
        <f t="shared" si="1164"/>
        <v>0.66286302531667807</v>
      </c>
      <c r="T128" s="4">
        <f t="shared" si="1164"/>
        <v>0.66286302531667807</v>
      </c>
      <c r="U128" s="4">
        <f t="shared" si="1164"/>
        <v>0.66286302531667807</v>
      </c>
      <c r="V128" s="4">
        <f t="shared" si="1164"/>
        <v>0.66286302531667807</v>
      </c>
      <c r="W128" s="4">
        <f t="shared" si="1164"/>
        <v>0.66286302531667807</v>
      </c>
      <c r="X128" s="4">
        <f t="shared" si="1164"/>
        <v>0.66286302531667807</v>
      </c>
      <c r="Y128" s="4">
        <f t="shared" si="1164"/>
        <v>0.66286302531667807</v>
      </c>
      <c r="Z128" s="4">
        <f t="shared" si="1164"/>
        <v>0.66286302531667807</v>
      </c>
      <c r="AA128" s="4">
        <f t="shared" si="1164"/>
        <v>0.66286302531667807</v>
      </c>
      <c r="AB128" s="4">
        <f t="shared" si="1164"/>
        <v>0.66286302531667807</v>
      </c>
      <c r="AC128" s="4">
        <f t="shared" si="1164"/>
        <v>0.66286302531667807</v>
      </c>
      <c r="AD128" s="4">
        <f t="shared" si="1164"/>
        <v>0.66286302531667807</v>
      </c>
      <c r="AE128" s="4">
        <f t="shared" si="1164"/>
        <v>0.66286302531667807</v>
      </c>
      <c r="AF128" s="4">
        <f t="shared" si="1164"/>
        <v>0.66286302531667807</v>
      </c>
      <c r="AG128" s="4">
        <f t="shared" si="1164"/>
        <v>0.66286302531667807</v>
      </c>
      <c r="AH128" s="4">
        <f t="shared" si="1164"/>
        <v>0.66286302531667807</v>
      </c>
      <c r="AI128" s="4">
        <f t="shared" si="1164"/>
        <v>0.66286302531667807</v>
      </c>
      <c r="AJ128" s="4">
        <f t="shared" si="1164"/>
        <v>0.66286302531667807</v>
      </c>
      <c r="AK128" s="4">
        <f t="shared" si="1164"/>
        <v>0.66286302531667807</v>
      </c>
      <c r="AL128" s="4">
        <f t="shared" si="1164"/>
        <v>0.66286302531667807</v>
      </c>
      <c r="AM128" s="4">
        <f t="shared" si="1164"/>
        <v>0.66286302531667807</v>
      </c>
      <c r="AN128" s="4">
        <f t="shared" si="1164"/>
        <v>0.66286302531667807</v>
      </c>
      <c r="AO128" s="4">
        <f t="shared" si="1164"/>
        <v>0.66286302531667807</v>
      </c>
      <c r="AP128" s="4">
        <f t="shared" si="1164"/>
        <v>0.66286302531667807</v>
      </c>
      <c r="AQ128" s="4">
        <f t="shared" si="1164"/>
        <v>0.66286302531667807</v>
      </c>
      <c r="AR128" s="4">
        <f t="shared" si="1164"/>
        <v>0.66286302531667807</v>
      </c>
      <c r="AS128" s="4">
        <f t="shared" si="1164"/>
        <v>0.66286302531667807</v>
      </c>
      <c r="AT128" s="4">
        <f t="shared" si="1164"/>
        <v>0.66286302531667807</v>
      </c>
      <c r="AU128" s="4">
        <f t="shared" si="1164"/>
        <v>0.66286302531667807</v>
      </c>
      <c r="AV128" s="4">
        <f t="shared" si="1164"/>
        <v>0.66286302531667807</v>
      </c>
      <c r="AW128" s="4">
        <f t="shared" si="1164"/>
        <v>0.66286302531667807</v>
      </c>
      <c r="AX128" s="4">
        <f t="shared" si="1164"/>
        <v>0.66286302531667807</v>
      </c>
      <c r="AY128" s="4">
        <f t="shared" si="1164"/>
        <v>0.66286302531667807</v>
      </c>
      <c r="AZ128" s="4">
        <f t="shared" si="1164"/>
        <v>0.66286302531667807</v>
      </c>
      <c r="BA128" s="4">
        <f t="shared" si="1164"/>
        <v>0.66286302531667807</v>
      </c>
      <c r="BB128" s="4">
        <f t="shared" si="1164"/>
        <v>0.66286302531667807</v>
      </c>
      <c r="BC128" s="4">
        <f t="shared" si="1164"/>
        <v>0.66286302531667807</v>
      </c>
      <c r="BD128" s="4">
        <f t="shared" si="1164"/>
        <v>0.66286302531667807</v>
      </c>
      <c r="BE128" s="4">
        <f t="shared" si="1164"/>
        <v>0.66286302531667807</v>
      </c>
      <c r="BF128" s="4">
        <f t="shared" si="1164"/>
        <v>0.66286302531667807</v>
      </c>
      <c r="BG128" s="4">
        <f t="shared" si="1164"/>
        <v>0.66286302531667807</v>
      </c>
      <c r="BH128" s="4">
        <f t="shared" si="1164"/>
        <v>0.66286302531667807</v>
      </c>
      <c r="BI128" s="4">
        <f t="shared" si="1164"/>
        <v>0.66286302531667807</v>
      </c>
      <c r="BJ128" s="4">
        <f t="shared" si="1164"/>
        <v>0.66286302531667807</v>
      </c>
      <c r="BK128" s="4">
        <f t="shared" si="1164"/>
        <v>0.66286302531667807</v>
      </c>
      <c r="BL128" s="4">
        <f t="shared" si="1164"/>
        <v>0.66286302531667807</v>
      </c>
      <c r="BM128" s="4">
        <f t="shared" si="1164"/>
        <v>0.66286302531667807</v>
      </c>
      <c r="BN128" s="4">
        <f t="shared" si="1164"/>
        <v>0.66286302531667807</v>
      </c>
      <c r="BO128" s="4">
        <f t="shared" si="1164"/>
        <v>0.66286302531667807</v>
      </c>
      <c r="BP128" s="4">
        <f t="shared" si="1164"/>
        <v>0.66286302531667807</v>
      </c>
      <c r="BQ128" s="4">
        <f t="shared" si="1164"/>
        <v>0.66286302531667807</v>
      </c>
      <c r="BR128" s="4">
        <f t="shared" si="1164"/>
        <v>0.66286302531667807</v>
      </c>
      <c r="BS128" s="4">
        <f t="shared" si="1164"/>
        <v>0.66286302531667807</v>
      </c>
      <c r="BT128" s="4">
        <f t="shared" si="1164"/>
        <v>0.66286302531667807</v>
      </c>
      <c r="BU128" s="4">
        <f t="shared" si="1164"/>
        <v>0.66286302531667807</v>
      </c>
      <c r="BV128" s="4">
        <f t="shared" si="1164"/>
        <v>0.66286302531667807</v>
      </c>
      <c r="BW128" s="4">
        <f t="shared" si="1164"/>
        <v>0.66286302531667807</v>
      </c>
      <c r="BX128" s="4">
        <f t="shared" si="1164"/>
        <v>0.66286302531667807</v>
      </c>
      <c r="BY128" s="4">
        <f t="shared" si="1164"/>
        <v>0.66286302531667807</v>
      </c>
      <c r="BZ128" s="4">
        <f t="shared" si="1164"/>
        <v>0.66286302531667807</v>
      </c>
      <c r="CA128" s="4">
        <f t="shared" si="1164"/>
        <v>0.66286302531667807</v>
      </c>
      <c r="CB128" s="4">
        <f t="shared" si="1164"/>
        <v>0.66286302531667807</v>
      </c>
      <c r="CC128" s="4">
        <f t="shared" si="1164"/>
        <v>0.66286302531667807</v>
      </c>
      <c r="CD128" s="4">
        <f t="shared" si="1164"/>
        <v>0.66286302531667807</v>
      </c>
      <c r="CE128" s="4">
        <f t="shared" si="1164"/>
        <v>0.66286302531667807</v>
      </c>
      <c r="CF128" s="4">
        <f t="shared" si="1164"/>
        <v>0.66286302531667807</v>
      </c>
      <c r="CG128" s="4">
        <f t="shared" si="1164"/>
        <v>0.66286302531667807</v>
      </c>
      <c r="CH128" s="4">
        <f t="shared" si="1164"/>
        <v>0.66286302531667807</v>
      </c>
      <c r="CI128" s="4">
        <f t="shared" si="1164"/>
        <v>0.66286302531667807</v>
      </c>
    </row>
    <row r="129" spans="1:87" x14ac:dyDescent="0.25">
      <c r="A129" s="16" t="s">
        <v>214</v>
      </c>
      <c r="B129" s="2" t="s">
        <v>220</v>
      </c>
      <c r="E129" s="4">
        <f t="shared" ref="E129:L129" si="1165">+E128*E125</f>
        <v>11.343123891282337</v>
      </c>
      <c r="F129" s="4">
        <f t="shared" si="1165"/>
        <v>17.976502951564914</v>
      </c>
      <c r="G129" s="4">
        <f t="shared" si="1165"/>
        <v>17.976502951564914</v>
      </c>
      <c r="H129" s="4">
        <f t="shared" si="1165"/>
        <v>17.976502951564914</v>
      </c>
      <c r="I129" s="4">
        <f t="shared" si="1165"/>
        <v>11.343123891282337</v>
      </c>
      <c r="J129" s="4">
        <f t="shared" si="1165"/>
        <v>11.343123891282337</v>
      </c>
      <c r="K129" s="4">
        <f t="shared" si="1165"/>
        <v>11.343123891282337</v>
      </c>
      <c r="L129" s="4">
        <f t="shared" si="1165"/>
        <v>11.343123891282337</v>
      </c>
      <c r="M129" s="4">
        <f t="shared" ref="M129:N129" si="1166">+M128*M125</f>
        <v>17.976502951564914</v>
      </c>
      <c r="N129" s="4">
        <f t="shared" si="1166"/>
        <v>12.953087126656035</v>
      </c>
      <c r="O129" s="4">
        <f t="shared" ref="O129:W129" si="1167">+O128*O125</f>
        <v>15.411005371885837</v>
      </c>
      <c r="P129" s="4">
        <f t="shared" ref="P129:R129" si="1168">+P128*P125</f>
        <v>18.746736173179592</v>
      </c>
      <c r="Q129" s="4">
        <f t="shared" si="1168"/>
        <v>19.665438550218624</v>
      </c>
      <c r="R129" s="4">
        <f t="shared" si="1168"/>
        <v>18.746736173179592</v>
      </c>
      <c r="S129" s="4">
        <f t="shared" si="1167"/>
        <v>15.411005371885837</v>
      </c>
      <c r="T129" s="4">
        <f t="shared" ref="T129:U129" si="1169">+T128*T125</f>
        <v>15.411005371885837</v>
      </c>
      <c r="U129" s="4">
        <f t="shared" si="1169"/>
        <v>15.411005371885837</v>
      </c>
      <c r="V129" s="4">
        <f t="shared" ref="V129" si="1170">+V128*V125</f>
        <v>15.411005371885837</v>
      </c>
      <c r="W129" s="4">
        <f t="shared" si="1167"/>
        <v>18.746736173179592</v>
      </c>
      <c r="X129" s="4">
        <f t="shared" ref="X129" si="1171">+X128*X125</f>
        <v>16.578952496338413</v>
      </c>
      <c r="Y129" s="4">
        <f>+Y128*Y125</f>
        <v>16.416973819775201</v>
      </c>
      <c r="Z129" s="4">
        <f t="shared" ref="Z129" si="1172">+Z128*Z125</f>
        <v>23.595883794748364</v>
      </c>
      <c r="AA129" s="4">
        <f t="shared" ref="AA129:AC129" si="1173">+AA128*AA125</f>
        <v>20.566102958600215</v>
      </c>
      <c r="AB129" s="4">
        <f t="shared" si="1173"/>
        <v>20.566102958600215</v>
      </c>
      <c r="AC129" s="4">
        <f t="shared" si="1173"/>
        <v>20.566102958600215</v>
      </c>
      <c r="AD129" s="4">
        <f t="shared" ref="AD129:AH129" si="1174">+AD128*AD125</f>
        <v>16.578599509918021</v>
      </c>
      <c r="AE129" s="4">
        <f t="shared" ref="AE129:AF129" si="1175">+AE128*AE125</f>
        <v>16.578599509918021</v>
      </c>
      <c r="AF129" s="4">
        <f t="shared" si="1175"/>
        <v>16.578599509918021</v>
      </c>
      <c r="AG129" s="4">
        <f t="shared" ref="AG129" si="1176">+AG128*AG125</f>
        <v>16.578599509918021</v>
      </c>
      <c r="AH129" s="4">
        <f t="shared" si="1174"/>
        <v>20.566102958600215</v>
      </c>
      <c r="AI129" s="4">
        <f t="shared" ref="AI129" si="1177">+AI128*AI125</f>
        <v>17.819910337071097</v>
      </c>
      <c r="AJ129" s="4">
        <f t="shared" ref="AJ129:AS129" si="1178">+AJ128*AJ125</f>
        <v>18.142364037282494</v>
      </c>
      <c r="AK129" s="4">
        <f t="shared" ref="AK129" si="1179">+AK128*AK125</f>
        <v>23.697843513186033</v>
      </c>
      <c r="AL129" s="4">
        <f t="shared" ref="AL129:AN129" si="1180">+AL128*AL125</f>
        <v>21.014298591085307</v>
      </c>
      <c r="AM129" s="4">
        <f t="shared" si="1180"/>
        <v>21.014298591085307</v>
      </c>
      <c r="AN129" s="4">
        <f t="shared" si="1180"/>
        <v>21.014298591085307</v>
      </c>
      <c r="AO129" s="4">
        <f t="shared" si="1178"/>
        <v>18.142364037282494</v>
      </c>
      <c r="AP129" s="4">
        <f t="shared" ref="AP129:AQ129" si="1181">+AP128*AP125</f>
        <v>18.142364037282494</v>
      </c>
      <c r="AQ129" s="4">
        <f t="shared" si="1181"/>
        <v>18.142364037282494</v>
      </c>
      <c r="AR129" s="4">
        <f t="shared" ref="AR129" si="1182">+AR128*AR125</f>
        <v>18.142364037282494</v>
      </c>
      <c r="AS129" s="4">
        <f t="shared" si="1178"/>
        <v>21.014298591085307</v>
      </c>
      <c r="AT129" s="4">
        <f t="shared" ref="AT129" si="1183">+AT128*AT125</f>
        <v>19.171692550748055</v>
      </c>
      <c r="AU129" s="4">
        <f t="shared" ref="AU129:BD129" si="1184">+AU128*AU125</f>
        <v>20.146828109836679</v>
      </c>
      <c r="AV129" s="4">
        <f t="shared" ref="AV129" si="1185">+AV128*AV125</f>
        <v>23.870128636344912</v>
      </c>
      <c r="AW129" s="4">
        <f t="shared" ref="AW129:AY129" si="1186">+AW128*AW125</f>
        <v>21.789364269691578</v>
      </c>
      <c r="AX129" s="4">
        <f t="shared" si="1186"/>
        <v>21.789364269691578</v>
      </c>
      <c r="AY129" s="4">
        <f t="shared" si="1186"/>
        <v>21.789364269691578</v>
      </c>
      <c r="AZ129" s="4">
        <f t="shared" si="1184"/>
        <v>20.146828109836679</v>
      </c>
      <c r="BA129" s="4">
        <f t="shared" ref="BA129:BB129" si="1187">+BA128*BA125</f>
        <v>20.146828109836679</v>
      </c>
      <c r="BB129" s="4">
        <f t="shared" si="1187"/>
        <v>20.146828109836679</v>
      </c>
      <c r="BC129" s="4">
        <f t="shared" ref="BC129" si="1188">+BC128*BC125</f>
        <v>20.146828109836679</v>
      </c>
      <c r="BD129" s="4">
        <f t="shared" si="1184"/>
        <v>21.789364269691578</v>
      </c>
      <c r="BE129" s="4">
        <f t="shared" ref="BE129" si="1189">+BE128*BE125</f>
        <v>20.872768965091943</v>
      </c>
      <c r="BF129" s="4">
        <f t="shared" ref="BF129:BS129" si="1190">+BF128*BF125</f>
        <v>12.8381443049854</v>
      </c>
      <c r="BG129" s="4">
        <f t="shared" ref="BG129:BI129" si="1191">+BG128*BG125</f>
        <v>16.890201352721885</v>
      </c>
      <c r="BH129" s="4">
        <f t="shared" si="1191"/>
        <v>16.890201352721885</v>
      </c>
      <c r="BI129" s="4">
        <f t="shared" si="1191"/>
        <v>16.890201352721885</v>
      </c>
      <c r="BJ129" s="4">
        <f t="shared" si="1190"/>
        <v>12.8381443049854</v>
      </c>
      <c r="BK129" s="4">
        <f t="shared" ref="BK129:BL129" si="1192">+BK128*BK125</f>
        <v>12.8381443049854</v>
      </c>
      <c r="BL129" s="4">
        <f t="shared" si="1192"/>
        <v>12.8381443049854</v>
      </c>
      <c r="BM129" s="4">
        <f t="shared" ref="BM129" si="1193">+BM128*BM125</f>
        <v>12.8381443049854</v>
      </c>
      <c r="BN129" s="4">
        <f t="shared" ref="BN129" si="1194">+BN128*BN125</f>
        <v>14.303707288086709</v>
      </c>
      <c r="BO129" s="4">
        <f t="shared" si="1190"/>
        <v>14.400157301442244</v>
      </c>
      <c r="BP129" s="4">
        <f t="shared" ref="BP129:BR129" si="1195">+BP128*BP125</f>
        <v>18.945226861001881</v>
      </c>
      <c r="BQ129" s="4">
        <f t="shared" si="1195"/>
        <v>18.945226861001881</v>
      </c>
      <c r="BR129" s="4">
        <f t="shared" si="1195"/>
        <v>18.945226861001881</v>
      </c>
      <c r="BS129" s="4">
        <f t="shared" si="1190"/>
        <v>14.400157301442244</v>
      </c>
      <c r="BT129" s="4">
        <f t="shared" ref="BT129:BU129" si="1196">+BT128*BT125</f>
        <v>14.400157301442244</v>
      </c>
      <c r="BU129" s="4">
        <f t="shared" si="1196"/>
        <v>14.400157301442244</v>
      </c>
      <c r="BV129" s="4">
        <f t="shared" ref="BV129" si="1197">+BV128*BV125</f>
        <v>14.400157301442244</v>
      </c>
      <c r="BW129" s="4">
        <f t="shared" ref="BW129" si="1198">+BW128*BW125</f>
        <v>18.945226861001881</v>
      </c>
      <c r="BX129" s="4">
        <f t="shared" ref="BX129" si="1199">+BX128*BX125</f>
        <v>15.699964707669125</v>
      </c>
      <c r="BY129" s="4">
        <f t="shared" ref="BY129:CH129" si="1200">+BY128*BY125</f>
        <v>17.279770162647555</v>
      </c>
      <c r="BZ129" s="4">
        <f t="shared" ref="BZ129:CB129" si="1201">+BZ128*BZ125</f>
        <v>22.957535808666403</v>
      </c>
      <c r="CA129" s="4">
        <f t="shared" si="1201"/>
        <v>22.957535808666403</v>
      </c>
      <c r="CB129" s="4">
        <f t="shared" si="1201"/>
        <v>22.957535808666403</v>
      </c>
      <c r="CC129" s="4">
        <f t="shared" si="1200"/>
        <v>17.279770162647555</v>
      </c>
      <c r="CD129" s="4">
        <f t="shared" ref="CD129:CE129" si="1202">+CD128*CD125</f>
        <v>17.279770162647555</v>
      </c>
      <c r="CE129" s="4">
        <f t="shared" si="1202"/>
        <v>17.279770162647555</v>
      </c>
      <c r="CF129" s="4">
        <f t="shared" ref="CF129" si="1203">+CF128*CF125</f>
        <v>17.279770162647555</v>
      </c>
      <c r="CG129" s="4">
        <f t="shared" ref="CG129" si="1204">+CG128*CG125</f>
        <v>22.957535808666403</v>
      </c>
      <c r="CH129" s="4">
        <f t="shared" si="1200"/>
        <v>26.710599325128804</v>
      </c>
      <c r="CI129" s="4">
        <f t="shared" ref="CI129" si="1205">+CI128*CI125</f>
        <v>18.877848413965875</v>
      </c>
    </row>
    <row r="130" spans="1:87" x14ac:dyDescent="0.25">
      <c r="A130" s="16" t="s">
        <v>226</v>
      </c>
      <c r="B130" s="2" t="s">
        <v>221</v>
      </c>
      <c r="E130" s="4">
        <f t="shared" ref="E130:L130" si="1206">+E126*E128</f>
        <v>9.8184372095477972</v>
      </c>
      <c r="F130" s="4">
        <f t="shared" si="1206"/>
        <v>9.8184372095477972</v>
      </c>
      <c r="G130" s="4">
        <f t="shared" si="1206"/>
        <v>9.8184372095477972</v>
      </c>
      <c r="H130" s="4">
        <f t="shared" si="1206"/>
        <v>9.8184372095477972</v>
      </c>
      <c r="I130" s="4">
        <f t="shared" si="1206"/>
        <v>9.8184372095477972</v>
      </c>
      <c r="J130" s="4">
        <f t="shared" si="1206"/>
        <v>9.8184372095477972</v>
      </c>
      <c r="K130" s="4">
        <f t="shared" si="1206"/>
        <v>9.8184372095477972</v>
      </c>
      <c r="L130" s="4">
        <f t="shared" si="1206"/>
        <v>9.8184372095477972</v>
      </c>
      <c r="M130" s="4">
        <f t="shared" ref="M130:N130" si="1207">+M126*M128</f>
        <v>9.8184372095477972</v>
      </c>
      <c r="N130" s="4">
        <f t="shared" si="1207"/>
        <v>9.8184372095477972</v>
      </c>
      <c r="O130" s="4">
        <f t="shared" ref="O130:AD130" si="1208">+O126*O128</f>
        <v>9.724957057823568</v>
      </c>
      <c r="P130" s="4">
        <f t="shared" ref="P130:R130" si="1209">+P126*P128</f>
        <v>9.724957057823568</v>
      </c>
      <c r="Q130" s="4">
        <f t="shared" si="1209"/>
        <v>9.7318076370443869</v>
      </c>
      <c r="R130" s="4">
        <f t="shared" si="1209"/>
        <v>9.724957057823568</v>
      </c>
      <c r="S130" s="4">
        <f t="shared" si="1208"/>
        <v>9.724957057823568</v>
      </c>
      <c r="T130" s="4">
        <f t="shared" ref="T130:U130" si="1210">+T126*T128</f>
        <v>9.724957057823568</v>
      </c>
      <c r="U130" s="4">
        <f t="shared" si="1210"/>
        <v>9.724957057823568</v>
      </c>
      <c r="V130" s="4">
        <f t="shared" ref="V130" si="1211">+V126*V128</f>
        <v>9.724957057823568</v>
      </c>
      <c r="W130" s="4">
        <f t="shared" ref="W130:X130" si="1212">+W126*W128</f>
        <v>9.724957057823568</v>
      </c>
      <c r="X130" s="4">
        <f t="shared" si="1212"/>
        <v>9.724957057823568</v>
      </c>
      <c r="Y130" s="4">
        <f>+Y126*Y128</f>
        <v>10.414853294009944</v>
      </c>
      <c r="Z130" s="4">
        <f t="shared" ref="Z130" si="1213">+Z126*Z128</f>
        <v>10.414853294009944</v>
      </c>
      <c r="AA130" s="4">
        <f t="shared" ref="AA130:AC130" si="1214">+AA126*AA128</f>
        <v>10.414853294009944</v>
      </c>
      <c r="AB130" s="4">
        <f t="shared" si="1214"/>
        <v>10.414853294009944</v>
      </c>
      <c r="AC130" s="4">
        <f t="shared" si="1214"/>
        <v>10.414853294009944</v>
      </c>
      <c r="AD130" s="4">
        <f t="shared" si="1208"/>
        <v>10.414853294009944</v>
      </c>
      <c r="AE130" s="4">
        <f t="shared" ref="AE130:AF130" si="1215">+AE126*AE128</f>
        <v>10.414853294009944</v>
      </c>
      <c r="AF130" s="4">
        <f t="shared" si="1215"/>
        <v>10.414853294009944</v>
      </c>
      <c r="AG130" s="4">
        <f t="shared" ref="AG130" si="1216">+AG126*AG128</f>
        <v>10.414853294009944</v>
      </c>
      <c r="AH130" s="4">
        <f t="shared" ref="AH130:AI130" si="1217">+AH126*AH128</f>
        <v>10.414853294009944</v>
      </c>
      <c r="AI130" s="4">
        <f t="shared" si="1217"/>
        <v>10.414853294009944</v>
      </c>
      <c r="AJ130" s="4">
        <f t="shared" ref="AJ130:AS130" si="1218">+AJ126*AJ128</f>
        <v>10.414853294009944</v>
      </c>
      <c r="AK130" s="4">
        <f t="shared" ref="AK130" si="1219">+AK126*AK128</f>
        <v>10.414853294009944</v>
      </c>
      <c r="AL130" s="4">
        <f t="shared" ref="AL130:AN130" si="1220">+AL126*AL128</f>
        <v>10.414853294009944</v>
      </c>
      <c r="AM130" s="4">
        <f t="shared" si="1220"/>
        <v>10.414853294009944</v>
      </c>
      <c r="AN130" s="4">
        <f t="shared" si="1220"/>
        <v>10.414853294009944</v>
      </c>
      <c r="AO130" s="4">
        <f t="shared" si="1218"/>
        <v>10.414853294009944</v>
      </c>
      <c r="AP130" s="4">
        <f t="shared" ref="AP130:AQ130" si="1221">+AP126*AP128</f>
        <v>10.414853294009944</v>
      </c>
      <c r="AQ130" s="4">
        <f t="shared" si="1221"/>
        <v>10.414853294009944</v>
      </c>
      <c r="AR130" s="4">
        <f t="shared" ref="AR130" si="1222">+AR126*AR128</f>
        <v>10.414853294009944</v>
      </c>
      <c r="AS130" s="4">
        <f t="shared" si="1218"/>
        <v>10.414853294009944</v>
      </c>
      <c r="AT130" s="4">
        <f t="shared" ref="AT130" si="1223">+AT126*AT128</f>
        <v>10.414853294009944</v>
      </c>
      <c r="AU130" s="4">
        <f t="shared" ref="AU130:BD130" si="1224">+AU126*AU128</f>
        <v>10.414853294009944</v>
      </c>
      <c r="AV130" s="4">
        <f t="shared" ref="AV130" si="1225">+AV126*AV128</f>
        <v>10.414853294009944</v>
      </c>
      <c r="AW130" s="4">
        <f t="shared" ref="AW130:AY130" si="1226">+AW126*AW128</f>
        <v>10.414853294009944</v>
      </c>
      <c r="AX130" s="4">
        <f t="shared" si="1226"/>
        <v>10.414853294009944</v>
      </c>
      <c r="AY130" s="4">
        <f t="shared" si="1226"/>
        <v>10.414853294009944</v>
      </c>
      <c r="AZ130" s="4">
        <f t="shared" si="1224"/>
        <v>10.414853294009944</v>
      </c>
      <c r="BA130" s="4">
        <f t="shared" ref="BA130:BB130" si="1227">+BA126*BA128</f>
        <v>10.414853294009944</v>
      </c>
      <c r="BB130" s="4">
        <f t="shared" si="1227"/>
        <v>10.414853294009944</v>
      </c>
      <c r="BC130" s="4">
        <f t="shared" ref="BC130" si="1228">+BC126*BC128</f>
        <v>10.414853294009944</v>
      </c>
      <c r="BD130" s="4">
        <f t="shared" si="1224"/>
        <v>10.414853294009944</v>
      </c>
      <c r="BE130" s="4">
        <f t="shared" ref="BE130" si="1229">+BE126*BE128</f>
        <v>10.414853294009944</v>
      </c>
      <c r="BF130" s="4">
        <f t="shared" ref="BF130:BS130" si="1230">+BF126*BF128</f>
        <v>9.7537394800976784</v>
      </c>
      <c r="BG130" s="4">
        <f t="shared" ref="BG130:BI130" si="1231">+BG126*BG128</f>
        <v>9.7537394800976784</v>
      </c>
      <c r="BH130" s="4">
        <f t="shared" si="1231"/>
        <v>9.7537394800976784</v>
      </c>
      <c r="BI130" s="4">
        <f t="shared" si="1231"/>
        <v>9.7537394800976784</v>
      </c>
      <c r="BJ130" s="4">
        <f t="shared" si="1230"/>
        <v>9.7537394800976784</v>
      </c>
      <c r="BK130" s="4">
        <f t="shared" ref="BK130:BL130" si="1232">+BK126*BK128</f>
        <v>9.7537394800976784</v>
      </c>
      <c r="BL130" s="4">
        <f t="shared" si="1232"/>
        <v>9.7537394800976784</v>
      </c>
      <c r="BM130" s="4">
        <f t="shared" ref="BM130" si="1233">+BM126*BM128</f>
        <v>9.7537394800976784</v>
      </c>
      <c r="BN130" s="4">
        <f t="shared" ref="BN130" si="1234">+BN126*BN128</f>
        <v>9.7537394800976784</v>
      </c>
      <c r="BO130" s="4">
        <f t="shared" si="1230"/>
        <v>9.7537394800976784</v>
      </c>
      <c r="BP130" s="4">
        <f t="shared" ref="BP130:BR130" si="1235">+BP126*BP128</f>
        <v>9.7537394800976784</v>
      </c>
      <c r="BQ130" s="4">
        <f t="shared" si="1235"/>
        <v>9.7537394800976784</v>
      </c>
      <c r="BR130" s="4">
        <f t="shared" si="1235"/>
        <v>9.7537394800976784</v>
      </c>
      <c r="BS130" s="4">
        <f t="shared" si="1230"/>
        <v>9.7537394800976784</v>
      </c>
      <c r="BT130" s="4">
        <f t="shared" ref="BT130:BU130" si="1236">+BT126*BT128</f>
        <v>9.7537394800976784</v>
      </c>
      <c r="BU130" s="4">
        <f t="shared" si="1236"/>
        <v>9.7537394800976784</v>
      </c>
      <c r="BV130" s="4">
        <f t="shared" ref="BV130" si="1237">+BV126*BV128</f>
        <v>9.7537394800976784</v>
      </c>
      <c r="BW130" s="4">
        <f t="shared" ref="BW130" si="1238">+BW126*BW128</f>
        <v>9.7537394800976784</v>
      </c>
      <c r="BX130" s="4">
        <f t="shared" ref="BX130" si="1239">+BX126*BX128</f>
        <v>9.7537394800976784</v>
      </c>
      <c r="BY130" s="4">
        <f t="shared" ref="BY130:CH130" si="1240">+BY126*BY128</f>
        <v>11.83093506219862</v>
      </c>
      <c r="BZ130" s="4">
        <f t="shared" ref="BZ130:CB130" si="1241">+BZ126*BZ128</f>
        <v>11.83093506219862</v>
      </c>
      <c r="CA130" s="4">
        <f t="shared" si="1241"/>
        <v>11.83093506219862</v>
      </c>
      <c r="CB130" s="4">
        <f t="shared" si="1241"/>
        <v>11.83093506219862</v>
      </c>
      <c r="CC130" s="4">
        <f t="shared" si="1240"/>
        <v>11.83093506219862</v>
      </c>
      <c r="CD130" s="4">
        <f t="shared" ref="CD130:CE130" si="1242">+CD126*CD128</f>
        <v>11.83093506219862</v>
      </c>
      <c r="CE130" s="4">
        <f t="shared" si="1242"/>
        <v>11.83093506219862</v>
      </c>
      <c r="CF130" s="4">
        <f t="shared" ref="CF130" si="1243">+CF126*CF128</f>
        <v>11.83093506219862</v>
      </c>
      <c r="CG130" s="4">
        <f t="shared" ref="CG130" si="1244">+CG126*CG128</f>
        <v>11.83093506219862</v>
      </c>
      <c r="CH130" s="4">
        <f t="shared" si="1240"/>
        <v>11.83093506219862</v>
      </c>
      <c r="CI130" s="4">
        <f t="shared" ref="CI130" si="1245">+CI126*CI128</f>
        <v>11.83093506219862</v>
      </c>
    </row>
    <row r="131" spans="1:87" x14ac:dyDescent="0.25">
      <c r="A131" s="16" t="s">
        <v>227</v>
      </c>
      <c r="B131" s="2" t="s">
        <v>206</v>
      </c>
      <c r="E131" s="4">
        <f t="shared" ref="E131:AJ131" si="1246">+E129/E72</f>
        <v>1.7014685836923504</v>
      </c>
      <c r="F131" s="4">
        <f t="shared" si="1246"/>
        <v>2.6964754427347368</v>
      </c>
      <c r="G131" s="4">
        <f t="shared" si="1246"/>
        <v>2.6964754427347368</v>
      </c>
      <c r="H131" s="4">
        <f t="shared" si="1246"/>
        <v>2.6964754427347368</v>
      </c>
      <c r="I131" s="4">
        <f t="shared" si="1246"/>
        <v>1.7014685836923504</v>
      </c>
      <c r="J131" s="4">
        <f t="shared" si="1246"/>
        <v>1.7014685836923504</v>
      </c>
      <c r="K131" s="4">
        <f t="shared" si="1246"/>
        <v>1.7014685836923504</v>
      </c>
      <c r="L131" s="4">
        <f t="shared" si="1246"/>
        <v>1.7014685836923504</v>
      </c>
      <c r="M131" s="4">
        <f t="shared" si="1246"/>
        <v>2.6964754427347368</v>
      </c>
      <c r="N131" s="4">
        <f t="shared" si="1246"/>
        <v>1.9429630689984052</v>
      </c>
      <c r="O131" s="4">
        <f t="shared" si="1246"/>
        <v>2.3116508057828753</v>
      </c>
      <c r="P131" s="4">
        <f t="shared" si="1246"/>
        <v>2.8120104259769385</v>
      </c>
      <c r="Q131" s="4">
        <f t="shared" si="1246"/>
        <v>2.9498157825327938</v>
      </c>
      <c r="R131" s="4">
        <f t="shared" si="1246"/>
        <v>2.8120104259769385</v>
      </c>
      <c r="S131" s="4">
        <f t="shared" si="1246"/>
        <v>2.3116508057828753</v>
      </c>
      <c r="T131" s="4">
        <f t="shared" si="1246"/>
        <v>2.3116508057828753</v>
      </c>
      <c r="U131" s="4">
        <f t="shared" si="1246"/>
        <v>2.3116508057828753</v>
      </c>
      <c r="V131" s="4">
        <f t="shared" si="1246"/>
        <v>2.3116508057828753</v>
      </c>
      <c r="W131" s="4">
        <f t="shared" si="1246"/>
        <v>2.8120104259769385</v>
      </c>
      <c r="X131" s="4">
        <f t="shared" si="1246"/>
        <v>2.4868428744507618</v>
      </c>
      <c r="Y131" s="4">
        <f t="shared" si="1246"/>
        <v>2.4625460729662803</v>
      </c>
      <c r="Z131" s="4">
        <f t="shared" si="1246"/>
        <v>3.5393825692122545</v>
      </c>
      <c r="AA131" s="4">
        <f t="shared" si="1246"/>
        <v>3.0849154437900319</v>
      </c>
      <c r="AB131" s="4">
        <f t="shared" si="1246"/>
        <v>3.0849154437900319</v>
      </c>
      <c r="AC131" s="4">
        <f t="shared" si="1246"/>
        <v>3.0849154437900319</v>
      </c>
      <c r="AD131" s="4">
        <f t="shared" si="1246"/>
        <v>2.4867899264877029</v>
      </c>
      <c r="AE131" s="4">
        <f t="shared" si="1246"/>
        <v>2.4867899264877029</v>
      </c>
      <c r="AF131" s="4">
        <f t="shared" si="1246"/>
        <v>2.4867899264877029</v>
      </c>
      <c r="AG131" s="4">
        <f t="shared" si="1246"/>
        <v>2.4867899264877029</v>
      </c>
      <c r="AH131" s="4">
        <f t="shared" si="1246"/>
        <v>3.0849154437900319</v>
      </c>
      <c r="AI131" s="4">
        <f t="shared" si="1246"/>
        <v>2.6729865505606645</v>
      </c>
      <c r="AJ131" s="4">
        <f t="shared" si="1246"/>
        <v>2.7213546055923739</v>
      </c>
      <c r="AK131" s="4">
        <f t="shared" ref="AK131:BP131" si="1247">+AK129/AK72</f>
        <v>3.5546765269779046</v>
      </c>
      <c r="AL131" s="4">
        <f t="shared" si="1247"/>
        <v>3.1521447886627958</v>
      </c>
      <c r="AM131" s="4">
        <f t="shared" si="1247"/>
        <v>3.1521447886627958</v>
      </c>
      <c r="AN131" s="4">
        <f t="shared" si="1247"/>
        <v>3.1521447886627958</v>
      </c>
      <c r="AO131" s="4">
        <f t="shared" si="1247"/>
        <v>2.7213546055923739</v>
      </c>
      <c r="AP131" s="4">
        <f t="shared" si="1247"/>
        <v>2.7213546055923739</v>
      </c>
      <c r="AQ131" s="4">
        <f t="shared" si="1247"/>
        <v>2.7213546055923739</v>
      </c>
      <c r="AR131" s="4">
        <f t="shared" si="1247"/>
        <v>2.7213546055923739</v>
      </c>
      <c r="AS131" s="4">
        <f t="shared" si="1247"/>
        <v>3.1521447886627958</v>
      </c>
      <c r="AT131" s="4">
        <f t="shared" si="1247"/>
        <v>2.8757538826122082</v>
      </c>
      <c r="AU131" s="4">
        <f t="shared" si="1247"/>
        <v>3.0220242164755016</v>
      </c>
      <c r="AV131" s="4">
        <f t="shared" si="1247"/>
        <v>3.5805192954517366</v>
      </c>
      <c r="AW131" s="4">
        <f t="shared" si="1247"/>
        <v>3.2684046404537366</v>
      </c>
      <c r="AX131" s="4">
        <f t="shared" si="1247"/>
        <v>3.2684046404537366</v>
      </c>
      <c r="AY131" s="4">
        <f t="shared" si="1247"/>
        <v>3.2684046404537366</v>
      </c>
      <c r="AZ131" s="4">
        <f t="shared" si="1247"/>
        <v>3.0220242164755016</v>
      </c>
      <c r="BA131" s="4">
        <f t="shared" si="1247"/>
        <v>3.0220242164755016</v>
      </c>
      <c r="BB131" s="4">
        <f t="shared" si="1247"/>
        <v>3.0220242164755016</v>
      </c>
      <c r="BC131" s="4">
        <f t="shared" si="1247"/>
        <v>3.0220242164755016</v>
      </c>
      <c r="BD131" s="4">
        <f t="shared" si="1247"/>
        <v>3.2684046404537366</v>
      </c>
      <c r="BE131" s="4">
        <f t="shared" si="1247"/>
        <v>3.1309153447637912</v>
      </c>
      <c r="BF131" s="4">
        <f t="shared" si="1247"/>
        <v>1.9257216457478099</v>
      </c>
      <c r="BG131" s="4">
        <f t="shared" si="1247"/>
        <v>2.5335302029082825</v>
      </c>
      <c r="BH131" s="4">
        <f t="shared" si="1247"/>
        <v>2.5335302029082825</v>
      </c>
      <c r="BI131" s="4">
        <f t="shared" si="1247"/>
        <v>2.5335302029082825</v>
      </c>
      <c r="BJ131" s="4">
        <f t="shared" si="1247"/>
        <v>1.9257216457478099</v>
      </c>
      <c r="BK131" s="4">
        <f t="shared" si="1247"/>
        <v>1.9257216457478099</v>
      </c>
      <c r="BL131" s="4">
        <f t="shared" si="1247"/>
        <v>1.9257216457478099</v>
      </c>
      <c r="BM131" s="4">
        <f t="shared" si="1247"/>
        <v>1.9257216457478099</v>
      </c>
      <c r="BN131" s="4">
        <f t="shared" si="1247"/>
        <v>2.1455560932130062</v>
      </c>
      <c r="BO131" s="4">
        <f t="shared" si="1247"/>
        <v>2.1600235952163365</v>
      </c>
      <c r="BP131" s="4">
        <f t="shared" si="1247"/>
        <v>2.8417840291502823</v>
      </c>
      <c r="BQ131" s="4">
        <f t="shared" ref="BQ131:CI131" si="1248">+BQ129/BQ72</f>
        <v>2.8417840291502823</v>
      </c>
      <c r="BR131" s="4">
        <f t="shared" si="1248"/>
        <v>2.8417840291502823</v>
      </c>
      <c r="BS131" s="4">
        <f t="shared" si="1248"/>
        <v>2.1600235952163365</v>
      </c>
      <c r="BT131" s="4">
        <f t="shared" si="1248"/>
        <v>2.1600235952163365</v>
      </c>
      <c r="BU131" s="4">
        <f t="shared" si="1248"/>
        <v>2.1600235952163365</v>
      </c>
      <c r="BV131" s="4">
        <f t="shared" si="1248"/>
        <v>2.1600235952163365</v>
      </c>
      <c r="BW131" s="4">
        <f t="shared" si="1248"/>
        <v>2.8417840291502823</v>
      </c>
      <c r="BX131" s="4">
        <f t="shared" si="1248"/>
        <v>2.3549947061503684</v>
      </c>
      <c r="BY131" s="4">
        <f t="shared" si="1248"/>
        <v>2.5919655243971333</v>
      </c>
      <c r="BZ131" s="4">
        <f t="shared" si="1248"/>
        <v>3.4436303712999603</v>
      </c>
      <c r="CA131" s="4">
        <f t="shared" si="1248"/>
        <v>3.4436303712999603</v>
      </c>
      <c r="CB131" s="4">
        <f t="shared" si="1248"/>
        <v>3.4436303712999603</v>
      </c>
      <c r="CC131" s="4">
        <f t="shared" si="1248"/>
        <v>2.5919655243971333</v>
      </c>
      <c r="CD131" s="4">
        <f t="shared" si="1248"/>
        <v>2.5919655243971333</v>
      </c>
      <c r="CE131" s="4">
        <f t="shared" si="1248"/>
        <v>2.5919655243971333</v>
      </c>
      <c r="CF131" s="4">
        <f t="shared" si="1248"/>
        <v>2.5919655243971333</v>
      </c>
      <c r="CG131" s="4">
        <f t="shared" si="1248"/>
        <v>3.4436303712999603</v>
      </c>
      <c r="CH131" s="4">
        <f t="shared" si="1248"/>
        <v>4.0065898987693203</v>
      </c>
      <c r="CI131" s="4">
        <f t="shared" si="1248"/>
        <v>2.8316772620948814</v>
      </c>
    </row>
    <row r="132" spans="1:87" x14ac:dyDescent="0.25">
      <c r="A132" s="16" t="s">
        <v>205</v>
      </c>
      <c r="B132" s="2" t="s">
        <v>206</v>
      </c>
      <c r="D132" s="2" t="s">
        <v>335</v>
      </c>
      <c r="E132" s="4">
        <f t="shared" ref="E132:AJ132" si="1249">+SUM(E131)</f>
        <v>1.7014685836923504</v>
      </c>
      <c r="F132" s="4">
        <f t="shared" si="1249"/>
        <v>2.6964754427347368</v>
      </c>
      <c r="G132" s="4">
        <f t="shared" si="1249"/>
        <v>2.6964754427347368</v>
      </c>
      <c r="H132" s="4">
        <f t="shared" si="1249"/>
        <v>2.6964754427347368</v>
      </c>
      <c r="I132" s="4">
        <f t="shared" si="1249"/>
        <v>1.7014685836923504</v>
      </c>
      <c r="J132" s="4">
        <f t="shared" si="1249"/>
        <v>1.7014685836923504</v>
      </c>
      <c r="K132" s="4">
        <f t="shared" si="1249"/>
        <v>1.7014685836923504</v>
      </c>
      <c r="L132" s="4">
        <f t="shared" si="1249"/>
        <v>1.7014685836923504</v>
      </c>
      <c r="M132" s="4">
        <f t="shared" si="1249"/>
        <v>2.6964754427347368</v>
      </c>
      <c r="N132" s="4">
        <f t="shared" si="1249"/>
        <v>1.9429630689984052</v>
      </c>
      <c r="O132" s="4">
        <f t="shared" si="1249"/>
        <v>2.3116508057828753</v>
      </c>
      <c r="P132" s="4">
        <f t="shared" si="1249"/>
        <v>2.8120104259769385</v>
      </c>
      <c r="Q132" s="4">
        <f t="shared" si="1249"/>
        <v>2.9498157825327938</v>
      </c>
      <c r="R132" s="4">
        <f t="shared" si="1249"/>
        <v>2.8120104259769385</v>
      </c>
      <c r="S132" s="4">
        <f t="shared" si="1249"/>
        <v>2.3116508057828753</v>
      </c>
      <c r="T132" s="4">
        <f t="shared" si="1249"/>
        <v>2.3116508057828753</v>
      </c>
      <c r="U132" s="4">
        <f t="shared" si="1249"/>
        <v>2.3116508057828753</v>
      </c>
      <c r="V132" s="4">
        <f t="shared" si="1249"/>
        <v>2.3116508057828753</v>
      </c>
      <c r="W132" s="4">
        <f t="shared" si="1249"/>
        <v>2.8120104259769385</v>
      </c>
      <c r="X132" s="4">
        <f t="shared" si="1249"/>
        <v>2.4868428744507618</v>
      </c>
      <c r="Y132" s="4">
        <f t="shared" si="1249"/>
        <v>2.4625460729662803</v>
      </c>
      <c r="Z132" s="4">
        <f t="shared" si="1249"/>
        <v>3.5393825692122545</v>
      </c>
      <c r="AA132" s="4">
        <f t="shared" si="1249"/>
        <v>3.0849154437900319</v>
      </c>
      <c r="AB132" s="4">
        <f t="shared" si="1249"/>
        <v>3.0849154437900319</v>
      </c>
      <c r="AC132" s="4">
        <f t="shared" si="1249"/>
        <v>3.0849154437900319</v>
      </c>
      <c r="AD132" s="4">
        <f t="shared" si="1249"/>
        <v>2.4867899264877029</v>
      </c>
      <c r="AE132" s="4">
        <f t="shared" si="1249"/>
        <v>2.4867899264877029</v>
      </c>
      <c r="AF132" s="4">
        <f t="shared" si="1249"/>
        <v>2.4867899264877029</v>
      </c>
      <c r="AG132" s="4">
        <f t="shared" si="1249"/>
        <v>2.4867899264877029</v>
      </c>
      <c r="AH132" s="4">
        <f t="shared" si="1249"/>
        <v>3.0849154437900319</v>
      </c>
      <c r="AI132" s="4">
        <f t="shared" si="1249"/>
        <v>2.6729865505606645</v>
      </c>
      <c r="AJ132" s="4">
        <f t="shared" si="1249"/>
        <v>2.7213546055923739</v>
      </c>
      <c r="AK132" s="4">
        <f t="shared" ref="AK132:BP132" si="1250">+SUM(AK131)</f>
        <v>3.5546765269779046</v>
      </c>
      <c r="AL132" s="4">
        <f t="shared" si="1250"/>
        <v>3.1521447886627958</v>
      </c>
      <c r="AM132" s="4">
        <f t="shared" si="1250"/>
        <v>3.1521447886627958</v>
      </c>
      <c r="AN132" s="4">
        <f t="shared" si="1250"/>
        <v>3.1521447886627958</v>
      </c>
      <c r="AO132" s="4">
        <f t="shared" si="1250"/>
        <v>2.7213546055923739</v>
      </c>
      <c r="AP132" s="4">
        <f t="shared" si="1250"/>
        <v>2.7213546055923739</v>
      </c>
      <c r="AQ132" s="4">
        <f t="shared" si="1250"/>
        <v>2.7213546055923739</v>
      </c>
      <c r="AR132" s="4">
        <f t="shared" si="1250"/>
        <v>2.7213546055923739</v>
      </c>
      <c r="AS132" s="4">
        <f t="shared" si="1250"/>
        <v>3.1521447886627958</v>
      </c>
      <c r="AT132" s="4">
        <f t="shared" si="1250"/>
        <v>2.8757538826122082</v>
      </c>
      <c r="AU132" s="4">
        <f t="shared" si="1250"/>
        <v>3.0220242164755016</v>
      </c>
      <c r="AV132" s="4">
        <f t="shared" si="1250"/>
        <v>3.5805192954517366</v>
      </c>
      <c r="AW132" s="4">
        <f t="shared" si="1250"/>
        <v>3.2684046404537366</v>
      </c>
      <c r="AX132" s="4">
        <f t="shared" si="1250"/>
        <v>3.2684046404537366</v>
      </c>
      <c r="AY132" s="4">
        <f t="shared" si="1250"/>
        <v>3.2684046404537366</v>
      </c>
      <c r="AZ132" s="4">
        <f t="shared" si="1250"/>
        <v>3.0220242164755016</v>
      </c>
      <c r="BA132" s="4">
        <f t="shared" si="1250"/>
        <v>3.0220242164755016</v>
      </c>
      <c r="BB132" s="4">
        <f t="shared" si="1250"/>
        <v>3.0220242164755016</v>
      </c>
      <c r="BC132" s="4">
        <f t="shared" si="1250"/>
        <v>3.0220242164755016</v>
      </c>
      <c r="BD132" s="4">
        <f t="shared" si="1250"/>
        <v>3.2684046404537366</v>
      </c>
      <c r="BE132" s="4">
        <f t="shared" si="1250"/>
        <v>3.1309153447637912</v>
      </c>
      <c r="BF132" s="4">
        <f t="shared" si="1250"/>
        <v>1.9257216457478099</v>
      </c>
      <c r="BG132" s="4">
        <f t="shared" si="1250"/>
        <v>2.5335302029082825</v>
      </c>
      <c r="BH132" s="4">
        <f t="shared" si="1250"/>
        <v>2.5335302029082825</v>
      </c>
      <c r="BI132" s="4">
        <f t="shared" si="1250"/>
        <v>2.5335302029082825</v>
      </c>
      <c r="BJ132" s="4">
        <f t="shared" si="1250"/>
        <v>1.9257216457478099</v>
      </c>
      <c r="BK132" s="4">
        <f t="shared" si="1250"/>
        <v>1.9257216457478099</v>
      </c>
      <c r="BL132" s="4">
        <f t="shared" si="1250"/>
        <v>1.9257216457478099</v>
      </c>
      <c r="BM132" s="4">
        <f t="shared" si="1250"/>
        <v>1.9257216457478099</v>
      </c>
      <c r="BN132" s="4">
        <f t="shared" si="1250"/>
        <v>2.1455560932130062</v>
      </c>
      <c r="BO132" s="4">
        <f t="shared" si="1250"/>
        <v>2.1600235952163365</v>
      </c>
      <c r="BP132" s="4">
        <f t="shared" si="1250"/>
        <v>2.8417840291502823</v>
      </c>
      <c r="BQ132" s="4">
        <f t="shared" ref="BQ132:CI132" si="1251">+SUM(BQ131)</f>
        <v>2.8417840291502823</v>
      </c>
      <c r="BR132" s="4">
        <f t="shared" si="1251"/>
        <v>2.8417840291502823</v>
      </c>
      <c r="BS132" s="4">
        <f t="shared" si="1251"/>
        <v>2.1600235952163365</v>
      </c>
      <c r="BT132" s="4">
        <f t="shared" si="1251"/>
        <v>2.1600235952163365</v>
      </c>
      <c r="BU132" s="4">
        <f t="shared" si="1251"/>
        <v>2.1600235952163365</v>
      </c>
      <c r="BV132" s="4">
        <f t="shared" si="1251"/>
        <v>2.1600235952163365</v>
      </c>
      <c r="BW132" s="4">
        <f t="shared" si="1251"/>
        <v>2.8417840291502823</v>
      </c>
      <c r="BX132" s="4">
        <f t="shared" si="1251"/>
        <v>2.3549947061503684</v>
      </c>
      <c r="BY132" s="4">
        <f t="shared" si="1251"/>
        <v>2.5919655243971333</v>
      </c>
      <c r="BZ132" s="4">
        <f t="shared" si="1251"/>
        <v>3.4436303712999603</v>
      </c>
      <c r="CA132" s="4">
        <f t="shared" si="1251"/>
        <v>3.4436303712999603</v>
      </c>
      <c r="CB132" s="4">
        <f t="shared" si="1251"/>
        <v>3.4436303712999603</v>
      </c>
      <c r="CC132" s="4">
        <f t="shared" si="1251"/>
        <v>2.5919655243971333</v>
      </c>
      <c r="CD132" s="4">
        <f t="shared" si="1251"/>
        <v>2.5919655243971333</v>
      </c>
      <c r="CE132" s="4">
        <f t="shared" si="1251"/>
        <v>2.5919655243971333</v>
      </c>
      <c r="CF132" s="4">
        <f t="shared" si="1251"/>
        <v>2.5919655243971333</v>
      </c>
      <c r="CG132" s="4">
        <f t="shared" si="1251"/>
        <v>3.4436303712999603</v>
      </c>
      <c r="CH132" s="4">
        <f t="shared" si="1251"/>
        <v>4.0065898987693203</v>
      </c>
      <c r="CI132" s="4">
        <f t="shared" si="1251"/>
        <v>2.8316772620948814</v>
      </c>
    </row>
    <row r="133" spans="1:87" x14ac:dyDescent="0.25">
      <c r="A133" s="24" t="s">
        <v>63</v>
      </c>
    </row>
    <row r="134" spans="1:87" x14ac:dyDescent="0.25">
      <c r="A134" s="16" t="s">
        <v>223</v>
      </c>
      <c r="B134" s="2" t="s">
        <v>274</v>
      </c>
      <c r="E134" s="4">
        <f t="shared" ref="E134:AJ134" si="1252">+E109*E111</f>
        <v>1.7802343008855688</v>
      </c>
      <c r="F134" s="4">
        <f t="shared" si="1252"/>
        <v>2.8213027972780664</v>
      </c>
      <c r="G134" s="4">
        <f t="shared" si="1252"/>
        <v>2.8213027972780664</v>
      </c>
      <c r="H134" s="4">
        <f t="shared" si="1252"/>
        <v>2.8213027972780664</v>
      </c>
      <c r="I134" s="4">
        <f t="shared" si="1252"/>
        <v>1.7802343008855688</v>
      </c>
      <c r="J134" s="4">
        <f t="shared" si="1252"/>
        <v>1.7802343008855688</v>
      </c>
      <c r="K134" s="4">
        <f t="shared" si="1252"/>
        <v>1.7802343008855688</v>
      </c>
      <c r="L134" s="4">
        <f t="shared" si="1252"/>
        <v>1.7802343008855688</v>
      </c>
      <c r="M134" s="4">
        <f t="shared" si="1252"/>
        <v>2.8213027972780664</v>
      </c>
      <c r="N134" s="4">
        <f t="shared" si="1252"/>
        <v>2.0329082381754264</v>
      </c>
      <c r="O134" s="4">
        <f t="shared" si="1252"/>
        <v>2.4419127118582789</v>
      </c>
      <c r="P134" s="4">
        <f t="shared" si="1252"/>
        <v>2.9704676795877885</v>
      </c>
      <c r="Q134" s="4">
        <f t="shared" si="1252"/>
        <v>3.1283008002965991</v>
      </c>
      <c r="R134" s="4">
        <f t="shared" si="1252"/>
        <v>2.9704676795877885</v>
      </c>
      <c r="S134" s="4">
        <f t="shared" si="1252"/>
        <v>2.4419127118582789</v>
      </c>
      <c r="T134" s="4">
        <f t="shared" si="1252"/>
        <v>2.4419127118582789</v>
      </c>
      <c r="U134" s="4">
        <f t="shared" si="1252"/>
        <v>2.4419127118582789</v>
      </c>
      <c r="V134" s="4">
        <f t="shared" si="1252"/>
        <v>2.4419127118582789</v>
      </c>
      <c r="W134" s="4">
        <f t="shared" si="1252"/>
        <v>2.9704676795877885</v>
      </c>
      <c r="X134" s="4">
        <f t="shared" si="1252"/>
        <v>2.6269768826347026</v>
      </c>
      <c r="Y134" s="4">
        <f t="shared" si="1252"/>
        <v>14.631036320598421</v>
      </c>
      <c r="Z134" s="4">
        <f t="shared" si="1252"/>
        <v>21.028981139126302</v>
      </c>
      <c r="AA134" s="4">
        <f t="shared" si="1252"/>
        <v>18.328798149022489</v>
      </c>
      <c r="AB134" s="4">
        <f t="shared" si="1252"/>
        <v>18.328798149022489</v>
      </c>
      <c r="AC134" s="4">
        <f t="shared" si="1252"/>
        <v>18.328798149022489</v>
      </c>
      <c r="AD134" s="4">
        <f t="shared" si="1252"/>
        <v>14.775079392651863</v>
      </c>
      <c r="AE134" s="4">
        <f t="shared" si="1252"/>
        <v>14.775079392651863</v>
      </c>
      <c r="AF134" s="4">
        <f t="shared" si="1252"/>
        <v>14.775079392651863</v>
      </c>
      <c r="AG134" s="4">
        <f t="shared" si="1252"/>
        <v>14.775079392651863</v>
      </c>
      <c r="AH134" s="4">
        <f t="shared" si="1252"/>
        <v>18.328798149022489</v>
      </c>
      <c r="AI134" s="4">
        <f t="shared" si="1252"/>
        <v>15.881352935913043</v>
      </c>
      <c r="AJ134" s="4">
        <f t="shared" si="1252"/>
        <v>16.16872817639868</v>
      </c>
      <c r="AK134" s="4">
        <f t="shared" ref="AK134:BP134" si="1253">+AK109*AK111</f>
        <v>21.119849063999435</v>
      </c>
      <c r="AL134" s="4">
        <f t="shared" si="1253"/>
        <v>18.728236355455152</v>
      </c>
      <c r="AM134" s="4">
        <f t="shared" si="1253"/>
        <v>18.728236355455152</v>
      </c>
      <c r="AN134" s="4">
        <f t="shared" si="1253"/>
        <v>18.728236355455152</v>
      </c>
      <c r="AO134" s="4">
        <f t="shared" si="1253"/>
        <v>16.16872817639868</v>
      </c>
      <c r="AP134" s="4">
        <f t="shared" si="1253"/>
        <v>16.16872817639868</v>
      </c>
      <c r="AQ134" s="4">
        <f t="shared" si="1253"/>
        <v>16.16872817639868</v>
      </c>
      <c r="AR134" s="4">
        <f t="shared" si="1253"/>
        <v>16.16872817639868</v>
      </c>
      <c r="AS134" s="4">
        <f t="shared" si="1253"/>
        <v>18.728236355455152</v>
      </c>
      <c r="AT134" s="4">
        <f t="shared" si="1253"/>
        <v>17.086080121505727</v>
      </c>
      <c r="AU134" s="4">
        <f t="shared" si="1253"/>
        <v>17.955134548902507</v>
      </c>
      <c r="AV134" s="4">
        <f t="shared" si="1253"/>
        <v>21.273391971608874</v>
      </c>
      <c r="AW134" s="4">
        <f t="shared" si="1253"/>
        <v>19.41898571151966</v>
      </c>
      <c r="AX134" s="4">
        <f t="shared" si="1253"/>
        <v>19.41898571151966</v>
      </c>
      <c r="AY134" s="4">
        <f t="shared" si="1253"/>
        <v>19.41898571151966</v>
      </c>
      <c r="AZ134" s="4">
        <f t="shared" si="1253"/>
        <v>17.955134548902507</v>
      </c>
      <c r="BA134" s="4">
        <f t="shared" si="1253"/>
        <v>17.955134548902507</v>
      </c>
      <c r="BB134" s="4">
        <f t="shared" si="1253"/>
        <v>17.955134548902507</v>
      </c>
      <c r="BC134" s="4">
        <f t="shared" si="1253"/>
        <v>17.955134548902507</v>
      </c>
      <c r="BD134" s="4">
        <f t="shared" si="1253"/>
        <v>19.41898571151966</v>
      </c>
      <c r="BE134" s="4">
        <f t="shared" si="1253"/>
        <v>18.602103176400234</v>
      </c>
      <c r="BF134" s="4">
        <f t="shared" si="1253"/>
        <v>34.453241569469554</v>
      </c>
      <c r="BG134" s="4">
        <f t="shared" si="1253"/>
        <v>45.327593578795671</v>
      </c>
      <c r="BH134" s="4">
        <f t="shared" si="1253"/>
        <v>45.327593578795671</v>
      </c>
      <c r="BI134" s="4">
        <f t="shared" si="1253"/>
        <v>45.327593578795671</v>
      </c>
      <c r="BJ134" s="4">
        <f t="shared" si="1253"/>
        <v>34.453241569469554</v>
      </c>
      <c r="BK134" s="4">
        <f t="shared" si="1253"/>
        <v>34.453241569469554</v>
      </c>
      <c r="BL134" s="4">
        <f t="shared" si="1253"/>
        <v>34.453241569469554</v>
      </c>
      <c r="BM134" s="4">
        <f t="shared" si="1253"/>
        <v>34.453241569469554</v>
      </c>
      <c r="BN134" s="4">
        <f t="shared" si="1253"/>
        <v>38.386317432501706</v>
      </c>
      <c r="BO134" s="4">
        <f t="shared" si="1253"/>
        <v>38.645156679870688</v>
      </c>
      <c r="BP134" s="4">
        <f t="shared" si="1253"/>
        <v>50.842587692134792</v>
      </c>
      <c r="BQ134" s="4">
        <f t="shared" ref="BQ134:CI134" si="1254">+BQ109*BQ111</f>
        <v>50.842587692134792</v>
      </c>
      <c r="BR134" s="4">
        <f t="shared" si="1254"/>
        <v>50.842587692134792</v>
      </c>
      <c r="BS134" s="4">
        <f t="shared" si="1254"/>
        <v>38.645156679870688</v>
      </c>
      <c r="BT134" s="4">
        <f t="shared" si="1254"/>
        <v>38.645156679870688</v>
      </c>
      <c r="BU134" s="4">
        <f t="shared" si="1254"/>
        <v>38.645156679870688</v>
      </c>
      <c r="BV134" s="4">
        <f t="shared" si="1254"/>
        <v>38.645156679870688</v>
      </c>
      <c r="BW134" s="4">
        <f t="shared" si="1254"/>
        <v>50.842587692134792</v>
      </c>
      <c r="BX134" s="4">
        <f t="shared" si="1254"/>
        <v>42.133400579974698</v>
      </c>
      <c r="BY134" s="4">
        <f t="shared" si="1254"/>
        <v>69.07746468606075</v>
      </c>
      <c r="BZ134" s="4">
        <f t="shared" si="1254"/>
        <v>91.774853147650305</v>
      </c>
      <c r="CA134" s="4">
        <f t="shared" si="1254"/>
        <v>91.774853147650305</v>
      </c>
      <c r="CB134" s="4">
        <f t="shared" si="1254"/>
        <v>91.774853147650305</v>
      </c>
      <c r="CC134" s="4">
        <f t="shared" si="1254"/>
        <v>69.07746468606075</v>
      </c>
      <c r="CD134" s="4">
        <f t="shared" si="1254"/>
        <v>69.07746468606075</v>
      </c>
      <c r="CE134" s="4">
        <f t="shared" si="1254"/>
        <v>69.07746468606075</v>
      </c>
      <c r="CF134" s="4">
        <f t="shared" si="1254"/>
        <v>69.07746468606075</v>
      </c>
      <c r="CG134" s="4">
        <f t="shared" si="1254"/>
        <v>91.774853147650305</v>
      </c>
      <c r="CH134" s="4">
        <f t="shared" si="1254"/>
        <v>106.77806847301274</v>
      </c>
      <c r="CI134" s="4">
        <f t="shared" si="1254"/>
        <v>75.465928938301076</v>
      </c>
    </row>
    <row r="135" spans="1:87" x14ac:dyDescent="0.25">
      <c r="A135" s="16" t="s">
        <v>224</v>
      </c>
      <c r="B135" s="2" t="s">
        <v>275</v>
      </c>
      <c r="E135" s="4">
        <f t="shared" ref="E135:AJ135" si="1255">+E110</f>
        <v>1.5409440000000003</v>
      </c>
      <c r="F135" s="4">
        <f t="shared" si="1255"/>
        <v>1.5409440000000003</v>
      </c>
      <c r="G135" s="4">
        <f t="shared" si="1255"/>
        <v>1.5409440000000003</v>
      </c>
      <c r="H135" s="4">
        <f t="shared" si="1255"/>
        <v>1.5409440000000003</v>
      </c>
      <c r="I135" s="4">
        <f t="shared" si="1255"/>
        <v>1.5409440000000003</v>
      </c>
      <c r="J135" s="4">
        <f t="shared" si="1255"/>
        <v>1.5409440000000003</v>
      </c>
      <c r="K135" s="4">
        <f t="shared" si="1255"/>
        <v>1.5409440000000003</v>
      </c>
      <c r="L135" s="4">
        <f t="shared" si="1255"/>
        <v>1.5409440000000003</v>
      </c>
      <c r="M135" s="4">
        <f t="shared" si="1255"/>
        <v>1.5409440000000003</v>
      </c>
      <c r="N135" s="4">
        <f t="shared" si="1255"/>
        <v>1.5409440000000003</v>
      </c>
      <c r="O135" s="4">
        <f t="shared" si="1255"/>
        <v>1.5409440000000003</v>
      </c>
      <c r="P135" s="4">
        <f t="shared" si="1255"/>
        <v>1.5409440000000003</v>
      </c>
      <c r="Q135" s="4">
        <f t="shared" si="1255"/>
        <v>1.5480977727272731</v>
      </c>
      <c r="R135" s="4">
        <f t="shared" si="1255"/>
        <v>1.5409440000000003</v>
      </c>
      <c r="S135" s="4">
        <f t="shared" si="1255"/>
        <v>1.5409440000000003</v>
      </c>
      <c r="T135" s="4">
        <f t="shared" si="1255"/>
        <v>1.5409440000000003</v>
      </c>
      <c r="U135" s="4">
        <f t="shared" si="1255"/>
        <v>1.5409440000000003</v>
      </c>
      <c r="V135" s="4">
        <f t="shared" si="1255"/>
        <v>1.5409440000000003</v>
      </c>
      <c r="W135" s="4">
        <f t="shared" si="1255"/>
        <v>1.5409440000000003</v>
      </c>
      <c r="X135" s="4">
        <f t="shared" si="1255"/>
        <v>1.5409440000000003</v>
      </c>
      <c r="Y135" s="4">
        <f t="shared" si="1255"/>
        <v>9.2818626923076959</v>
      </c>
      <c r="Z135" s="4">
        <f t="shared" si="1255"/>
        <v>9.2818626923076959</v>
      </c>
      <c r="AA135" s="4">
        <f t="shared" si="1255"/>
        <v>9.2818626923076959</v>
      </c>
      <c r="AB135" s="4">
        <f t="shared" si="1255"/>
        <v>9.2818626923076959</v>
      </c>
      <c r="AC135" s="4">
        <f t="shared" si="1255"/>
        <v>9.2818626923076959</v>
      </c>
      <c r="AD135" s="4">
        <f t="shared" si="1255"/>
        <v>9.2818626923076959</v>
      </c>
      <c r="AE135" s="4">
        <f t="shared" si="1255"/>
        <v>9.2818626923076959</v>
      </c>
      <c r="AF135" s="4">
        <f t="shared" si="1255"/>
        <v>9.2818626923076959</v>
      </c>
      <c r="AG135" s="4">
        <f t="shared" si="1255"/>
        <v>9.2818626923076959</v>
      </c>
      <c r="AH135" s="4">
        <f t="shared" si="1255"/>
        <v>9.2818626923076959</v>
      </c>
      <c r="AI135" s="4">
        <f t="shared" si="1255"/>
        <v>9.2818626923076959</v>
      </c>
      <c r="AJ135" s="4">
        <f t="shared" si="1255"/>
        <v>9.2818626923076959</v>
      </c>
      <c r="AK135" s="4">
        <f t="shared" ref="AK135:BP135" si="1256">+AK110</f>
        <v>9.2818626923076959</v>
      </c>
      <c r="AL135" s="4">
        <f t="shared" si="1256"/>
        <v>9.2818626923076959</v>
      </c>
      <c r="AM135" s="4">
        <f t="shared" si="1256"/>
        <v>9.2818626923076959</v>
      </c>
      <c r="AN135" s="4">
        <f t="shared" si="1256"/>
        <v>9.2818626923076959</v>
      </c>
      <c r="AO135" s="4">
        <f t="shared" si="1256"/>
        <v>9.2818626923076959</v>
      </c>
      <c r="AP135" s="4">
        <f t="shared" si="1256"/>
        <v>9.2818626923076959</v>
      </c>
      <c r="AQ135" s="4">
        <f t="shared" si="1256"/>
        <v>9.2818626923076959</v>
      </c>
      <c r="AR135" s="4">
        <f t="shared" si="1256"/>
        <v>9.2818626923076959</v>
      </c>
      <c r="AS135" s="4">
        <f t="shared" si="1256"/>
        <v>9.2818626923076959</v>
      </c>
      <c r="AT135" s="4">
        <f t="shared" si="1256"/>
        <v>9.2818626923076959</v>
      </c>
      <c r="AU135" s="4">
        <f t="shared" si="1256"/>
        <v>9.2818626923076959</v>
      </c>
      <c r="AV135" s="4">
        <f t="shared" si="1256"/>
        <v>9.2818626923076959</v>
      </c>
      <c r="AW135" s="4">
        <f t="shared" si="1256"/>
        <v>9.2818626923076959</v>
      </c>
      <c r="AX135" s="4">
        <f t="shared" si="1256"/>
        <v>9.2818626923076959</v>
      </c>
      <c r="AY135" s="4">
        <f t="shared" si="1256"/>
        <v>9.2818626923076959</v>
      </c>
      <c r="AZ135" s="4">
        <f t="shared" si="1256"/>
        <v>9.2818626923076959</v>
      </c>
      <c r="BA135" s="4">
        <f t="shared" si="1256"/>
        <v>9.2818626923076959</v>
      </c>
      <c r="BB135" s="4">
        <f t="shared" si="1256"/>
        <v>9.2818626923076959</v>
      </c>
      <c r="BC135" s="4">
        <f t="shared" si="1256"/>
        <v>9.2818626923076959</v>
      </c>
      <c r="BD135" s="4">
        <f t="shared" si="1256"/>
        <v>9.2818626923076959</v>
      </c>
      <c r="BE135" s="4">
        <f t="shared" si="1256"/>
        <v>9.2818626923076959</v>
      </c>
      <c r="BF135" s="4">
        <f t="shared" si="1256"/>
        <v>26.175741176470581</v>
      </c>
      <c r="BG135" s="4">
        <f t="shared" si="1256"/>
        <v>26.175741176470581</v>
      </c>
      <c r="BH135" s="4">
        <f t="shared" si="1256"/>
        <v>26.175741176470581</v>
      </c>
      <c r="BI135" s="4">
        <f t="shared" si="1256"/>
        <v>26.175741176470581</v>
      </c>
      <c r="BJ135" s="4">
        <f t="shared" si="1256"/>
        <v>26.175741176470581</v>
      </c>
      <c r="BK135" s="4">
        <f t="shared" si="1256"/>
        <v>26.175741176470581</v>
      </c>
      <c r="BL135" s="4">
        <f t="shared" si="1256"/>
        <v>26.175741176470581</v>
      </c>
      <c r="BM135" s="4">
        <f t="shared" si="1256"/>
        <v>26.175741176470581</v>
      </c>
      <c r="BN135" s="4">
        <f t="shared" si="1256"/>
        <v>26.175741176470581</v>
      </c>
      <c r="BO135" s="4">
        <f t="shared" si="1256"/>
        <v>26.175741176470581</v>
      </c>
      <c r="BP135" s="4">
        <f t="shared" si="1256"/>
        <v>26.175741176470581</v>
      </c>
      <c r="BQ135" s="4">
        <f t="shared" ref="BQ135:CI135" si="1257">+BQ110</f>
        <v>26.175741176470581</v>
      </c>
      <c r="BR135" s="4">
        <f t="shared" si="1257"/>
        <v>26.175741176470581</v>
      </c>
      <c r="BS135" s="4">
        <f t="shared" si="1257"/>
        <v>26.175741176470581</v>
      </c>
      <c r="BT135" s="4">
        <f t="shared" si="1257"/>
        <v>26.175741176470581</v>
      </c>
      <c r="BU135" s="4">
        <f t="shared" si="1257"/>
        <v>26.175741176470581</v>
      </c>
      <c r="BV135" s="4">
        <f t="shared" si="1257"/>
        <v>26.175741176470581</v>
      </c>
      <c r="BW135" s="4">
        <f t="shared" si="1257"/>
        <v>26.175741176470581</v>
      </c>
      <c r="BX135" s="4">
        <f t="shared" si="1257"/>
        <v>26.175741176470581</v>
      </c>
      <c r="BY135" s="4">
        <f t="shared" si="1257"/>
        <v>47.295247058823513</v>
      </c>
      <c r="BZ135" s="4">
        <f t="shared" si="1257"/>
        <v>47.295247058823513</v>
      </c>
      <c r="CA135" s="4">
        <f t="shared" si="1257"/>
        <v>47.295247058823513</v>
      </c>
      <c r="CB135" s="4">
        <f t="shared" si="1257"/>
        <v>47.295247058823513</v>
      </c>
      <c r="CC135" s="4">
        <f t="shared" si="1257"/>
        <v>47.295247058823513</v>
      </c>
      <c r="CD135" s="4">
        <f t="shared" si="1257"/>
        <v>47.295247058823513</v>
      </c>
      <c r="CE135" s="4">
        <f t="shared" si="1257"/>
        <v>47.295247058823513</v>
      </c>
      <c r="CF135" s="4">
        <f t="shared" si="1257"/>
        <v>47.295247058823513</v>
      </c>
      <c r="CG135" s="4">
        <f t="shared" si="1257"/>
        <v>47.295247058823513</v>
      </c>
      <c r="CH135" s="4">
        <f t="shared" si="1257"/>
        <v>47.295247058823513</v>
      </c>
      <c r="CI135" s="4">
        <f t="shared" si="1257"/>
        <v>47.295247058823513</v>
      </c>
    </row>
    <row r="136" spans="1:87" x14ac:dyDescent="0.25">
      <c r="A136" s="16" t="s">
        <v>223</v>
      </c>
      <c r="B136" s="2" t="s">
        <v>220</v>
      </c>
      <c r="E136" s="4">
        <f t="shared" ref="E136:AJ136" si="1258">+E134*1000/E100</f>
        <v>17.112319526139267</v>
      </c>
      <c r="F136" s="4">
        <f t="shared" si="1258"/>
        <v>27.119483611228382</v>
      </c>
      <c r="G136" s="4">
        <f t="shared" si="1258"/>
        <v>27.119483611228382</v>
      </c>
      <c r="H136" s="4">
        <f t="shared" si="1258"/>
        <v>27.119483611228382</v>
      </c>
      <c r="I136" s="4">
        <f t="shared" si="1258"/>
        <v>17.112319526139267</v>
      </c>
      <c r="J136" s="4">
        <f t="shared" si="1258"/>
        <v>17.112319526139267</v>
      </c>
      <c r="K136" s="4">
        <f t="shared" si="1258"/>
        <v>17.112319526139267</v>
      </c>
      <c r="L136" s="4">
        <f t="shared" si="1258"/>
        <v>17.112319526139267</v>
      </c>
      <c r="M136" s="4">
        <f t="shared" si="1258"/>
        <v>27.119483611228382</v>
      </c>
      <c r="N136" s="4">
        <f t="shared" si="1258"/>
        <v>19.541121818444754</v>
      </c>
      <c r="O136" s="4">
        <f t="shared" si="1258"/>
        <v>23.249155230107064</v>
      </c>
      <c r="P136" s="4">
        <f t="shared" si="1258"/>
        <v>28.281463073345314</v>
      </c>
      <c r="Q136" s="4">
        <f t="shared" si="1258"/>
        <v>29.667424187408251</v>
      </c>
      <c r="R136" s="4">
        <f t="shared" si="1258"/>
        <v>28.281463073345314</v>
      </c>
      <c r="S136" s="4">
        <f t="shared" si="1258"/>
        <v>23.249155230107064</v>
      </c>
      <c r="T136" s="4">
        <f t="shared" si="1258"/>
        <v>23.249155230107064</v>
      </c>
      <c r="U136" s="4">
        <f t="shared" si="1258"/>
        <v>23.249155230107064</v>
      </c>
      <c r="V136" s="4">
        <f t="shared" si="1258"/>
        <v>23.249155230107064</v>
      </c>
      <c r="W136" s="4">
        <f t="shared" si="1258"/>
        <v>28.281463073345314</v>
      </c>
      <c r="X136" s="4">
        <f t="shared" si="1258"/>
        <v>25.01112879002104</v>
      </c>
      <c r="Y136" s="4">
        <f t="shared" si="1258"/>
        <v>24.76676657584289</v>
      </c>
      <c r="Z136" s="4">
        <f t="shared" si="1258"/>
        <v>35.596922582121096</v>
      </c>
      <c r="AA136" s="4">
        <f t="shared" si="1258"/>
        <v>31.026173090247273</v>
      </c>
      <c r="AB136" s="4">
        <f t="shared" si="1258"/>
        <v>31.026173090247273</v>
      </c>
      <c r="AC136" s="4">
        <f t="shared" si="1258"/>
        <v>31.026173090247273</v>
      </c>
      <c r="AD136" s="4">
        <f t="shared" si="1258"/>
        <v>25.010596272129845</v>
      </c>
      <c r="AE136" s="4">
        <f t="shared" si="1258"/>
        <v>25.010596272129845</v>
      </c>
      <c r="AF136" s="4">
        <f t="shared" si="1258"/>
        <v>25.010596272129845</v>
      </c>
      <c r="AG136" s="4">
        <f t="shared" si="1258"/>
        <v>25.010596272129845</v>
      </c>
      <c r="AH136" s="4">
        <f t="shared" si="1258"/>
        <v>31.026173090247273</v>
      </c>
      <c r="AI136" s="4">
        <f t="shared" si="1258"/>
        <v>26.883246849615364</v>
      </c>
      <c r="AJ136" s="4">
        <f t="shared" si="1258"/>
        <v>27.369702856204885</v>
      </c>
      <c r="AK136" s="4">
        <f t="shared" ref="AK136:BP136" si="1259">+AK134*1000/AK100</f>
        <v>35.750739757832406</v>
      </c>
      <c r="AL136" s="4">
        <f t="shared" si="1259"/>
        <v>31.702324293991019</v>
      </c>
      <c r="AM136" s="4">
        <f t="shared" si="1259"/>
        <v>31.702324293991019</v>
      </c>
      <c r="AN136" s="4">
        <f t="shared" si="1259"/>
        <v>31.702324293991019</v>
      </c>
      <c r="AO136" s="4">
        <f t="shared" si="1259"/>
        <v>27.369702856204885</v>
      </c>
      <c r="AP136" s="4">
        <f t="shared" si="1259"/>
        <v>27.369702856204885</v>
      </c>
      <c r="AQ136" s="4">
        <f t="shared" si="1259"/>
        <v>27.369702856204885</v>
      </c>
      <c r="AR136" s="4">
        <f t="shared" si="1259"/>
        <v>27.369702856204885</v>
      </c>
      <c r="AS136" s="4">
        <f t="shared" si="1259"/>
        <v>31.702324293991019</v>
      </c>
      <c r="AT136" s="4">
        <f t="shared" si="1259"/>
        <v>28.922555367436459</v>
      </c>
      <c r="AU136" s="4">
        <f t="shared" si="1259"/>
        <v>30.393651991995899</v>
      </c>
      <c r="AV136" s="4">
        <f t="shared" si="1259"/>
        <v>36.010650352599058</v>
      </c>
      <c r="AW136" s="4">
        <f t="shared" si="1259"/>
        <v>32.871594036010478</v>
      </c>
      <c r="AX136" s="4">
        <f t="shared" si="1259"/>
        <v>32.871594036010478</v>
      </c>
      <c r="AY136" s="4">
        <f t="shared" si="1259"/>
        <v>32.871594036010478</v>
      </c>
      <c r="AZ136" s="4">
        <f t="shared" si="1259"/>
        <v>30.393651991995899</v>
      </c>
      <c r="BA136" s="4">
        <f t="shared" si="1259"/>
        <v>30.393651991995899</v>
      </c>
      <c r="BB136" s="4">
        <f t="shared" si="1259"/>
        <v>30.393651991995899</v>
      </c>
      <c r="BC136" s="4">
        <f t="shared" si="1259"/>
        <v>30.393651991995899</v>
      </c>
      <c r="BD136" s="4">
        <f t="shared" si="1259"/>
        <v>32.871594036010478</v>
      </c>
      <c r="BE136" s="4">
        <f t="shared" si="1259"/>
        <v>31.488811666814765</v>
      </c>
      <c r="BF136" s="4">
        <f t="shared" si="1259"/>
        <v>19.367718238397849</v>
      </c>
      <c r="BG136" s="4">
        <f t="shared" si="1259"/>
        <v>25.480681087397674</v>
      </c>
      <c r="BH136" s="4">
        <f t="shared" si="1259"/>
        <v>25.480681087397674</v>
      </c>
      <c r="BI136" s="4">
        <f t="shared" si="1259"/>
        <v>25.480681087397674</v>
      </c>
      <c r="BJ136" s="4">
        <f t="shared" si="1259"/>
        <v>19.367718238397849</v>
      </c>
      <c r="BK136" s="4">
        <f t="shared" si="1259"/>
        <v>19.367718238397849</v>
      </c>
      <c r="BL136" s="4">
        <f t="shared" si="1259"/>
        <v>19.367718238397849</v>
      </c>
      <c r="BM136" s="4">
        <f t="shared" si="1259"/>
        <v>19.367718238397849</v>
      </c>
      <c r="BN136" s="4">
        <f t="shared" si="1259"/>
        <v>21.578677255762177</v>
      </c>
      <c r="BO136" s="4">
        <f t="shared" si="1259"/>
        <v>21.724182450156533</v>
      </c>
      <c r="BP136" s="4">
        <f t="shared" si="1259"/>
        <v>28.580907574307581</v>
      </c>
      <c r="BQ136" s="4">
        <f t="shared" ref="BQ136:CI136" si="1260">+BQ134*1000/BQ100</f>
        <v>28.580907574307581</v>
      </c>
      <c r="BR136" s="4">
        <f t="shared" si="1260"/>
        <v>28.580907574307581</v>
      </c>
      <c r="BS136" s="4">
        <f t="shared" si="1260"/>
        <v>21.724182450156533</v>
      </c>
      <c r="BT136" s="4">
        <f t="shared" si="1260"/>
        <v>21.724182450156533</v>
      </c>
      <c r="BU136" s="4">
        <f t="shared" si="1260"/>
        <v>21.724182450156533</v>
      </c>
      <c r="BV136" s="4">
        <f t="shared" si="1260"/>
        <v>21.724182450156533</v>
      </c>
      <c r="BW136" s="4">
        <f t="shared" si="1260"/>
        <v>28.580907574307581</v>
      </c>
      <c r="BX136" s="4">
        <f t="shared" si="1260"/>
        <v>23.685081393955528</v>
      </c>
      <c r="BY136" s="4">
        <f t="shared" si="1260"/>
        <v>26.068387438554545</v>
      </c>
      <c r="BZ136" s="4">
        <f t="shared" si="1260"/>
        <v>34.633906149311322</v>
      </c>
      <c r="CA136" s="4">
        <f t="shared" si="1260"/>
        <v>34.633906149311322</v>
      </c>
      <c r="CB136" s="4">
        <f t="shared" si="1260"/>
        <v>34.633906149311322</v>
      </c>
      <c r="CC136" s="4">
        <f t="shared" si="1260"/>
        <v>26.068387438554545</v>
      </c>
      <c r="CD136" s="4">
        <f t="shared" si="1260"/>
        <v>26.068387438554545</v>
      </c>
      <c r="CE136" s="4">
        <f t="shared" si="1260"/>
        <v>26.068387438554545</v>
      </c>
      <c r="CF136" s="4">
        <f t="shared" si="1260"/>
        <v>26.068387438554545</v>
      </c>
      <c r="CG136" s="4">
        <f t="shared" si="1260"/>
        <v>34.633906149311322</v>
      </c>
      <c r="CH136" s="4">
        <f t="shared" si="1260"/>
        <v>40.295805173878882</v>
      </c>
      <c r="CI136" s="4">
        <f t="shared" si="1260"/>
        <v>28.479259957133856</v>
      </c>
    </row>
    <row r="137" spans="1:87" x14ac:dyDescent="0.25">
      <c r="A137" s="16" t="s">
        <v>224</v>
      </c>
      <c r="B137" s="2" t="s">
        <v>221</v>
      </c>
      <c r="E137" s="4">
        <f t="shared" ref="E137:AJ137" si="1261">+E135*1000/E100</f>
        <v>14.812166065315092</v>
      </c>
      <c r="F137" s="4">
        <f t="shared" si="1261"/>
        <v>14.812166065315092</v>
      </c>
      <c r="G137" s="4">
        <f t="shared" si="1261"/>
        <v>14.812166065315092</v>
      </c>
      <c r="H137" s="4">
        <f t="shared" si="1261"/>
        <v>14.812166065315092</v>
      </c>
      <c r="I137" s="4">
        <f t="shared" si="1261"/>
        <v>14.812166065315092</v>
      </c>
      <c r="J137" s="4">
        <f t="shared" si="1261"/>
        <v>14.812166065315092</v>
      </c>
      <c r="K137" s="4">
        <f t="shared" si="1261"/>
        <v>14.812166065315092</v>
      </c>
      <c r="L137" s="4">
        <f t="shared" si="1261"/>
        <v>14.812166065315092</v>
      </c>
      <c r="M137" s="4">
        <f t="shared" si="1261"/>
        <v>14.812166065315092</v>
      </c>
      <c r="N137" s="4">
        <f t="shared" si="1261"/>
        <v>14.812166065315092</v>
      </c>
      <c r="O137" s="4">
        <f t="shared" si="1261"/>
        <v>14.671141225862671</v>
      </c>
      <c r="P137" s="4">
        <f t="shared" si="1261"/>
        <v>14.671141225862671</v>
      </c>
      <c r="Q137" s="4">
        <f t="shared" si="1261"/>
        <v>14.68147605969587</v>
      </c>
      <c r="R137" s="4">
        <f t="shared" si="1261"/>
        <v>14.671141225862671</v>
      </c>
      <c r="S137" s="4">
        <f t="shared" si="1261"/>
        <v>14.671141225862671</v>
      </c>
      <c r="T137" s="4">
        <f t="shared" si="1261"/>
        <v>14.671141225862671</v>
      </c>
      <c r="U137" s="4">
        <f t="shared" si="1261"/>
        <v>14.671141225862671</v>
      </c>
      <c r="V137" s="4">
        <f t="shared" si="1261"/>
        <v>14.671141225862671</v>
      </c>
      <c r="W137" s="4">
        <f t="shared" si="1261"/>
        <v>14.671141225862671</v>
      </c>
      <c r="X137" s="4">
        <f t="shared" si="1261"/>
        <v>14.671141225862671</v>
      </c>
      <c r="Y137" s="4">
        <f t="shared" si="1261"/>
        <v>15.711923725168292</v>
      </c>
      <c r="Z137" s="4">
        <f t="shared" si="1261"/>
        <v>15.711923725168292</v>
      </c>
      <c r="AA137" s="4">
        <f t="shared" si="1261"/>
        <v>15.711923725168292</v>
      </c>
      <c r="AB137" s="4">
        <f t="shared" si="1261"/>
        <v>15.711923725168292</v>
      </c>
      <c r="AC137" s="4">
        <f t="shared" si="1261"/>
        <v>15.711923725168292</v>
      </c>
      <c r="AD137" s="4">
        <f t="shared" si="1261"/>
        <v>15.711923725168292</v>
      </c>
      <c r="AE137" s="4">
        <f t="shared" si="1261"/>
        <v>15.711923725168292</v>
      </c>
      <c r="AF137" s="4">
        <f t="shared" si="1261"/>
        <v>15.711923725168292</v>
      </c>
      <c r="AG137" s="4">
        <f t="shared" si="1261"/>
        <v>15.711923725168292</v>
      </c>
      <c r="AH137" s="4">
        <f t="shared" si="1261"/>
        <v>15.711923725168292</v>
      </c>
      <c r="AI137" s="4">
        <f t="shared" si="1261"/>
        <v>15.711923725168292</v>
      </c>
      <c r="AJ137" s="4">
        <f t="shared" si="1261"/>
        <v>15.711923725168292</v>
      </c>
      <c r="AK137" s="4">
        <f t="shared" ref="AK137:BP137" si="1262">+AK135*1000/AK100</f>
        <v>15.711923725168292</v>
      </c>
      <c r="AL137" s="4">
        <f t="shared" si="1262"/>
        <v>15.711923725168292</v>
      </c>
      <c r="AM137" s="4">
        <f t="shared" si="1262"/>
        <v>15.711923725168292</v>
      </c>
      <c r="AN137" s="4">
        <f t="shared" si="1262"/>
        <v>15.711923725168292</v>
      </c>
      <c r="AO137" s="4">
        <f t="shared" si="1262"/>
        <v>15.711923725168292</v>
      </c>
      <c r="AP137" s="4">
        <f t="shared" si="1262"/>
        <v>15.711923725168292</v>
      </c>
      <c r="AQ137" s="4">
        <f t="shared" si="1262"/>
        <v>15.711923725168292</v>
      </c>
      <c r="AR137" s="4">
        <f t="shared" si="1262"/>
        <v>15.711923725168292</v>
      </c>
      <c r="AS137" s="4">
        <f t="shared" si="1262"/>
        <v>15.711923725168292</v>
      </c>
      <c r="AT137" s="4">
        <f t="shared" si="1262"/>
        <v>15.711923725168292</v>
      </c>
      <c r="AU137" s="4">
        <f t="shared" si="1262"/>
        <v>15.711923725168292</v>
      </c>
      <c r="AV137" s="4">
        <f t="shared" si="1262"/>
        <v>15.711923725168292</v>
      </c>
      <c r="AW137" s="4">
        <f t="shared" si="1262"/>
        <v>15.711923725168292</v>
      </c>
      <c r="AX137" s="4">
        <f t="shared" si="1262"/>
        <v>15.711923725168292</v>
      </c>
      <c r="AY137" s="4">
        <f t="shared" si="1262"/>
        <v>15.711923725168292</v>
      </c>
      <c r="AZ137" s="4">
        <f t="shared" si="1262"/>
        <v>15.711923725168292</v>
      </c>
      <c r="BA137" s="4">
        <f t="shared" si="1262"/>
        <v>15.711923725168292</v>
      </c>
      <c r="BB137" s="4">
        <f t="shared" si="1262"/>
        <v>15.711923725168292</v>
      </c>
      <c r="BC137" s="4">
        <f t="shared" si="1262"/>
        <v>15.711923725168292</v>
      </c>
      <c r="BD137" s="4">
        <f t="shared" si="1262"/>
        <v>15.711923725168292</v>
      </c>
      <c r="BE137" s="4">
        <f t="shared" si="1262"/>
        <v>15.711923725168292</v>
      </c>
      <c r="BF137" s="4">
        <f t="shared" si="1262"/>
        <v>14.714562598265152</v>
      </c>
      <c r="BG137" s="4">
        <f t="shared" si="1262"/>
        <v>14.714562598265152</v>
      </c>
      <c r="BH137" s="4">
        <f t="shared" si="1262"/>
        <v>14.714562598265152</v>
      </c>
      <c r="BI137" s="4">
        <f t="shared" si="1262"/>
        <v>14.714562598265152</v>
      </c>
      <c r="BJ137" s="4">
        <f t="shared" si="1262"/>
        <v>14.714562598265152</v>
      </c>
      <c r="BK137" s="4">
        <f t="shared" si="1262"/>
        <v>14.714562598265152</v>
      </c>
      <c r="BL137" s="4">
        <f t="shared" si="1262"/>
        <v>14.714562598265152</v>
      </c>
      <c r="BM137" s="4">
        <f t="shared" si="1262"/>
        <v>14.714562598265152</v>
      </c>
      <c r="BN137" s="4">
        <f t="shared" si="1262"/>
        <v>14.714562598265152</v>
      </c>
      <c r="BO137" s="4">
        <f t="shared" si="1262"/>
        <v>14.714562598265152</v>
      </c>
      <c r="BP137" s="4">
        <f t="shared" si="1262"/>
        <v>14.714562598265152</v>
      </c>
      <c r="BQ137" s="4">
        <f t="shared" ref="BQ137:CI137" si="1263">+BQ135*1000/BQ100</f>
        <v>14.714562598265152</v>
      </c>
      <c r="BR137" s="4">
        <f t="shared" si="1263"/>
        <v>14.714562598265152</v>
      </c>
      <c r="BS137" s="4">
        <f t="shared" si="1263"/>
        <v>14.714562598265152</v>
      </c>
      <c r="BT137" s="4">
        <f t="shared" si="1263"/>
        <v>14.714562598265152</v>
      </c>
      <c r="BU137" s="4">
        <f t="shared" si="1263"/>
        <v>14.714562598265152</v>
      </c>
      <c r="BV137" s="4">
        <f t="shared" si="1263"/>
        <v>14.714562598265152</v>
      </c>
      <c r="BW137" s="4">
        <f t="shared" si="1263"/>
        <v>14.714562598265152</v>
      </c>
      <c r="BX137" s="4">
        <f t="shared" si="1263"/>
        <v>14.714562598265152</v>
      </c>
      <c r="BY137" s="4">
        <f t="shared" si="1263"/>
        <v>17.848235020419907</v>
      </c>
      <c r="BZ137" s="4">
        <f t="shared" si="1263"/>
        <v>17.848235020419907</v>
      </c>
      <c r="CA137" s="4">
        <f t="shared" si="1263"/>
        <v>17.848235020419907</v>
      </c>
      <c r="CB137" s="4">
        <f t="shared" si="1263"/>
        <v>17.848235020419907</v>
      </c>
      <c r="CC137" s="4">
        <f t="shared" si="1263"/>
        <v>17.848235020419907</v>
      </c>
      <c r="CD137" s="4">
        <f t="shared" si="1263"/>
        <v>17.848235020419907</v>
      </c>
      <c r="CE137" s="4">
        <f t="shared" si="1263"/>
        <v>17.848235020419907</v>
      </c>
      <c r="CF137" s="4">
        <f t="shared" si="1263"/>
        <v>17.848235020419907</v>
      </c>
      <c r="CG137" s="4">
        <f t="shared" si="1263"/>
        <v>17.848235020419907</v>
      </c>
      <c r="CH137" s="4">
        <f t="shared" si="1263"/>
        <v>17.848235020419907</v>
      </c>
      <c r="CI137" s="4">
        <f t="shared" si="1263"/>
        <v>17.848235020419907</v>
      </c>
    </row>
    <row r="138" spans="1:87" x14ac:dyDescent="0.25">
      <c r="A138" s="16" t="s">
        <v>228</v>
      </c>
      <c r="B138" s="2" t="s">
        <v>221</v>
      </c>
      <c r="E138" s="4">
        <f t="shared" ref="E138:AJ138" si="1264">+E102</f>
        <v>0</v>
      </c>
      <c r="F138" s="4">
        <f t="shared" si="1264"/>
        <v>0</v>
      </c>
      <c r="G138" s="4">
        <f t="shared" si="1264"/>
        <v>0</v>
      </c>
      <c r="H138" s="4">
        <f t="shared" si="1264"/>
        <v>0</v>
      </c>
      <c r="I138" s="4">
        <f t="shared" si="1264"/>
        <v>0</v>
      </c>
      <c r="J138" s="4">
        <f t="shared" si="1264"/>
        <v>0</v>
      </c>
      <c r="K138" s="4">
        <f t="shared" si="1264"/>
        <v>0</v>
      </c>
      <c r="L138" s="4">
        <f t="shared" si="1264"/>
        <v>0</v>
      </c>
      <c r="M138" s="4">
        <f t="shared" si="1264"/>
        <v>0</v>
      </c>
      <c r="N138" s="4">
        <f t="shared" si="1264"/>
        <v>0</v>
      </c>
      <c r="O138" s="4">
        <f t="shared" si="1264"/>
        <v>8.0927470706159781</v>
      </c>
      <c r="P138" s="4">
        <f t="shared" si="1264"/>
        <v>8.0927470706159781</v>
      </c>
      <c r="Q138" s="4">
        <f t="shared" si="1264"/>
        <v>8.0610248723224185</v>
      </c>
      <c r="R138" s="4">
        <f t="shared" si="1264"/>
        <v>8.0927470706159781</v>
      </c>
      <c r="S138" s="4">
        <f t="shared" si="1264"/>
        <v>8.0927470706159781</v>
      </c>
      <c r="T138" s="4">
        <f t="shared" si="1264"/>
        <v>8.0927470706159781</v>
      </c>
      <c r="U138" s="4">
        <f t="shared" si="1264"/>
        <v>8.0927470706159781</v>
      </c>
      <c r="V138" s="4">
        <f t="shared" si="1264"/>
        <v>8.0927470706159781</v>
      </c>
      <c r="W138" s="4">
        <f t="shared" si="1264"/>
        <v>8.0927470706159781</v>
      </c>
      <c r="X138" s="4">
        <f t="shared" si="1264"/>
        <v>8.0927470706159781</v>
      </c>
      <c r="Y138" s="4">
        <f t="shared" si="1264"/>
        <v>4.3165264158004808</v>
      </c>
      <c r="Z138" s="4">
        <f t="shared" si="1264"/>
        <v>4.3165264158004808</v>
      </c>
      <c r="AA138" s="4">
        <f t="shared" si="1264"/>
        <v>4.3165264158004808</v>
      </c>
      <c r="AB138" s="4">
        <f t="shared" si="1264"/>
        <v>4.3165264158004808</v>
      </c>
      <c r="AC138" s="4">
        <f t="shared" si="1264"/>
        <v>4.3165264158004808</v>
      </c>
      <c r="AD138" s="4">
        <f t="shared" si="1264"/>
        <v>4.3165264158004808</v>
      </c>
      <c r="AE138" s="4">
        <f t="shared" si="1264"/>
        <v>4.3165264158004808</v>
      </c>
      <c r="AF138" s="4">
        <f t="shared" si="1264"/>
        <v>4.3165264158004808</v>
      </c>
      <c r="AG138" s="4">
        <f t="shared" si="1264"/>
        <v>4.3165264158004808</v>
      </c>
      <c r="AH138" s="4">
        <f t="shared" si="1264"/>
        <v>4.3165264158004808</v>
      </c>
      <c r="AI138" s="4">
        <f t="shared" si="1264"/>
        <v>4.3165264158004808</v>
      </c>
      <c r="AJ138" s="4">
        <f t="shared" si="1264"/>
        <v>4.3165264158004808</v>
      </c>
      <c r="AK138" s="4">
        <f t="shared" ref="AK138:BP138" si="1265">+AK102</f>
        <v>4.3165264158004808</v>
      </c>
      <c r="AL138" s="4">
        <f t="shared" si="1265"/>
        <v>4.3165264158004808</v>
      </c>
      <c r="AM138" s="4">
        <f t="shared" si="1265"/>
        <v>4.3165264158004808</v>
      </c>
      <c r="AN138" s="4">
        <f t="shared" si="1265"/>
        <v>4.3165264158004808</v>
      </c>
      <c r="AO138" s="4">
        <f t="shared" si="1265"/>
        <v>4.3165264158004808</v>
      </c>
      <c r="AP138" s="4">
        <f t="shared" si="1265"/>
        <v>4.3165264158004808</v>
      </c>
      <c r="AQ138" s="4">
        <f t="shared" si="1265"/>
        <v>4.3165264158004808</v>
      </c>
      <c r="AR138" s="4">
        <f t="shared" si="1265"/>
        <v>4.3165264158004808</v>
      </c>
      <c r="AS138" s="4">
        <f t="shared" si="1265"/>
        <v>4.3165264158004808</v>
      </c>
      <c r="AT138" s="4">
        <f t="shared" si="1265"/>
        <v>4.3165264158004808</v>
      </c>
      <c r="AU138" s="4">
        <f t="shared" si="1265"/>
        <v>4.3165264158004808</v>
      </c>
      <c r="AV138" s="4">
        <f t="shared" si="1265"/>
        <v>4.3165264158004808</v>
      </c>
      <c r="AW138" s="4">
        <f t="shared" si="1265"/>
        <v>4.3165264158004808</v>
      </c>
      <c r="AX138" s="4">
        <f t="shared" si="1265"/>
        <v>4.3165264158004808</v>
      </c>
      <c r="AY138" s="4">
        <f t="shared" si="1265"/>
        <v>4.3165264158004808</v>
      </c>
      <c r="AZ138" s="4">
        <f t="shared" si="1265"/>
        <v>4.3165264158004808</v>
      </c>
      <c r="BA138" s="4">
        <f t="shared" si="1265"/>
        <v>4.3165264158004808</v>
      </c>
      <c r="BB138" s="4">
        <f t="shared" si="1265"/>
        <v>4.3165264158004808</v>
      </c>
      <c r="BC138" s="4">
        <f t="shared" si="1265"/>
        <v>4.3165264158004808</v>
      </c>
      <c r="BD138" s="4">
        <f t="shared" si="1265"/>
        <v>4.3165264158004808</v>
      </c>
      <c r="BE138" s="4">
        <f t="shared" si="1265"/>
        <v>4.3165264158004808</v>
      </c>
      <c r="BF138" s="4">
        <f t="shared" si="1265"/>
        <v>0</v>
      </c>
      <c r="BG138" s="4">
        <f t="shared" si="1265"/>
        <v>0</v>
      </c>
      <c r="BH138" s="4">
        <f t="shared" si="1265"/>
        <v>0</v>
      </c>
      <c r="BI138" s="4">
        <f t="shared" si="1265"/>
        <v>0</v>
      </c>
      <c r="BJ138" s="4">
        <f t="shared" si="1265"/>
        <v>0</v>
      </c>
      <c r="BK138" s="4">
        <f t="shared" si="1265"/>
        <v>0</v>
      </c>
      <c r="BL138" s="4">
        <f t="shared" si="1265"/>
        <v>0</v>
      </c>
      <c r="BM138" s="4">
        <f t="shared" si="1265"/>
        <v>0</v>
      </c>
      <c r="BN138" s="4">
        <f t="shared" si="1265"/>
        <v>0</v>
      </c>
      <c r="BO138" s="4">
        <f t="shared" si="1265"/>
        <v>0</v>
      </c>
      <c r="BP138" s="4">
        <f t="shared" si="1265"/>
        <v>0</v>
      </c>
      <c r="BQ138" s="4">
        <f t="shared" ref="BQ138:CI138" si="1266">+BQ102</f>
        <v>0</v>
      </c>
      <c r="BR138" s="4">
        <f t="shared" si="1266"/>
        <v>0</v>
      </c>
      <c r="BS138" s="4">
        <f t="shared" si="1266"/>
        <v>0</v>
      </c>
      <c r="BT138" s="4">
        <f t="shared" si="1266"/>
        <v>0</v>
      </c>
      <c r="BU138" s="4">
        <f t="shared" si="1266"/>
        <v>0</v>
      </c>
      <c r="BV138" s="4">
        <f t="shared" si="1266"/>
        <v>0</v>
      </c>
      <c r="BW138" s="4">
        <f t="shared" si="1266"/>
        <v>0</v>
      </c>
      <c r="BX138" s="4">
        <f t="shared" si="1266"/>
        <v>0</v>
      </c>
      <c r="BY138" s="4">
        <f t="shared" si="1266"/>
        <v>16.038609279795043</v>
      </c>
      <c r="BZ138" s="4">
        <f t="shared" si="1266"/>
        <v>16.038609279795043</v>
      </c>
      <c r="CA138" s="4">
        <f t="shared" si="1266"/>
        <v>16.038609279795043</v>
      </c>
      <c r="CB138" s="4">
        <f t="shared" si="1266"/>
        <v>16.038609279795043</v>
      </c>
      <c r="CC138" s="4">
        <f t="shared" si="1266"/>
        <v>16.038609279795043</v>
      </c>
      <c r="CD138" s="4">
        <f t="shared" si="1266"/>
        <v>16.038609279795043</v>
      </c>
      <c r="CE138" s="4">
        <f t="shared" si="1266"/>
        <v>16.038609279795043</v>
      </c>
      <c r="CF138" s="4">
        <f t="shared" si="1266"/>
        <v>16.038609279795043</v>
      </c>
      <c r="CG138" s="4">
        <f t="shared" si="1266"/>
        <v>16.038609279795043</v>
      </c>
      <c r="CH138" s="4">
        <f t="shared" si="1266"/>
        <v>16.038609279795043</v>
      </c>
      <c r="CI138" s="4">
        <f t="shared" si="1266"/>
        <v>16.038609279795043</v>
      </c>
    </row>
    <row r="139" spans="1:87" x14ac:dyDescent="0.25">
      <c r="A139" s="16" t="s">
        <v>229</v>
      </c>
      <c r="B139" s="2" t="s">
        <v>222</v>
      </c>
      <c r="E139" s="4">
        <f t="shared" ref="E139:L139" si="1267">+E136+E137+E138</f>
        <v>31.924485591454356</v>
      </c>
      <c r="F139" s="4">
        <f t="shared" si="1267"/>
        <v>41.931649676543472</v>
      </c>
      <c r="G139" s="4">
        <f t="shared" si="1267"/>
        <v>41.931649676543472</v>
      </c>
      <c r="H139" s="4">
        <f t="shared" si="1267"/>
        <v>41.931649676543472</v>
      </c>
      <c r="I139" s="4">
        <f t="shared" si="1267"/>
        <v>31.924485591454356</v>
      </c>
      <c r="J139" s="4">
        <f t="shared" si="1267"/>
        <v>31.924485591454356</v>
      </c>
      <c r="K139" s="4">
        <f t="shared" si="1267"/>
        <v>31.924485591454356</v>
      </c>
      <c r="L139" s="4">
        <f t="shared" si="1267"/>
        <v>31.924485591454356</v>
      </c>
      <c r="M139" s="4">
        <f t="shared" ref="M139:N139" si="1268">+M136+M137</f>
        <v>41.931649676543472</v>
      </c>
      <c r="N139" s="4">
        <f t="shared" si="1268"/>
        <v>34.353287883759847</v>
      </c>
      <c r="O139" s="4">
        <f t="shared" ref="O139:W139" si="1269">+O136+O137</f>
        <v>37.920296455969734</v>
      </c>
      <c r="P139" s="4">
        <f t="shared" ref="P139:R139" si="1270">+P136+P137</f>
        <v>42.952604299207984</v>
      </c>
      <c r="Q139" s="4">
        <f t="shared" si="1270"/>
        <v>44.348900247104119</v>
      </c>
      <c r="R139" s="4">
        <f t="shared" si="1270"/>
        <v>42.952604299207984</v>
      </c>
      <c r="S139" s="4">
        <f t="shared" si="1269"/>
        <v>37.920296455969734</v>
      </c>
      <c r="T139" s="4">
        <f t="shared" ref="T139:U139" si="1271">+T136+T137</f>
        <v>37.920296455969734</v>
      </c>
      <c r="U139" s="4">
        <f t="shared" si="1271"/>
        <v>37.920296455969734</v>
      </c>
      <c r="V139" s="4">
        <f t="shared" ref="V139" si="1272">+V136+V137</f>
        <v>37.920296455969734</v>
      </c>
      <c r="W139" s="4">
        <f t="shared" si="1269"/>
        <v>42.952604299207984</v>
      </c>
      <c r="X139" s="4">
        <f t="shared" ref="X139" si="1273">+X136+X137</f>
        <v>39.682270015883709</v>
      </c>
      <c r="Y139" s="4">
        <f t="shared" ref="Y139:AI139" si="1274">+Y136+Y137</f>
        <v>40.478690301011184</v>
      </c>
      <c r="Z139" s="4">
        <f t="shared" ref="Z139" si="1275">+Z136+Z137</f>
        <v>51.308846307289386</v>
      </c>
      <c r="AA139" s="4">
        <f t="shared" si="1274"/>
        <v>46.738096815415567</v>
      </c>
      <c r="AB139" s="4">
        <f t="shared" si="1274"/>
        <v>46.738096815415567</v>
      </c>
      <c r="AC139" s="4">
        <f t="shared" si="1274"/>
        <v>46.738096815415567</v>
      </c>
      <c r="AD139" s="4">
        <f t="shared" si="1274"/>
        <v>40.722519997298136</v>
      </c>
      <c r="AE139" s="4">
        <f t="shared" si="1274"/>
        <v>40.722519997298136</v>
      </c>
      <c r="AF139" s="4">
        <f t="shared" si="1274"/>
        <v>40.722519997298136</v>
      </c>
      <c r="AG139" s="4">
        <f t="shared" si="1274"/>
        <v>40.722519997298136</v>
      </c>
      <c r="AH139" s="4">
        <f t="shared" si="1274"/>
        <v>46.738096815415567</v>
      </c>
      <c r="AI139" s="4">
        <f t="shared" si="1274"/>
        <v>42.595170574783658</v>
      </c>
      <c r="AJ139" s="4">
        <f t="shared" ref="AJ139:AS139" si="1276">+AJ136+AJ137</f>
        <v>43.081626581373179</v>
      </c>
      <c r="AK139" s="4">
        <f t="shared" ref="AK139" si="1277">+AK136+AK137</f>
        <v>51.462663483000696</v>
      </c>
      <c r="AL139" s="4">
        <f t="shared" ref="AL139:AN139" si="1278">+AL136+AL137</f>
        <v>47.414248019159309</v>
      </c>
      <c r="AM139" s="4">
        <f t="shared" si="1278"/>
        <v>47.414248019159309</v>
      </c>
      <c r="AN139" s="4">
        <f t="shared" si="1278"/>
        <v>47.414248019159309</v>
      </c>
      <c r="AO139" s="4">
        <f t="shared" si="1276"/>
        <v>43.081626581373179</v>
      </c>
      <c r="AP139" s="4">
        <f t="shared" ref="AP139:AQ139" si="1279">+AP136+AP137</f>
        <v>43.081626581373179</v>
      </c>
      <c r="AQ139" s="4">
        <f t="shared" si="1279"/>
        <v>43.081626581373179</v>
      </c>
      <c r="AR139" s="4">
        <f t="shared" ref="AR139" si="1280">+AR136+AR137</f>
        <v>43.081626581373179</v>
      </c>
      <c r="AS139" s="4">
        <f t="shared" si="1276"/>
        <v>47.414248019159309</v>
      </c>
      <c r="AT139" s="4">
        <f t="shared" ref="AT139" si="1281">+AT136+AT137</f>
        <v>44.634479092604749</v>
      </c>
      <c r="AU139" s="4">
        <f t="shared" ref="AU139:BE139" si="1282">+AU136+AU137</f>
        <v>46.105575717164193</v>
      </c>
      <c r="AV139" s="4">
        <f t="shared" ref="AV139" si="1283">+AV136+AV137</f>
        <v>51.722574077767348</v>
      </c>
      <c r="AW139" s="4">
        <f t="shared" si="1282"/>
        <v>48.583517761178769</v>
      </c>
      <c r="AX139" s="4">
        <f t="shared" si="1282"/>
        <v>48.583517761178769</v>
      </c>
      <c r="AY139" s="4">
        <f t="shared" si="1282"/>
        <v>48.583517761178769</v>
      </c>
      <c r="AZ139" s="4">
        <f t="shared" si="1282"/>
        <v>46.105575717164193</v>
      </c>
      <c r="BA139" s="4">
        <f t="shared" si="1282"/>
        <v>46.105575717164193</v>
      </c>
      <c r="BB139" s="4">
        <f t="shared" si="1282"/>
        <v>46.105575717164193</v>
      </c>
      <c r="BC139" s="4">
        <f t="shared" si="1282"/>
        <v>46.105575717164193</v>
      </c>
      <c r="BD139" s="4">
        <f t="shared" si="1282"/>
        <v>48.583517761178769</v>
      </c>
      <c r="BE139" s="4">
        <f t="shared" si="1282"/>
        <v>47.200735391983059</v>
      </c>
      <c r="BF139" s="4">
        <f t="shared" ref="BF139:BS139" si="1284">+BF136+BF137</f>
        <v>34.082280836663003</v>
      </c>
      <c r="BG139" s="4">
        <f t="shared" ref="BG139:BI139" si="1285">+BG136+BG137</f>
        <v>40.195243685662824</v>
      </c>
      <c r="BH139" s="4">
        <f t="shared" si="1285"/>
        <v>40.195243685662824</v>
      </c>
      <c r="BI139" s="4">
        <f t="shared" si="1285"/>
        <v>40.195243685662824</v>
      </c>
      <c r="BJ139" s="4">
        <f t="shared" si="1284"/>
        <v>34.082280836663003</v>
      </c>
      <c r="BK139" s="4">
        <f t="shared" ref="BK139:BL139" si="1286">+BK136+BK137</f>
        <v>34.082280836663003</v>
      </c>
      <c r="BL139" s="4">
        <f t="shared" si="1286"/>
        <v>34.082280836663003</v>
      </c>
      <c r="BM139" s="4">
        <f t="shared" ref="BM139" si="1287">+BM136+BM137</f>
        <v>34.082280836663003</v>
      </c>
      <c r="BN139" s="4">
        <f t="shared" ref="BN139" si="1288">+BN136+BN137</f>
        <v>36.293239854027327</v>
      </c>
      <c r="BO139" s="4">
        <f t="shared" si="1284"/>
        <v>36.438745048421687</v>
      </c>
      <c r="BP139" s="4">
        <f t="shared" ref="BP139:BR139" si="1289">+BP136+BP137</f>
        <v>43.295470172572735</v>
      </c>
      <c r="BQ139" s="4">
        <f t="shared" si="1289"/>
        <v>43.295470172572735</v>
      </c>
      <c r="BR139" s="4">
        <f t="shared" si="1289"/>
        <v>43.295470172572735</v>
      </c>
      <c r="BS139" s="4">
        <f t="shared" si="1284"/>
        <v>36.438745048421687</v>
      </c>
      <c r="BT139" s="4">
        <f t="shared" ref="BT139:BU139" si="1290">+BT136+BT137</f>
        <v>36.438745048421687</v>
      </c>
      <c r="BU139" s="4">
        <f t="shared" si="1290"/>
        <v>36.438745048421687</v>
      </c>
      <c r="BV139" s="4">
        <f t="shared" ref="BV139" si="1291">+BV136+BV137</f>
        <v>36.438745048421687</v>
      </c>
      <c r="BW139" s="4">
        <f t="shared" ref="BW139" si="1292">+BW136+BW137</f>
        <v>43.295470172572735</v>
      </c>
      <c r="BX139" s="4">
        <f t="shared" ref="BX139" si="1293">+BX136+BX137</f>
        <v>38.399643992220682</v>
      </c>
      <c r="BY139" s="4">
        <f t="shared" ref="BY139:CH139" si="1294">+BY136+BY137</f>
        <v>43.916622458974452</v>
      </c>
      <c r="BZ139" s="4">
        <f t="shared" ref="BZ139:CB139" si="1295">+BZ136+BZ137</f>
        <v>52.482141169731229</v>
      </c>
      <c r="CA139" s="4">
        <f t="shared" si="1295"/>
        <v>52.482141169731229</v>
      </c>
      <c r="CB139" s="4">
        <f t="shared" si="1295"/>
        <v>52.482141169731229</v>
      </c>
      <c r="CC139" s="4">
        <f t="shared" si="1294"/>
        <v>43.916622458974452</v>
      </c>
      <c r="CD139" s="4">
        <f t="shared" ref="CD139:CE139" si="1296">+CD136+CD137</f>
        <v>43.916622458974452</v>
      </c>
      <c r="CE139" s="4">
        <f t="shared" si="1296"/>
        <v>43.916622458974452</v>
      </c>
      <c r="CF139" s="4">
        <f t="shared" ref="CF139" si="1297">+CF136+CF137</f>
        <v>43.916622458974452</v>
      </c>
      <c r="CG139" s="4">
        <f t="shared" ref="CG139" si="1298">+CG136+CG137</f>
        <v>52.482141169731229</v>
      </c>
      <c r="CH139" s="4">
        <f t="shared" si="1294"/>
        <v>58.144040194298789</v>
      </c>
      <c r="CI139" s="4">
        <f t="shared" ref="CI139" si="1299">+CI136+CI137</f>
        <v>46.327494977553762</v>
      </c>
    </row>
    <row r="140" spans="1:87" x14ac:dyDescent="0.25">
      <c r="A140" s="16" t="s">
        <v>230</v>
      </c>
      <c r="B140" s="2" t="s">
        <v>222</v>
      </c>
      <c r="E140" s="4">
        <f t="shared" ref="E140:L140" si="1300">+E139+E138</f>
        <v>31.924485591454356</v>
      </c>
      <c r="F140" s="4">
        <f t="shared" si="1300"/>
        <v>41.931649676543472</v>
      </c>
      <c r="G140" s="4">
        <f t="shared" si="1300"/>
        <v>41.931649676543472</v>
      </c>
      <c r="H140" s="4">
        <f t="shared" si="1300"/>
        <v>41.931649676543472</v>
      </c>
      <c r="I140" s="4">
        <f t="shared" si="1300"/>
        <v>31.924485591454356</v>
      </c>
      <c r="J140" s="4">
        <f t="shared" si="1300"/>
        <v>31.924485591454356</v>
      </c>
      <c r="K140" s="4">
        <f t="shared" si="1300"/>
        <v>31.924485591454356</v>
      </c>
      <c r="L140" s="4">
        <f t="shared" si="1300"/>
        <v>31.924485591454356</v>
      </c>
      <c r="M140" s="4">
        <f t="shared" ref="M140:CC140" si="1301">+M139+M138</f>
        <v>41.931649676543472</v>
      </c>
      <c r="N140" s="4">
        <f t="shared" ref="N140" si="1302">+N139+N138</f>
        <v>34.353287883759847</v>
      </c>
      <c r="O140" s="4">
        <f t="shared" si="1301"/>
        <v>46.013043526585712</v>
      </c>
      <c r="P140" s="4">
        <f t="shared" ref="P140:R140" si="1303">+P139+P138</f>
        <v>51.045351369823962</v>
      </c>
      <c r="Q140" s="4">
        <f t="shared" si="1303"/>
        <v>52.409925119426539</v>
      </c>
      <c r="R140" s="4">
        <f t="shared" si="1303"/>
        <v>51.045351369823962</v>
      </c>
      <c r="S140" s="4">
        <f t="shared" si="1301"/>
        <v>46.013043526585712</v>
      </c>
      <c r="T140" s="4">
        <f t="shared" ref="T140:U140" si="1304">+T139+T138</f>
        <v>46.013043526585712</v>
      </c>
      <c r="U140" s="4">
        <f t="shared" si="1304"/>
        <v>46.013043526585712</v>
      </c>
      <c r="V140" s="4">
        <f t="shared" ref="V140" si="1305">+V139+V138</f>
        <v>46.013043526585712</v>
      </c>
      <c r="W140" s="4">
        <f t="shared" ref="W140:X140" si="1306">+W139+W138</f>
        <v>51.045351369823962</v>
      </c>
      <c r="X140" s="4">
        <f t="shared" si="1306"/>
        <v>47.775017086499687</v>
      </c>
      <c r="Y140" s="4">
        <f t="shared" si="1301"/>
        <v>44.795216716811666</v>
      </c>
      <c r="Z140" s="4">
        <f t="shared" ref="Z140" si="1307">+Z139+Z138</f>
        <v>55.625372723089868</v>
      </c>
      <c r="AA140" s="4">
        <f t="shared" ref="AA140:AC140" si="1308">+AA139+AA138</f>
        <v>51.054623231216048</v>
      </c>
      <c r="AB140" s="4">
        <f t="shared" si="1308"/>
        <v>51.054623231216048</v>
      </c>
      <c r="AC140" s="4">
        <f t="shared" si="1308"/>
        <v>51.054623231216048</v>
      </c>
      <c r="AD140" s="4">
        <f t="shared" si="1301"/>
        <v>45.039046413098617</v>
      </c>
      <c r="AE140" s="4">
        <f t="shared" ref="AE140:AF140" si="1309">+AE139+AE138</f>
        <v>45.039046413098617</v>
      </c>
      <c r="AF140" s="4">
        <f t="shared" si="1309"/>
        <v>45.039046413098617</v>
      </c>
      <c r="AG140" s="4">
        <f t="shared" ref="AG140" si="1310">+AG139+AG138</f>
        <v>45.039046413098617</v>
      </c>
      <c r="AH140" s="4">
        <f t="shared" ref="AH140:AI140" si="1311">+AH139+AH138</f>
        <v>51.054623231216048</v>
      </c>
      <c r="AI140" s="4">
        <f t="shared" si="1311"/>
        <v>46.91169699058414</v>
      </c>
      <c r="AJ140" s="4">
        <f t="shared" si="1301"/>
        <v>47.398152997173661</v>
      </c>
      <c r="AK140" s="4">
        <f t="shared" ref="AK140" si="1312">+AK139+AK138</f>
        <v>55.779189898801178</v>
      </c>
      <c r="AL140" s="4">
        <f t="shared" ref="AL140:AN140" si="1313">+AL139+AL138</f>
        <v>51.730774434959791</v>
      </c>
      <c r="AM140" s="4">
        <f t="shared" si="1313"/>
        <v>51.730774434959791</v>
      </c>
      <c r="AN140" s="4">
        <f t="shared" si="1313"/>
        <v>51.730774434959791</v>
      </c>
      <c r="AO140" s="4">
        <f t="shared" si="1301"/>
        <v>47.398152997173661</v>
      </c>
      <c r="AP140" s="4">
        <f t="shared" ref="AP140:AQ140" si="1314">+AP139+AP138</f>
        <v>47.398152997173661</v>
      </c>
      <c r="AQ140" s="4">
        <f t="shared" si="1314"/>
        <v>47.398152997173661</v>
      </c>
      <c r="AR140" s="4">
        <f t="shared" ref="AR140" si="1315">+AR139+AR138</f>
        <v>47.398152997173661</v>
      </c>
      <c r="AS140" s="4">
        <f t="shared" ref="AS140:AT140" si="1316">+AS139+AS138</f>
        <v>51.730774434959791</v>
      </c>
      <c r="AT140" s="4">
        <f t="shared" si="1316"/>
        <v>48.951005508405231</v>
      </c>
      <c r="AU140" s="4">
        <f t="shared" si="1301"/>
        <v>50.422102132964675</v>
      </c>
      <c r="AV140" s="4">
        <f t="shared" ref="AV140" si="1317">+AV139+AV138</f>
        <v>56.03910049356783</v>
      </c>
      <c r="AW140" s="4">
        <f t="shared" ref="AW140:AY140" si="1318">+AW139+AW138</f>
        <v>52.90004417697925</v>
      </c>
      <c r="AX140" s="4">
        <f t="shared" si="1318"/>
        <v>52.90004417697925</v>
      </c>
      <c r="AY140" s="4">
        <f t="shared" si="1318"/>
        <v>52.90004417697925</v>
      </c>
      <c r="AZ140" s="4">
        <f t="shared" si="1301"/>
        <v>50.422102132964675</v>
      </c>
      <c r="BA140" s="4">
        <f t="shared" ref="BA140:BB140" si="1319">+BA139+BA138</f>
        <v>50.422102132964675</v>
      </c>
      <c r="BB140" s="4">
        <f t="shared" si="1319"/>
        <v>50.422102132964675</v>
      </c>
      <c r="BC140" s="4">
        <f t="shared" ref="BC140" si="1320">+BC139+BC138</f>
        <v>50.422102132964675</v>
      </c>
      <c r="BD140" s="4">
        <f t="shared" ref="BD140:BE140" si="1321">+BD139+BD138</f>
        <v>52.90004417697925</v>
      </c>
      <c r="BE140" s="4">
        <f t="shared" si="1321"/>
        <v>51.517261807783541</v>
      </c>
      <c r="BF140" s="4">
        <f t="shared" si="1301"/>
        <v>34.082280836663003</v>
      </c>
      <c r="BG140" s="4">
        <f t="shared" ref="BG140:BI140" si="1322">+BG139+BG138</f>
        <v>40.195243685662824</v>
      </c>
      <c r="BH140" s="4">
        <f t="shared" si="1322"/>
        <v>40.195243685662824</v>
      </c>
      <c r="BI140" s="4">
        <f t="shared" si="1322"/>
        <v>40.195243685662824</v>
      </c>
      <c r="BJ140" s="4">
        <f t="shared" si="1301"/>
        <v>34.082280836663003</v>
      </c>
      <c r="BK140" s="4">
        <f t="shared" ref="BK140:BL140" si="1323">+BK139+BK138</f>
        <v>34.082280836663003</v>
      </c>
      <c r="BL140" s="4">
        <f t="shared" si="1323"/>
        <v>34.082280836663003</v>
      </c>
      <c r="BM140" s="4">
        <f t="shared" ref="BM140" si="1324">+BM139+BM138</f>
        <v>34.082280836663003</v>
      </c>
      <c r="BN140" s="4">
        <f t="shared" ref="BN140" si="1325">+BN139+BN138</f>
        <v>36.293239854027327</v>
      </c>
      <c r="BO140" s="4">
        <f t="shared" si="1301"/>
        <v>36.438745048421687</v>
      </c>
      <c r="BP140" s="4">
        <f t="shared" ref="BP140:BR140" si="1326">+BP139+BP138</f>
        <v>43.295470172572735</v>
      </c>
      <c r="BQ140" s="4">
        <f t="shared" si="1326"/>
        <v>43.295470172572735</v>
      </c>
      <c r="BR140" s="4">
        <f t="shared" si="1326"/>
        <v>43.295470172572735</v>
      </c>
      <c r="BS140" s="4">
        <f t="shared" si="1301"/>
        <v>36.438745048421687</v>
      </c>
      <c r="BT140" s="4">
        <f t="shared" ref="BT140:BU140" si="1327">+BT139+BT138</f>
        <v>36.438745048421687</v>
      </c>
      <c r="BU140" s="4">
        <f t="shared" si="1327"/>
        <v>36.438745048421687</v>
      </c>
      <c r="BV140" s="4">
        <f t="shared" ref="BV140" si="1328">+BV139+BV138</f>
        <v>36.438745048421687</v>
      </c>
      <c r="BW140" s="4">
        <f t="shared" ref="BW140" si="1329">+BW139+BW138</f>
        <v>43.295470172572735</v>
      </c>
      <c r="BX140" s="4">
        <f t="shared" ref="BX140" si="1330">+BX139+BX138</f>
        <v>38.399643992220682</v>
      </c>
      <c r="BY140" s="4">
        <f t="shared" si="1301"/>
        <v>59.955231738769498</v>
      </c>
      <c r="BZ140" s="4">
        <f t="shared" ref="BZ140:CB140" si="1331">+BZ139+BZ138</f>
        <v>68.520750449526275</v>
      </c>
      <c r="CA140" s="4">
        <f t="shared" si="1331"/>
        <v>68.520750449526275</v>
      </c>
      <c r="CB140" s="4">
        <f t="shared" si="1331"/>
        <v>68.520750449526275</v>
      </c>
      <c r="CC140" s="4">
        <f t="shared" si="1301"/>
        <v>59.955231738769498</v>
      </c>
      <c r="CD140" s="4">
        <f t="shared" ref="CD140:CE140" si="1332">+CD139+CD138</f>
        <v>59.955231738769498</v>
      </c>
      <c r="CE140" s="4">
        <f t="shared" si="1332"/>
        <v>59.955231738769498</v>
      </c>
      <c r="CF140" s="4">
        <f t="shared" ref="CF140" si="1333">+CF139+CF138</f>
        <v>59.955231738769498</v>
      </c>
      <c r="CG140" s="4">
        <f t="shared" ref="CG140" si="1334">+CG139+CG138</f>
        <v>68.520750449526275</v>
      </c>
      <c r="CH140" s="4">
        <f t="shared" ref="CH140:CI140" si="1335">+CH139+CH138</f>
        <v>74.182649474093836</v>
      </c>
      <c r="CI140" s="4">
        <f t="shared" si="1335"/>
        <v>62.366104257348809</v>
      </c>
    </row>
    <row r="141" spans="1:87" x14ac:dyDescent="0.25">
      <c r="A141" s="16" t="s">
        <v>234</v>
      </c>
      <c r="B141" s="2" t="s">
        <v>231</v>
      </c>
      <c r="C141" s="42"/>
      <c r="D141" s="42" t="s">
        <v>321</v>
      </c>
      <c r="E141" s="3">
        <v>0.65</v>
      </c>
      <c r="F141" s="3">
        <v>0.65</v>
      </c>
      <c r="G141" s="3">
        <v>0.65</v>
      </c>
      <c r="H141" s="3">
        <v>0.65</v>
      </c>
      <c r="I141" s="3">
        <v>0.65</v>
      </c>
      <c r="J141" s="3">
        <v>0.65</v>
      </c>
      <c r="K141" s="3">
        <v>0.65</v>
      </c>
      <c r="L141" s="3">
        <v>0.65</v>
      </c>
      <c r="M141" s="3">
        <v>0.65</v>
      </c>
      <c r="N141" s="3">
        <v>0.65</v>
      </c>
      <c r="O141" s="3">
        <v>0.65</v>
      </c>
      <c r="P141" s="3">
        <v>0.65</v>
      </c>
      <c r="Q141" s="3">
        <v>0.65</v>
      </c>
      <c r="R141" s="3">
        <v>0.65</v>
      </c>
      <c r="S141" s="3">
        <v>0.65</v>
      </c>
      <c r="T141" s="3">
        <v>0.65</v>
      </c>
      <c r="U141" s="3">
        <v>0.65</v>
      </c>
      <c r="V141" s="3">
        <v>0.65</v>
      </c>
      <c r="W141" s="3">
        <v>0.65</v>
      </c>
      <c r="X141" s="3">
        <v>0.65</v>
      </c>
      <c r="Y141" s="3">
        <v>0.65</v>
      </c>
      <c r="Z141" s="3">
        <v>0.65</v>
      </c>
      <c r="AA141" s="3">
        <v>0.65</v>
      </c>
      <c r="AB141" s="3">
        <v>0.65</v>
      </c>
      <c r="AC141" s="3">
        <v>0.65</v>
      </c>
      <c r="AD141" s="3">
        <v>0.65</v>
      </c>
      <c r="AE141" s="3">
        <v>0.65</v>
      </c>
      <c r="AF141" s="3">
        <v>0.65</v>
      </c>
      <c r="AG141" s="3">
        <v>0.65</v>
      </c>
      <c r="AH141" s="3">
        <v>0.65</v>
      </c>
      <c r="AI141" s="3">
        <v>0.65</v>
      </c>
      <c r="AJ141" s="3">
        <v>0.65</v>
      </c>
      <c r="AK141" s="3">
        <v>0.65</v>
      </c>
      <c r="AL141" s="3">
        <v>0.65</v>
      </c>
      <c r="AM141" s="3">
        <v>0.65</v>
      </c>
      <c r="AN141" s="3">
        <v>0.65</v>
      </c>
      <c r="AO141" s="3">
        <v>0.65</v>
      </c>
      <c r="AP141" s="3">
        <v>0.65</v>
      </c>
      <c r="AQ141" s="3">
        <v>0.65</v>
      </c>
      <c r="AR141" s="3">
        <v>0.65</v>
      </c>
      <c r="AS141" s="3">
        <v>0.65</v>
      </c>
      <c r="AT141" s="3">
        <v>0.65</v>
      </c>
      <c r="AU141" s="3">
        <v>0.65</v>
      </c>
      <c r="AV141" s="3">
        <v>0.65</v>
      </c>
      <c r="AW141" s="3">
        <v>0.65</v>
      </c>
      <c r="AX141" s="3">
        <v>0.65</v>
      </c>
      <c r="AY141" s="3">
        <v>0.65</v>
      </c>
      <c r="AZ141" s="3">
        <v>0.65</v>
      </c>
      <c r="BA141" s="3">
        <v>0.65</v>
      </c>
      <c r="BB141" s="3">
        <v>0.65</v>
      </c>
      <c r="BC141" s="3">
        <v>0.65</v>
      </c>
      <c r="BD141" s="3">
        <v>0.65</v>
      </c>
      <c r="BE141" s="3">
        <v>0.65</v>
      </c>
      <c r="BF141" s="3">
        <v>0.65</v>
      </c>
      <c r="BG141" s="3">
        <v>0.65</v>
      </c>
      <c r="BH141" s="3">
        <v>0.65</v>
      </c>
      <c r="BI141" s="3">
        <v>0.65</v>
      </c>
      <c r="BJ141" s="3">
        <v>0.65</v>
      </c>
      <c r="BK141" s="3">
        <v>0.65</v>
      </c>
      <c r="BL141" s="3">
        <v>0.65</v>
      </c>
      <c r="BM141" s="3">
        <v>0.65</v>
      </c>
      <c r="BN141" s="3">
        <v>0.65</v>
      </c>
      <c r="BO141" s="3">
        <v>0.65</v>
      </c>
      <c r="BP141" s="3">
        <v>0.65</v>
      </c>
      <c r="BQ141" s="3">
        <v>0.65</v>
      </c>
      <c r="BR141" s="3">
        <v>0.65</v>
      </c>
      <c r="BS141" s="3">
        <v>0.65</v>
      </c>
      <c r="BT141" s="3">
        <v>0.65</v>
      </c>
      <c r="BU141" s="3">
        <v>0.65</v>
      </c>
      <c r="BV141" s="3">
        <v>0.65</v>
      </c>
      <c r="BW141" s="3">
        <v>0.65</v>
      </c>
      <c r="BX141" s="3">
        <v>0.65</v>
      </c>
      <c r="BY141" s="3">
        <v>0.65</v>
      </c>
      <c r="BZ141" s="3">
        <v>0.65</v>
      </c>
      <c r="CA141" s="3">
        <v>0.65</v>
      </c>
      <c r="CB141" s="3">
        <v>0.65</v>
      </c>
      <c r="CC141" s="3">
        <v>0.65</v>
      </c>
      <c r="CD141" s="3">
        <v>0.65</v>
      </c>
      <c r="CE141" s="3">
        <v>0.65</v>
      </c>
      <c r="CF141" s="3">
        <v>0.65</v>
      </c>
      <c r="CG141" s="3">
        <v>0.65</v>
      </c>
      <c r="CH141" s="3">
        <v>0.65</v>
      </c>
      <c r="CI141" s="3">
        <v>0.65</v>
      </c>
    </row>
    <row r="142" spans="1:87" x14ac:dyDescent="0.25">
      <c r="A142" s="16" t="s">
        <v>233</v>
      </c>
      <c r="B142" s="2" t="s">
        <v>232</v>
      </c>
      <c r="C142" s="42" t="s">
        <v>72</v>
      </c>
      <c r="E142" s="3">
        <v>350</v>
      </c>
      <c r="F142" s="3">
        <v>350</v>
      </c>
      <c r="G142" s="3">
        <v>350</v>
      </c>
      <c r="H142" s="3">
        <v>350</v>
      </c>
      <c r="I142" s="3">
        <v>350</v>
      </c>
      <c r="J142" s="3">
        <v>350</v>
      </c>
      <c r="K142" s="3">
        <v>350</v>
      </c>
      <c r="L142" s="3">
        <v>350</v>
      </c>
      <c r="M142" s="3">
        <v>350</v>
      </c>
      <c r="N142" s="3">
        <v>350</v>
      </c>
      <c r="O142" s="3">
        <v>350</v>
      </c>
      <c r="P142" s="3">
        <v>350</v>
      </c>
      <c r="Q142" s="3">
        <v>350</v>
      </c>
      <c r="R142" s="3">
        <v>350</v>
      </c>
      <c r="S142" s="3">
        <v>350</v>
      </c>
      <c r="T142" s="3">
        <v>350</v>
      </c>
      <c r="U142" s="3">
        <v>350</v>
      </c>
      <c r="V142" s="3">
        <v>350</v>
      </c>
      <c r="W142" s="3">
        <v>350</v>
      </c>
      <c r="X142" s="3">
        <v>350</v>
      </c>
      <c r="Y142" s="3">
        <v>350</v>
      </c>
      <c r="Z142" s="3">
        <v>350</v>
      </c>
      <c r="AA142" s="3">
        <v>350</v>
      </c>
      <c r="AB142" s="3">
        <v>350</v>
      </c>
      <c r="AC142" s="3">
        <v>350</v>
      </c>
      <c r="AD142" s="3">
        <v>350</v>
      </c>
      <c r="AE142" s="3">
        <v>350</v>
      </c>
      <c r="AF142" s="3">
        <v>350</v>
      </c>
      <c r="AG142" s="3">
        <v>350</v>
      </c>
      <c r="AH142" s="3">
        <v>350</v>
      </c>
      <c r="AI142" s="3">
        <v>350</v>
      </c>
      <c r="AJ142" s="3">
        <v>350</v>
      </c>
      <c r="AK142" s="3">
        <v>350</v>
      </c>
      <c r="AL142" s="3">
        <v>350</v>
      </c>
      <c r="AM142" s="3">
        <v>350</v>
      </c>
      <c r="AN142" s="3">
        <v>350</v>
      </c>
      <c r="AO142" s="3">
        <v>350</v>
      </c>
      <c r="AP142" s="3">
        <v>350</v>
      </c>
      <c r="AQ142" s="3">
        <v>350</v>
      </c>
      <c r="AR142" s="3">
        <v>350</v>
      </c>
      <c r="AS142" s="3">
        <v>350</v>
      </c>
      <c r="AT142" s="3">
        <v>350</v>
      </c>
      <c r="AU142" s="3">
        <v>350</v>
      </c>
      <c r="AV142" s="3">
        <v>350</v>
      </c>
      <c r="AW142" s="3">
        <v>350</v>
      </c>
      <c r="AX142" s="3">
        <v>350</v>
      </c>
      <c r="AY142" s="3">
        <v>350</v>
      </c>
      <c r="AZ142" s="3">
        <v>350</v>
      </c>
      <c r="BA142" s="3">
        <v>350</v>
      </c>
      <c r="BB142" s="3">
        <v>350</v>
      </c>
      <c r="BC142" s="3">
        <v>350</v>
      </c>
      <c r="BD142" s="3">
        <v>350</v>
      </c>
      <c r="BE142" s="3">
        <v>350</v>
      </c>
      <c r="BF142" s="3">
        <v>350</v>
      </c>
      <c r="BG142" s="3">
        <v>350</v>
      </c>
      <c r="BH142" s="3">
        <v>350</v>
      </c>
      <c r="BI142" s="3">
        <v>350</v>
      </c>
      <c r="BJ142" s="3">
        <v>350</v>
      </c>
      <c r="BK142" s="3">
        <v>350</v>
      </c>
      <c r="BL142" s="3">
        <v>350</v>
      </c>
      <c r="BM142" s="3">
        <v>350</v>
      </c>
      <c r="BN142" s="3">
        <v>350</v>
      </c>
      <c r="BO142" s="3">
        <v>350</v>
      </c>
      <c r="BP142" s="3">
        <v>350</v>
      </c>
      <c r="BQ142" s="3">
        <v>350</v>
      </c>
      <c r="BR142" s="3">
        <v>350</v>
      </c>
      <c r="BS142" s="3">
        <v>350</v>
      </c>
      <c r="BT142" s="3">
        <v>350</v>
      </c>
      <c r="BU142" s="3">
        <v>350</v>
      </c>
      <c r="BV142" s="3">
        <v>350</v>
      </c>
      <c r="BW142" s="3">
        <v>350</v>
      </c>
      <c r="BX142" s="3">
        <v>350</v>
      </c>
      <c r="BY142" s="3">
        <v>350</v>
      </c>
      <c r="BZ142" s="3">
        <v>350</v>
      </c>
      <c r="CA142" s="3">
        <v>350</v>
      </c>
      <c r="CB142" s="3">
        <v>350</v>
      </c>
      <c r="CC142" s="3">
        <v>350</v>
      </c>
      <c r="CD142" s="3">
        <v>350</v>
      </c>
      <c r="CE142" s="3">
        <v>350</v>
      </c>
      <c r="CF142" s="3">
        <v>350</v>
      </c>
      <c r="CG142" s="3">
        <v>350</v>
      </c>
      <c r="CH142" s="3">
        <v>350</v>
      </c>
      <c r="CI142" s="3">
        <v>350</v>
      </c>
    </row>
    <row r="143" spans="1:87" x14ac:dyDescent="0.25">
      <c r="A143" s="16" t="s">
        <v>235</v>
      </c>
      <c r="B143" s="2" t="s">
        <v>322</v>
      </c>
      <c r="C143" s="2" t="s">
        <v>324</v>
      </c>
      <c r="D143" s="2" t="s">
        <v>323</v>
      </c>
      <c r="E143" s="5">
        <v>0.8</v>
      </c>
      <c r="F143" s="5">
        <v>0.8</v>
      </c>
      <c r="G143" s="5">
        <v>0.8</v>
      </c>
      <c r="H143" s="5">
        <v>0.8</v>
      </c>
      <c r="I143" s="5">
        <v>0.8</v>
      </c>
      <c r="J143" s="5">
        <v>0.8</v>
      </c>
      <c r="K143" s="5">
        <v>0.8</v>
      </c>
      <c r="L143" s="5">
        <v>0.8</v>
      </c>
      <c r="M143" s="5">
        <v>0.8</v>
      </c>
      <c r="N143" s="5">
        <v>0.8</v>
      </c>
      <c r="O143" s="5">
        <v>0.8</v>
      </c>
      <c r="P143" s="5">
        <v>0.8</v>
      </c>
      <c r="Q143" s="5">
        <v>0.8</v>
      </c>
      <c r="R143" s="5">
        <v>0.8</v>
      </c>
      <c r="S143" s="5">
        <v>0.8</v>
      </c>
      <c r="T143" s="5">
        <v>0.8</v>
      </c>
      <c r="U143" s="5">
        <v>0.8</v>
      </c>
      <c r="V143" s="5">
        <v>0.8</v>
      </c>
      <c r="W143" s="5">
        <v>0.8</v>
      </c>
      <c r="X143" s="5">
        <v>0.8</v>
      </c>
      <c r="Y143" s="5">
        <v>0.8</v>
      </c>
      <c r="Z143" s="5">
        <v>0.8</v>
      </c>
      <c r="AA143" s="5">
        <v>0.8</v>
      </c>
      <c r="AB143" s="5">
        <v>0.8</v>
      </c>
      <c r="AC143" s="5">
        <v>0.8</v>
      </c>
      <c r="AD143" s="5">
        <v>0.8</v>
      </c>
      <c r="AE143" s="5">
        <v>0.8</v>
      </c>
      <c r="AF143" s="5">
        <v>0.8</v>
      </c>
      <c r="AG143" s="5">
        <v>0.8</v>
      </c>
      <c r="AH143" s="5">
        <v>0.8</v>
      </c>
      <c r="AI143" s="5">
        <v>0.8</v>
      </c>
      <c r="AJ143" s="5">
        <v>0.8</v>
      </c>
      <c r="AK143" s="5">
        <v>0.8</v>
      </c>
      <c r="AL143" s="5">
        <v>0.8</v>
      </c>
      <c r="AM143" s="5">
        <v>0.8</v>
      </c>
      <c r="AN143" s="5">
        <v>0.8</v>
      </c>
      <c r="AO143" s="5">
        <v>0.8</v>
      </c>
      <c r="AP143" s="5">
        <v>0.8</v>
      </c>
      <c r="AQ143" s="5">
        <v>0.8</v>
      </c>
      <c r="AR143" s="5">
        <v>0.8</v>
      </c>
      <c r="AS143" s="5">
        <v>0.8</v>
      </c>
      <c r="AT143" s="5">
        <v>0.8</v>
      </c>
      <c r="AU143" s="5">
        <v>0.8</v>
      </c>
      <c r="AV143" s="5">
        <v>0.8</v>
      </c>
      <c r="AW143" s="5">
        <v>0.8</v>
      </c>
      <c r="AX143" s="5">
        <v>0.8</v>
      </c>
      <c r="AY143" s="5">
        <v>0.8</v>
      </c>
      <c r="AZ143" s="5">
        <v>0.8</v>
      </c>
      <c r="BA143" s="5">
        <v>0.8</v>
      </c>
      <c r="BB143" s="5">
        <v>0.8</v>
      </c>
      <c r="BC143" s="5">
        <v>0.8</v>
      </c>
      <c r="BD143" s="5">
        <v>0.8</v>
      </c>
      <c r="BE143" s="5">
        <v>0.8</v>
      </c>
      <c r="BF143" s="5">
        <v>0.8</v>
      </c>
      <c r="BG143" s="5">
        <v>0.8</v>
      </c>
      <c r="BH143" s="5">
        <v>0.8</v>
      </c>
      <c r="BI143" s="5">
        <v>0.8</v>
      </c>
      <c r="BJ143" s="5">
        <v>0.8</v>
      </c>
      <c r="BK143" s="5">
        <v>0.8</v>
      </c>
      <c r="BL143" s="5">
        <v>0.8</v>
      </c>
      <c r="BM143" s="5">
        <v>0.8</v>
      </c>
      <c r="BN143" s="5">
        <v>0.8</v>
      </c>
      <c r="BO143" s="5">
        <v>0.8</v>
      </c>
      <c r="BP143" s="5">
        <v>0.8</v>
      </c>
      <c r="BQ143" s="5">
        <v>0.8</v>
      </c>
      <c r="BR143" s="5">
        <v>0.8</v>
      </c>
      <c r="BS143" s="5">
        <v>0.8</v>
      </c>
      <c r="BT143" s="5">
        <v>0.8</v>
      </c>
      <c r="BU143" s="5">
        <v>0.8</v>
      </c>
      <c r="BV143" s="5">
        <v>0.8</v>
      </c>
      <c r="BW143" s="5">
        <v>0.8</v>
      </c>
      <c r="BX143" s="5">
        <v>0.8</v>
      </c>
      <c r="BY143" s="5">
        <v>0.8</v>
      </c>
      <c r="BZ143" s="5">
        <v>0.8</v>
      </c>
      <c r="CA143" s="5">
        <v>0.8</v>
      </c>
      <c r="CB143" s="5">
        <v>0.8</v>
      </c>
      <c r="CC143" s="5">
        <v>0.8</v>
      </c>
      <c r="CD143" s="5">
        <v>0.8</v>
      </c>
      <c r="CE143" s="5">
        <v>0.8</v>
      </c>
      <c r="CF143" s="5">
        <v>0.8</v>
      </c>
      <c r="CG143" s="5">
        <v>0.8</v>
      </c>
      <c r="CH143" s="5">
        <v>0.8</v>
      </c>
      <c r="CI143" s="5">
        <v>0.8</v>
      </c>
    </row>
    <row r="144" spans="1:87" x14ac:dyDescent="0.25">
      <c r="A144" s="16" t="s">
        <v>240</v>
      </c>
      <c r="B144" s="2" t="s">
        <v>232</v>
      </c>
      <c r="E144" s="4">
        <f>E142*E143</f>
        <v>280</v>
      </c>
      <c r="F144" s="4">
        <f t="shared" ref="F144:BQ144" si="1336">F142*F143</f>
        <v>280</v>
      </c>
      <c r="G144" s="4">
        <f t="shared" si="1336"/>
        <v>280</v>
      </c>
      <c r="H144" s="4">
        <f t="shared" si="1336"/>
        <v>280</v>
      </c>
      <c r="I144" s="4">
        <f t="shared" si="1336"/>
        <v>280</v>
      </c>
      <c r="J144" s="4">
        <f t="shared" si="1336"/>
        <v>280</v>
      </c>
      <c r="K144" s="4">
        <f t="shared" si="1336"/>
        <v>280</v>
      </c>
      <c r="L144" s="4">
        <f t="shared" si="1336"/>
        <v>280</v>
      </c>
      <c r="M144" s="4">
        <f t="shared" si="1336"/>
        <v>280</v>
      </c>
      <c r="N144" s="4">
        <f t="shared" si="1336"/>
        <v>280</v>
      </c>
      <c r="O144" s="4">
        <f t="shared" si="1336"/>
        <v>280</v>
      </c>
      <c r="P144" s="4">
        <f t="shared" si="1336"/>
        <v>280</v>
      </c>
      <c r="Q144" s="4">
        <f t="shared" si="1336"/>
        <v>280</v>
      </c>
      <c r="R144" s="4">
        <f t="shared" si="1336"/>
        <v>280</v>
      </c>
      <c r="S144" s="4">
        <f t="shared" si="1336"/>
        <v>280</v>
      </c>
      <c r="T144" s="4">
        <f t="shared" si="1336"/>
        <v>280</v>
      </c>
      <c r="U144" s="4">
        <f t="shared" si="1336"/>
        <v>280</v>
      </c>
      <c r="V144" s="4">
        <f t="shared" si="1336"/>
        <v>280</v>
      </c>
      <c r="W144" s="4">
        <f t="shared" si="1336"/>
        <v>280</v>
      </c>
      <c r="X144" s="4">
        <f t="shared" si="1336"/>
        <v>280</v>
      </c>
      <c r="Y144" s="4">
        <f t="shared" si="1336"/>
        <v>280</v>
      </c>
      <c r="Z144" s="4">
        <f t="shared" si="1336"/>
        <v>280</v>
      </c>
      <c r="AA144" s="4">
        <f t="shared" si="1336"/>
        <v>280</v>
      </c>
      <c r="AB144" s="4">
        <f t="shared" si="1336"/>
        <v>280</v>
      </c>
      <c r="AC144" s="4">
        <f t="shared" si="1336"/>
        <v>280</v>
      </c>
      <c r="AD144" s="4">
        <f t="shared" si="1336"/>
        <v>280</v>
      </c>
      <c r="AE144" s="4">
        <f t="shared" si="1336"/>
        <v>280</v>
      </c>
      <c r="AF144" s="4">
        <f t="shared" si="1336"/>
        <v>280</v>
      </c>
      <c r="AG144" s="4">
        <f t="shared" si="1336"/>
        <v>280</v>
      </c>
      <c r="AH144" s="4">
        <f t="shared" si="1336"/>
        <v>280</v>
      </c>
      <c r="AI144" s="4">
        <f t="shared" si="1336"/>
        <v>280</v>
      </c>
      <c r="AJ144" s="4">
        <f t="shared" si="1336"/>
        <v>280</v>
      </c>
      <c r="AK144" s="4">
        <f t="shared" si="1336"/>
        <v>280</v>
      </c>
      <c r="AL144" s="4">
        <f t="shared" si="1336"/>
        <v>280</v>
      </c>
      <c r="AM144" s="4">
        <f t="shared" si="1336"/>
        <v>280</v>
      </c>
      <c r="AN144" s="4">
        <f t="shared" si="1336"/>
        <v>280</v>
      </c>
      <c r="AO144" s="4">
        <f t="shared" si="1336"/>
        <v>280</v>
      </c>
      <c r="AP144" s="4">
        <f t="shared" si="1336"/>
        <v>280</v>
      </c>
      <c r="AQ144" s="4">
        <f t="shared" si="1336"/>
        <v>280</v>
      </c>
      <c r="AR144" s="4">
        <f t="shared" si="1336"/>
        <v>280</v>
      </c>
      <c r="AS144" s="4">
        <f t="shared" si="1336"/>
        <v>280</v>
      </c>
      <c r="AT144" s="4">
        <f t="shared" si="1336"/>
        <v>280</v>
      </c>
      <c r="AU144" s="4">
        <f t="shared" si="1336"/>
        <v>280</v>
      </c>
      <c r="AV144" s="4">
        <f t="shared" si="1336"/>
        <v>280</v>
      </c>
      <c r="AW144" s="4">
        <f t="shared" si="1336"/>
        <v>280</v>
      </c>
      <c r="AX144" s="4">
        <f t="shared" si="1336"/>
        <v>280</v>
      </c>
      <c r="AY144" s="4">
        <f t="shared" si="1336"/>
        <v>280</v>
      </c>
      <c r="AZ144" s="4">
        <f t="shared" si="1336"/>
        <v>280</v>
      </c>
      <c r="BA144" s="4">
        <f t="shared" si="1336"/>
        <v>280</v>
      </c>
      <c r="BB144" s="4">
        <f t="shared" si="1336"/>
        <v>280</v>
      </c>
      <c r="BC144" s="4">
        <f t="shared" si="1336"/>
        <v>280</v>
      </c>
      <c r="BD144" s="4">
        <f t="shared" si="1336"/>
        <v>280</v>
      </c>
      <c r="BE144" s="4">
        <f t="shared" si="1336"/>
        <v>280</v>
      </c>
      <c r="BF144" s="4">
        <f t="shared" si="1336"/>
        <v>280</v>
      </c>
      <c r="BG144" s="4">
        <f t="shared" si="1336"/>
        <v>280</v>
      </c>
      <c r="BH144" s="4">
        <f t="shared" si="1336"/>
        <v>280</v>
      </c>
      <c r="BI144" s="4">
        <f t="shared" si="1336"/>
        <v>280</v>
      </c>
      <c r="BJ144" s="4">
        <f t="shared" si="1336"/>
        <v>280</v>
      </c>
      <c r="BK144" s="4">
        <f t="shared" si="1336"/>
        <v>280</v>
      </c>
      <c r="BL144" s="4">
        <f t="shared" si="1336"/>
        <v>280</v>
      </c>
      <c r="BM144" s="4">
        <f t="shared" si="1336"/>
        <v>280</v>
      </c>
      <c r="BN144" s="4">
        <f t="shared" si="1336"/>
        <v>280</v>
      </c>
      <c r="BO144" s="4">
        <f t="shared" si="1336"/>
        <v>280</v>
      </c>
      <c r="BP144" s="4">
        <f t="shared" si="1336"/>
        <v>280</v>
      </c>
      <c r="BQ144" s="4">
        <f t="shared" si="1336"/>
        <v>280</v>
      </c>
      <c r="BR144" s="4">
        <f t="shared" ref="BR144:CI144" si="1337">BR142*BR143</f>
        <v>280</v>
      </c>
      <c r="BS144" s="4">
        <f t="shared" si="1337"/>
        <v>280</v>
      </c>
      <c r="BT144" s="4">
        <f t="shared" si="1337"/>
        <v>280</v>
      </c>
      <c r="BU144" s="4">
        <f t="shared" si="1337"/>
        <v>280</v>
      </c>
      <c r="BV144" s="4">
        <f t="shared" si="1337"/>
        <v>280</v>
      </c>
      <c r="BW144" s="4">
        <f t="shared" si="1337"/>
        <v>280</v>
      </c>
      <c r="BX144" s="4">
        <f t="shared" si="1337"/>
        <v>280</v>
      </c>
      <c r="BY144" s="4">
        <f t="shared" si="1337"/>
        <v>280</v>
      </c>
      <c r="BZ144" s="4">
        <f t="shared" si="1337"/>
        <v>280</v>
      </c>
      <c r="CA144" s="4">
        <f t="shared" si="1337"/>
        <v>280</v>
      </c>
      <c r="CB144" s="4">
        <f t="shared" si="1337"/>
        <v>280</v>
      </c>
      <c r="CC144" s="4">
        <f t="shared" si="1337"/>
        <v>280</v>
      </c>
      <c r="CD144" s="4">
        <f t="shared" si="1337"/>
        <v>280</v>
      </c>
      <c r="CE144" s="4">
        <f t="shared" si="1337"/>
        <v>280</v>
      </c>
      <c r="CF144" s="4">
        <f t="shared" si="1337"/>
        <v>280</v>
      </c>
      <c r="CG144" s="4">
        <f t="shared" si="1337"/>
        <v>280</v>
      </c>
      <c r="CH144" s="4">
        <f t="shared" si="1337"/>
        <v>280</v>
      </c>
      <c r="CI144" s="4">
        <f t="shared" si="1337"/>
        <v>280</v>
      </c>
    </row>
    <row r="145" spans="1:87" x14ac:dyDescent="0.25">
      <c r="A145" s="16" t="s">
        <v>241</v>
      </c>
      <c r="B145" s="2" t="s">
        <v>236</v>
      </c>
      <c r="D145" s="2" t="s">
        <v>71</v>
      </c>
      <c r="E145" s="3">
        <v>0.55000000000000004</v>
      </c>
      <c r="F145" s="3">
        <v>0.55000000000000004</v>
      </c>
      <c r="G145" s="3">
        <v>0.55000000000000004</v>
      </c>
      <c r="H145" s="3">
        <v>0.55000000000000004</v>
      </c>
      <c r="I145" s="3">
        <v>0.55000000000000004</v>
      </c>
      <c r="J145" s="3">
        <v>0.55000000000000004</v>
      </c>
      <c r="K145" s="3">
        <v>0.55000000000000004</v>
      </c>
      <c r="L145" s="3">
        <v>0.55000000000000004</v>
      </c>
      <c r="M145" s="3">
        <v>0.55000000000000004</v>
      </c>
      <c r="N145" s="3">
        <v>0.55000000000000004</v>
      </c>
      <c r="O145" s="3">
        <v>0.55000000000000004</v>
      </c>
      <c r="P145" s="3">
        <v>0.55000000000000004</v>
      </c>
      <c r="Q145" s="3">
        <v>0.55000000000000004</v>
      </c>
      <c r="R145" s="3">
        <v>0.55000000000000004</v>
      </c>
      <c r="S145" s="3">
        <v>0.55000000000000004</v>
      </c>
      <c r="T145" s="3">
        <v>0.55000000000000004</v>
      </c>
      <c r="U145" s="3">
        <v>0.55000000000000004</v>
      </c>
      <c r="V145" s="3">
        <v>0.55000000000000004</v>
      </c>
      <c r="W145" s="3">
        <v>0.55000000000000004</v>
      </c>
      <c r="X145" s="3">
        <v>0.55000000000000004</v>
      </c>
      <c r="Y145" s="3">
        <v>0.55000000000000004</v>
      </c>
      <c r="Z145" s="3">
        <v>0.55000000000000004</v>
      </c>
      <c r="AA145" s="3">
        <v>0.55000000000000004</v>
      </c>
      <c r="AB145" s="3">
        <v>0.55000000000000004</v>
      </c>
      <c r="AC145" s="3">
        <v>0.55000000000000004</v>
      </c>
      <c r="AD145" s="3">
        <v>0.55000000000000004</v>
      </c>
      <c r="AE145" s="3">
        <v>0.55000000000000004</v>
      </c>
      <c r="AF145" s="3">
        <v>0.55000000000000004</v>
      </c>
      <c r="AG145" s="3">
        <v>0.55000000000000004</v>
      </c>
      <c r="AH145" s="3">
        <v>0.55000000000000004</v>
      </c>
      <c r="AI145" s="3">
        <v>0.55000000000000004</v>
      </c>
      <c r="AJ145" s="3">
        <v>0.55000000000000004</v>
      </c>
      <c r="AK145" s="3">
        <v>0.55000000000000004</v>
      </c>
      <c r="AL145" s="3">
        <v>0.55000000000000004</v>
      </c>
      <c r="AM145" s="3">
        <v>0.55000000000000004</v>
      </c>
      <c r="AN145" s="3">
        <v>0.55000000000000004</v>
      </c>
      <c r="AO145" s="3">
        <v>0.55000000000000004</v>
      </c>
      <c r="AP145" s="3">
        <v>0.55000000000000004</v>
      </c>
      <c r="AQ145" s="3">
        <v>0.55000000000000004</v>
      </c>
      <c r="AR145" s="3">
        <v>0.55000000000000004</v>
      </c>
      <c r="AS145" s="3">
        <v>0.55000000000000004</v>
      </c>
      <c r="AT145" s="3">
        <v>0.55000000000000004</v>
      </c>
      <c r="AU145" s="3">
        <v>0.55000000000000004</v>
      </c>
      <c r="AV145" s="3">
        <v>0.55000000000000004</v>
      </c>
      <c r="AW145" s="3">
        <v>0.55000000000000004</v>
      </c>
      <c r="AX145" s="3">
        <v>0.55000000000000004</v>
      </c>
      <c r="AY145" s="3">
        <v>0.55000000000000004</v>
      </c>
      <c r="AZ145" s="3">
        <v>0.55000000000000004</v>
      </c>
      <c r="BA145" s="3">
        <v>0.55000000000000004</v>
      </c>
      <c r="BB145" s="3">
        <v>0.55000000000000004</v>
      </c>
      <c r="BC145" s="3">
        <v>0.55000000000000004</v>
      </c>
      <c r="BD145" s="3">
        <v>0.55000000000000004</v>
      </c>
      <c r="BE145" s="3">
        <v>0.55000000000000004</v>
      </c>
      <c r="BF145" s="3">
        <v>0.55000000000000004</v>
      </c>
      <c r="BG145" s="3">
        <v>0.55000000000000004</v>
      </c>
      <c r="BH145" s="3">
        <v>0.55000000000000004</v>
      </c>
      <c r="BI145" s="3">
        <v>0.55000000000000004</v>
      </c>
      <c r="BJ145" s="3">
        <v>0.55000000000000004</v>
      </c>
      <c r="BK145" s="3">
        <v>0.55000000000000004</v>
      </c>
      <c r="BL145" s="3">
        <v>0.55000000000000004</v>
      </c>
      <c r="BM145" s="3">
        <v>0.55000000000000004</v>
      </c>
      <c r="BN145" s="3">
        <v>0.55000000000000004</v>
      </c>
      <c r="BO145" s="3">
        <v>0.55000000000000004</v>
      </c>
      <c r="BP145" s="3">
        <v>0.55000000000000004</v>
      </c>
      <c r="BQ145" s="3">
        <v>0.55000000000000004</v>
      </c>
      <c r="BR145" s="3">
        <v>0.55000000000000004</v>
      </c>
      <c r="BS145" s="3">
        <v>0.55000000000000004</v>
      </c>
      <c r="BT145" s="3">
        <v>0.55000000000000004</v>
      </c>
      <c r="BU145" s="3">
        <v>0.55000000000000004</v>
      </c>
      <c r="BV145" s="3">
        <v>0.55000000000000004</v>
      </c>
      <c r="BW145" s="3">
        <v>0.55000000000000004</v>
      </c>
      <c r="BX145" s="3">
        <v>0.55000000000000004</v>
      </c>
      <c r="BY145" s="3">
        <v>0.55000000000000004</v>
      </c>
      <c r="BZ145" s="3">
        <v>0.55000000000000004</v>
      </c>
      <c r="CA145" s="3">
        <v>0.55000000000000004</v>
      </c>
      <c r="CB145" s="3">
        <v>0.55000000000000004</v>
      </c>
      <c r="CC145" s="3">
        <v>0.55000000000000004</v>
      </c>
      <c r="CD145" s="3">
        <v>0.55000000000000004</v>
      </c>
      <c r="CE145" s="3">
        <v>0.55000000000000004</v>
      </c>
      <c r="CF145" s="3">
        <v>0.55000000000000004</v>
      </c>
      <c r="CG145" s="3">
        <v>0.55000000000000004</v>
      </c>
      <c r="CH145" s="3">
        <v>0.55000000000000004</v>
      </c>
      <c r="CI145" s="3">
        <v>0.55000000000000004</v>
      </c>
    </row>
    <row r="146" spans="1:87" x14ac:dyDescent="0.25">
      <c r="A146" s="16" t="s">
        <v>237</v>
      </c>
      <c r="B146" s="2" t="s">
        <v>238</v>
      </c>
      <c r="D146" s="2" t="s">
        <v>320</v>
      </c>
      <c r="E146" s="3">
        <v>0.71699999999999997</v>
      </c>
      <c r="F146" s="3">
        <v>0.71699999999999997</v>
      </c>
      <c r="G146" s="3">
        <v>0.71699999999999997</v>
      </c>
      <c r="H146" s="3">
        <v>0.71699999999999997</v>
      </c>
      <c r="I146" s="3">
        <v>0.71699999999999997</v>
      </c>
      <c r="J146" s="3">
        <v>0.71699999999999997</v>
      </c>
      <c r="K146" s="3">
        <v>0.71699999999999997</v>
      </c>
      <c r="L146" s="3">
        <v>0.71699999999999997</v>
      </c>
      <c r="M146" s="3">
        <v>0.71699999999999997</v>
      </c>
      <c r="N146" s="3">
        <v>0.71699999999999997</v>
      </c>
      <c r="O146" s="3">
        <v>0.71699999999999997</v>
      </c>
      <c r="P146" s="3">
        <v>0.71699999999999997</v>
      </c>
      <c r="Q146" s="3">
        <v>0.71699999999999997</v>
      </c>
      <c r="R146" s="3">
        <v>0.71699999999999997</v>
      </c>
      <c r="S146" s="3">
        <v>0.71699999999999997</v>
      </c>
      <c r="T146" s="3">
        <v>0.71699999999999997</v>
      </c>
      <c r="U146" s="3">
        <v>0.71699999999999997</v>
      </c>
      <c r="V146" s="3">
        <v>0.71699999999999997</v>
      </c>
      <c r="W146" s="3">
        <v>0.71699999999999997</v>
      </c>
      <c r="X146" s="3">
        <v>0.71699999999999997</v>
      </c>
      <c r="Y146" s="3">
        <v>0.71699999999999997</v>
      </c>
      <c r="Z146" s="3">
        <v>0.71699999999999997</v>
      </c>
      <c r="AA146" s="3">
        <v>0.71699999999999997</v>
      </c>
      <c r="AB146" s="3">
        <v>0.71699999999999997</v>
      </c>
      <c r="AC146" s="3">
        <v>0.71699999999999997</v>
      </c>
      <c r="AD146" s="3">
        <v>0.71699999999999997</v>
      </c>
      <c r="AE146" s="3">
        <v>0.71699999999999997</v>
      </c>
      <c r="AF146" s="3">
        <v>0.71699999999999997</v>
      </c>
      <c r="AG146" s="3">
        <v>0.71699999999999997</v>
      </c>
      <c r="AH146" s="3">
        <v>0.71699999999999997</v>
      </c>
      <c r="AI146" s="3">
        <v>0.71699999999999997</v>
      </c>
      <c r="AJ146" s="3">
        <v>0.71699999999999997</v>
      </c>
      <c r="AK146" s="3">
        <v>0.71699999999999997</v>
      </c>
      <c r="AL146" s="3">
        <v>0.71699999999999997</v>
      </c>
      <c r="AM146" s="3">
        <v>0.71699999999999997</v>
      </c>
      <c r="AN146" s="3">
        <v>0.71699999999999997</v>
      </c>
      <c r="AO146" s="3">
        <v>0.71699999999999997</v>
      </c>
      <c r="AP146" s="3">
        <v>0.71699999999999997</v>
      </c>
      <c r="AQ146" s="3">
        <v>0.71699999999999997</v>
      </c>
      <c r="AR146" s="3">
        <v>0.71699999999999997</v>
      </c>
      <c r="AS146" s="3">
        <v>0.71699999999999997</v>
      </c>
      <c r="AT146" s="3">
        <v>0.71699999999999997</v>
      </c>
      <c r="AU146" s="3">
        <v>0.71699999999999997</v>
      </c>
      <c r="AV146" s="3">
        <v>0.71699999999999997</v>
      </c>
      <c r="AW146" s="3">
        <v>0.71699999999999997</v>
      </c>
      <c r="AX146" s="3">
        <v>0.71699999999999997</v>
      </c>
      <c r="AY146" s="3">
        <v>0.71699999999999997</v>
      </c>
      <c r="AZ146" s="3">
        <v>0.71699999999999997</v>
      </c>
      <c r="BA146" s="3">
        <v>0.71699999999999997</v>
      </c>
      <c r="BB146" s="3">
        <v>0.71699999999999997</v>
      </c>
      <c r="BC146" s="3">
        <v>0.71699999999999997</v>
      </c>
      <c r="BD146" s="3">
        <v>0.71699999999999997</v>
      </c>
      <c r="BE146" s="3">
        <v>0.71699999999999997</v>
      </c>
      <c r="BF146" s="3">
        <v>0.71699999999999997</v>
      </c>
      <c r="BG146" s="3">
        <v>0.71699999999999997</v>
      </c>
      <c r="BH146" s="3">
        <v>0.71699999999999997</v>
      </c>
      <c r="BI146" s="3">
        <v>0.71699999999999997</v>
      </c>
      <c r="BJ146" s="3">
        <v>0.71699999999999997</v>
      </c>
      <c r="BK146" s="3">
        <v>0.71699999999999997</v>
      </c>
      <c r="BL146" s="3">
        <v>0.71699999999999997</v>
      </c>
      <c r="BM146" s="3">
        <v>0.71699999999999997</v>
      </c>
      <c r="BN146" s="3">
        <v>0.71699999999999997</v>
      </c>
      <c r="BO146" s="3">
        <v>0.71699999999999997</v>
      </c>
      <c r="BP146" s="3">
        <v>0.71699999999999997</v>
      </c>
      <c r="BQ146" s="3">
        <v>0.71699999999999997</v>
      </c>
      <c r="BR146" s="3">
        <v>0.71699999999999997</v>
      </c>
      <c r="BS146" s="3">
        <v>0.71699999999999997</v>
      </c>
      <c r="BT146" s="3">
        <v>0.71699999999999997</v>
      </c>
      <c r="BU146" s="3">
        <v>0.71699999999999997</v>
      </c>
      <c r="BV146" s="3">
        <v>0.71699999999999997</v>
      </c>
      <c r="BW146" s="3">
        <v>0.71699999999999997</v>
      </c>
      <c r="BX146" s="3">
        <v>0.71699999999999997</v>
      </c>
      <c r="BY146" s="3">
        <v>0.71699999999999997</v>
      </c>
      <c r="BZ146" s="3">
        <v>0.71699999999999997</v>
      </c>
      <c r="CA146" s="3">
        <v>0.71699999999999997</v>
      </c>
      <c r="CB146" s="3">
        <v>0.71699999999999997</v>
      </c>
      <c r="CC146" s="3">
        <v>0.71699999999999997</v>
      </c>
      <c r="CD146" s="3">
        <v>0.71699999999999997</v>
      </c>
      <c r="CE146" s="3">
        <v>0.71699999999999997</v>
      </c>
      <c r="CF146" s="3">
        <v>0.71699999999999997</v>
      </c>
      <c r="CG146" s="3">
        <v>0.71699999999999997</v>
      </c>
      <c r="CH146" s="3">
        <v>0.71699999999999997</v>
      </c>
      <c r="CI146" s="3">
        <v>0.71699999999999997</v>
      </c>
    </row>
    <row r="147" spans="1:87" x14ac:dyDescent="0.25">
      <c r="A147" s="16" t="s">
        <v>240</v>
      </c>
      <c r="B147" s="2" t="s">
        <v>239</v>
      </c>
      <c r="E147" s="4">
        <f t="shared" ref="E147:AJ147" si="1338">+E144*E146/1000</f>
        <v>0.20075999999999999</v>
      </c>
      <c r="F147" s="4">
        <f t="shared" si="1338"/>
        <v>0.20075999999999999</v>
      </c>
      <c r="G147" s="4">
        <f t="shared" si="1338"/>
        <v>0.20075999999999999</v>
      </c>
      <c r="H147" s="4">
        <f t="shared" si="1338"/>
        <v>0.20075999999999999</v>
      </c>
      <c r="I147" s="4">
        <f t="shared" si="1338"/>
        <v>0.20075999999999999</v>
      </c>
      <c r="J147" s="4">
        <f t="shared" si="1338"/>
        <v>0.20075999999999999</v>
      </c>
      <c r="K147" s="4">
        <f t="shared" si="1338"/>
        <v>0.20075999999999999</v>
      </c>
      <c r="L147" s="4">
        <f t="shared" si="1338"/>
        <v>0.20075999999999999</v>
      </c>
      <c r="M147" s="4">
        <f t="shared" si="1338"/>
        <v>0.20075999999999999</v>
      </c>
      <c r="N147" s="4">
        <f t="shared" si="1338"/>
        <v>0.20075999999999999</v>
      </c>
      <c r="O147" s="4">
        <f t="shared" si="1338"/>
        <v>0.20075999999999999</v>
      </c>
      <c r="P147" s="4">
        <f t="shared" si="1338"/>
        <v>0.20075999999999999</v>
      </c>
      <c r="Q147" s="4">
        <f t="shared" si="1338"/>
        <v>0.20075999999999999</v>
      </c>
      <c r="R147" s="4">
        <f t="shared" si="1338"/>
        <v>0.20075999999999999</v>
      </c>
      <c r="S147" s="4">
        <f t="shared" si="1338"/>
        <v>0.20075999999999999</v>
      </c>
      <c r="T147" s="4">
        <f t="shared" si="1338"/>
        <v>0.20075999999999999</v>
      </c>
      <c r="U147" s="4">
        <f t="shared" si="1338"/>
        <v>0.20075999999999999</v>
      </c>
      <c r="V147" s="4">
        <f t="shared" si="1338"/>
        <v>0.20075999999999999</v>
      </c>
      <c r="W147" s="4">
        <f t="shared" si="1338"/>
        <v>0.20075999999999999</v>
      </c>
      <c r="X147" s="4">
        <f t="shared" si="1338"/>
        <v>0.20075999999999999</v>
      </c>
      <c r="Y147" s="4">
        <f t="shared" si="1338"/>
        <v>0.20075999999999999</v>
      </c>
      <c r="Z147" s="4">
        <f t="shared" si="1338"/>
        <v>0.20075999999999999</v>
      </c>
      <c r="AA147" s="4">
        <f t="shared" si="1338"/>
        <v>0.20075999999999999</v>
      </c>
      <c r="AB147" s="4">
        <f t="shared" si="1338"/>
        <v>0.20075999999999999</v>
      </c>
      <c r="AC147" s="4">
        <f t="shared" si="1338"/>
        <v>0.20075999999999999</v>
      </c>
      <c r="AD147" s="4">
        <f t="shared" si="1338"/>
        <v>0.20075999999999999</v>
      </c>
      <c r="AE147" s="4">
        <f t="shared" si="1338"/>
        <v>0.20075999999999999</v>
      </c>
      <c r="AF147" s="4">
        <f t="shared" si="1338"/>
        <v>0.20075999999999999</v>
      </c>
      <c r="AG147" s="4">
        <f t="shared" si="1338"/>
        <v>0.20075999999999999</v>
      </c>
      <c r="AH147" s="4">
        <f t="shared" si="1338"/>
        <v>0.20075999999999999</v>
      </c>
      <c r="AI147" s="4">
        <f t="shared" si="1338"/>
        <v>0.20075999999999999</v>
      </c>
      <c r="AJ147" s="4">
        <f t="shared" si="1338"/>
        <v>0.20075999999999999</v>
      </c>
      <c r="AK147" s="4">
        <f t="shared" ref="AK147:BP147" si="1339">+AK144*AK146/1000</f>
        <v>0.20075999999999999</v>
      </c>
      <c r="AL147" s="4">
        <f t="shared" si="1339"/>
        <v>0.20075999999999999</v>
      </c>
      <c r="AM147" s="4">
        <f t="shared" si="1339"/>
        <v>0.20075999999999999</v>
      </c>
      <c r="AN147" s="4">
        <f t="shared" si="1339"/>
        <v>0.20075999999999999</v>
      </c>
      <c r="AO147" s="4">
        <f t="shared" si="1339"/>
        <v>0.20075999999999999</v>
      </c>
      <c r="AP147" s="4">
        <f t="shared" si="1339"/>
        <v>0.20075999999999999</v>
      </c>
      <c r="AQ147" s="4">
        <f t="shared" si="1339"/>
        <v>0.20075999999999999</v>
      </c>
      <c r="AR147" s="4">
        <f t="shared" si="1339"/>
        <v>0.20075999999999999</v>
      </c>
      <c r="AS147" s="4">
        <f t="shared" si="1339"/>
        <v>0.20075999999999999</v>
      </c>
      <c r="AT147" s="4">
        <f t="shared" si="1339"/>
        <v>0.20075999999999999</v>
      </c>
      <c r="AU147" s="4">
        <f t="shared" si="1339"/>
        <v>0.20075999999999999</v>
      </c>
      <c r="AV147" s="4">
        <f t="shared" si="1339"/>
        <v>0.20075999999999999</v>
      </c>
      <c r="AW147" s="4">
        <f t="shared" si="1339"/>
        <v>0.20075999999999999</v>
      </c>
      <c r="AX147" s="4">
        <f t="shared" si="1339"/>
        <v>0.20075999999999999</v>
      </c>
      <c r="AY147" s="4">
        <f t="shared" si="1339"/>
        <v>0.20075999999999999</v>
      </c>
      <c r="AZ147" s="4">
        <f t="shared" si="1339"/>
        <v>0.20075999999999999</v>
      </c>
      <c r="BA147" s="4">
        <f t="shared" si="1339"/>
        <v>0.20075999999999999</v>
      </c>
      <c r="BB147" s="4">
        <f t="shared" si="1339"/>
        <v>0.20075999999999999</v>
      </c>
      <c r="BC147" s="4">
        <f t="shared" si="1339"/>
        <v>0.20075999999999999</v>
      </c>
      <c r="BD147" s="4">
        <f t="shared" si="1339"/>
        <v>0.20075999999999999</v>
      </c>
      <c r="BE147" s="4">
        <f t="shared" si="1339"/>
        <v>0.20075999999999999</v>
      </c>
      <c r="BF147" s="4">
        <f t="shared" si="1339"/>
        <v>0.20075999999999999</v>
      </c>
      <c r="BG147" s="4">
        <f t="shared" si="1339"/>
        <v>0.20075999999999999</v>
      </c>
      <c r="BH147" s="4">
        <f t="shared" si="1339"/>
        <v>0.20075999999999999</v>
      </c>
      <c r="BI147" s="4">
        <f t="shared" si="1339"/>
        <v>0.20075999999999999</v>
      </c>
      <c r="BJ147" s="4">
        <f t="shared" si="1339"/>
        <v>0.20075999999999999</v>
      </c>
      <c r="BK147" s="4">
        <f t="shared" si="1339"/>
        <v>0.20075999999999999</v>
      </c>
      <c r="BL147" s="4">
        <f t="shared" si="1339"/>
        <v>0.20075999999999999</v>
      </c>
      <c r="BM147" s="4">
        <f t="shared" si="1339"/>
        <v>0.20075999999999999</v>
      </c>
      <c r="BN147" s="4">
        <f t="shared" si="1339"/>
        <v>0.20075999999999999</v>
      </c>
      <c r="BO147" s="4">
        <f t="shared" si="1339"/>
        <v>0.20075999999999999</v>
      </c>
      <c r="BP147" s="4">
        <f t="shared" si="1339"/>
        <v>0.20075999999999999</v>
      </c>
      <c r="BQ147" s="4">
        <f t="shared" ref="BQ147:CI147" si="1340">+BQ144*BQ146/1000</f>
        <v>0.20075999999999999</v>
      </c>
      <c r="BR147" s="4">
        <f t="shared" si="1340"/>
        <v>0.20075999999999999</v>
      </c>
      <c r="BS147" s="4">
        <f t="shared" si="1340"/>
        <v>0.20075999999999999</v>
      </c>
      <c r="BT147" s="4">
        <f t="shared" si="1340"/>
        <v>0.20075999999999999</v>
      </c>
      <c r="BU147" s="4">
        <f t="shared" si="1340"/>
        <v>0.20075999999999999</v>
      </c>
      <c r="BV147" s="4">
        <f t="shared" si="1340"/>
        <v>0.20075999999999999</v>
      </c>
      <c r="BW147" s="4">
        <f t="shared" si="1340"/>
        <v>0.20075999999999999</v>
      </c>
      <c r="BX147" s="4">
        <f t="shared" si="1340"/>
        <v>0.20075999999999999</v>
      </c>
      <c r="BY147" s="4">
        <f t="shared" si="1340"/>
        <v>0.20075999999999999</v>
      </c>
      <c r="BZ147" s="4">
        <f t="shared" si="1340"/>
        <v>0.20075999999999999</v>
      </c>
      <c r="CA147" s="4">
        <f t="shared" si="1340"/>
        <v>0.20075999999999999</v>
      </c>
      <c r="CB147" s="4">
        <f t="shared" si="1340"/>
        <v>0.20075999999999999</v>
      </c>
      <c r="CC147" s="4">
        <f t="shared" si="1340"/>
        <v>0.20075999999999999</v>
      </c>
      <c r="CD147" s="4">
        <f t="shared" si="1340"/>
        <v>0.20075999999999999</v>
      </c>
      <c r="CE147" s="4">
        <f t="shared" si="1340"/>
        <v>0.20075999999999999</v>
      </c>
      <c r="CF147" s="4">
        <f t="shared" si="1340"/>
        <v>0.20075999999999999</v>
      </c>
      <c r="CG147" s="4">
        <f t="shared" si="1340"/>
        <v>0.20075999999999999</v>
      </c>
      <c r="CH147" s="4">
        <f t="shared" si="1340"/>
        <v>0.20075999999999999</v>
      </c>
      <c r="CI147" s="4">
        <f t="shared" si="1340"/>
        <v>0.20075999999999999</v>
      </c>
    </row>
    <row r="148" spans="1:87" x14ac:dyDescent="0.25">
      <c r="A148" s="16" t="s">
        <v>242</v>
      </c>
      <c r="B148" s="2" t="s">
        <v>206</v>
      </c>
      <c r="E148" s="26">
        <f t="shared" ref="E148:AJ148" si="1341">+E147*E139</f>
        <v>6.4091597273403762</v>
      </c>
      <c r="F148" s="26">
        <f t="shared" si="1341"/>
        <v>8.4181979890628664</v>
      </c>
      <c r="G148" s="26">
        <f t="shared" si="1341"/>
        <v>8.4181979890628664</v>
      </c>
      <c r="H148" s="26">
        <f t="shared" si="1341"/>
        <v>8.4181979890628664</v>
      </c>
      <c r="I148" s="26">
        <f t="shared" si="1341"/>
        <v>6.4091597273403762</v>
      </c>
      <c r="J148" s="26">
        <f t="shared" si="1341"/>
        <v>6.4091597273403762</v>
      </c>
      <c r="K148" s="26">
        <f t="shared" si="1341"/>
        <v>6.4091597273403762</v>
      </c>
      <c r="L148" s="26">
        <f t="shared" si="1341"/>
        <v>6.4091597273403762</v>
      </c>
      <c r="M148" s="4">
        <f t="shared" si="1341"/>
        <v>8.4181979890628664</v>
      </c>
      <c r="N148" s="4">
        <f t="shared" si="1341"/>
        <v>6.8967660755436269</v>
      </c>
      <c r="O148" s="4">
        <f t="shared" si="1341"/>
        <v>7.6128787165004832</v>
      </c>
      <c r="P148" s="4">
        <f t="shared" si="1341"/>
        <v>8.6231648391089948</v>
      </c>
      <c r="Q148" s="4">
        <f t="shared" si="1341"/>
        <v>8.9034852136086222</v>
      </c>
      <c r="R148" s="4">
        <f t="shared" si="1341"/>
        <v>8.6231648391089948</v>
      </c>
      <c r="S148" s="4">
        <f t="shared" si="1341"/>
        <v>7.6128787165004832</v>
      </c>
      <c r="T148" s="4">
        <f t="shared" si="1341"/>
        <v>7.6128787165004832</v>
      </c>
      <c r="U148" s="4">
        <f t="shared" si="1341"/>
        <v>7.6128787165004832</v>
      </c>
      <c r="V148" s="4">
        <f t="shared" si="1341"/>
        <v>7.6128787165004832</v>
      </c>
      <c r="W148" s="4">
        <f t="shared" si="1341"/>
        <v>8.6231648391089948</v>
      </c>
      <c r="X148" s="4">
        <f t="shared" si="1341"/>
        <v>7.9666125283888132</v>
      </c>
      <c r="Y148" s="4">
        <f t="shared" si="1341"/>
        <v>8.1265018648310043</v>
      </c>
      <c r="Z148" s="4">
        <f t="shared" si="1341"/>
        <v>10.300763984651416</v>
      </c>
      <c r="AA148" s="4">
        <f t="shared" si="1341"/>
        <v>9.3831403166628284</v>
      </c>
      <c r="AB148" s="4">
        <f t="shared" si="1341"/>
        <v>9.3831403166628284</v>
      </c>
      <c r="AC148" s="4">
        <f t="shared" si="1341"/>
        <v>9.3831403166628284</v>
      </c>
      <c r="AD148" s="4">
        <f t="shared" si="1341"/>
        <v>8.1754531146575733</v>
      </c>
      <c r="AE148" s="4">
        <f t="shared" si="1341"/>
        <v>8.1754531146575733</v>
      </c>
      <c r="AF148" s="4">
        <f t="shared" si="1341"/>
        <v>8.1754531146575733</v>
      </c>
      <c r="AG148" s="4">
        <f t="shared" si="1341"/>
        <v>8.1754531146575733</v>
      </c>
      <c r="AH148" s="4">
        <f t="shared" si="1341"/>
        <v>9.3831403166628284</v>
      </c>
      <c r="AI148" s="4">
        <f t="shared" si="1341"/>
        <v>8.5514064445935674</v>
      </c>
      <c r="AJ148" s="4">
        <f t="shared" si="1341"/>
        <v>8.6490673524764787</v>
      </c>
      <c r="AK148" s="4">
        <f t="shared" ref="AK148:BP148" si="1342">+AK147*AK139</f>
        <v>10.33164432084722</v>
      </c>
      <c r="AL148" s="4">
        <f t="shared" si="1342"/>
        <v>9.5188844323264235</v>
      </c>
      <c r="AM148" s="4">
        <f t="shared" si="1342"/>
        <v>9.5188844323264235</v>
      </c>
      <c r="AN148" s="4">
        <f t="shared" si="1342"/>
        <v>9.5188844323264235</v>
      </c>
      <c r="AO148" s="4">
        <f t="shared" si="1342"/>
        <v>8.6490673524764787</v>
      </c>
      <c r="AP148" s="4">
        <f t="shared" si="1342"/>
        <v>8.6490673524764787</v>
      </c>
      <c r="AQ148" s="4">
        <f t="shared" si="1342"/>
        <v>8.6490673524764787</v>
      </c>
      <c r="AR148" s="4">
        <f t="shared" si="1342"/>
        <v>8.6490673524764787</v>
      </c>
      <c r="AS148" s="4">
        <f t="shared" si="1342"/>
        <v>9.5188844323264235</v>
      </c>
      <c r="AT148" s="4">
        <f t="shared" si="1342"/>
        <v>8.9608180226313294</v>
      </c>
      <c r="AU148" s="4">
        <f t="shared" si="1342"/>
        <v>9.2561553809778836</v>
      </c>
      <c r="AV148" s="4">
        <f t="shared" si="1342"/>
        <v>10.383823971852573</v>
      </c>
      <c r="AW148" s="4">
        <f t="shared" si="1342"/>
        <v>9.7536270257342501</v>
      </c>
      <c r="AX148" s="4">
        <f t="shared" si="1342"/>
        <v>9.7536270257342501</v>
      </c>
      <c r="AY148" s="4">
        <f t="shared" si="1342"/>
        <v>9.7536270257342501</v>
      </c>
      <c r="AZ148" s="4">
        <f t="shared" si="1342"/>
        <v>9.2561553809778836</v>
      </c>
      <c r="BA148" s="4">
        <f t="shared" si="1342"/>
        <v>9.2561553809778836</v>
      </c>
      <c r="BB148" s="4">
        <f t="shared" si="1342"/>
        <v>9.2561553809778836</v>
      </c>
      <c r="BC148" s="4">
        <f t="shared" si="1342"/>
        <v>9.2561553809778836</v>
      </c>
      <c r="BD148" s="4">
        <f t="shared" si="1342"/>
        <v>9.7536270257342501</v>
      </c>
      <c r="BE148" s="4">
        <f t="shared" si="1342"/>
        <v>9.4760196372945185</v>
      </c>
      <c r="BF148" s="4">
        <f t="shared" si="1342"/>
        <v>6.8423587007684645</v>
      </c>
      <c r="BG148" s="4">
        <f t="shared" si="1342"/>
        <v>8.0695971223336684</v>
      </c>
      <c r="BH148" s="4">
        <f t="shared" si="1342"/>
        <v>8.0695971223336684</v>
      </c>
      <c r="BI148" s="4">
        <f t="shared" si="1342"/>
        <v>8.0695971223336684</v>
      </c>
      <c r="BJ148" s="4">
        <f t="shared" si="1342"/>
        <v>6.8423587007684645</v>
      </c>
      <c r="BK148" s="4">
        <f t="shared" si="1342"/>
        <v>6.8423587007684645</v>
      </c>
      <c r="BL148" s="4">
        <f t="shared" si="1342"/>
        <v>6.8423587007684645</v>
      </c>
      <c r="BM148" s="4">
        <f t="shared" si="1342"/>
        <v>6.8423587007684645</v>
      </c>
      <c r="BN148" s="4">
        <f t="shared" si="1342"/>
        <v>7.2862308330945256</v>
      </c>
      <c r="BO148" s="4">
        <f t="shared" si="1342"/>
        <v>7.3154424559211373</v>
      </c>
      <c r="BP148" s="4">
        <f t="shared" si="1342"/>
        <v>8.6919985918457012</v>
      </c>
      <c r="BQ148" s="4">
        <f t="shared" ref="BQ148:CI148" si="1343">+BQ147*BQ139</f>
        <v>8.6919985918457012</v>
      </c>
      <c r="BR148" s="4">
        <f t="shared" si="1343"/>
        <v>8.6919985918457012</v>
      </c>
      <c r="BS148" s="4">
        <f t="shared" si="1343"/>
        <v>7.3154424559211373</v>
      </c>
      <c r="BT148" s="4">
        <f t="shared" si="1343"/>
        <v>7.3154424559211373</v>
      </c>
      <c r="BU148" s="4">
        <f t="shared" si="1343"/>
        <v>7.3154424559211373</v>
      </c>
      <c r="BV148" s="4">
        <f t="shared" si="1343"/>
        <v>7.3154424559211373</v>
      </c>
      <c r="BW148" s="4">
        <f t="shared" si="1343"/>
        <v>8.6919985918457012</v>
      </c>
      <c r="BX148" s="4">
        <f t="shared" si="1343"/>
        <v>7.709112527878224</v>
      </c>
      <c r="BY148" s="4">
        <f t="shared" si="1343"/>
        <v>8.8167011248637106</v>
      </c>
      <c r="BZ148" s="4">
        <f t="shared" si="1343"/>
        <v>10.536314661235242</v>
      </c>
      <c r="CA148" s="4">
        <f t="shared" si="1343"/>
        <v>10.536314661235242</v>
      </c>
      <c r="CB148" s="4">
        <f t="shared" si="1343"/>
        <v>10.536314661235242</v>
      </c>
      <c r="CC148" s="4">
        <f t="shared" si="1343"/>
        <v>8.8167011248637106</v>
      </c>
      <c r="CD148" s="4">
        <f t="shared" si="1343"/>
        <v>8.8167011248637106</v>
      </c>
      <c r="CE148" s="4">
        <f t="shared" si="1343"/>
        <v>8.8167011248637106</v>
      </c>
      <c r="CF148" s="4">
        <f t="shared" si="1343"/>
        <v>8.8167011248637106</v>
      </c>
      <c r="CG148" s="4">
        <f t="shared" si="1343"/>
        <v>10.536314661235242</v>
      </c>
      <c r="CH148" s="4">
        <f t="shared" si="1343"/>
        <v>11.672997509407425</v>
      </c>
      <c r="CI148" s="4">
        <f t="shared" si="1343"/>
        <v>9.3007078916936923</v>
      </c>
    </row>
    <row r="149" spans="1:87" x14ac:dyDescent="0.25">
      <c r="A149" s="16" t="s">
        <v>243</v>
      </c>
      <c r="B149" s="2" t="s">
        <v>206</v>
      </c>
      <c r="D149" s="2" t="s">
        <v>64</v>
      </c>
      <c r="E149" s="26">
        <f t="shared" ref="E149:AJ149" si="1344">+E140*E147</f>
        <v>6.4091597273403762</v>
      </c>
      <c r="F149" s="26">
        <f t="shared" si="1344"/>
        <v>8.4181979890628664</v>
      </c>
      <c r="G149" s="26">
        <f t="shared" si="1344"/>
        <v>8.4181979890628664</v>
      </c>
      <c r="H149" s="26">
        <f t="shared" si="1344"/>
        <v>8.4181979890628664</v>
      </c>
      <c r="I149" s="26">
        <f t="shared" si="1344"/>
        <v>6.4091597273403762</v>
      </c>
      <c r="J149" s="26">
        <f t="shared" si="1344"/>
        <v>6.4091597273403762</v>
      </c>
      <c r="K149" s="26">
        <f t="shared" si="1344"/>
        <v>6.4091597273403762</v>
      </c>
      <c r="L149" s="26">
        <f t="shared" si="1344"/>
        <v>6.4091597273403762</v>
      </c>
      <c r="M149" s="26">
        <f t="shared" si="1344"/>
        <v>8.4181979890628664</v>
      </c>
      <c r="N149" s="26">
        <f t="shared" si="1344"/>
        <v>6.8967660755436269</v>
      </c>
      <c r="O149" s="26">
        <f t="shared" si="1344"/>
        <v>9.2375786183973467</v>
      </c>
      <c r="P149" s="26">
        <f t="shared" si="1344"/>
        <v>10.247864741005857</v>
      </c>
      <c r="Q149" s="26">
        <f t="shared" si="1344"/>
        <v>10.521816566976071</v>
      </c>
      <c r="R149" s="26">
        <f t="shared" si="1344"/>
        <v>10.247864741005857</v>
      </c>
      <c r="S149" s="26">
        <f t="shared" si="1344"/>
        <v>9.2375786183973467</v>
      </c>
      <c r="T149" s="26">
        <f t="shared" si="1344"/>
        <v>9.2375786183973467</v>
      </c>
      <c r="U149" s="26">
        <f t="shared" si="1344"/>
        <v>9.2375786183973467</v>
      </c>
      <c r="V149" s="26">
        <f t="shared" si="1344"/>
        <v>9.2375786183973467</v>
      </c>
      <c r="W149" s="26">
        <f t="shared" si="1344"/>
        <v>10.247864741005857</v>
      </c>
      <c r="X149" s="26">
        <f t="shared" si="1344"/>
        <v>9.5913124302856776</v>
      </c>
      <c r="Y149" s="26">
        <f t="shared" si="1344"/>
        <v>8.9930877080671099</v>
      </c>
      <c r="Z149" s="26">
        <f t="shared" si="1344"/>
        <v>11.167349827887522</v>
      </c>
      <c r="AA149" s="26">
        <f t="shared" si="1344"/>
        <v>10.249726159898934</v>
      </c>
      <c r="AB149" s="26">
        <f t="shared" si="1344"/>
        <v>10.249726159898934</v>
      </c>
      <c r="AC149" s="26">
        <f t="shared" si="1344"/>
        <v>10.249726159898934</v>
      </c>
      <c r="AD149" s="26">
        <f t="shared" si="1344"/>
        <v>9.0420389578936788</v>
      </c>
      <c r="AE149" s="26">
        <f t="shared" si="1344"/>
        <v>9.0420389578936788</v>
      </c>
      <c r="AF149" s="26">
        <f t="shared" si="1344"/>
        <v>9.0420389578936788</v>
      </c>
      <c r="AG149" s="26">
        <f t="shared" si="1344"/>
        <v>9.0420389578936788</v>
      </c>
      <c r="AH149" s="26">
        <f t="shared" si="1344"/>
        <v>10.249726159898934</v>
      </c>
      <c r="AI149" s="26">
        <f t="shared" si="1344"/>
        <v>9.4179922878296711</v>
      </c>
      <c r="AJ149" s="26">
        <f t="shared" si="1344"/>
        <v>9.5156531957125843</v>
      </c>
      <c r="AK149" s="26">
        <f t="shared" ref="AK149:BP149" si="1345">+AK140*AK147</f>
        <v>11.198230164083324</v>
      </c>
      <c r="AL149" s="26">
        <f t="shared" si="1345"/>
        <v>10.385470275562527</v>
      </c>
      <c r="AM149" s="26">
        <f t="shared" si="1345"/>
        <v>10.385470275562527</v>
      </c>
      <c r="AN149" s="26">
        <f t="shared" si="1345"/>
        <v>10.385470275562527</v>
      </c>
      <c r="AO149" s="26">
        <f t="shared" si="1345"/>
        <v>9.5156531957125843</v>
      </c>
      <c r="AP149" s="26">
        <f t="shared" si="1345"/>
        <v>9.5156531957125843</v>
      </c>
      <c r="AQ149" s="26">
        <f t="shared" si="1345"/>
        <v>9.5156531957125843</v>
      </c>
      <c r="AR149" s="26">
        <f t="shared" si="1345"/>
        <v>9.5156531957125843</v>
      </c>
      <c r="AS149" s="26">
        <f t="shared" si="1345"/>
        <v>10.385470275562527</v>
      </c>
      <c r="AT149" s="26">
        <f t="shared" si="1345"/>
        <v>9.8274038658674332</v>
      </c>
      <c r="AU149" s="26">
        <f t="shared" si="1345"/>
        <v>10.122741224213987</v>
      </c>
      <c r="AV149" s="26">
        <f t="shared" si="1345"/>
        <v>11.250409815088677</v>
      </c>
      <c r="AW149" s="26">
        <f t="shared" si="1345"/>
        <v>10.620212868970354</v>
      </c>
      <c r="AX149" s="26">
        <f t="shared" si="1345"/>
        <v>10.620212868970354</v>
      </c>
      <c r="AY149" s="26">
        <f t="shared" si="1345"/>
        <v>10.620212868970354</v>
      </c>
      <c r="AZ149" s="26">
        <f t="shared" si="1345"/>
        <v>10.122741224213987</v>
      </c>
      <c r="BA149" s="26">
        <f t="shared" si="1345"/>
        <v>10.122741224213987</v>
      </c>
      <c r="BB149" s="26">
        <f t="shared" si="1345"/>
        <v>10.122741224213987</v>
      </c>
      <c r="BC149" s="26">
        <f t="shared" si="1345"/>
        <v>10.122741224213987</v>
      </c>
      <c r="BD149" s="26">
        <f t="shared" si="1345"/>
        <v>10.620212868970354</v>
      </c>
      <c r="BE149" s="26">
        <f t="shared" si="1345"/>
        <v>10.342605480530624</v>
      </c>
      <c r="BF149" s="26">
        <f t="shared" si="1345"/>
        <v>6.8423587007684645</v>
      </c>
      <c r="BG149" s="26">
        <f t="shared" si="1345"/>
        <v>8.0695971223336684</v>
      </c>
      <c r="BH149" s="26">
        <f t="shared" si="1345"/>
        <v>8.0695971223336684</v>
      </c>
      <c r="BI149" s="26">
        <f t="shared" si="1345"/>
        <v>8.0695971223336684</v>
      </c>
      <c r="BJ149" s="26">
        <f t="shared" si="1345"/>
        <v>6.8423587007684645</v>
      </c>
      <c r="BK149" s="26">
        <f t="shared" si="1345"/>
        <v>6.8423587007684645</v>
      </c>
      <c r="BL149" s="26">
        <f t="shared" si="1345"/>
        <v>6.8423587007684645</v>
      </c>
      <c r="BM149" s="26">
        <f t="shared" si="1345"/>
        <v>6.8423587007684645</v>
      </c>
      <c r="BN149" s="26">
        <f t="shared" si="1345"/>
        <v>7.2862308330945256</v>
      </c>
      <c r="BO149" s="26">
        <f t="shared" si="1345"/>
        <v>7.3154424559211373</v>
      </c>
      <c r="BP149" s="26">
        <f t="shared" si="1345"/>
        <v>8.6919985918457012</v>
      </c>
      <c r="BQ149" s="26">
        <f t="shared" ref="BQ149:CI149" si="1346">+BQ140*BQ147</f>
        <v>8.6919985918457012</v>
      </c>
      <c r="BR149" s="26">
        <f t="shared" si="1346"/>
        <v>8.6919985918457012</v>
      </c>
      <c r="BS149" s="26">
        <f t="shared" si="1346"/>
        <v>7.3154424559211373</v>
      </c>
      <c r="BT149" s="26">
        <f t="shared" si="1346"/>
        <v>7.3154424559211373</v>
      </c>
      <c r="BU149" s="26">
        <f t="shared" si="1346"/>
        <v>7.3154424559211373</v>
      </c>
      <c r="BV149" s="26">
        <f t="shared" si="1346"/>
        <v>7.3154424559211373</v>
      </c>
      <c r="BW149" s="26">
        <f t="shared" si="1346"/>
        <v>8.6919985918457012</v>
      </c>
      <c r="BX149" s="26">
        <f t="shared" si="1346"/>
        <v>7.709112527878224</v>
      </c>
      <c r="BY149" s="26">
        <f t="shared" si="1346"/>
        <v>12.036612323875364</v>
      </c>
      <c r="BZ149" s="26">
        <f t="shared" si="1346"/>
        <v>13.756225860246895</v>
      </c>
      <c r="CA149" s="26">
        <f t="shared" si="1346"/>
        <v>13.756225860246895</v>
      </c>
      <c r="CB149" s="26">
        <f t="shared" si="1346"/>
        <v>13.756225860246895</v>
      </c>
      <c r="CC149" s="26">
        <f t="shared" si="1346"/>
        <v>12.036612323875364</v>
      </c>
      <c r="CD149" s="26">
        <f t="shared" si="1346"/>
        <v>12.036612323875364</v>
      </c>
      <c r="CE149" s="26">
        <f t="shared" si="1346"/>
        <v>12.036612323875364</v>
      </c>
      <c r="CF149" s="26">
        <f t="shared" si="1346"/>
        <v>12.036612323875364</v>
      </c>
      <c r="CG149" s="26">
        <f t="shared" si="1346"/>
        <v>13.756225860246895</v>
      </c>
      <c r="CH149" s="26">
        <f t="shared" si="1346"/>
        <v>14.892908708419078</v>
      </c>
      <c r="CI149" s="26">
        <f t="shared" si="1346"/>
        <v>12.520619090705347</v>
      </c>
    </row>
    <row r="150" spans="1:87" x14ac:dyDescent="0.25">
      <c r="A150" s="16" t="s">
        <v>244</v>
      </c>
      <c r="B150" s="2" t="s">
        <v>222</v>
      </c>
      <c r="E150" s="4">
        <f t="shared" ref="E150:AJ150" si="1347">+E139*(1-E141)</f>
        <v>11.173569957009024</v>
      </c>
      <c r="F150" s="4">
        <f t="shared" si="1347"/>
        <v>14.676077386790213</v>
      </c>
      <c r="G150" s="4">
        <f t="shared" si="1347"/>
        <v>14.676077386790213</v>
      </c>
      <c r="H150" s="4">
        <f t="shared" si="1347"/>
        <v>14.676077386790213</v>
      </c>
      <c r="I150" s="4">
        <f t="shared" si="1347"/>
        <v>11.173569957009024</v>
      </c>
      <c r="J150" s="4">
        <f t="shared" si="1347"/>
        <v>11.173569957009024</v>
      </c>
      <c r="K150" s="4">
        <f t="shared" si="1347"/>
        <v>11.173569957009024</v>
      </c>
      <c r="L150" s="4">
        <f t="shared" si="1347"/>
        <v>11.173569957009024</v>
      </c>
      <c r="M150" s="4">
        <f t="shared" si="1347"/>
        <v>14.676077386790213</v>
      </c>
      <c r="N150" s="4">
        <f t="shared" si="1347"/>
        <v>12.023650759315945</v>
      </c>
      <c r="O150" s="4">
        <f t="shared" si="1347"/>
        <v>13.272103759589406</v>
      </c>
      <c r="P150" s="4">
        <f t="shared" si="1347"/>
        <v>15.033411504722793</v>
      </c>
      <c r="Q150" s="4">
        <f t="shared" si="1347"/>
        <v>15.522115086486441</v>
      </c>
      <c r="R150" s="4">
        <f t="shared" si="1347"/>
        <v>15.033411504722793</v>
      </c>
      <c r="S150" s="4">
        <f t="shared" si="1347"/>
        <v>13.272103759589406</v>
      </c>
      <c r="T150" s="4">
        <f t="shared" si="1347"/>
        <v>13.272103759589406</v>
      </c>
      <c r="U150" s="4">
        <f t="shared" si="1347"/>
        <v>13.272103759589406</v>
      </c>
      <c r="V150" s="4">
        <f t="shared" si="1347"/>
        <v>13.272103759589406</v>
      </c>
      <c r="W150" s="4">
        <f t="shared" si="1347"/>
        <v>15.033411504722793</v>
      </c>
      <c r="X150" s="4">
        <f t="shared" si="1347"/>
        <v>13.888794505559298</v>
      </c>
      <c r="Y150" s="4">
        <f t="shared" si="1347"/>
        <v>14.167541605353913</v>
      </c>
      <c r="Z150" s="4">
        <f t="shared" si="1347"/>
        <v>17.958096207551282</v>
      </c>
      <c r="AA150" s="4">
        <f t="shared" si="1347"/>
        <v>16.358333885395446</v>
      </c>
      <c r="AB150" s="4">
        <f t="shared" si="1347"/>
        <v>16.358333885395446</v>
      </c>
      <c r="AC150" s="4">
        <f t="shared" si="1347"/>
        <v>16.358333885395446</v>
      </c>
      <c r="AD150" s="4">
        <f t="shared" si="1347"/>
        <v>14.252881999054347</v>
      </c>
      <c r="AE150" s="4">
        <f t="shared" si="1347"/>
        <v>14.252881999054347</v>
      </c>
      <c r="AF150" s="4">
        <f t="shared" si="1347"/>
        <v>14.252881999054347</v>
      </c>
      <c r="AG150" s="4">
        <f t="shared" si="1347"/>
        <v>14.252881999054347</v>
      </c>
      <c r="AH150" s="4">
        <f t="shared" si="1347"/>
        <v>16.358333885395446</v>
      </c>
      <c r="AI150" s="4">
        <f t="shared" si="1347"/>
        <v>14.908309701174279</v>
      </c>
      <c r="AJ150" s="4">
        <f t="shared" si="1347"/>
        <v>15.078569303480611</v>
      </c>
      <c r="AK150" s="4">
        <f t="shared" ref="AK150:BP150" si="1348">+AK139*(1-AK141)</f>
        <v>18.011932219050241</v>
      </c>
      <c r="AL150" s="4">
        <f t="shared" si="1348"/>
        <v>16.594986806705759</v>
      </c>
      <c r="AM150" s="4">
        <f t="shared" si="1348"/>
        <v>16.594986806705759</v>
      </c>
      <c r="AN150" s="4">
        <f t="shared" si="1348"/>
        <v>16.594986806705759</v>
      </c>
      <c r="AO150" s="4">
        <f t="shared" si="1348"/>
        <v>15.078569303480611</v>
      </c>
      <c r="AP150" s="4">
        <f t="shared" si="1348"/>
        <v>15.078569303480611</v>
      </c>
      <c r="AQ150" s="4">
        <f t="shared" si="1348"/>
        <v>15.078569303480611</v>
      </c>
      <c r="AR150" s="4">
        <f t="shared" si="1348"/>
        <v>15.078569303480611</v>
      </c>
      <c r="AS150" s="4">
        <f t="shared" si="1348"/>
        <v>16.594986806705759</v>
      </c>
      <c r="AT150" s="4">
        <f t="shared" si="1348"/>
        <v>15.622067682411661</v>
      </c>
      <c r="AU150" s="4">
        <f t="shared" si="1348"/>
        <v>16.136951501007466</v>
      </c>
      <c r="AV150" s="4">
        <f t="shared" si="1348"/>
        <v>18.10290092721857</v>
      </c>
      <c r="AW150" s="4">
        <f t="shared" si="1348"/>
        <v>17.004231216412567</v>
      </c>
      <c r="AX150" s="4">
        <f t="shared" si="1348"/>
        <v>17.004231216412567</v>
      </c>
      <c r="AY150" s="4">
        <f t="shared" si="1348"/>
        <v>17.004231216412567</v>
      </c>
      <c r="AZ150" s="4">
        <f t="shared" si="1348"/>
        <v>16.136951501007466</v>
      </c>
      <c r="BA150" s="4">
        <f t="shared" si="1348"/>
        <v>16.136951501007466</v>
      </c>
      <c r="BB150" s="4">
        <f t="shared" si="1348"/>
        <v>16.136951501007466</v>
      </c>
      <c r="BC150" s="4">
        <f t="shared" si="1348"/>
        <v>16.136951501007466</v>
      </c>
      <c r="BD150" s="4">
        <f t="shared" si="1348"/>
        <v>17.004231216412567</v>
      </c>
      <c r="BE150" s="4">
        <f t="shared" si="1348"/>
        <v>16.520257387194071</v>
      </c>
      <c r="BF150" s="4">
        <f t="shared" si="1348"/>
        <v>11.928798292832051</v>
      </c>
      <c r="BG150" s="4">
        <f t="shared" si="1348"/>
        <v>14.068335289981988</v>
      </c>
      <c r="BH150" s="4">
        <f t="shared" si="1348"/>
        <v>14.068335289981988</v>
      </c>
      <c r="BI150" s="4">
        <f t="shared" si="1348"/>
        <v>14.068335289981988</v>
      </c>
      <c r="BJ150" s="4">
        <f t="shared" si="1348"/>
        <v>11.928798292832051</v>
      </c>
      <c r="BK150" s="4">
        <f t="shared" si="1348"/>
        <v>11.928798292832051</v>
      </c>
      <c r="BL150" s="4">
        <f t="shared" si="1348"/>
        <v>11.928798292832051</v>
      </c>
      <c r="BM150" s="4">
        <f t="shared" si="1348"/>
        <v>11.928798292832051</v>
      </c>
      <c r="BN150" s="4">
        <f t="shared" si="1348"/>
        <v>12.702633948909563</v>
      </c>
      <c r="BO150" s="4">
        <f t="shared" si="1348"/>
        <v>12.75356076694759</v>
      </c>
      <c r="BP150" s="4">
        <f t="shared" si="1348"/>
        <v>15.153414560400456</v>
      </c>
      <c r="BQ150" s="4">
        <f t="shared" ref="BQ150:CI150" si="1349">+BQ139*(1-BQ141)</f>
        <v>15.153414560400456</v>
      </c>
      <c r="BR150" s="4">
        <f t="shared" si="1349"/>
        <v>15.153414560400456</v>
      </c>
      <c r="BS150" s="4">
        <f t="shared" si="1349"/>
        <v>12.75356076694759</v>
      </c>
      <c r="BT150" s="4">
        <f t="shared" si="1349"/>
        <v>12.75356076694759</v>
      </c>
      <c r="BU150" s="4">
        <f t="shared" si="1349"/>
        <v>12.75356076694759</v>
      </c>
      <c r="BV150" s="4">
        <f t="shared" si="1349"/>
        <v>12.75356076694759</v>
      </c>
      <c r="BW150" s="4">
        <f t="shared" si="1349"/>
        <v>15.153414560400456</v>
      </c>
      <c r="BX150" s="4">
        <f t="shared" si="1349"/>
        <v>13.439875397277238</v>
      </c>
      <c r="BY150" s="4">
        <f t="shared" si="1349"/>
        <v>15.370817860641058</v>
      </c>
      <c r="BZ150" s="4">
        <f t="shared" si="1349"/>
        <v>18.368749409405929</v>
      </c>
      <c r="CA150" s="4">
        <f t="shared" si="1349"/>
        <v>18.368749409405929</v>
      </c>
      <c r="CB150" s="4">
        <f t="shared" si="1349"/>
        <v>18.368749409405929</v>
      </c>
      <c r="CC150" s="4">
        <f t="shared" si="1349"/>
        <v>15.370817860641058</v>
      </c>
      <c r="CD150" s="4">
        <f t="shared" si="1349"/>
        <v>15.370817860641058</v>
      </c>
      <c r="CE150" s="4">
        <f t="shared" si="1349"/>
        <v>15.370817860641058</v>
      </c>
      <c r="CF150" s="4">
        <f t="shared" si="1349"/>
        <v>15.370817860641058</v>
      </c>
      <c r="CG150" s="4">
        <f t="shared" si="1349"/>
        <v>18.368749409405929</v>
      </c>
      <c r="CH150" s="4">
        <f t="shared" si="1349"/>
        <v>20.350414068004575</v>
      </c>
      <c r="CI150" s="4">
        <f t="shared" si="1349"/>
        <v>16.214623242143816</v>
      </c>
    </row>
    <row r="151" spans="1:87" x14ac:dyDescent="0.25">
      <c r="A151" s="16" t="s">
        <v>245</v>
      </c>
      <c r="B151" s="2" t="s">
        <v>231</v>
      </c>
      <c r="D151" s="2" t="s">
        <v>65</v>
      </c>
      <c r="E151" s="26">
        <f t="shared" ref="E151:X151" si="1350">+VS_tot_omsat_lager_afg</f>
        <v>0.13092377276210895</v>
      </c>
      <c r="F151" s="26">
        <f t="shared" si="1350"/>
        <v>0.13092377276210895</v>
      </c>
      <c r="G151" s="26">
        <f t="shared" si="1350"/>
        <v>0.13092377276210895</v>
      </c>
      <c r="H151" s="26">
        <f t="shared" si="1350"/>
        <v>0.13092377276210895</v>
      </c>
      <c r="I151" s="26">
        <f t="shared" si="1350"/>
        <v>0.13092377276210895</v>
      </c>
      <c r="J151" s="26">
        <f t="shared" si="1350"/>
        <v>0.13092377276210895</v>
      </c>
      <c r="K151" s="26">
        <f t="shared" si="1350"/>
        <v>0.13092377276210895</v>
      </c>
      <c r="L151" s="26">
        <f t="shared" si="1350"/>
        <v>0.13092377276210895</v>
      </c>
      <c r="M151" s="26">
        <f t="shared" si="1350"/>
        <v>0.13092377276210895</v>
      </c>
      <c r="N151" s="26">
        <f t="shared" si="1350"/>
        <v>0.13092377276210895</v>
      </c>
      <c r="O151" s="26">
        <f t="shared" si="1350"/>
        <v>0.13092377276210895</v>
      </c>
      <c r="P151" s="26">
        <f t="shared" si="1350"/>
        <v>0.13092377276210895</v>
      </c>
      <c r="Q151" s="26">
        <f t="shared" si="1350"/>
        <v>0.13092377276210895</v>
      </c>
      <c r="R151" s="26">
        <f t="shared" si="1350"/>
        <v>0.13092377276210895</v>
      </c>
      <c r="S151" s="26">
        <f t="shared" si="1350"/>
        <v>0.13092377276210895</v>
      </c>
      <c r="T151" s="26">
        <f t="shared" si="1350"/>
        <v>0.13092377276210895</v>
      </c>
      <c r="U151" s="26">
        <f t="shared" si="1350"/>
        <v>0.13092377276210895</v>
      </c>
      <c r="V151" s="26">
        <f t="shared" si="1350"/>
        <v>0.13092377276210895</v>
      </c>
      <c r="W151" s="26">
        <f t="shared" si="1350"/>
        <v>0.13092377276210895</v>
      </c>
      <c r="X151" s="26">
        <f t="shared" si="1350"/>
        <v>0.13092377276210895</v>
      </c>
      <c r="Y151" s="26">
        <f t="shared" ref="Y151:CI151" si="1351">+VS_tot_omsat_lager_afg</f>
        <v>0.13092377276210895</v>
      </c>
      <c r="Z151" s="26">
        <f t="shared" si="1351"/>
        <v>0.13092377276210895</v>
      </c>
      <c r="AA151" s="26">
        <f t="shared" si="1351"/>
        <v>0.13092377276210895</v>
      </c>
      <c r="AB151" s="26">
        <f t="shared" si="1351"/>
        <v>0.13092377276210895</v>
      </c>
      <c r="AC151" s="26">
        <f t="shared" si="1351"/>
        <v>0.13092377276210895</v>
      </c>
      <c r="AD151" s="26">
        <f t="shared" si="1351"/>
        <v>0.13092377276210895</v>
      </c>
      <c r="AE151" s="26">
        <f t="shared" si="1351"/>
        <v>0.13092377276210895</v>
      </c>
      <c r="AF151" s="26">
        <f t="shared" si="1351"/>
        <v>0.13092377276210895</v>
      </c>
      <c r="AG151" s="26">
        <f t="shared" si="1351"/>
        <v>0.13092377276210895</v>
      </c>
      <c r="AH151" s="26">
        <f t="shared" si="1351"/>
        <v>0.13092377276210895</v>
      </c>
      <c r="AI151" s="26">
        <f t="shared" si="1351"/>
        <v>0.13092377276210895</v>
      </c>
      <c r="AJ151" s="26">
        <f t="shared" si="1351"/>
        <v>0.13092377276210895</v>
      </c>
      <c r="AK151" s="26">
        <f t="shared" si="1351"/>
        <v>0.13092377276210895</v>
      </c>
      <c r="AL151" s="26">
        <f t="shared" si="1351"/>
        <v>0.13092377276210895</v>
      </c>
      <c r="AM151" s="26">
        <f t="shared" si="1351"/>
        <v>0.13092377276210895</v>
      </c>
      <c r="AN151" s="26">
        <f t="shared" si="1351"/>
        <v>0.13092377276210895</v>
      </c>
      <c r="AO151" s="26">
        <f t="shared" si="1351"/>
        <v>0.13092377276210895</v>
      </c>
      <c r="AP151" s="26">
        <f t="shared" si="1351"/>
        <v>0.13092377276210895</v>
      </c>
      <c r="AQ151" s="26">
        <f t="shared" si="1351"/>
        <v>0.13092377276210895</v>
      </c>
      <c r="AR151" s="26">
        <f t="shared" si="1351"/>
        <v>0.13092377276210895</v>
      </c>
      <c r="AS151" s="26">
        <f t="shared" si="1351"/>
        <v>0.13092377276210895</v>
      </c>
      <c r="AT151" s="26">
        <f t="shared" si="1351"/>
        <v>0.13092377276210895</v>
      </c>
      <c r="AU151" s="26">
        <f t="shared" si="1351"/>
        <v>0.13092377276210895</v>
      </c>
      <c r="AV151" s="26">
        <f t="shared" si="1351"/>
        <v>0.13092377276210895</v>
      </c>
      <c r="AW151" s="26">
        <f t="shared" si="1351"/>
        <v>0.13092377276210895</v>
      </c>
      <c r="AX151" s="26">
        <f t="shared" si="1351"/>
        <v>0.13092377276210895</v>
      </c>
      <c r="AY151" s="26">
        <f t="shared" si="1351"/>
        <v>0.13092377276210895</v>
      </c>
      <c r="AZ151" s="26">
        <f t="shared" si="1351"/>
        <v>0.13092377276210895</v>
      </c>
      <c r="BA151" s="26">
        <f t="shared" si="1351"/>
        <v>0.13092377276210895</v>
      </c>
      <c r="BB151" s="26">
        <f t="shared" si="1351"/>
        <v>0.13092377276210895</v>
      </c>
      <c r="BC151" s="26">
        <f t="shared" si="1351"/>
        <v>0.13092377276210895</v>
      </c>
      <c r="BD151" s="26">
        <f t="shared" si="1351"/>
        <v>0.13092377276210895</v>
      </c>
      <c r="BE151" s="26">
        <f t="shared" si="1351"/>
        <v>0.13092377276210895</v>
      </c>
      <c r="BF151" s="26">
        <f t="shared" si="1351"/>
        <v>0.13092377276210895</v>
      </c>
      <c r="BG151" s="26">
        <f t="shared" si="1351"/>
        <v>0.13092377276210895</v>
      </c>
      <c r="BH151" s="26">
        <f t="shared" si="1351"/>
        <v>0.13092377276210895</v>
      </c>
      <c r="BI151" s="26">
        <f t="shared" si="1351"/>
        <v>0.13092377276210895</v>
      </c>
      <c r="BJ151" s="26">
        <f t="shared" si="1351"/>
        <v>0.13092377276210895</v>
      </c>
      <c r="BK151" s="26">
        <f t="shared" si="1351"/>
        <v>0.13092377276210895</v>
      </c>
      <c r="BL151" s="26">
        <f t="shared" si="1351"/>
        <v>0.13092377276210895</v>
      </c>
      <c r="BM151" s="26">
        <f t="shared" si="1351"/>
        <v>0.13092377276210895</v>
      </c>
      <c r="BN151" s="26">
        <f t="shared" si="1351"/>
        <v>0.13092377276210895</v>
      </c>
      <c r="BO151" s="26">
        <f t="shared" si="1351"/>
        <v>0.13092377276210895</v>
      </c>
      <c r="BP151" s="26">
        <f t="shared" si="1351"/>
        <v>0.13092377276210895</v>
      </c>
      <c r="BQ151" s="26">
        <f t="shared" si="1351"/>
        <v>0.13092377276210895</v>
      </c>
      <c r="BR151" s="26">
        <f t="shared" si="1351"/>
        <v>0.13092377276210895</v>
      </c>
      <c r="BS151" s="26">
        <f t="shared" si="1351"/>
        <v>0.13092377276210895</v>
      </c>
      <c r="BT151" s="26">
        <f t="shared" si="1351"/>
        <v>0.13092377276210895</v>
      </c>
      <c r="BU151" s="26">
        <f t="shared" si="1351"/>
        <v>0.13092377276210895</v>
      </c>
      <c r="BV151" s="26">
        <f t="shared" si="1351"/>
        <v>0.13092377276210895</v>
      </c>
      <c r="BW151" s="26">
        <f t="shared" si="1351"/>
        <v>0.13092377276210895</v>
      </c>
      <c r="BX151" s="26">
        <f t="shared" si="1351"/>
        <v>0.13092377276210895</v>
      </c>
      <c r="BY151" s="26">
        <f t="shared" si="1351"/>
        <v>0.13092377276210895</v>
      </c>
      <c r="BZ151" s="26">
        <f t="shared" si="1351"/>
        <v>0.13092377276210895</v>
      </c>
      <c r="CA151" s="26">
        <f t="shared" si="1351"/>
        <v>0.13092377276210895</v>
      </c>
      <c r="CB151" s="26">
        <f t="shared" si="1351"/>
        <v>0.13092377276210895</v>
      </c>
      <c r="CC151" s="26">
        <f t="shared" si="1351"/>
        <v>0.13092377276210895</v>
      </c>
      <c r="CD151" s="26">
        <f t="shared" si="1351"/>
        <v>0.13092377276210895</v>
      </c>
      <c r="CE151" s="26">
        <f t="shared" si="1351"/>
        <v>0.13092377276210895</v>
      </c>
      <c r="CF151" s="26">
        <f t="shared" si="1351"/>
        <v>0.13092377276210895</v>
      </c>
      <c r="CG151" s="26">
        <f t="shared" si="1351"/>
        <v>0.13092377276210895</v>
      </c>
      <c r="CH151" s="26">
        <f t="shared" si="1351"/>
        <v>0.13092377276210895</v>
      </c>
      <c r="CI151" s="26">
        <f t="shared" si="1351"/>
        <v>0.13092377276210895</v>
      </c>
    </row>
    <row r="152" spans="1:87" x14ac:dyDescent="0.25">
      <c r="A152" s="16" t="s">
        <v>245</v>
      </c>
      <c r="B152" s="2" t="s">
        <v>222</v>
      </c>
      <c r="E152" s="4">
        <f t="shared" ref="E152:L152" si="1352">+E150*E151</f>
        <v>1.462885933992977</v>
      </c>
      <c r="F152" s="4">
        <f t="shared" si="1352"/>
        <v>1.9214474208272476</v>
      </c>
      <c r="G152" s="4">
        <f t="shared" si="1352"/>
        <v>1.9214474208272476</v>
      </c>
      <c r="H152" s="4">
        <f t="shared" si="1352"/>
        <v>1.9214474208272476</v>
      </c>
      <c r="I152" s="4">
        <f t="shared" si="1352"/>
        <v>1.462885933992977</v>
      </c>
      <c r="J152" s="4">
        <f t="shared" si="1352"/>
        <v>1.462885933992977</v>
      </c>
      <c r="K152" s="4">
        <f t="shared" si="1352"/>
        <v>1.462885933992977</v>
      </c>
      <c r="L152" s="4">
        <f t="shared" si="1352"/>
        <v>1.462885933992977</v>
      </c>
      <c r="M152" s="4">
        <f t="shared" ref="M152:N152" si="1353">+M150*M151</f>
        <v>1.9214474208272476</v>
      </c>
      <c r="N152" s="4">
        <f t="shared" si="1353"/>
        <v>1.5741817197836396</v>
      </c>
      <c r="O152" s="4">
        <f t="shared" ref="O152:W152" si="1354">+O150*O151</f>
        <v>1.7376338966956153</v>
      </c>
      <c r="P152" s="4">
        <f t="shared" ref="P152:R152" si="1355">+P150*P151</f>
        <v>1.9682309516836014</v>
      </c>
      <c r="Q152" s="4">
        <f t="shared" si="1355"/>
        <v>2.0322138683704538</v>
      </c>
      <c r="R152" s="4">
        <f t="shared" si="1355"/>
        <v>1.9682309516836014</v>
      </c>
      <c r="S152" s="4">
        <f t="shared" si="1354"/>
        <v>1.7376338966956153</v>
      </c>
      <c r="T152" s="4">
        <f t="shared" ref="T152:U152" si="1356">+T150*T151</f>
        <v>1.7376338966956153</v>
      </c>
      <c r="U152" s="4">
        <f t="shared" si="1356"/>
        <v>1.7376338966956153</v>
      </c>
      <c r="V152" s="4">
        <f t="shared" ref="V152" si="1357">+V150*V151</f>
        <v>1.7376338966956153</v>
      </c>
      <c r="W152" s="4">
        <f t="shared" si="1354"/>
        <v>1.9682309516836014</v>
      </c>
      <c r="X152" s="4">
        <f t="shared" ref="X152" si="1358">+X150*X151</f>
        <v>1.818373375785473</v>
      </c>
      <c r="Y152" s="4">
        <f t="shared" ref="Y152:AH152" si="1359">+Y150*Y151</f>
        <v>1.8548679977370799</v>
      </c>
      <c r="Z152" s="4">
        <f t="shared" ref="Z152" si="1360">+Z150*Z151</f>
        <v>2.3511417071175345</v>
      </c>
      <c r="AA152" s="4">
        <f t="shared" ref="AA152:AC152" si="1361">+AA150*AA151</f>
        <v>2.1416947883782202</v>
      </c>
      <c r="AB152" s="4">
        <f t="shared" si="1361"/>
        <v>2.1416947883782202</v>
      </c>
      <c r="AC152" s="4">
        <f t="shared" si="1361"/>
        <v>2.1416947883782202</v>
      </c>
      <c r="AD152" s="4">
        <f t="shared" si="1359"/>
        <v>1.8660410840493444</v>
      </c>
      <c r="AE152" s="4">
        <f t="shared" ref="AE152:AF152" si="1362">+AE150*AE151</f>
        <v>1.8660410840493444</v>
      </c>
      <c r="AF152" s="4">
        <f t="shared" si="1362"/>
        <v>1.8660410840493444</v>
      </c>
      <c r="AG152" s="4">
        <f t="shared" ref="AG152" si="1363">+AG150*AG151</f>
        <v>1.8660410840493444</v>
      </c>
      <c r="AH152" s="4">
        <f t="shared" si="1359"/>
        <v>2.1416947883782202</v>
      </c>
      <c r="AI152" s="4">
        <f t="shared" ref="AI152" si="1364">+AI150*AI151</f>
        <v>1.9518521515836857</v>
      </c>
      <c r="AJ152" s="4">
        <f t="shared" ref="AJ152:AS152" si="1365">+AJ150*AJ151</f>
        <v>1.974143181066607</v>
      </c>
      <c r="AK152" s="4">
        <f t="shared" ref="AK152" si="1366">+AK150*AK151</f>
        <v>2.3581901208534428</v>
      </c>
      <c r="AL152" s="4">
        <f t="shared" ref="AL152:AN152" si="1367">+AL150*AL151</f>
        <v>2.1726782816713408</v>
      </c>
      <c r="AM152" s="4">
        <f t="shared" si="1367"/>
        <v>2.1726782816713408</v>
      </c>
      <c r="AN152" s="4">
        <f t="shared" si="1367"/>
        <v>2.1726782816713408</v>
      </c>
      <c r="AO152" s="4">
        <f t="shared" si="1365"/>
        <v>1.974143181066607</v>
      </c>
      <c r="AP152" s="4">
        <f t="shared" ref="AP152:AQ152" si="1368">+AP150*AP151</f>
        <v>1.974143181066607</v>
      </c>
      <c r="AQ152" s="4">
        <f t="shared" si="1368"/>
        <v>1.974143181066607</v>
      </c>
      <c r="AR152" s="4">
        <f t="shared" ref="AR152" si="1369">+AR150*AR151</f>
        <v>1.974143181066607</v>
      </c>
      <c r="AS152" s="4">
        <f t="shared" si="1365"/>
        <v>2.1726782816713408</v>
      </c>
      <c r="AT152" s="4">
        <f t="shared" ref="AT152" si="1370">+AT150*AT151</f>
        <v>2.0453000393263503</v>
      </c>
      <c r="AU152" s="4">
        <f t="shared" ref="AU152:BD152" si="1371">+AU150*AU151</f>
        <v>2.1127105713910743</v>
      </c>
      <c r="AV152" s="4">
        <f t="shared" ref="AV152" si="1372">+AV150*AV151</f>
        <v>2.3701000873301354</v>
      </c>
      <c r="AW152" s="4">
        <f t="shared" ref="AW152:AY152" si="1373">+AW150*AW151</f>
        <v>2.2262581037719582</v>
      </c>
      <c r="AX152" s="4">
        <f t="shared" si="1373"/>
        <v>2.2262581037719582</v>
      </c>
      <c r="AY152" s="4">
        <f t="shared" si="1373"/>
        <v>2.2262581037719582</v>
      </c>
      <c r="AZ152" s="4">
        <f t="shared" si="1371"/>
        <v>2.1127105713910743</v>
      </c>
      <c r="BA152" s="4">
        <f t="shared" ref="BA152:BB152" si="1374">+BA150*BA151</f>
        <v>2.1127105713910743</v>
      </c>
      <c r="BB152" s="4">
        <f t="shared" si="1374"/>
        <v>2.1127105713910743</v>
      </c>
      <c r="BC152" s="4">
        <f t="shared" ref="BC152" si="1375">+BC150*BC151</f>
        <v>2.1127105713910743</v>
      </c>
      <c r="BD152" s="4">
        <f t="shared" si="1371"/>
        <v>2.2262581037719582</v>
      </c>
      <c r="BE152" s="4">
        <f t="shared" ref="BE152" si="1376">+BE150*BE151</f>
        <v>2.1628944241325483</v>
      </c>
      <c r="BF152" s="4">
        <f t="shared" ref="BF152:BS152" si="1377">+BF150*BF151</f>
        <v>1.5617632770157766</v>
      </c>
      <c r="BG152" s="4">
        <f t="shared" ref="BG152:BI152" si="1378">+BG150*BG151</f>
        <v>1.8418795326467599</v>
      </c>
      <c r="BH152" s="4">
        <f t="shared" si="1378"/>
        <v>1.8418795326467599</v>
      </c>
      <c r="BI152" s="4">
        <f t="shared" si="1378"/>
        <v>1.8418795326467599</v>
      </c>
      <c r="BJ152" s="4">
        <f t="shared" si="1377"/>
        <v>1.5617632770157766</v>
      </c>
      <c r="BK152" s="4">
        <f t="shared" ref="BK152:BL152" si="1379">+BK150*BK151</f>
        <v>1.5617632770157766</v>
      </c>
      <c r="BL152" s="4">
        <f t="shared" si="1379"/>
        <v>1.5617632770157766</v>
      </c>
      <c r="BM152" s="4">
        <f t="shared" ref="BM152" si="1380">+BM150*BM151</f>
        <v>1.5617632770157766</v>
      </c>
      <c r="BN152" s="4">
        <f t="shared" ref="BN152" si="1381">+BN150*BN151</f>
        <v>1.6630767606072863</v>
      </c>
      <c r="BO152" s="4">
        <f t="shared" si="1377"/>
        <v>1.6697442917595942</v>
      </c>
      <c r="BP152" s="4">
        <f t="shared" ref="BP152:BR152" si="1382">+BP150*BP151</f>
        <v>1.9839422044759025</v>
      </c>
      <c r="BQ152" s="4">
        <f t="shared" si="1382"/>
        <v>1.9839422044759025</v>
      </c>
      <c r="BR152" s="4">
        <f t="shared" si="1382"/>
        <v>1.9839422044759025</v>
      </c>
      <c r="BS152" s="4">
        <f t="shared" si="1377"/>
        <v>1.6697442917595942</v>
      </c>
      <c r="BT152" s="4">
        <f t="shared" ref="BT152:BU152" si="1383">+BT150*BT151</f>
        <v>1.6697442917595942</v>
      </c>
      <c r="BU152" s="4">
        <f t="shared" si="1383"/>
        <v>1.6697442917595942</v>
      </c>
      <c r="BV152" s="4">
        <f t="shared" ref="BV152" si="1384">+BV150*BV151</f>
        <v>1.6697442917595942</v>
      </c>
      <c r="BW152" s="4">
        <f t="shared" ref="BW152" si="1385">+BW150*BW151</f>
        <v>1.9839422044759025</v>
      </c>
      <c r="BX152" s="4">
        <f t="shared" ref="BX152" si="1386">+BX150*BX151</f>
        <v>1.7595991924641838</v>
      </c>
      <c r="BY152" s="4">
        <f t="shared" ref="BY152:CH152" si="1387">+BY150*BY151</f>
        <v>2.0124054647543357</v>
      </c>
      <c r="BZ152" s="4">
        <f t="shared" ref="BZ152:CB152" si="1388">+BZ150*BZ151</f>
        <v>2.4049059736011849</v>
      </c>
      <c r="CA152" s="4">
        <f t="shared" si="1388"/>
        <v>2.4049059736011849</v>
      </c>
      <c r="CB152" s="4">
        <f t="shared" si="1388"/>
        <v>2.4049059736011849</v>
      </c>
      <c r="CC152" s="4">
        <f t="shared" si="1387"/>
        <v>2.0124054647543357</v>
      </c>
      <c r="CD152" s="4">
        <f t="shared" ref="CD152:CE152" si="1389">+CD150*CD151</f>
        <v>2.0124054647543357</v>
      </c>
      <c r="CE152" s="4">
        <f t="shared" si="1389"/>
        <v>2.0124054647543357</v>
      </c>
      <c r="CF152" s="4">
        <f t="shared" ref="CF152" si="1390">+CF150*CF151</f>
        <v>2.0124054647543357</v>
      </c>
      <c r="CG152" s="4">
        <f t="shared" ref="CG152" si="1391">+CG150*CG151</f>
        <v>2.4049059736011849</v>
      </c>
      <c r="CH152" s="4">
        <f t="shared" si="1387"/>
        <v>2.6643529870542562</v>
      </c>
      <c r="CI152" s="4">
        <f t="shared" ref="CI152" si="1392">+CI150*CI151</f>
        <v>2.1228796487776473</v>
      </c>
    </row>
    <row r="153" spans="1:87" x14ac:dyDescent="0.25">
      <c r="A153" s="16" t="s">
        <v>205</v>
      </c>
      <c r="B153" s="2" t="s">
        <v>206</v>
      </c>
      <c r="E153" s="4">
        <f t="shared" ref="E153:AJ153" si="1393">+E152/E73</f>
        <v>8.7773156039578609E-2</v>
      </c>
      <c r="F153" s="4">
        <f t="shared" si="1393"/>
        <v>0.11528684524963485</v>
      </c>
      <c r="G153" s="4">
        <f t="shared" si="1393"/>
        <v>0.11528684524963485</v>
      </c>
      <c r="H153" s="4">
        <f t="shared" si="1393"/>
        <v>0.11528684524963485</v>
      </c>
      <c r="I153" s="4">
        <f t="shared" si="1393"/>
        <v>8.7773156039578609E-2</v>
      </c>
      <c r="J153" s="4">
        <f t="shared" si="1393"/>
        <v>8.7773156039578609E-2</v>
      </c>
      <c r="K153" s="4">
        <f t="shared" si="1393"/>
        <v>8.7773156039578609E-2</v>
      </c>
      <c r="L153" s="4">
        <f t="shared" si="1393"/>
        <v>8.7773156039578609E-2</v>
      </c>
      <c r="M153" s="4">
        <f t="shared" si="1393"/>
        <v>0.11528684524963485</v>
      </c>
      <c r="N153" s="4">
        <f t="shared" si="1393"/>
        <v>9.4450903187018376E-2</v>
      </c>
      <c r="O153" s="4">
        <f t="shared" si="1393"/>
        <v>0.10425803380173691</v>
      </c>
      <c r="P153" s="4">
        <f t="shared" si="1393"/>
        <v>0.11809385710101608</v>
      </c>
      <c r="Q153" s="4">
        <f t="shared" si="1393"/>
        <v>0.12193283210222722</v>
      </c>
      <c r="R153" s="4">
        <f t="shared" si="1393"/>
        <v>0.11809385710101608</v>
      </c>
      <c r="S153" s="4">
        <f t="shared" si="1393"/>
        <v>0.10425803380173691</v>
      </c>
      <c r="T153" s="4">
        <f t="shared" si="1393"/>
        <v>0.10425803380173691</v>
      </c>
      <c r="U153" s="4">
        <f t="shared" si="1393"/>
        <v>0.10425803380173691</v>
      </c>
      <c r="V153" s="4">
        <f t="shared" si="1393"/>
        <v>0.10425803380173691</v>
      </c>
      <c r="W153" s="4">
        <f t="shared" si="1393"/>
        <v>0.11809385710101608</v>
      </c>
      <c r="X153" s="4">
        <f t="shared" si="1393"/>
        <v>0.10910240254712837</v>
      </c>
      <c r="Y153" s="4">
        <f t="shared" si="1393"/>
        <v>0.11129207986422479</v>
      </c>
      <c r="Z153" s="4">
        <f t="shared" si="1393"/>
        <v>0.14106850242705204</v>
      </c>
      <c r="AA153" s="4">
        <f t="shared" si="1393"/>
        <v>0.12850168730269321</v>
      </c>
      <c r="AB153" s="4">
        <f t="shared" si="1393"/>
        <v>0.12850168730269321</v>
      </c>
      <c r="AC153" s="4">
        <f t="shared" si="1393"/>
        <v>0.12850168730269321</v>
      </c>
      <c r="AD153" s="4">
        <f t="shared" si="1393"/>
        <v>0.11196246504296066</v>
      </c>
      <c r="AE153" s="4">
        <f t="shared" si="1393"/>
        <v>0.11196246504296066</v>
      </c>
      <c r="AF153" s="4">
        <f t="shared" si="1393"/>
        <v>0.11196246504296066</v>
      </c>
      <c r="AG153" s="4">
        <f t="shared" si="1393"/>
        <v>0.11196246504296066</v>
      </c>
      <c r="AH153" s="4">
        <f t="shared" si="1393"/>
        <v>0.12850168730269321</v>
      </c>
      <c r="AI153" s="4">
        <f t="shared" si="1393"/>
        <v>0.11711112909502114</v>
      </c>
      <c r="AJ153" s="4">
        <f t="shared" si="1393"/>
        <v>0.11844859086399641</v>
      </c>
      <c r="AK153" s="4">
        <f t="shared" ref="AK153:BP153" si="1394">+AK152/AK73</f>
        <v>0.14149140725120657</v>
      </c>
      <c r="AL153" s="4">
        <f t="shared" si="1394"/>
        <v>0.13036069690028043</v>
      </c>
      <c r="AM153" s="4">
        <f t="shared" si="1394"/>
        <v>0.13036069690028043</v>
      </c>
      <c r="AN153" s="4">
        <f t="shared" si="1394"/>
        <v>0.13036069690028043</v>
      </c>
      <c r="AO153" s="4">
        <f t="shared" si="1394"/>
        <v>0.11844859086399641</v>
      </c>
      <c r="AP153" s="4">
        <f t="shared" si="1394"/>
        <v>0.11844859086399641</v>
      </c>
      <c r="AQ153" s="4">
        <f t="shared" si="1394"/>
        <v>0.11844859086399641</v>
      </c>
      <c r="AR153" s="4">
        <f t="shared" si="1394"/>
        <v>0.11844859086399641</v>
      </c>
      <c r="AS153" s="4">
        <f t="shared" si="1394"/>
        <v>0.13036069690028043</v>
      </c>
      <c r="AT153" s="4">
        <f t="shared" si="1394"/>
        <v>0.12271800235958101</v>
      </c>
      <c r="AU153" s="4">
        <f t="shared" si="1394"/>
        <v>0.12676263428346446</v>
      </c>
      <c r="AV153" s="4">
        <f t="shared" si="1394"/>
        <v>0.14220600523980811</v>
      </c>
      <c r="AW153" s="4">
        <f t="shared" si="1394"/>
        <v>0.13357548622631749</v>
      </c>
      <c r="AX153" s="4">
        <f t="shared" si="1394"/>
        <v>0.13357548622631749</v>
      </c>
      <c r="AY153" s="4">
        <f t="shared" si="1394"/>
        <v>0.13357548622631749</v>
      </c>
      <c r="AZ153" s="4">
        <f t="shared" si="1394"/>
        <v>0.12676263428346446</v>
      </c>
      <c r="BA153" s="4">
        <f t="shared" si="1394"/>
        <v>0.12676263428346446</v>
      </c>
      <c r="BB153" s="4">
        <f t="shared" si="1394"/>
        <v>0.12676263428346446</v>
      </c>
      <c r="BC153" s="4">
        <f t="shared" si="1394"/>
        <v>0.12676263428346446</v>
      </c>
      <c r="BD153" s="4">
        <f t="shared" si="1394"/>
        <v>0.13357548622631749</v>
      </c>
      <c r="BE153" s="4">
        <f t="shared" si="1394"/>
        <v>0.12977366544795288</v>
      </c>
      <c r="BF153" s="4">
        <f t="shared" si="1394"/>
        <v>9.370579662094658E-2</v>
      </c>
      <c r="BG153" s="4">
        <f t="shared" si="1394"/>
        <v>0.11051277195880559</v>
      </c>
      <c r="BH153" s="4">
        <f t="shared" si="1394"/>
        <v>0.11051277195880559</v>
      </c>
      <c r="BI153" s="4">
        <f t="shared" si="1394"/>
        <v>0.11051277195880559</v>
      </c>
      <c r="BJ153" s="4">
        <f t="shared" si="1394"/>
        <v>9.370579662094658E-2</v>
      </c>
      <c r="BK153" s="4">
        <f t="shared" si="1394"/>
        <v>9.370579662094658E-2</v>
      </c>
      <c r="BL153" s="4">
        <f t="shared" si="1394"/>
        <v>9.370579662094658E-2</v>
      </c>
      <c r="BM153" s="4">
        <f t="shared" si="1394"/>
        <v>9.370579662094658E-2</v>
      </c>
      <c r="BN153" s="4">
        <f t="shared" si="1394"/>
        <v>9.9784605636437165E-2</v>
      </c>
      <c r="BO153" s="4">
        <f t="shared" si="1394"/>
        <v>0.10018465750557565</v>
      </c>
      <c r="BP153" s="4">
        <f t="shared" si="1394"/>
        <v>0.11903653226855414</v>
      </c>
      <c r="BQ153" s="4">
        <f t="shared" ref="BQ153:CI153" si="1395">+BQ152/BQ73</f>
        <v>0.11903653226855414</v>
      </c>
      <c r="BR153" s="4">
        <f t="shared" si="1395"/>
        <v>0.11903653226855414</v>
      </c>
      <c r="BS153" s="4">
        <f t="shared" si="1395"/>
        <v>0.10018465750557565</v>
      </c>
      <c r="BT153" s="4">
        <f t="shared" si="1395"/>
        <v>0.10018465750557565</v>
      </c>
      <c r="BU153" s="4">
        <f t="shared" si="1395"/>
        <v>0.10018465750557565</v>
      </c>
      <c r="BV153" s="4">
        <f t="shared" si="1395"/>
        <v>0.10018465750557565</v>
      </c>
      <c r="BW153" s="4">
        <f t="shared" si="1395"/>
        <v>0.11903653226855414</v>
      </c>
      <c r="BX153" s="4">
        <f t="shared" si="1395"/>
        <v>0.10557595154785102</v>
      </c>
      <c r="BY153" s="4">
        <f t="shared" si="1395"/>
        <v>0.12074432788526013</v>
      </c>
      <c r="BZ153" s="4">
        <f t="shared" si="1395"/>
        <v>0.14429435841607108</v>
      </c>
      <c r="CA153" s="4">
        <f t="shared" si="1395"/>
        <v>0.14429435841607108</v>
      </c>
      <c r="CB153" s="4">
        <f t="shared" si="1395"/>
        <v>0.14429435841607108</v>
      </c>
      <c r="CC153" s="4">
        <f t="shared" si="1395"/>
        <v>0.12074432788526013</v>
      </c>
      <c r="CD153" s="4">
        <f t="shared" si="1395"/>
        <v>0.12074432788526013</v>
      </c>
      <c r="CE153" s="4">
        <f t="shared" si="1395"/>
        <v>0.12074432788526013</v>
      </c>
      <c r="CF153" s="4">
        <f t="shared" si="1395"/>
        <v>0.12074432788526013</v>
      </c>
      <c r="CG153" s="4">
        <f t="shared" si="1395"/>
        <v>0.14429435841607108</v>
      </c>
      <c r="CH153" s="4">
        <f t="shared" si="1395"/>
        <v>0.15986117922325535</v>
      </c>
      <c r="CI153" s="4">
        <f t="shared" si="1395"/>
        <v>0.12737277892665883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pane xSplit="3" ySplit="14" topLeftCell="D79" activePane="bottomRight" state="frozen"/>
      <selection pane="topRight" activeCell="D1" sqref="D1"/>
      <selection pane="bottomLeft" activeCell="A15" sqref="A15"/>
      <selection pane="bottomRight" activeCell="E137" sqref="E137"/>
    </sheetView>
  </sheetViews>
  <sheetFormatPr defaultRowHeight="15" x14ac:dyDescent="0.25"/>
  <cols>
    <col min="1" max="1" width="42.42578125" customWidth="1"/>
    <col min="2" max="2" width="20.7109375" bestFit="1" customWidth="1"/>
    <col min="3" max="3" width="27.5703125" customWidth="1"/>
    <col min="4" max="4" width="20" customWidth="1"/>
    <col min="5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66</v>
      </c>
      <c r="F1" s="6" t="s">
        <v>66</v>
      </c>
      <c r="G1" s="6" t="s">
        <v>66</v>
      </c>
      <c r="H1" s="6" t="s">
        <v>66</v>
      </c>
      <c r="I1" s="6" t="s">
        <v>66</v>
      </c>
      <c r="J1" s="6" t="s">
        <v>66</v>
      </c>
      <c r="K1" s="6" t="s">
        <v>66</v>
      </c>
      <c r="L1" s="6" t="s">
        <v>66</v>
      </c>
      <c r="M1" s="6" t="s">
        <v>66</v>
      </c>
      <c r="N1" s="6" t="s">
        <v>66</v>
      </c>
      <c r="O1" s="6" t="s">
        <v>66</v>
      </c>
      <c r="P1" s="6" t="s">
        <v>66</v>
      </c>
      <c r="Q1" s="6" t="s">
        <v>66</v>
      </c>
    </row>
    <row r="2" spans="1:17" ht="60" x14ac:dyDescent="0.25">
      <c r="A2" s="16" t="s">
        <v>7</v>
      </c>
      <c r="B2" s="2"/>
      <c r="C2" s="2"/>
      <c r="D2" s="2" t="s">
        <v>8</v>
      </c>
      <c r="E2" s="6" t="s">
        <v>67</v>
      </c>
      <c r="F2" s="6" t="s">
        <v>67</v>
      </c>
      <c r="G2" s="6" t="s">
        <v>67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68</v>
      </c>
      <c r="O2" s="6" t="s">
        <v>68</v>
      </c>
      <c r="P2" s="6" t="s">
        <v>68</v>
      </c>
      <c r="Q2" s="6" t="s">
        <v>68</v>
      </c>
    </row>
    <row r="3" spans="1:17" ht="30" x14ac:dyDescent="0.25">
      <c r="A3" s="16" t="s">
        <v>17</v>
      </c>
      <c r="B3" s="2"/>
      <c r="C3" s="2"/>
      <c r="D3" s="2"/>
      <c r="E3" s="6" t="s">
        <v>18</v>
      </c>
      <c r="F3" s="6" t="s">
        <v>26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  <c r="O3" s="6" t="s">
        <v>22</v>
      </c>
      <c r="P3" s="6" t="s">
        <v>23</v>
      </c>
      <c r="Q3" s="6" t="s">
        <v>24</v>
      </c>
    </row>
    <row r="4" spans="1:17" x14ac:dyDescent="0.25">
      <c r="A4" s="16" t="s">
        <v>29</v>
      </c>
      <c r="B4" s="2"/>
      <c r="C4" s="2"/>
      <c r="D4" s="2"/>
      <c r="E4" s="6" t="s">
        <v>69</v>
      </c>
      <c r="F4" s="6" t="s">
        <v>69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70</v>
      </c>
      <c r="O4" s="6" t="s">
        <v>70</v>
      </c>
      <c r="P4" s="6" t="s">
        <v>70</v>
      </c>
      <c r="Q4" s="6" t="s">
        <v>70</v>
      </c>
    </row>
    <row r="5" spans="1:17" x14ac:dyDescent="0.25">
      <c r="A5" s="16" t="s">
        <v>32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33</v>
      </c>
      <c r="B6" s="2" t="s">
        <v>100</v>
      </c>
      <c r="C6" s="2"/>
      <c r="D6" s="2" t="s">
        <v>34</v>
      </c>
      <c r="E6" s="10">
        <v>24</v>
      </c>
      <c r="F6" s="10">
        <f>0.5*0.95+5*0.05</f>
        <v>0.72499999999999998</v>
      </c>
      <c r="G6" s="10">
        <v>1</v>
      </c>
      <c r="H6" s="10">
        <v>1</v>
      </c>
      <c r="I6" s="10">
        <v>1</v>
      </c>
      <c r="J6" s="10">
        <v>24</v>
      </c>
      <c r="K6" s="10">
        <v>24</v>
      </c>
      <c r="L6" s="10">
        <v>24</v>
      </c>
      <c r="M6" s="10">
        <v>24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108</v>
      </c>
      <c r="B7" s="2" t="s">
        <v>100</v>
      </c>
      <c r="C7" s="2"/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109</v>
      </c>
      <c r="B8" s="2" t="s">
        <v>101</v>
      </c>
      <c r="C8" s="2"/>
      <c r="D8" s="2" t="s">
        <v>36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110</v>
      </c>
      <c r="B9" s="2" t="s">
        <v>101</v>
      </c>
      <c r="C9" s="2"/>
      <c r="D9" s="2" t="s">
        <v>71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115</v>
      </c>
      <c r="B10" s="23" t="s">
        <v>116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111</v>
      </c>
      <c r="B11" s="17" t="s">
        <v>101</v>
      </c>
      <c r="C11" s="17"/>
      <c r="D11" s="17"/>
      <c r="E11" s="20">
        <f>+E6*E13+E9</f>
        <v>80.222014928915883</v>
      </c>
      <c r="F11" s="20">
        <f t="shared" ref="F11:L11" si="0">+F6*F13+F9</f>
        <v>72.401067581626677</v>
      </c>
      <c r="G11" s="20">
        <f t="shared" ref="G11:H11" si="1">+G6*G13+G9</f>
        <v>84.691127698795427</v>
      </c>
      <c r="H11" s="20">
        <f t="shared" si="1"/>
        <v>84.691127698795427</v>
      </c>
      <c r="I11" s="20">
        <f t="shared" ref="I11" si="2">+I6*I13+I9</f>
        <v>84.691127698795427</v>
      </c>
      <c r="J11" s="20">
        <f t="shared" ref="J11:K11" si="3">+J6*J13+J9</f>
        <v>80.222014928915883</v>
      </c>
      <c r="K11" s="20">
        <f t="shared" si="3"/>
        <v>80.222014928915883</v>
      </c>
      <c r="L11" s="20">
        <f t="shared" si="0"/>
        <v>80.222014928915883</v>
      </c>
      <c r="M11" s="20">
        <f t="shared" ref="M11" si="4">+M6*M13+M9</f>
        <v>80.222014928915883</v>
      </c>
      <c r="N11" s="20">
        <f t="shared" ref="N11:O11" si="5">+N6*N13+N9</f>
        <v>84.691127698795427</v>
      </c>
      <c r="O11" s="20">
        <f t="shared" si="5"/>
        <v>84.691127698795427</v>
      </c>
      <c r="P11" s="20">
        <f t="shared" ref="P11:Q11" si="6">+P6*P13+P9</f>
        <v>84.691127698795427</v>
      </c>
      <c r="Q11" s="20">
        <f t="shared" si="6"/>
        <v>84.691127698795427</v>
      </c>
    </row>
    <row r="12" spans="1:17" x14ac:dyDescent="0.25">
      <c r="A12" s="16" t="s">
        <v>112</v>
      </c>
      <c r="B12" s="17" t="s">
        <v>101</v>
      </c>
      <c r="C12" s="17"/>
      <c r="D12" s="17"/>
      <c r="E12" s="20">
        <f t="shared" ref="E12:O12" si="7">0.5*(E11-E9)+E9</f>
        <v>60.111007464457941</v>
      </c>
      <c r="F12" s="20">
        <f t="shared" ref="F12:L12" si="8">0.5*(F11-F9)+F9</f>
        <v>56.200533790813338</v>
      </c>
      <c r="G12" s="20">
        <f t="shared" ref="G12:H12" si="9">0.5*(G11-G9)+G9</f>
        <v>62.345563849397713</v>
      </c>
      <c r="H12" s="20">
        <f t="shared" si="9"/>
        <v>62.345563849397713</v>
      </c>
      <c r="I12" s="20">
        <f t="shared" ref="I12" si="10">0.5*(I11-I9)+I9</f>
        <v>62.345563849397713</v>
      </c>
      <c r="J12" s="20">
        <f t="shared" ref="J12:K12" si="11">0.5*(J11-J9)+J9</f>
        <v>60.111007464457941</v>
      </c>
      <c r="K12" s="20">
        <f t="shared" si="11"/>
        <v>60.111007464457941</v>
      </c>
      <c r="L12" s="20">
        <f t="shared" si="8"/>
        <v>60.111007464457941</v>
      </c>
      <c r="M12" s="20">
        <f t="shared" ref="M12" si="12">0.5*(M11-M9)+M9</f>
        <v>60.111007464457941</v>
      </c>
      <c r="N12" s="20">
        <f t="shared" si="7"/>
        <v>62.345563849397713</v>
      </c>
      <c r="O12" s="20">
        <f t="shared" si="7"/>
        <v>62.345563849397713</v>
      </c>
      <c r="P12" s="20">
        <f t="shared" ref="P12:Q12" si="13">0.5*(P11-P9)+P9</f>
        <v>62.345563849397713</v>
      </c>
      <c r="Q12" s="20">
        <f t="shared" si="13"/>
        <v>62.345563849397713</v>
      </c>
    </row>
    <row r="13" spans="1:17" x14ac:dyDescent="0.25">
      <c r="A13" s="16" t="s">
        <v>113</v>
      </c>
      <c r="B13" s="2" t="s">
        <v>102</v>
      </c>
      <c r="C13" s="2"/>
      <c r="D13" s="2"/>
      <c r="E13" s="4">
        <f t="shared" ref="E13:O13" si="14">+E97</f>
        <v>1.6759172887048284</v>
      </c>
      <c r="F13" s="4">
        <f t="shared" ref="F13:L13" si="15">+F97</f>
        <v>44.691127698795427</v>
      </c>
      <c r="G13" s="4">
        <f t="shared" ref="G13:H13" si="16">+G97</f>
        <v>44.691127698795427</v>
      </c>
      <c r="H13" s="4">
        <f t="shared" si="16"/>
        <v>44.691127698795427</v>
      </c>
      <c r="I13" s="4">
        <f t="shared" ref="I13" si="17">+I97</f>
        <v>44.691127698795427</v>
      </c>
      <c r="J13" s="4">
        <f t="shared" ref="J13:K13" si="18">+J97</f>
        <v>1.6759172887048284</v>
      </c>
      <c r="K13" s="4">
        <f t="shared" si="18"/>
        <v>1.6759172887048284</v>
      </c>
      <c r="L13" s="4">
        <f t="shared" si="15"/>
        <v>1.6759172887048284</v>
      </c>
      <c r="M13" s="4">
        <f t="shared" ref="M13" si="19">+M97</f>
        <v>1.6759172887048284</v>
      </c>
      <c r="N13" s="4">
        <f t="shared" si="14"/>
        <v>44.691127698795427</v>
      </c>
      <c r="O13" s="4">
        <f t="shared" si="14"/>
        <v>44.691127698795427</v>
      </c>
      <c r="P13" s="4">
        <f t="shared" ref="P13:Q13" si="20">+P97</f>
        <v>44.691127698795427</v>
      </c>
      <c r="Q13" s="4">
        <f t="shared" si="20"/>
        <v>44.691127698795427</v>
      </c>
    </row>
    <row r="14" spans="1:17" x14ac:dyDescent="0.25">
      <c r="A14" s="16" t="s">
        <v>114</v>
      </c>
      <c r="B14" s="2" t="s">
        <v>100</v>
      </c>
      <c r="C14" s="2"/>
      <c r="D14" s="2"/>
      <c r="E14" s="4">
        <f t="shared" ref="E14:Q14" si="21">+E12/E13</f>
        <v>35.86752632101107</v>
      </c>
      <c r="F14" s="4">
        <f>+F12/F13</f>
        <v>1.2575322370379149</v>
      </c>
      <c r="G14" s="4">
        <f t="shared" ref="G14:H14" si="22">+G12/G13</f>
        <v>1.3950322370379151</v>
      </c>
      <c r="H14" s="4">
        <f t="shared" si="22"/>
        <v>1.3950322370379151</v>
      </c>
      <c r="I14" s="4">
        <f t="shared" ref="I14" si="23">+I12/I13</f>
        <v>1.3950322370379151</v>
      </c>
      <c r="J14" s="4">
        <f t="shared" si="21"/>
        <v>35.86752632101107</v>
      </c>
      <c r="K14" s="4">
        <f t="shared" si="21"/>
        <v>35.86752632101107</v>
      </c>
      <c r="L14" s="4">
        <f t="shared" si="21"/>
        <v>35.86752632101107</v>
      </c>
      <c r="M14" s="4">
        <f t="shared" si="21"/>
        <v>35.86752632101107</v>
      </c>
      <c r="N14" s="4">
        <f t="shared" si="21"/>
        <v>1.3950322370379151</v>
      </c>
      <c r="O14" s="4">
        <f t="shared" si="21"/>
        <v>1.3950322370379151</v>
      </c>
      <c r="P14" s="4">
        <f t="shared" si="21"/>
        <v>1.3950322370379151</v>
      </c>
      <c r="Q14" s="4">
        <f t="shared" si="21"/>
        <v>1.3950322370379151</v>
      </c>
    </row>
    <row r="15" spans="1:17" x14ac:dyDescent="0.25">
      <c r="A15" s="24" t="s">
        <v>37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263</v>
      </c>
      <c r="B16" s="2" t="s">
        <v>104</v>
      </c>
      <c r="C16" s="16"/>
      <c r="D16" s="2"/>
      <c r="E16" s="4">
        <f t="shared" ref="E16:L16" si="24">+E109</f>
        <v>1.2280534082803671</v>
      </c>
      <c r="F16" s="4">
        <f t="shared" si="24"/>
        <v>4.9699050016794581E-2</v>
      </c>
      <c r="G16" s="4">
        <f t="shared" si="24"/>
        <v>5.5100993476646223E-2</v>
      </c>
      <c r="H16" s="4">
        <f t="shared" si="24"/>
        <v>5.5100993476646223E-2</v>
      </c>
      <c r="I16" s="4">
        <f t="shared" si="24"/>
        <v>5.5100993476646223E-2</v>
      </c>
      <c r="J16" s="4">
        <f t="shared" si="24"/>
        <v>1.2280534082803671</v>
      </c>
      <c r="K16" s="4">
        <f t="shared" si="24"/>
        <v>1.2280534082803671</v>
      </c>
      <c r="L16" s="4">
        <f t="shared" si="24"/>
        <v>1.2280534082803671</v>
      </c>
      <c r="M16" s="4">
        <f>+M109*M36</f>
        <v>0.36841602248411021</v>
      </c>
      <c r="N16" s="4">
        <f>+N109</f>
        <v>5.5100993476646223E-2</v>
      </c>
      <c r="O16" s="4">
        <f>+O109</f>
        <v>5.5100993476646223E-2</v>
      </c>
      <c r="P16" s="4">
        <f>+P109</f>
        <v>5.5100993476646223E-2</v>
      </c>
      <c r="Q16" s="4">
        <f>+Q109</f>
        <v>5.5100993476646223E-2</v>
      </c>
    </row>
    <row r="17" spans="1:17" x14ac:dyDescent="0.25">
      <c r="A17" s="16" t="s">
        <v>262</v>
      </c>
      <c r="B17" s="23" t="s">
        <v>104</v>
      </c>
      <c r="C17" s="16"/>
      <c r="D17" s="2" t="s">
        <v>330</v>
      </c>
      <c r="E17" s="4">
        <f>+E126</f>
        <v>1.7230283889890226</v>
      </c>
      <c r="F17" s="4">
        <f>+F126</f>
        <v>2.313599055089743</v>
      </c>
      <c r="G17" s="4">
        <f t="shared" ref="G17:M17" si="25">+G126*G36</f>
        <v>1.3865350171088711</v>
      </c>
      <c r="H17" s="4">
        <f t="shared" si="25"/>
        <v>0.83192101026532261</v>
      </c>
      <c r="I17" s="4">
        <f t="shared" si="25"/>
        <v>0.69326750855443564</v>
      </c>
      <c r="J17" s="4">
        <f t="shared" si="25"/>
        <v>1.0338170333934136</v>
      </c>
      <c r="K17" s="4">
        <f t="shared" si="25"/>
        <v>0.62029022003604806</v>
      </c>
      <c r="L17" s="4">
        <f t="shared" si="25"/>
        <v>0.51690851669670679</v>
      </c>
      <c r="M17" s="4">
        <f t="shared" si="25"/>
        <v>0.51690851669670679</v>
      </c>
      <c r="N17" s="4">
        <f>+N126</f>
        <v>2.3108916951814518</v>
      </c>
      <c r="O17" s="4">
        <f>+O126*O36</f>
        <v>1.3865350171088711</v>
      </c>
      <c r="P17" s="4">
        <f>+P126*P36</f>
        <v>0.83192101026532261</v>
      </c>
      <c r="Q17" s="4">
        <f>+Q126*Q36</f>
        <v>0.69326750855443564</v>
      </c>
    </row>
    <row r="18" spans="1:17" x14ac:dyDescent="0.25">
      <c r="A18" s="16" t="s">
        <v>261</v>
      </c>
      <c r="B18" s="2" t="s">
        <v>104</v>
      </c>
      <c r="C18" s="16"/>
      <c r="D18" s="2"/>
      <c r="E18" s="4">
        <f t="shared" ref="E18:Q18" si="26">+E16+E17</f>
        <v>2.9510817972693895</v>
      </c>
      <c r="F18" s="4">
        <f t="shared" si="26"/>
        <v>2.3632981051065376</v>
      </c>
      <c r="G18" s="4">
        <f t="shared" ref="G18:H18" si="27">+G16+G17</f>
        <v>1.4416360105855173</v>
      </c>
      <c r="H18" s="4">
        <f t="shared" si="27"/>
        <v>0.88702200374196882</v>
      </c>
      <c r="I18" s="4">
        <f t="shared" ref="I18" si="28">+I16+I17</f>
        <v>0.74836850203108185</v>
      </c>
      <c r="J18" s="4">
        <f t="shared" si="26"/>
        <v>2.2618704416737807</v>
      </c>
      <c r="K18" s="4">
        <f t="shared" si="26"/>
        <v>1.8483436283164152</v>
      </c>
      <c r="L18" s="4">
        <f t="shared" si="26"/>
        <v>1.744961924977074</v>
      </c>
      <c r="M18" s="4">
        <f t="shared" si="26"/>
        <v>0.88532453918081699</v>
      </c>
      <c r="N18" s="4">
        <f t="shared" si="26"/>
        <v>2.365992688658098</v>
      </c>
      <c r="O18" s="4">
        <f t="shared" si="26"/>
        <v>1.4416360105855173</v>
      </c>
      <c r="P18" s="4">
        <f t="shared" si="26"/>
        <v>0.88702200374196882</v>
      </c>
      <c r="Q18" s="4">
        <f t="shared" si="26"/>
        <v>0.74836850203108185</v>
      </c>
    </row>
    <row r="19" spans="1:17" x14ac:dyDescent="0.25">
      <c r="A19" s="24" t="s">
        <v>143</v>
      </c>
      <c r="B19" s="2"/>
      <c r="C19" s="2"/>
    </row>
    <row r="20" spans="1:17" x14ac:dyDescent="0.25">
      <c r="A20" s="16" t="s">
        <v>260</v>
      </c>
      <c r="B20" s="2" t="s">
        <v>104</v>
      </c>
      <c r="C20" s="16"/>
      <c r="D20" s="2"/>
      <c r="E20" s="4">
        <f t="shared" ref="E20:Q20" si="29">+E115</f>
        <v>1.2861088475161957</v>
      </c>
      <c r="F20" s="4">
        <f t="shared" si="29"/>
        <v>0.12765308154476263</v>
      </c>
      <c r="G20" s="4">
        <f t="shared" ref="G20:H20" si="30">+G115</f>
        <v>0.1329638036587267</v>
      </c>
      <c r="H20" s="4">
        <f t="shared" si="30"/>
        <v>0.1329638036587267</v>
      </c>
      <c r="I20" s="4">
        <f t="shared" ref="I20" si="31">+I115</f>
        <v>0.1329638036587267</v>
      </c>
      <c r="J20" s="4">
        <f t="shared" si="29"/>
        <v>1.2861088475161957</v>
      </c>
      <c r="K20" s="4">
        <f t="shared" si="29"/>
        <v>1.2861088475161957</v>
      </c>
      <c r="L20" s="4">
        <f t="shared" si="29"/>
        <v>1.2861088475161957</v>
      </c>
      <c r="M20" s="4">
        <f t="shared" si="29"/>
        <v>1.2861088475161957</v>
      </c>
      <c r="N20" s="4">
        <f t="shared" si="29"/>
        <v>0.1329638036587267</v>
      </c>
      <c r="O20" s="4">
        <f t="shared" si="29"/>
        <v>0.1329638036587267</v>
      </c>
      <c r="P20" s="4">
        <f t="shared" si="29"/>
        <v>0.1329638036587267</v>
      </c>
      <c r="Q20" s="4">
        <f t="shared" si="29"/>
        <v>0.1329638036587267</v>
      </c>
    </row>
    <row r="21" spans="1:17" x14ac:dyDescent="0.25">
      <c r="A21" s="16" t="s">
        <v>259</v>
      </c>
      <c r="B21" s="2" t="s">
        <v>104</v>
      </c>
      <c r="C21" s="16"/>
      <c r="D21" s="2"/>
      <c r="E21" s="4">
        <f t="shared" ref="E21:Q21" si="32">+E147</f>
        <v>0.26794035493950874</v>
      </c>
      <c r="F21" s="4">
        <f t="shared" si="32"/>
        <v>0.29817817619347864</v>
      </c>
      <c r="G21" s="4">
        <f t="shared" ref="G21:H21" si="33">+G147</f>
        <v>0.29803955660114839</v>
      </c>
      <c r="H21" s="4">
        <f t="shared" si="33"/>
        <v>0.29803955660114839</v>
      </c>
      <c r="I21" s="4">
        <f t="shared" ref="I21" si="34">+I147</f>
        <v>0.29803955660114839</v>
      </c>
      <c r="J21" s="4">
        <f t="shared" si="32"/>
        <v>0.26794035493950874</v>
      </c>
      <c r="K21" s="4">
        <f t="shared" si="32"/>
        <v>0.26794035493950874</v>
      </c>
      <c r="L21" s="4">
        <f t="shared" si="32"/>
        <v>0.26794035493950874</v>
      </c>
      <c r="M21" s="4">
        <f t="shared" si="32"/>
        <v>0.26794035493950874</v>
      </c>
      <c r="N21" s="4">
        <f t="shared" si="32"/>
        <v>0.29803955660114839</v>
      </c>
      <c r="O21" s="4">
        <f t="shared" si="32"/>
        <v>0.29803955660114839</v>
      </c>
      <c r="P21" s="4">
        <f t="shared" si="32"/>
        <v>0.29803955660114839</v>
      </c>
      <c r="Q21" s="4">
        <f t="shared" si="32"/>
        <v>0.29803955660114839</v>
      </c>
    </row>
    <row r="22" spans="1:17" x14ac:dyDescent="0.25">
      <c r="A22" s="16" t="s">
        <v>258</v>
      </c>
      <c r="B22" s="2" t="s">
        <v>104</v>
      </c>
      <c r="C22" s="16"/>
      <c r="D22" s="2"/>
      <c r="E22" s="4">
        <f t="shared" ref="E22:Q22" si="35">+E20+E21</f>
        <v>1.5540492024557044</v>
      </c>
      <c r="F22" s="4">
        <f t="shared" si="35"/>
        <v>0.42583125773824126</v>
      </c>
      <c r="G22" s="4">
        <f t="shared" ref="G22:H22" si="36">+G20+G21</f>
        <v>0.43100336025987507</v>
      </c>
      <c r="H22" s="4">
        <f t="shared" si="36"/>
        <v>0.43100336025987507</v>
      </c>
      <c r="I22" s="4">
        <f t="shared" ref="I22" si="37">+I20+I21</f>
        <v>0.43100336025987507</v>
      </c>
      <c r="J22" s="4">
        <f t="shared" si="35"/>
        <v>1.5540492024557044</v>
      </c>
      <c r="K22" s="4">
        <f t="shared" si="35"/>
        <v>1.5540492024557044</v>
      </c>
      <c r="L22" s="4">
        <f t="shared" si="35"/>
        <v>1.5540492024557044</v>
      </c>
      <c r="M22" s="4">
        <f t="shared" si="35"/>
        <v>1.5540492024557044</v>
      </c>
      <c r="N22" s="4">
        <f t="shared" si="35"/>
        <v>0.43100336025987507</v>
      </c>
      <c r="O22" s="4">
        <f t="shared" si="35"/>
        <v>0.43100336025987507</v>
      </c>
      <c r="P22" s="4">
        <f t="shared" si="35"/>
        <v>0.43100336025987507</v>
      </c>
      <c r="Q22" s="4">
        <f t="shared" si="35"/>
        <v>0.43100336025987507</v>
      </c>
    </row>
    <row r="23" spans="1:17" x14ac:dyDescent="0.25">
      <c r="A23" s="16" t="s">
        <v>257</v>
      </c>
      <c r="B23" s="2" t="s">
        <v>103</v>
      </c>
      <c r="C23" s="23"/>
      <c r="D23" s="2"/>
      <c r="E23" s="4">
        <f t="shared" ref="E23:M23" si="38">+E121</f>
        <v>65.87613613919612</v>
      </c>
      <c r="F23" s="4">
        <f t="shared" si="38"/>
        <v>73.731831860953264</v>
      </c>
      <c r="G23" s="4">
        <f t="shared" ref="G23:H23" si="39">+G121</f>
        <v>73.695818904554244</v>
      </c>
      <c r="H23" s="4">
        <f t="shared" si="39"/>
        <v>73.695818904554244</v>
      </c>
      <c r="I23" s="4">
        <f t="shared" ref="I23" si="40">+I121</f>
        <v>73.695818904554244</v>
      </c>
      <c r="J23" s="4">
        <f t="shared" si="38"/>
        <v>65.87613613919612</v>
      </c>
      <c r="K23" s="4">
        <f t="shared" si="38"/>
        <v>65.87613613919612</v>
      </c>
      <c r="L23" s="4">
        <f t="shared" si="38"/>
        <v>65.87613613919612</v>
      </c>
      <c r="M23" s="4">
        <f t="shared" si="38"/>
        <v>65.87613613919612</v>
      </c>
      <c r="N23" s="4">
        <f t="shared" ref="N23:Q23" si="41">+N121</f>
        <v>73.695818904554244</v>
      </c>
      <c r="O23" s="4">
        <f t="shared" ref="O23:P23" si="42">+O121</f>
        <v>73.695818904554244</v>
      </c>
      <c r="P23" s="4">
        <f t="shared" si="42"/>
        <v>73.695818904554244</v>
      </c>
      <c r="Q23" s="4">
        <f t="shared" si="41"/>
        <v>73.695818904554244</v>
      </c>
    </row>
    <row r="24" spans="1:17" x14ac:dyDescent="0.25">
      <c r="A24" s="16" t="s">
        <v>256</v>
      </c>
      <c r="B24" s="2" t="s">
        <v>104</v>
      </c>
      <c r="C24" s="23"/>
      <c r="D24" s="2"/>
      <c r="E24" s="4">
        <f t="shared" ref="E24:M25" si="43">+E142</f>
        <v>10.391301714596796</v>
      </c>
      <c r="F24" s="4">
        <f t="shared" si="43"/>
        <v>11.630459157746767</v>
      </c>
      <c r="G24" s="4">
        <f t="shared" ref="G24:H24" si="44">+G142</f>
        <v>11.624778474004385</v>
      </c>
      <c r="H24" s="4">
        <f t="shared" si="44"/>
        <v>11.624778474004385</v>
      </c>
      <c r="I24" s="4">
        <f t="shared" ref="I24" si="45">+I142</f>
        <v>11.624778474004385</v>
      </c>
      <c r="J24" s="4">
        <f t="shared" si="43"/>
        <v>10.391301714596796</v>
      </c>
      <c r="K24" s="4">
        <f t="shared" ref="K24:L24" si="46">+K142</f>
        <v>10.391301714596796</v>
      </c>
      <c r="L24" s="4">
        <f t="shared" si="46"/>
        <v>10.391301714596796</v>
      </c>
      <c r="M24" s="4">
        <f t="shared" si="43"/>
        <v>10.391301714596796</v>
      </c>
      <c r="N24" s="4">
        <f t="shared" ref="N24:Q25" si="47">+N142</f>
        <v>11.624778474004385</v>
      </c>
      <c r="O24" s="4">
        <f t="shared" ref="O24:P24" si="48">+O142</f>
        <v>11.624778474004385</v>
      </c>
      <c r="P24" s="4">
        <f t="shared" si="48"/>
        <v>11.624778474004385</v>
      </c>
      <c r="Q24" s="4">
        <f t="shared" si="47"/>
        <v>11.624778474004385</v>
      </c>
    </row>
    <row r="25" spans="1:17" x14ac:dyDescent="0.25">
      <c r="A25" s="16" t="s">
        <v>255</v>
      </c>
      <c r="B25" s="2" t="s">
        <v>104</v>
      </c>
      <c r="C25" s="23"/>
      <c r="D25" s="2"/>
      <c r="E25" s="4">
        <f t="shared" si="43"/>
        <v>10.980297897618742</v>
      </c>
      <c r="F25" s="4">
        <f t="shared" si="43"/>
        <v>12.219455340768715</v>
      </c>
      <c r="G25" s="4">
        <f t="shared" ref="G25:H25" si="49">+G143</f>
        <v>12.213774657026333</v>
      </c>
      <c r="H25" s="4">
        <f t="shared" si="49"/>
        <v>12.213774657026333</v>
      </c>
      <c r="I25" s="4">
        <f t="shared" ref="I25" si="50">+I143</f>
        <v>12.213774657026333</v>
      </c>
      <c r="J25" s="4">
        <f t="shared" si="43"/>
        <v>10.980297897618742</v>
      </c>
      <c r="K25" s="4">
        <f t="shared" ref="K25:L25" si="51">+K143</f>
        <v>10.980297897618742</v>
      </c>
      <c r="L25" s="4">
        <f t="shared" si="51"/>
        <v>10.980297897618742</v>
      </c>
      <c r="M25" s="4">
        <f t="shared" si="43"/>
        <v>10.980297897618742</v>
      </c>
      <c r="N25" s="4">
        <f t="shared" si="47"/>
        <v>12.213774657026333</v>
      </c>
      <c r="O25" s="4">
        <f t="shared" ref="O25:P25" si="52">+O143</f>
        <v>12.213774657026333</v>
      </c>
      <c r="P25" s="4">
        <f t="shared" si="52"/>
        <v>12.213774657026333</v>
      </c>
      <c r="Q25" s="4">
        <f t="shared" si="47"/>
        <v>12.213774657026333</v>
      </c>
    </row>
    <row r="26" spans="1:17" x14ac:dyDescent="0.25">
      <c r="A26" s="24" t="s">
        <v>39</v>
      </c>
      <c r="B26" s="24"/>
      <c r="C26" s="24"/>
    </row>
    <row r="27" spans="1:17" x14ac:dyDescent="0.25">
      <c r="A27" s="16" t="s">
        <v>253</v>
      </c>
      <c r="B27" s="23" t="s">
        <v>105</v>
      </c>
      <c r="C27" s="16"/>
      <c r="D27" s="2"/>
      <c r="E27" s="4">
        <f>+E16*E$93/E$88</f>
        <v>1.4530336115042402</v>
      </c>
      <c r="F27" s="4">
        <f t="shared" ref="F27:Q27" si="53">+F16*F$93/F$88</f>
        <v>5.8803949117615419E-2</v>
      </c>
      <c r="G27" s="4">
        <f t="shared" si="53"/>
        <v>6.5195532221155775E-2</v>
      </c>
      <c r="H27" s="4">
        <f t="shared" si="53"/>
        <v>6.5195532221155775E-2</v>
      </c>
      <c r="I27" s="4">
        <f t="shared" si="53"/>
        <v>6.5195532221155775E-2</v>
      </c>
      <c r="J27" s="4">
        <f t="shared" si="53"/>
        <v>1.4530336115042402</v>
      </c>
      <c r="K27" s="4">
        <f t="shared" si="53"/>
        <v>1.4530336115042402</v>
      </c>
      <c r="L27" s="4">
        <f t="shared" si="53"/>
        <v>1.4530336115042402</v>
      </c>
      <c r="M27" s="4">
        <f t="shared" si="53"/>
        <v>0.43591008345127213</v>
      </c>
      <c r="N27" s="4">
        <f t="shared" si="53"/>
        <v>6.5195532221155775E-2</v>
      </c>
      <c r="O27" s="4">
        <f t="shared" si="53"/>
        <v>6.5195532221155775E-2</v>
      </c>
      <c r="P27" s="4">
        <f t="shared" si="53"/>
        <v>6.5195532221155775E-2</v>
      </c>
      <c r="Q27" s="4">
        <f t="shared" si="53"/>
        <v>6.5195532221155775E-2</v>
      </c>
    </row>
    <row r="28" spans="1:17" x14ac:dyDescent="0.25">
      <c r="A28" s="16" t="s">
        <v>252</v>
      </c>
      <c r="B28" s="23" t="s">
        <v>105</v>
      </c>
      <c r="C28" s="16"/>
      <c r="D28" s="2" t="s">
        <v>330</v>
      </c>
      <c r="E28" s="4">
        <f t="shared" ref="E28:Q28" si="54">+E17*E$93/E$88</f>
        <v>2.0386883387122778</v>
      </c>
      <c r="F28" s="4">
        <f t="shared" si="54"/>
        <v>2.7374519446163657</v>
      </c>
      <c r="G28" s="4">
        <f t="shared" si="54"/>
        <v>1.6405491567406165</v>
      </c>
      <c r="H28" s="4">
        <f t="shared" si="54"/>
        <v>0.98432949404436987</v>
      </c>
      <c r="I28" s="4">
        <f t="shared" si="54"/>
        <v>0.82027457837030837</v>
      </c>
      <c r="J28" s="4">
        <f t="shared" si="54"/>
        <v>1.2232130032273667</v>
      </c>
      <c r="K28" s="4">
        <f t="shared" si="54"/>
        <v>0.73392780193641993</v>
      </c>
      <c r="L28" s="4">
        <f t="shared" si="54"/>
        <v>0.61160650161368335</v>
      </c>
      <c r="M28" s="4">
        <f t="shared" si="54"/>
        <v>0.61160650161368335</v>
      </c>
      <c r="N28" s="4">
        <f t="shared" si="54"/>
        <v>2.7342485945676942</v>
      </c>
      <c r="O28" s="4">
        <f t="shared" si="54"/>
        <v>1.6405491567406165</v>
      </c>
      <c r="P28" s="4">
        <f t="shared" si="54"/>
        <v>0.98432949404436987</v>
      </c>
      <c r="Q28" s="4">
        <f t="shared" si="54"/>
        <v>0.82027457837030837</v>
      </c>
    </row>
    <row r="29" spans="1:17" x14ac:dyDescent="0.25">
      <c r="A29" s="16" t="s">
        <v>251</v>
      </c>
      <c r="B29" s="23" t="s">
        <v>105</v>
      </c>
      <c r="C29" s="16"/>
      <c r="D29" s="2"/>
      <c r="E29" s="4">
        <f t="shared" ref="E29:Q29" si="55">+E18*E$93/E$88</f>
        <v>3.4917219502165175</v>
      </c>
      <c r="F29" s="4">
        <f t="shared" si="55"/>
        <v>2.796255893733981</v>
      </c>
      <c r="G29" s="4">
        <f t="shared" si="55"/>
        <v>1.7057446889617722</v>
      </c>
      <c r="H29" s="4">
        <f t="shared" si="55"/>
        <v>1.0495250262655256</v>
      </c>
      <c r="I29" s="4">
        <f t="shared" si="55"/>
        <v>0.88547011059146408</v>
      </c>
      <c r="J29" s="4">
        <f t="shared" si="55"/>
        <v>2.6762466147316069</v>
      </c>
      <c r="K29" s="4">
        <f t="shared" si="55"/>
        <v>2.1869614134406601</v>
      </c>
      <c r="L29" s="4">
        <f t="shared" si="55"/>
        <v>2.0646401131179237</v>
      </c>
      <c r="M29" s="4">
        <f t="shared" si="55"/>
        <v>1.0475165850649555</v>
      </c>
      <c r="N29" s="4">
        <f t="shared" si="55"/>
        <v>2.7994441267888495</v>
      </c>
      <c r="O29" s="4">
        <f t="shared" si="55"/>
        <v>1.7057446889617722</v>
      </c>
      <c r="P29" s="4">
        <f t="shared" si="55"/>
        <v>1.0495250262655256</v>
      </c>
      <c r="Q29" s="4">
        <f t="shared" si="55"/>
        <v>0.88547011059146408</v>
      </c>
    </row>
    <row r="30" spans="1:17" x14ac:dyDescent="0.25">
      <c r="A30" s="24" t="s">
        <v>144</v>
      </c>
      <c r="B30" s="2"/>
      <c r="C30" s="2"/>
      <c r="E30" s="4">
        <f t="shared" ref="E30:Q30" si="56">+E19*E$93/E$88</f>
        <v>0</v>
      </c>
      <c r="F30" s="4">
        <f t="shared" si="56"/>
        <v>0</v>
      </c>
      <c r="G30" s="4">
        <f t="shared" si="56"/>
        <v>0</v>
      </c>
      <c r="H30" s="4">
        <f t="shared" si="56"/>
        <v>0</v>
      </c>
      <c r="I30" s="4">
        <f t="shared" si="56"/>
        <v>0</v>
      </c>
      <c r="J30" s="4">
        <f t="shared" si="56"/>
        <v>0</v>
      </c>
      <c r="K30" s="4">
        <f t="shared" si="56"/>
        <v>0</v>
      </c>
      <c r="L30" s="4">
        <f t="shared" si="56"/>
        <v>0</v>
      </c>
      <c r="M30" s="4">
        <f t="shared" si="56"/>
        <v>0</v>
      </c>
      <c r="N30" s="4">
        <f t="shared" si="56"/>
        <v>0</v>
      </c>
      <c r="O30" s="4">
        <f t="shared" si="56"/>
        <v>0</v>
      </c>
      <c r="P30" s="4">
        <f t="shared" si="56"/>
        <v>0</v>
      </c>
      <c r="Q30" s="4">
        <f t="shared" si="56"/>
        <v>0</v>
      </c>
    </row>
    <row r="31" spans="1:17" x14ac:dyDescent="0.25">
      <c r="A31" s="16" t="s">
        <v>250</v>
      </c>
      <c r="B31" s="23" t="s">
        <v>105</v>
      </c>
      <c r="C31" s="16"/>
      <c r="D31" s="2"/>
      <c r="E31" s="4">
        <f t="shared" ref="E31:Q31" si="57">+E20*E$93/E$88</f>
        <v>1.5217248459175909</v>
      </c>
      <c r="F31" s="4">
        <f t="shared" si="57"/>
        <v>0.15103921119877328</v>
      </c>
      <c r="G31" s="4">
        <f t="shared" si="57"/>
        <v>0.15732286114503596</v>
      </c>
      <c r="H31" s="4">
        <f t="shared" si="57"/>
        <v>0.15732286114503596</v>
      </c>
      <c r="I31" s="4">
        <f t="shared" si="57"/>
        <v>0.15732286114503596</v>
      </c>
      <c r="J31" s="4">
        <f t="shared" si="57"/>
        <v>1.5217248459175909</v>
      </c>
      <c r="K31" s="4">
        <f t="shared" si="57"/>
        <v>1.5217248459175909</v>
      </c>
      <c r="L31" s="4">
        <f t="shared" si="57"/>
        <v>1.5217248459175909</v>
      </c>
      <c r="M31" s="4">
        <f t="shared" si="57"/>
        <v>1.5217248459175909</v>
      </c>
      <c r="N31" s="4">
        <f t="shared" si="57"/>
        <v>0.15732286114503596</v>
      </c>
      <c r="O31" s="4">
        <f t="shared" si="57"/>
        <v>0.15732286114503596</v>
      </c>
      <c r="P31" s="4">
        <f t="shared" si="57"/>
        <v>0.15732286114503596</v>
      </c>
      <c r="Q31" s="4">
        <f t="shared" si="57"/>
        <v>0.15732286114503596</v>
      </c>
    </row>
    <row r="32" spans="1:17" x14ac:dyDescent="0.25">
      <c r="A32" s="16" t="s">
        <v>249</v>
      </c>
      <c r="B32" s="23" t="s">
        <v>105</v>
      </c>
      <c r="C32" s="16"/>
      <c r="D32" s="2"/>
      <c r="E32" s="4">
        <f t="shared" ref="E32:Q32" si="58">+E21*E$93/E$88</f>
        <v>0.31702720661852385</v>
      </c>
      <c r="F32" s="4">
        <f t="shared" si="58"/>
        <v>0.35280461688783743</v>
      </c>
      <c r="G32" s="4">
        <f t="shared" si="58"/>
        <v>0.35264060209376513</v>
      </c>
      <c r="H32" s="4">
        <f t="shared" si="58"/>
        <v>0.35264060209376513</v>
      </c>
      <c r="I32" s="4">
        <f t="shared" si="58"/>
        <v>0.35264060209376513</v>
      </c>
      <c r="J32" s="4">
        <f t="shared" si="58"/>
        <v>0.31702720661852385</v>
      </c>
      <c r="K32" s="4">
        <f t="shared" si="58"/>
        <v>0.31702720661852385</v>
      </c>
      <c r="L32" s="4">
        <f t="shared" si="58"/>
        <v>0.31702720661852385</v>
      </c>
      <c r="M32" s="4">
        <f t="shared" si="58"/>
        <v>0.31702720661852385</v>
      </c>
      <c r="N32" s="4">
        <f t="shared" si="58"/>
        <v>0.35264060209376513</v>
      </c>
      <c r="O32" s="4">
        <f t="shared" si="58"/>
        <v>0.35264060209376513</v>
      </c>
      <c r="P32" s="4">
        <f t="shared" si="58"/>
        <v>0.35264060209376513</v>
      </c>
      <c r="Q32" s="4">
        <f t="shared" si="58"/>
        <v>0.35264060209376513</v>
      </c>
    </row>
    <row r="33" spans="1:30" x14ac:dyDescent="0.25">
      <c r="A33" s="16" t="s">
        <v>248</v>
      </c>
      <c r="B33" s="23" t="s">
        <v>105</v>
      </c>
      <c r="C33" s="16"/>
      <c r="D33" s="2"/>
      <c r="E33" s="4">
        <f t="shared" ref="E33:Q33" si="59">+E22*E$93/E$88</f>
        <v>1.8387520525361145</v>
      </c>
      <c r="F33" s="4">
        <f t="shared" si="59"/>
        <v>0.50384382808661066</v>
      </c>
      <c r="G33" s="4">
        <f t="shared" si="59"/>
        <v>0.50996346323880104</v>
      </c>
      <c r="H33" s="4">
        <f t="shared" si="59"/>
        <v>0.50996346323880104</v>
      </c>
      <c r="I33" s="4">
        <f t="shared" si="59"/>
        <v>0.50996346323880104</v>
      </c>
      <c r="J33" s="4">
        <f t="shared" si="59"/>
        <v>1.8387520525361145</v>
      </c>
      <c r="K33" s="4">
        <f t="shared" si="59"/>
        <v>1.8387520525361145</v>
      </c>
      <c r="L33" s="4">
        <f t="shared" si="59"/>
        <v>1.8387520525361145</v>
      </c>
      <c r="M33" s="4">
        <f t="shared" si="59"/>
        <v>1.8387520525361145</v>
      </c>
      <c r="N33" s="4">
        <f t="shared" si="59"/>
        <v>0.50996346323880104</v>
      </c>
      <c r="O33" s="4">
        <f t="shared" si="59"/>
        <v>0.50996346323880104</v>
      </c>
      <c r="P33" s="4">
        <f t="shared" si="59"/>
        <v>0.50996346323880104</v>
      </c>
      <c r="Q33" s="4">
        <f t="shared" si="59"/>
        <v>0.50996346323880104</v>
      </c>
    </row>
    <row r="34" spans="1:30" x14ac:dyDescent="0.25">
      <c r="A34" s="16" t="s">
        <v>247</v>
      </c>
      <c r="B34" s="23" t="s">
        <v>106</v>
      </c>
      <c r="C34" s="23"/>
      <c r="D34" s="2"/>
      <c r="E34" s="4">
        <f t="shared" ref="E34:Q34" si="60">+E23*E$93/E$88</f>
        <v>77.944688204006837</v>
      </c>
      <c r="F34" s="4">
        <f t="shared" si="60"/>
        <v>87.23955261991766</v>
      </c>
      <c r="G34" s="4">
        <f t="shared" si="60"/>
        <v>87.196942065894049</v>
      </c>
      <c r="H34" s="4">
        <f t="shared" si="60"/>
        <v>87.196942065894049</v>
      </c>
      <c r="I34" s="4">
        <f t="shared" si="60"/>
        <v>87.196942065894049</v>
      </c>
      <c r="J34" s="4">
        <f t="shared" si="60"/>
        <v>77.944688204006837</v>
      </c>
      <c r="K34" s="4">
        <f t="shared" si="60"/>
        <v>77.944688204006837</v>
      </c>
      <c r="L34" s="4">
        <f t="shared" si="60"/>
        <v>77.944688204006837</v>
      </c>
      <c r="M34" s="4">
        <f t="shared" si="60"/>
        <v>77.944688204006837</v>
      </c>
      <c r="N34" s="4">
        <f t="shared" si="60"/>
        <v>87.196942065894049</v>
      </c>
      <c r="O34" s="4">
        <f t="shared" si="60"/>
        <v>87.196942065894049</v>
      </c>
      <c r="P34" s="4">
        <f t="shared" si="60"/>
        <v>87.196942065894049</v>
      </c>
      <c r="Q34" s="4">
        <f t="shared" si="60"/>
        <v>87.196942065894049</v>
      </c>
    </row>
    <row r="35" spans="1:30" x14ac:dyDescent="0.25">
      <c r="A35" s="16" t="s">
        <v>254</v>
      </c>
      <c r="B35" s="23" t="s">
        <v>105</v>
      </c>
      <c r="C35" s="23"/>
      <c r="D35" s="2"/>
      <c r="E35" s="4">
        <f t="shared" ref="E35:Q35" si="61">+E24*E$93/E$88</f>
        <v>12.29499511730004</v>
      </c>
      <c r="F35" s="4">
        <f t="shared" si="61"/>
        <v>13.761167030265812</v>
      </c>
      <c r="G35" s="4">
        <f t="shared" si="61"/>
        <v>13.754445641474126</v>
      </c>
      <c r="H35" s="4">
        <f t="shared" si="61"/>
        <v>13.754445641474126</v>
      </c>
      <c r="I35" s="4">
        <f t="shared" si="61"/>
        <v>13.754445641474126</v>
      </c>
      <c r="J35" s="4">
        <f t="shared" si="61"/>
        <v>12.29499511730004</v>
      </c>
      <c r="K35" s="4">
        <f t="shared" si="61"/>
        <v>12.29499511730004</v>
      </c>
      <c r="L35" s="4">
        <f t="shared" si="61"/>
        <v>12.29499511730004</v>
      </c>
      <c r="M35" s="4">
        <f t="shared" si="61"/>
        <v>12.29499511730004</v>
      </c>
      <c r="N35" s="4">
        <f t="shared" si="61"/>
        <v>13.754445641474126</v>
      </c>
      <c r="O35" s="4">
        <f t="shared" si="61"/>
        <v>13.754445641474126</v>
      </c>
      <c r="P35" s="4">
        <f t="shared" si="61"/>
        <v>13.754445641474126</v>
      </c>
      <c r="Q35" s="4">
        <f t="shared" si="61"/>
        <v>13.754445641474126</v>
      </c>
    </row>
    <row r="36" spans="1:30" x14ac:dyDescent="0.25">
      <c r="A36" s="16" t="s">
        <v>40</v>
      </c>
      <c r="B36" s="23"/>
      <c r="C36" s="23"/>
      <c r="D36" s="2"/>
      <c r="E36" s="4">
        <f>1-E10</f>
        <v>1</v>
      </c>
      <c r="F36" s="4">
        <f t="shared" ref="F36:Q36" si="62">1-F10</f>
        <v>1</v>
      </c>
      <c r="G36" s="4">
        <f t="shared" si="62"/>
        <v>0.6</v>
      </c>
      <c r="H36" s="4">
        <f t="shared" si="62"/>
        <v>0.36</v>
      </c>
      <c r="I36" s="4">
        <f t="shared" si="62"/>
        <v>0.30000000000000004</v>
      </c>
      <c r="J36" s="4">
        <f t="shared" si="62"/>
        <v>0.6</v>
      </c>
      <c r="K36" s="4">
        <f t="shared" si="62"/>
        <v>0.36</v>
      </c>
      <c r="L36" s="4">
        <f t="shared" si="62"/>
        <v>0.30000000000000004</v>
      </c>
      <c r="M36" s="4">
        <f t="shared" si="62"/>
        <v>0.30000000000000004</v>
      </c>
      <c r="N36" s="4">
        <f t="shared" si="62"/>
        <v>1</v>
      </c>
      <c r="O36" s="4">
        <f t="shared" si="62"/>
        <v>0.6</v>
      </c>
      <c r="P36" s="4">
        <f t="shared" si="62"/>
        <v>0.36</v>
      </c>
      <c r="Q36" s="4">
        <f t="shared" si="62"/>
        <v>0.30000000000000004</v>
      </c>
    </row>
    <row r="37" spans="1:30" s="2" customFormat="1" x14ac:dyDescent="0.25">
      <c r="A37" s="29" t="s">
        <v>246</v>
      </c>
      <c r="B37" s="29"/>
      <c r="C37" s="29"/>
      <c r="E37" s="4">
        <f>1-E36</f>
        <v>0</v>
      </c>
      <c r="F37" s="4">
        <f t="shared" ref="F37:Q37" si="63">1-F36</f>
        <v>0</v>
      </c>
      <c r="G37" s="4">
        <f t="shared" si="63"/>
        <v>0.4</v>
      </c>
      <c r="H37" s="4">
        <f t="shared" si="63"/>
        <v>0.64</v>
      </c>
      <c r="I37" s="4">
        <f t="shared" si="63"/>
        <v>0.7</v>
      </c>
      <c r="J37" s="4">
        <f t="shared" si="63"/>
        <v>0.4</v>
      </c>
      <c r="K37" s="4">
        <f t="shared" si="63"/>
        <v>0.64</v>
      </c>
      <c r="L37" s="4">
        <f t="shared" si="63"/>
        <v>0.7</v>
      </c>
      <c r="M37" s="4">
        <f t="shared" si="63"/>
        <v>0.7</v>
      </c>
      <c r="N37" s="4">
        <f t="shared" si="63"/>
        <v>0</v>
      </c>
      <c r="O37" s="4">
        <f t="shared" si="63"/>
        <v>0.4</v>
      </c>
      <c r="P37" s="4">
        <f t="shared" si="63"/>
        <v>0.64</v>
      </c>
      <c r="Q37" s="4">
        <f t="shared" si="6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120</v>
      </c>
      <c r="B38" s="23" t="s">
        <v>136</v>
      </c>
      <c r="C38" s="2" t="s">
        <v>126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121</v>
      </c>
      <c r="B39" s="23" t="s">
        <v>136</v>
      </c>
      <c r="C39" s="2" t="s">
        <v>126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123</v>
      </c>
      <c r="B40" s="23" t="s">
        <v>118</v>
      </c>
      <c r="C40" s="2" t="s">
        <v>315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125</v>
      </c>
      <c r="B41" s="23" t="s">
        <v>124</v>
      </c>
      <c r="C41" s="2" t="s">
        <v>316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127</v>
      </c>
      <c r="B42" s="23" t="s">
        <v>118</v>
      </c>
      <c r="C42" s="2" t="s">
        <v>316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134</v>
      </c>
      <c r="B43" s="23" t="s">
        <v>119</v>
      </c>
      <c r="C43" s="2" t="s">
        <v>130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133</v>
      </c>
      <c r="B44" s="2" t="s">
        <v>132</v>
      </c>
      <c r="C44" s="2" t="s">
        <v>131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140</v>
      </c>
      <c r="B45" s="23" t="s">
        <v>116</v>
      </c>
      <c r="C45" s="23" t="s">
        <v>313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141</v>
      </c>
      <c r="B46" s="23" t="s">
        <v>116</v>
      </c>
      <c r="C46" s="23" t="s">
        <v>302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122</v>
      </c>
      <c r="B47" s="23" t="s">
        <v>278</v>
      </c>
      <c r="C47" s="16"/>
      <c r="E47" s="4">
        <f>E39+E38</f>
        <v>160.80000000000001</v>
      </c>
      <c r="F47" s="4">
        <f t="shared" ref="F47:Q47" si="64">F39+F38</f>
        <v>160.80000000000001</v>
      </c>
      <c r="G47" s="4">
        <f t="shared" ref="G47:H47" si="65">G39+G38</f>
        <v>160.80000000000001</v>
      </c>
      <c r="H47" s="4">
        <f t="shared" si="65"/>
        <v>160.80000000000001</v>
      </c>
      <c r="I47" s="4">
        <f t="shared" ref="I47" si="66">I39+I38</f>
        <v>160.80000000000001</v>
      </c>
      <c r="J47" s="4">
        <f t="shared" si="64"/>
        <v>160.80000000000001</v>
      </c>
      <c r="K47" s="4">
        <f t="shared" si="64"/>
        <v>160.80000000000001</v>
      </c>
      <c r="L47" s="4">
        <f t="shared" si="64"/>
        <v>160.80000000000001</v>
      </c>
      <c r="M47" s="4">
        <f t="shared" si="64"/>
        <v>160.80000000000001</v>
      </c>
      <c r="N47" s="4">
        <f t="shared" si="64"/>
        <v>160.80000000000001</v>
      </c>
      <c r="O47" s="4">
        <f t="shared" si="64"/>
        <v>160.80000000000001</v>
      </c>
      <c r="P47" s="4">
        <f t="shared" si="64"/>
        <v>160.80000000000001</v>
      </c>
      <c r="Q47" s="4">
        <f t="shared" si="6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266</v>
      </c>
      <c r="B48" s="23" t="s">
        <v>278</v>
      </c>
      <c r="C48" s="16"/>
      <c r="E48" s="31">
        <f>E39*E40*E57</f>
        <v>9.2204999999999995</v>
      </c>
      <c r="F48" s="31">
        <f t="shared" ref="F48:Q48" si="67">F39*F40*F57</f>
        <v>13.66</v>
      </c>
      <c r="G48" s="31">
        <f t="shared" si="67"/>
        <v>13.66</v>
      </c>
      <c r="H48" s="31">
        <f t="shared" si="67"/>
        <v>13.66</v>
      </c>
      <c r="I48" s="31">
        <f t="shared" si="67"/>
        <v>13.66</v>
      </c>
      <c r="J48" s="31">
        <f t="shared" si="67"/>
        <v>9.2204999999999995</v>
      </c>
      <c r="K48" s="31">
        <f t="shared" si="67"/>
        <v>9.2204999999999995</v>
      </c>
      <c r="L48" s="31">
        <f t="shared" si="67"/>
        <v>9.2204999999999995</v>
      </c>
      <c r="M48" s="31">
        <f t="shared" si="67"/>
        <v>6.1777349999999993</v>
      </c>
      <c r="N48" s="31">
        <f t="shared" si="67"/>
        <v>13.66</v>
      </c>
      <c r="O48" s="31">
        <f t="shared" si="67"/>
        <v>13.66</v>
      </c>
      <c r="P48" s="31">
        <f t="shared" si="67"/>
        <v>13.66</v>
      </c>
      <c r="Q48" s="31">
        <f t="shared" si="6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264</v>
      </c>
      <c r="B49" s="23" t="s">
        <v>278</v>
      </c>
      <c r="C49" s="16"/>
      <c r="E49" s="4">
        <f>E47-E48</f>
        <v>151.57950000000002</v>
      </c>
      <c r="F49" s="4">
        <f t="shared" ref="F49:Q49" si="68">F47-F48</f>
        <v>147.14000000000001</v>
      </c>
      <c r="G49" s="4">
        <f t="shared" si="68"/>
        <v>147.14000000000001</v>
      </c>
      <c r="H49" s="4">
        <f t="shared" si="68"/>
        <v>147.14000000000001</v>
      </c>
      <c r="I49" s="4">
        <f t="shared" si="68"/>
        <v>147.14000000000001</v>
      </c>
      <c r="J49" s="4">
        <f t="shared" si="68"/>
        <v>151.57950000000002</v>
      </c>
      <c r="K49" s="4">
        <f t="shared" si="68"/>
        <v>151.57950000000002</v>
      </c>
      <c r="L49" s="4">
        <f t="shared" si="68"/>
        <v>151.57950000000002</v>
      </c>
      <c r="M49" s="4">
        <f t="shared" si="68"/>
        <v>154.622265</v>
      </c>
      <c r="N49" s="4">
        <f t="shared" si="68"/>
        <v>147.14000000000001</v>
      </c>
      <c r="O49" s="4">
        <f t="shared" si="68"/>
        <v>147.14000000000001</v>
      </c>
      <c r="P49" s="4">
        <f t="shared" si="68"/>
        <v>147.14000000000001</v>
      </c>
      <c r="Q49" s="4">
        <f t="shared" si="6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265</v>
      </c>
      <c r="B50" s="23" t="s">
        <v>278</v>
      </c>
      <c r="C50" s="16"/>
      <c r="E50" s="4">
        <f>E41*E49</f>
        <v>90.947700000000012</v>
      </c>
      <c r="F50" s="4">
        <f t="shared" ref="F50:Q50" si="69">F41*F49</f>
        <v>88.284000000000006</v>
      </c>
      <c r="G50" s="4">
        <f t="shared" si="69"/>
        <v>88.284000000000006</v>
      </c>
      <c r="H50" s="4">
        <f t="shared" si="69"/>
        <v>88.284000000000006</v>
      </c>
      <c r="I50" s="4">
        <f t="shared" si="69"/>
        <v>88.284000000000006</v>
      </c>
      <c r="J50" s="4">
        <f t="shared" si="69"/>
        <v>90.947700000000012</v>
      </c>
      <c r="K50" s="4">
        <f t="shared" si="69"/>
        <v>90.947700000000012</v>
      </c>
      <c r="L50" s="4">
        <f t="shared" si="69"/>
        <v>90.947700000000012</v>
      </c>
      <c r="M50" s="4">
        <f t="shared" si="69"/>
        <v>92.773358999999999</v>
      </c>
      <c r="N50" s="4">
        <f t="shared" si="69"/>
        <v>88.284000000000006</v>
      </c>
      <c r="O50" s="4">
        <f t="shared" si="69"/>
        <v>88.284000000000006</v>
      </c>
      <c r="P50" s="4">
        <f t="shared" si="69"/>
        <v>88.284000000000006</v>
      </c>
      <c r="Q50" s="4">
        <f t="shared" si="6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267</v>
      </c>
      <c r="B51" s="23" t="s">
        <v>278</v>
      </c>
      <c r="C51" s="16"/>
      <c r="E51" s="4">
        <f>E42*E50*E58</f>
        <v>3.0922218000000008</v>
      </c>
      <c r="F51" s="4">
        <f t="shared" ref="F51:Q51" si="70">F42*F50*F58</f>
        <v>3.0016560000000005</v>
      </c>
      <c r="G51" s="4">
        <f t="shared" si="70"/>
        <v>3.0016560000000005</v>
      </c>
      <c r="H51" s="4">
        <f t="shared" si="70"/>
        <v>3.0016560000000005</v>
      </c>
      <c r="I51" s="4">
        <f t="shared" si="70"/>
        <v>1.5008280000000003</v>
      </c>
      <c r="J51" s="4">
        <f t="shared" si="70"/>
        <v>3.0922218000000008</v>
      </c>
      <c r="K51" s="4">
        <f t="shared" si="70"/>
        <v>3.0922218000000008</v>
      </c>
      <c r="L51" s="4">
        <f t="shared" si="70"/>
        <v>1.5461109000000004</v>
      </c>
      <c r="M51" s="4">
        <f t="shared" si="70"/>
        <v>3.1542942060000003</v>
      </c>
      <c r="N51" s="4">
        <f t="shared" si="70"/>
        <v>3.0016560000000005</v>
      </c>
      <c r="O51" s="4">
        <f t="shared" si="70"/>
        <v>3.0016560000000005</v>
      </c>
      <c r="P51" s="4">
        <f t="shared" si="70"/>
        <v>3.0016560000000005</v>
      </c>
      <c r="Q51" s="4">
        <f t="shared" si="7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268</v>
      </c>
      <c r="B52" s="23" t="s">
        <v>137</v>
      </c>
      <c r="C52" s="16"/>
      <c r="E52" s="4">
        <f>E48/(E88/1000)</f>
        <v>0.32825529497392281</v>
      </c>
      <c r="F52" s="4">
        <f t="shared" ref="F52:Q52" si="71">F48/(F88/1000)</f>
        <v>0.48630414070210787</v>
      </c>
      <c r="G52" s="4">
        <f t="shared" si="71"/>
        <v>0.48630414070210787</v>
      </c>
      <c r="H52" s="4">
        <f t="shared" si="71"/>
        <v>0.48630414070210787</v>
      </c>
      <c r="I52" s="4">
        <f t="shared" si="71"/>
        <v>0.48630414070210787</v>
      </c>
      <c r="J52" s="4">
        <f t="shared" si="71"/>
        <v>0.32825529497392281</v>
      </c>
      <c r="K52" s="4">
        <f t="shared" si="71"/>
        <v>0.32825529497392281</v>
      </c>
      <c r="L52" s="4">
        <f t="shared" si="71"/>
        <v>0.32825529497392281</v>
      </c>
      <c r="M52" s="4">
        <f t="shared" si="71"/>
        <v>0.21993104763252827</v>
      </c>
      <c r="N52" s="4">
        <f t="shared" si="71"/>
        <v>0.48630414070210787</v>
      </c>
      <c r="O52" s="4">
        <f t="shared" si="71"/>
        <v>0.48630414070210787</v>
      </c>
      <c r="P52" s="4">
        <f t="shared" si="71"/>
        <v>0.48630414070210787</v>
      </c>
      <c r="Q52" s="4">
        <f t="shared" si="71"/>
        <v>0.48630414070210787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269</v>
      </c>
      <c r="B53" s="23" t="s">
        <v>137</v>
      </c>
      <c r="C53" s="16"/>
      <c r="E53" s="4">
        <f t="shared" ref="E53:Q53" si="72">E51/(E88/1000)</f>
        <v>0.11008493889526542</v>
      </c>
      <c r="F53" s="4">
        <f t="shared" si="72"/>
        <v>0.10686074244241044</v>
      </c>
      <c r="G53" s="4">
        <f t="shared" si="72"/>
        <v>0.10686074244241044</v>
      </c>
      <c r="H53" s="4">
        <f t="shared" si="72"/>
        <v>0.10686074244241044</v>
      </c>
      <c r="I53" s="4">
        <f t="shared" si="72"/>
        <v>5.3430371221205218E-2</v>
      </c>
      <c r="J53" s="4">
        <f t="shared" si="72"/>
        <v>0.11008493889526542</v>
      </c>
      <c r="K53" s="4">
        <f t="shared" si="72"/>
        <v>0.11008493889526542</v>
      </c>
      <c r="L53" s="4">
        <f t="shared" si="72"/>
        <v>5.5042469447632712E-2</v>
      </c>
      <c r="M53" s="4">
        <f t="shared" si="72"/>
        <v>0.11229475354102986</v>
      </c>
      <c r="N53" s="4">
        <f t="shared" si="72"/>
        <v>0.10686074244241044</v>
      </c>
      <c r="O53" s="4">
        <f t="shared" si="72"/>
        <v>0.10686074244241044</v>
      </c>
      <c r="P53" s="4">
        <f t="shared" si="72"/>
        <v>0.10686074244241044</v>
      </c>
      <c r="Q53" s="4">
        <f t="shared" si="72"/>
        <v>5.3430371221205218E-2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270</v>
      </c>
      <c r="B54" s="23" t="s">
        <v>137</v>
      </c>
      <c r="C54" s="16"/>
      <c r="E54" s="4">
        <f t="shared" ref="E54:Q54" si="73">E47/(E88/1000)</f>
        <v>5.72457582905556</v>
      </c>
      <c r="F54" s="4">
        <f t="shared" si="73"/>
        <v>5.72457582905556</v>
      </c>
      <c r="G54" s="4">
        <f t="shared" si="73"/>
        <v>5.72457582905556</v>
      </c>
      <c r="H54" s="4">
        <f t="shared" si="73"/>
        <v>5.72457582905556</v>
      </c>
      <c r="I54" s="4">
        <f t="shared" si="73"/>
        <v>5.72457582905556</v>
      </c>
      <c r="J54" s="4">
        <f t="shared" si="73"/>
        <v>5.72457582905556</v>
      </c>
      <c r="K54" s="4">
        <f t="shared" si="73"/>
        <v>5.72457582905556</v>
      </c>
      <c r="L54" s="4">
        <f t="shared" si="73"/>
        <v>5.72457582905556</v>
      </c>
      <c r="M54" s="4">
        <f t="shared" si="73"/>
        <v>5.72457582905556</v>
      </c>
      <c r="N54" s="4">
        <f t="shared" si="73"/>
        <v>5.72457582905556</v>
      </c>
      <c r="O54" s="4">
        <f t="shared" si="73"/>
        <v>5.72457582905556</v>
      </c>
      <c r="P54" s="4">
        <f t="shared" si="73"/>
        <v>5.72457582905556</v>
      </c>
      <c r="Q54" s="4">
        <f t="shared" si="73"/>
        <v>5.72457582905556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271</v>
      </c>
      <c r="B55" s="23" t="s">
        <v>135</v>
      </c>
      <c r="C55" s="16"/>
      <c r="E55" s="41">
        <f>E54*E43*44/28</f>
        <v>4.4079233883727809E-2</v>
      </c>
      <c r="F55" s="41">
        <f t="shared" ref="F55:Q55" si="74">F54*F43*44/28</f>
        <v>4.4079233883727809E-2</v>
      </c>
      <c r="G55" s="41">
        <f t="shared" si="74"/>
        <v>4.4079233883727809E-2</v>
      </c>
      <c r="H55" s="41">
        <f t="shared" si="74"/>
        <v>4.4079233883727809E-2</v>
      </c>
      <c r="I55" s="41">
        <f t="shared" si="74"/>
        <v>4.4079233883727809E-2</v>
      </c>
      <c r="J55" s="41">
        <f t="shared" si="74"/>
        <v>4.4079233883727809E-2</v>
      </c>
      <c r="K55" s="41">
        <f t="shared" si="74"/>
        <v>4.4079233883727809E-2</v>
      </c>
      <c r="L55" s="41">
        <f t="shared" si="74"/>
        <v>4.4079233883727809E-2</v>
      </c>
      <c r="M55" s="41">
        <f t="shared" si="74"/>
        <v>4.4079233883727809E-2</v>
      </c>
      <c r="N55" s="41">
        <f t="shared" si="74"/>
        <v>4.4079233883727809E-2</v>
      </c>
      <c r="O55" s="41">
        <f t="shared" si="74"/>
        <v>4.4079233883727809E-2</v>
      </c>
      <c r="P55" s="41">
        <f t="shared" si="74"/>
        <v>4.4079233883727809E-2</v>
      </c>
      <c r="Q55" s="41">
        <f t="shared" si="74"/>
        <v>4.4079233883727809E-2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272</v>
      </c>
      <c r="B56" s="2" t="s">
        <v>135</v>
      </c>
      <c r="C56" s="16"/>
      <c r="E56" s="4">
        <f>(E52+E53)*E44*44/28</f>
        <v>6.8882036750872438E-3</v>
      </c>
      <c r="F56" s="4">
        <f t="shared" ref="F56:Q56" si="75">(F52+F53)*F44*44/28</f>
        <v>9.3211624494138594E-3</v>
      </c>
      <c r="G56" s="4">
        <f t="shared" si="75"/>
        <v>9.3211624494138594E-3</v>
      </c>
      <c r="H56" s="4">
        <f t="shared" si="75"/>
        <v>9.3211624494138594E-3</v>
      </c>
      <c r="I56" s="4">
        <f t="shared" si="75"/>
        <v>8.4815423302234925E-3</v>
      </c>
      <c r="J56" s="4">
        <f t="shared" si="75"/>
        <v>6.8882036750872438E-3</v>
      </c>
      <c r="K56" s="4">
        <f t="shared" si="75"/>
        <v>6.8882036750872438E-3</v>
      </c>
      <c r="L56" s="4">
        <f t="shared" si="75"/>
        <v>6.023250583767301E-3</v>
      </c>
      <c r="M56" s="4">
        <f t="shared" si="75"/>
        <v>5.2206911612987707E-3</v>
      </c>
      <c r="N56" s="4">
        <f t="shared" si="75"/>
        <v>9.3211624494138594E-3</v>
      </c>
      <c r="O56" s="4">
        <f t="shared" si="75"/>
        <v>9.3211624494138594E-3</v>
      </c>
      <c r="P56" s="4">
        <f t="shared" si="75"/>
        <v>9.3211624494138594E-3</v>
      </c>
      <c r="Q56" s="4">
        <f t="shared" si="75"/>
        <v>8.4815423302234925E-3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139</v>
      </c>
      <c r="B57" s="23"/>
      <c r="C57" s="16"/>
      <c r="E57" s="4">
        <f>1-E45</f>
        <v>1</v>
      </c>
      <c r="F57" s="4">
        <f t="shared" ref="F57:Q57" si="76">1-F45</f>
        <v>1</v>
      </c>
      <c r="G57" s="4">
        <f t="shared" si="76"/>
        <v>1</v>
      </c>
      <c r="H57" s="4">
        <f t="shared" si="76"/>
        <v>1</v>
      </c>
      <c r="I57" s="4">
        <f t="shared" si="76"/>
        <v>1</v>
      </c>
      <c r="J57" s="4">
        <f t="shared" si="76"/>
        <v>1</v>
      </c>
      <c r="K57" s="4">
        <f t="shared" si="76"/>
        <v>1</v>
      </c>
      <c r="L57" s="4">
        <f t="shared" si="76"/>
        <v>1</v>
      </c>
      <c r="M57" s="4">
        <f t="shared" si="76"/>
        <v>0.66999999999999993</v>
      </c>
      <c r="N57" s="4">
        <f t="shared" si="76"/>
        <v>1</v>
      </c>
      <c r="O57" s="4">
        <f t="shared" si="76"/>
        <v>1</v>
      </c>
      <c r="P57" s="4">
        <f t="shared" si="76"/>
        <v>1</v>
      </c>
      <c r="Q57" s="4">
        <f t="shared" si="76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138</v>
      </c>
      <c r="B58" s="23"/>
      <c r="C58" s="16"/>
      <c r="E58" s="4">
        <f>1-E46</f>
        <v>1</v>
      </c>
      <c r="F58" s="4">
        <f t="shared" ref="F58:Q58" si="77">1-F46</f>
        <v>1</v>
      </c>
      <c r="G58" s="4">
        <f t="shared" si="77"/>
        <v>1</v>
      </c>
      <c r="H58" s="4">
        <f t="shared" si="77"/>
        <v>1</v>
      </c>
      <c r="I58" s="4">
        <f t="shared" si="77"/>
        <v>0.5</v>
      </c>
      <c r="J58" s="4">
        <f t="shared" si="77"/>
        <v>1</v>
      </c>
      <c r="K58" s="4">
        <f t="shared" si="77"/>
        <v>1</v>
      </c>
      <c r="L58" s="4">
        <f t="shared" si="77"/>
        <v>0.5</v>
      </c>
      <c r="M58" s="4">
        <f t="shared" si="77"/>
        <v>1</v>
      </c>
      <c r="N58" s="4">
        <f t="shared" si="77"/>
        <v>1</v>
      </c>
      <c r="O58" s="4">
        <f t="shared" si="77"/>
        <v>1</v>
      </c>
      <c r="P58" s="4">
        <f t="shared" si="77"/>
        <v>1</v>
      </c>
      <c r="Q58" s="4">
        <f t="shared" si="77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148</v>
      </c>
      <c r="B60" s="2" t="s">
        <v>146</v>
      </c>
      <c r="C60" s="2" t="s">
        <v>300</v>
      </c>
      <c r="D60" s="2" t="s">
        <v>301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148</v>
      </c>
      <c r="B61" s="2" t="s">
        <v>97</v>
      </c>
      <c r="C61" s="2"/>
      <c r="D61" s="2"/>
      <c r="E61" s="4">
        <f t="shared" ref="E61:M61" si="78">+E60+273.15</f>
        <v>285.52999999999997</v>
      </c>
      <c r="F61" s="4">
        <f t="shared" si="78"/>
        <v>285.52999999999997</v>
      </c>
      <c r="G61" s="4">
        <f t="shared" ref="G61:H61" si="79">+G60+273.15</f>
        <v>285.52999999999997</v>
      </c>
      <c r="H61" s="4">
        <f t="shared" si="79"/>
        <v>285.52999999999997</v>
      </c>
      <c r="I61" s="4">
        <f t="shared" ref="I61" si="80">+I60+273.15</f>
        <v>285.52999999999997</v>
      </c>
      <c r="J61" s="4">
        <f t="shared" si="78"/>
        <v>285.52999999999997</v>
      </c>
      <c r="K61" s="4">
        <f t="shared" si="78"/>
        <v>285.52999999999997</v>
      </c>
      <c r="L61" s="4">
        <f t="shared" si="78"/>
        <v>285.52999999999997</v>
      </c>
      <c r="M61" s="4">
        <f t="shared" si="78"/>
        <v>285.52999999999997</v>
      </c>
      <c r="N61" s="4">
        <f t="shared" ref="N61:Q61" si="81">+N60+273.15</f>
        <v>285.52999999999997</v>
      </c>
      <c r="O61" s="4">
        <f t="shared" ref="O61:P61" si="82">+O60+273.15</f>
        <v>285.52999999999997</v>
      </c>
      <c r="P61" s="4">
        <f t="shared" si="82"/>
        <v>285.52999999999997</v>
      </c>
      <c r="Q61" s="4">
        <f t="shared" si="81"/>
        <v>285.52999999999997</v>
      </c>
    </row>
    <row r="62" spans="1:30" x14ac:dyDescent="0.25">
      <c r="A62" s="16" t="s">
        <v>331</v>
      </c>
      <c r="B62" s="2"/>
      <c r="C62" s="2" t="s">
        <v>149</v>
      </c>
      <c r="D62" s="2" t="s">
        <v>298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318</v>
      </c>
      <c r="B63" s="2"/>
      <c r="C63" s="2" t="s">
        <v>151</v>
      </c>
      <c r="D63" s="2" t="s">
        <v>72</v>
      </c>
      <c r="E63" s="3">
        <v>31.2</v>
      </c>
      <c r="F63" s="3">
        <v>31.2</v>
      </c>
      <c r="G63" s="3">
        <v>31.2</v>
      </c>
      <c r="H63" s="3">
        <v>31.2</v>
      </c>
      <c r="I63" s="3">
        <v>31.2</v>
      </c>
      <c r="J63" s="3">
        <v>31.2</v>
      </c>
      <c r="K63" s="3">
        <v>31.2</v>
      </c>
      <c r="L63" s="3">
        <v>31.2</v>
      </c>
      <c r="M63" s="3">
        <v>31.2</v>
      </c>
      <c r="N63" s="3">
        <v>31.2</v>
      </c>
      <c r="O63" s="3">
        <v>31.2</v>
      </c>
      <c r="P63" s="3">
        <v>31.2</v>
      </c>
      <c r="Q63" s="3">
        <v>31.2</v>
      </c>
    </row>
    <row r="64" spans="1:30" x14ac:dyDescent="0.25">
      <c r="A64" s="16" t="s">
        <v>334</v>
      </c>
      <c r="B64" s="2"/>
      <c r="C64" s="2" t="s">
        <v>150</v>
      </c>
      <c r="D64" s="2" t="s">
        <v>42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43</v>
      </c>
      <c r="B65" s="2" t="s">
        <v>153</v>
      </c>
      <c r="C65" s="2" t="s">
        <v>303</v>
      </c>
      <c r="D65" s="2" t="s">
        <v>44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45</v>
      </c>
      <c r="B66" s="2" t="s">
        <v>154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46</v>
      </c>
      <c r="B67" s="2" t="s">
        <v>155</v>
      </c>
      <c r="C67" s="2" t="s">
        <v>317</v>
      </c>
      <c r="D67" s="2" t="s">
        <v>47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156</v>
      </c>
      <c r="B68" s="2" t="s">
        <v>157</v>
      </c>
      <c r="C68" s="2" t="s">
        <v>317</v>
      </c>
      <c r="D68" s="2" t="s">
        <v>48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49</v>
      </c>
      <c r="B69" s="2" t="s">
        <v>155</v>
      </c>
      <c r="C69" s="2" t="s">
        <v>317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80</v>
      </c>
      <c r="B70" s="2" t="s">
        <v>158</v>
      </c>
      <c r="C70" s="43"/>
      <c r="D70" s="2" t="s">
        <v>50</v>
      </c>
      <c r="E70" s="4">
        <f t="shared" ref="E70:M70" si="83">+E67/E68*12/16</f>
        <v>6.666666666666667</v>
      </c>
      <c r="F70" s="4">
        <f t="shared" si="83"/>
        <v>6.666666666666667</v>
      </c>
      <c r="G70" s="4">
        <f t="shared" ref="G70:H70" si="84">+G67/G68*12/16</f>
        <v>6.666666666666667</v>
      </c>
      <c r="H70" s="4">
        <f t="shared" si="84"/>
        <v>6.666666666666667</v>
      </c>
      <c r="I70" s="4">
        <f t="shared" ref="I70" si="85">+I67/I68*12/16</f>
        <v>6.666666666666667</v>
      </c>
      <c r="J70" s="4">
        <f t="shared" si="83"/>
        <v>6.666666666666667</v>
      </c>
      <c r="K70" s="4">
        <f t="shared" si="83"/>
        <v>6.666666666666667</v>
      </c>
      <c r="L70" s="4">
        <f t="shared" si="83"/>
        <v>6.666666666666667</v>
      </c>
      <c r="M70" s="4">
        <f t="shared" si="83"/>
        <v>6.666666666666667</v>
      </c>
      <c r="N70" s="4">
        <f t="shared" ref="N70:Q70" si="86">+N67/N68*12/16</f>
        <v>6.666666666666667</v>
      </c>
      <c r="O70" s="4">
        <f t="shared" ref="O70:P70" si="87">+O67/O68*12/16</f>
        <v>6.666666666666667</v>
      </c>
      <c r="P70" s="4">
        <f t="shared" si="87"/>
        <v>6.666666666666667</v>
      </c>
      <c r="Q70" s="4">
        <f t="shared" si="86"/>
        <v>6.666666666666667</v>
      </c>
    </row>
    <row r="71" spans="1:17" x14ac:dyDescent="0.25">
      <c r="A71" s="16" t="s">
        <v>164</v>
      </c>
      <c r="B71" s="2" t="s">
        <v>158</v>
      </c>
      <c r="C71" s="2"/>
      <c r="D71" s="2"/>
      <c r="E71" s="4">
        <f t="shared" ref="E71:M71" si="88">+E69/16*12/E68</f>
        <v>16.666666666666668</v>
      </c>
      <c r="F71" s="4">
        <f t="shared" si="88"/>
        <v>16.666666666666668</v>
      </c>
      <c r="G71" s="4">
        <f t="shared" ref="G71:H71" si="89">+G69/16*12/G68</f>
        <v>16.666666666666668</v>
      </c>
      <c r="H71" s="4">
        <f t="shared" si="89"/>
        <v>16.666666666666668</v>
      </c>
      <c r="I71" s="4">
        <f t="shared" ref="I71" si="90">+I69/16*12/I68</f>
        <v>16.666666666666668</v>
      </c>
      <c r="J71" s="4">
        <f t="shared" si="88"/>
        <v>16.666666666666668</v>
      </c>
      <c r="K71" s="4">
        <f t="shared" si="88"/>
        <v>16.666666666666668</v>
      </c>
      <c r="L71" s="4">
        <f t="shared" si="88"/>
        <v>16.666666666666668</v>
      </c>
      <c r="M71" s="4">
        <f t="shared" si="88"/>
        <v>16.666666666666668</v>
      </c>
      <c r="N71" s="4">
        <f t="shared" ref="N71:Q71" si="91">+N69/16*12/N68</f>
        <v>16.666666666666668</v>
      </c>
      <c r="O71" s="4">
        <f t="shared" ref="O71:P71" si="92">+O69/16*12/O68</f>
        <v>16.666666666666668</v>
      </c>
      <c r="P71" s="4">
        <f t="shared" si="92"/>
        <v>16.666666666666668</v>
      </c>
      <c r="Q71" s="4">
        <f t="shared" si="91"/>
        <v>16.666666666666668</v>
      </c>
    </row>
    <row r="72" spans="1:17" x14ac:dyDescent="0.25">
      <c r="A72" s="16" t="s">
        <v>161</v>
      </c>
      <c r="B72" s="2" t="s">
        <v>101</v>
      </c>
      <c r="C72" s="2"/>
      <c r="D72" s="2" t="s">
        <v>51</v>
      </c>
      <c r="E72" s="4">
        <f t="shared" ref="E72:Q72" si="93">+E9</f>
        <v>40</v>
      </c>
      <c r="F72" s="4">
        <f t="shared" si="93"/>
        <v>40</v>
      </c>
      <c r="G72" s="4">
        <f t="shared" si="93"/>
        <v>40</v>
      </c>
      <c r="H72" s="4">
        <f t="shared" si="93"/>
        <v>40</v>
      </c>
      <c r="I72" s="4">
        <f t="shared" si="93"/>
        <v>40</v>
      </c>
      <c r="J72" s="4">
        <f t="shared" si="93"/>
        <v>40</v>
      </c>
      <c r="K72" s="4">
        <f t="shared" si="93"/>
        <v>40</v>
      </c>
      <c r="L72" s="4">
        <f t="shared" si="93"/>
        <v>40</v>
      </c>
      <c r="M72" s="4">
        <f t="shared" si="93"/>
        <v>40</v>
      </c>
      <c r="N72" s="4">
        <f t="shared" si="93"/>
        <v>40</v>
      </c>
      <c r="O72" s="4">
        <f t="shared" si="93"/>
        <v>40</v>
      </c>
      <c r="P72" s="4">
        <f t="shared" si="93"/>
        <v>40</v>
      </c>
      <c r="Q72" s="4">
        <f t="shared" si="93"/>
        <v>40</v>
      </c>
    </row>
    <row r="73" spans="1:17" x14ac:dyDescent="0.25">
      <c r="A73" s="16" t="s">
        <v>162</v>
      </c>
      <c r="B73" s="2" t="s">
        <v>101</v>
      </c>
      <c r="C73" s="2"/>
      <c r="D73" s="2"/>
      <c r="E73" s="4">
        <f t="shared" ref="E73:Q73" si="94">+E8</f>
        <v>80</v>
      </c>
      <c r="F73" s="4">
        <f t="shared" si="94"/>
        <v>80</v>
      </c>
      <c r="G73" s="4">
        <f t="shared" si="94"/>
        <v>80</v>
      </c>
      <c r="H73" s="4">
        <f t="shared" si="94"/>
        <v>80</v>
      </c>
      <c r="I73" s="4">
        <f t="shared" si="94"/>
        <v>80</v>
      </c>
      <c r="J73" s="4">
        <f t="shared" si="94"/>
        <v>80</v>
      </c>
      <c r="K73" s="4">
        <f t="shared" si="94"/>
        <v>80</v>
      </c>
      <c r="L73" s="4">
        <f t="shared" si="94"/>
        <v>80</v>
      </c>
      <c r="M73" s="4">
        <f t="shared" si="94"/>
        <v>80</v>
      </c>
      <c r="N73" s="4">
        <f t="shared" si="94"/>
        <v>80</v>
      </c>
      <c r="O73" s="4">
        <f t="shared" si="94"/>
        <v>80</v>
      </c>
      <c r="P73" s="4">
        <f t="shared" si="94"/>
        <v>80</v>
      </c>
      <c r="Q73" s="4">
        <f t="shared" si="94"/>
        <v>80</v>
      </c>
    </row>
    <row r="74" spans="1:17" x14ac:dyDescent="0.25">
      <c r="A74" s="16" t="s">
        <v>160</v>
      </c>
      <c r="B74" s="2" t="s">
        <v>116</v>
      </c>
      <c r="C74" s="2"/>
      <c r="D74" s="2" t="s">
        <v>312</v>
      </c>
      <c r="E74" s="5">
        <v>0.68</v>
      </c>
      <c r="F74" s="5">
        <v>2.5499999999999998E-2</v>
      </c>
      <c r="G74" s="5">
        <v>2.5499999999999998E-2</v>
      </c>
      <c r="H74" s="5">
        <v>2.5499999999999998E-2</v>
      </c>
      <c r="I74" s="5">
        <v>2.5499999999999998E-2</v>
      </c>
      <c r="J74" s="5">
        <v>0.68</v>
      </c>
      <c r="K74" s="5">
        <v>0.68</v>
      </c>
      <c r="L74" s="5">
        <v>0.68</v>
      </c>
      <c r="M74" s="5">
        <v>0.68</v>
      </c>
      <c r="N74" s="5">
        <v>2.5499999999999998E-2</v>
      </c>
      <c r="O74" s="5">
        <v>2.5499999999999998E-2</v>
      </c>
      <c r="P74" s="5">
        <v>2.5499999999999998E-2</v>
      </c>
      <c r="Q74" s="5">
        <v>2.5499999999999998E-2</v>
      </c>
    </row>
    <row r="75" spans="1:17" x14ac:dyDescent="0.25">
      <c r="A75" s="16" t="s">
        <v>163</v>
      </c>
      <c r="B75" s="2" t="s">
        <v>276</v>
      </c>
      <c r="C75" s="2" t="s">
        <v>304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52</v>
      </c>
      <c r="B76" s="2" t="s">
        <v>276</v>
      </c>
      <c r="C76" s="2"/>
      <c r="D76" s="2" t="s">
        <v>336</v>
      </c>
      <c r="E76" s="4">
        <f t="shared" ref="E76:M76" si="95">+E74*E75</f>
        <v>5.4332000000000003</v>
      </c>
      <c r="F76" s="4">
        <f t="shared" si="95"/>
        <v>0.20374499999999998</v>
      </c>
      <c r="G76" s="4">
        <f t="shared" ref="G76:H76" si="96">+G74*G75</f>
        <v>0.20374499999999998</v>
      </c>
      <c r="H76" s="4">
        <f t="shared" si="96"/>
        <v>0.20374499999999998</v>
      </c>
      <c r="I76" s="4">
        <f t="shared" ref="I76" si="97">+I74*I75</f>
        <v>0.20374499999999998</v>
      </c>
      <c r="J76" s="4">
        <f t="shared" si="95"/>
        <v>5.4332000000000003</v>
      </c>
      <c r="K76" s="4">
        <f t="shared" si="95"/>
        <v>5.4332000000000003</v>
      </c>
      <c r="L76" s="4">
        <f t="shared" si="95"/>
        <v>5.4332000000000003</v>
      </c>
      <c r="M76" s="4">
        <f t="shared" si="95"/>
        <v>5.4332000000000003</v>
      </c>
      <c r="N76" s="4">
        <f t="shared" ref="N76:Q76" si="98">+N74*N75</f>
        <v>0.20374499999999998</v>
      </c>
      <c r="O76" s="4">
        <f t="shared" ref="O76:P76" si="99">+O74*O75</f>
        <v>0.20374499999999998</v>
      </c>
      <c r="P76" s="4">
        <f t="shared" si="99"/>
        <v>0.20374499999999998</v>
      </c>
      <c r="Q76" s="4">
        <f t="shared" si="98"/>
        <v>0.20374499999999998</v>
      </c>
    </row>
    <row r="77" spans="1:17" x14ac:dyDescent="0.25">
      <c r="A77" s="16" t="s">
        <v>281</v>
      </c>
      <c r="B77" s="2" t="s">
        <v>282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279</v>
      </c>
      <c r="B78" s="2" t="s">
        <v>159</v>
      </c>
      <c r="C78" s="2" t="s">
        <v>299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170</v>
      </c>
      <c r="B79" s="2" t="s">
        <v>283</v>
      </c>
      <c r="C79" s="2" t="s">
        <v>299</v>
      </c>
      <c r="D79" s="2"/>
      <c r="E79" s="10">
        <v>8488</v>
      </c>
      <c r="F79" s="10">
        <v>8488</v>
      </c>
      <c r="G79" s="10">
        <v>8488</v>
      </c>
      <c r="H79" s="10">
        <v>8488</v>
      </c>
      <c r="I79" s="10">
        <v>8488</v>
      </c>
      <c r="J79" s="10">
        <v>8488</v>
      </c>
      <c r="K79" s="10">
        <v>8488</v>
      </c>
      <c r="L79" s="10">
        <v>8488</v>
      </c>
      <c r="M79" s="10">
        <v>8488</v>
      </c>
      <c r="N79" s="10">
        <v>8488</v>
      </c>
      <c r="O79" s="10">
        <v>8488</v>
      </c>
      <c r="P79" s="10">
        <v>8488</v>
      </c>
      <c r="Q79" s="10">
        <v>8488</v>
      </c>
    </row>
    <row r="80" spans="1:17" x14ac:dyDescent="0.25">
      <c r="A80" s="16" t="s">
        <v>54</v>
      </c>
      <c r="B80" s="2" t="s">
        <v>175</v>
      </c>
      <c r="C80" s="2" t="s">
        <v>311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55</v>
      </c>
      <c r="B81" s="2" t="s">
        <v>175</v>
      </c>
      <c r="C81" s="2"/>
      <c r="D81" s="2" t="s">
        <v>325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180</v>
      </c>
      <c r="B82" s="2" t="s">
        <v>284</v>
      </c>
      <c r="C82" s="2"/>
      <c r="D82" s="2"/>
      <c r="E82" s="19">
        <f t="shared" ref="E82:Q82" si="100">+E79*E81*(1-E80)</f>
        <v>2461.5200000000004</v>
      </c>
      <c r="F82" s="19">
        <f t="shared" si="100"/>
        <v>2461.5200000000004</v>
      </c>
      <c r="G82" s="19">
        <f t="shared" ref="G82:H82" si="101">+G79*G81*(1-G80)</f>
        <v>2461.5200000000004</v>
      </c>
      <c r="H82" s="19">
        <f t="shared" si="101"/>
        <v>2461.5200000000004</v>
      </c>
      <c r="I82" s="19">
        <f t="shared" ref="I82" si="102">+I79*I81*(1-I80)</f>
        <v>2461.5200000000004</v>
      </c>
      <c r="J82" s="19">
        <f t="shared" si="100"/>
        <v>2461.5200000000004</v>
      </c>
      <c r="K82" s="19">
        <f t="shared" si="100"/>
        <v>2461.5200000000004</v>
      </c>
      <c r="L82" s="19">
        <f t="shared" si="100"/>
        <v>2461.5200000000004</v>
      </c>
      <c r="M82" s="19">
        <f t="shared" si="100"/>
        <v>2461.5200000000004</v>
      </c>
      <c r="N82" s="19">
        <f t="shared" si="100"/>
        <v>2461.5200000000004</v>
      </c>
      <c r="O82" s="19">
        <f t="shared" si="100"/>
        <v>2461.5200000000004</v>
      </c>
      <c r="P82" s="19">
        <f t="shared" si="100"/>
        <v>2461.5200000000004</v>
      </c>
      <c r="Q82" s="19">
        <f t="shared" si="100"/>
        <v>2461.5200000000004</v>
      </c>
    </row>
    <row r="83" spans="1:17" x14ac:dyDescent="0.25">
      <c r="A83" s="16" t="s">
        <v>56</v>
      </c>
      <c r="B83" s="2" t="s">
        <v>169</v>
      </c>
      <c r="C83" s="2" t="s">
        <v>311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179</v>
      </c>
      <c r="B84" s="2" t="s">
        <v>286</v>
      </c>
      <c r="C84" s="2"/>
      <c r="D84" s="2"/>
      <c r="E84" s="19">
        <f t="shared" ref="E84:Q84" si="103">+E79*(1-E80)/E83</f>
        <v>18233.481481481482</v>
      </c>
      <c r="F84" s="19">
        <f t="shared" si="103"/>
        <v>18233.481481481482</v>
      </c>
      <c r="G84" s="19">
        <f t="shared" ref="G84:H84" si="104">+G79*(1-G80)/G83</f>
        <v>18233.481481481482</v>
      </c>
      <c r="H84" s="19">
        <f t="shared" si="104"/>
        <v>18233.481481481482</v>
      </c>
      <c r="I84" s="19">
        <f t="shared" ref="I84" si="105">+I79*(1-I80)/I83</f>
        <v>18233.481481481482</v>
      </c>
      <c r="J84" s="19">
        <f t="shared" si="103"/>
        <v>18233.481481481482</v>
      </c>
      <c r="K84" s="19">
        <f t="shared" si="103"/>
        <v>18233.481481481482</v>
      </c>
      <c r="L84" s="19">
        <f t="shared" si="103"/>
        <v>18233.481481481482</v>
      </c>
      <c r="M84" s="19">
        <f t="shared" si="103"/>
        <v>18233.481481481482</v>
      </c>
      <c r="N84" s="19">
        <f t="shared" si="103"/>
        <v>18233.481481481482</v>
      </c>
      <c r="O84" s="19">
        <f t="shared" si="103"/>
        <v>18233.481481481482</v>
      </c>
      <c r="P84" s="19">
        <f t="shared" si="103"/>
        <v>18233.481481481482</v>
      </c>
      <c r="Q84" s="19">
        <f t="shared" si="103"/>
        <v>18233.481481481482</v>
      </c>
    </row>
    <row r="85" spans="1:17" x14ac:dyDescent="0.25">
      <c r="A85" s="16" t="s">
        <v>289</v>
      </c>
      <c r="B85" s="2" t="s">
        <v>290</v>
      </c>
      <c r="C85" s="2" t="s">
        <v>311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292</v>
      </c>
      <c r="B86" s="2" t="s">
        <v>291</v>
      </c>
      <c r="C86" s="2" t="s">
        <v>311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187</v>
      </c>
      <c r="B87" s="2" t="s">
        <v>287</v>
      </c>
      <c r="C87" s="2"/>
      <c r="D87" s="2"/>
      <c r="E87" s="19">
        <f t="shared" ref="E87:Q87" si="106">E84/E85</f>
        <v>9855.935935935935</v>
      </c>
      <c r="F87" s="19">
        <f t="shared" si="106"/>
        <v>9855.935935935935</v>
      </c>
      <c r="G87" s="19">
        <f t="shared" ref="G87:H87" si="107">G84/G85</f>
        <v>9855.935935935935</v>
      </c>
      <c r="H87" s="19">
        <f t="shared" si="107"/>
        <v>9855.935935935935</v>
      </c>
      <c r="I87" s="19">
        <f t="shared" ref="I87" si="108">I84/I85</f>
        <v>9855.935935935935</v>
      </c>
      <c r="J87" s="19">
        <f t="shared" si="106"/>
        <v>9855.935935935935</v>
      </c>
      <c r="K87" s="19">
        <f t="shared" si="106"/>
        <v>9855.935935935935</v>
      </c>
      <c r="L87" s="19">
        <f t="shared" si="106"/>
        <v>9855.935935935935</v>
      </c>
      <c r="M87" s="19">
        <f t="shared" si="106"/>
        <v>9855.935935935935</v>
      </c>
      <c r="N87" s="19">
        <f t="shared" si="106"/>
        <v>9855.935935935935</v>
      </c>
      <c r="O87" s="19">
        <f t="shared" si="106"/>
        <v>9855.935935935935</v>
      </c>
      <c r="P87" s="19">
        <f t="shared" si="106"/>
        <v>9855.935935935935</v>
      </c>
      <c r="Q87" s="19">
        <f t="shared" si="106"/>
        <v>9855.935935935935</v>
      </c>
    </row>
    <row r="88" spans="1:17" x14ac:dyDescent="0.25">
      <c r="A88" s="16" t="s">
        <v>189</v>
      </c>
      <c r="B88" s="2" t="s">
        <v>288</v>
      </c>
      <c r="C88" s="2"/>
      <c r="D88" s="2"/>
      <c r="E88" s="19">
        <f t="shared" ref="E88:Q88" si="109">+E87+E84</f>
        <v>28089.417417417419</v>
      </c>
      <c r="F88" s="19">
        <f t="shared" si="109"/>
        <v>28089.417417417419</v>
      </c>
      <c r="G88" s="19">
        <f t="shared" ref="G88:H88" si="110">+G87+G84</f>
        <v>28089.417417417419</v>
      </c>
      <c r="H88" s="19">
        <f t="shared" si="110"/>
        <v>28089.417417417419</v>
      </c>
      <c r="I88" s="19">
        <f t="shared" ref="I88" si="111">+I87+I84</f>
        <v>28089.417417417419</v>
      </c>
      <c r="J88" s="19">
        <f t="shared" si="109"/>
        <v>28089.417417417419</v>
      </c>
      <c r="K88" s="19">
        <f t="shared" si="109"/>
        <v>28089.417417417419</v>
      </c>
      <c r="L88" s="19">
        <f t="shared" si="109"/>
        <v>28089.417417417419</v>
      </c>
      <c r="M88" s="19">
        <f t="shared" si="109"/>
        <v>28089.417417417419</v>
      </c>
      <c r="N88" s="19">
        <f t="shared" si="109"/>
        <v>28089.417417417419</v>
      </c>
      <c r="O88" s="19">
        <f t="shared" si="109"/>
        <v>28089.417417417419</v>
      </c>
      <c r="P88" s="19">
        <f t="shared" si="109"/>
        <v>28089.417417417419</v>
      </c>
      <c r="Q88" s="19">
        <f t="shared" si="109"/>
        <v>28089.417417417419</v>
      </c>
    </row>
    <row r="89" spans="1:17" x14ac:dyDescent="0.25">
      <c r="A89" s="16" t="s">
        <v>190</v>
      </c>
      <c r="B89" s="2" t="s">
        <v>293</v>
      </c>
      <c r="C89" s="2" t="s">
        <v>319</v>
      </c>
      <c r="D89" s="2"/>
      <c r="E89" s="3">
        <v>5000</v>
      </c>
      <c r="F89" s="3">
        <v>5000</v>
      </c>
      <c r="G89" s="3">
        <v>5000</v>
      </c>
      <c r="H89" s="3">
        <v>5000</v>
      </c>
      <c r="I89" s="3">
        <v>5000</v>
      </c>
      <c r="J89" s="3">
        <v>5000</v>
      </c>
      <c r="K89" s="3">
        <v>5000</v>
      </c>
      <c r="L89" s="3">
        <v>5000</v>
      </c>
      <c r="M89" s="3">
        <v>5000</v>
      </c>
      <c r="N89" s="3">
        <v>5000</v>
      </c>
      <c r="O89" s="3">
        <v>5000</v>
      </c>
      <c r="P89" s="3">
        <v>5000</v>
      </c>
      <c r="Q89" s="3">
        <v>5000</v>
      </c>
    </row>
    <row r="90" spans="1:17" x14ac:dyDescent="0.25">
      <c r="A90" s="16" t="s">
        <v>192</v>
      </c>
      <c r="B90" s="2" t="s">
        <v>293</v>
      </c>
      <c r="C90" s="2" t="s">
        <v>309</v>
      </c>
      <c r="D90" s="2"/>
      <c r="E90" s="3">
        <f>0.4*365</f>
        <v>146</v>
      </c>
      <c r="F90" s="3">
        <f>0.4*365</f>
        <v>146</v>
      </c>
      <c r="G90" s="3">
        <f t="shared" ref="G90:Q90" si="112">0.4*365</f>
        <v>146</v>
      </c>
      <c r="H90" s="3">
        <f t="shared" si="112"/>
        <v>146</v>
      </c>
      <c r="I90" s="3">
        <f t="shared" si="112"/>
        <v>146</v>
      </c>
      <c r="J90" s="3">
        <f t="shared" si="112"/>
        <v>146</v>
      </c>
      <c r="K90" s="3">
        <f t="shared" si="112"/>
        <v>146</v>
      </c>
      <c r="L90" s="3">
        <f t="shared" si="112"/>
        <v>146</v>
      </c>
      <c r="M90" s="3">
        <f t="shared" si="112"/>
        <v>146</v>
      </c>
      <c r="N90" s="3">
        <f t="shared" si="112"/>
        <v>146</v>
      </c>
      <c r="O90" s="3">
        <f t="shared" si="112"/>
        <v>146</v>
      </c>
      <c r="P90" s="3">
        <f t="shared" si="112"/>
        <v>146</v>
      </c>
      <c r="Q90" s="3">
        <f t="shared" si="112"/>
        <v>146</v>
      </c>
    </row>
    <row r="91" spans="1:17" x14ac:dyDescent="0.25">
      <c r="A91" s="16" t="s">
        <v>57</v>
      </c>
      <c r="B91" s="2" t="s">
        <v>177</v>
      </c>
      <c r="C91" s="2" t="s">
        <v>310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194</v>
      </c>
      <c r="B92" s="2" t="s">
        <v>285</v>
      </c>
      <c r="C92" s="2"/>
      <c r="D92" s="2"/>
      <c r="E92" s="19">
        <f t="shared" ref="E92:Q92" si="113">E90*E91</f>
        <v>124.1</v>
      </c>
      <c r="F92" s="19">
        <f t="shared" si="113"/>
        <v>124.1</v>
      </c>
      <c r="G92" s="19">
        <f t="shared" ref="G92:H92" si="114">G90*G91</f>
        <v>124.1</v>
      </c>
      <c r="H92" s="19">
        <f t="shared" si="114"/>
        <v>124.1</v>
      </c>
      <c r="I92" s="19">
        <f t="shared" ref="I92" si="115">I90*I91</f>
        <v>124.1</v>
      </c>
      <c r="J92" s="19">
        <f t="shared" si="113"/>
        <v>124.1</v>
      </c>
      <c r="K92" s="19">
        <f t="shared" si="113"/>
        <v>124.1</v>
      </c>
      <c r="L92" s="19">
        <f t="shared" si="113"/>
        <v>124.1</v>
      </c>
      <c r="M92" s="19">
        <f t="shared" si="113"/>
        <v>124.1</v>
      </c>
      <c r="N92" s="19">
        <f t="shared" si="113"/>
        <v>124.1</v>
      </c>
      <c r="O92" s="19">
        <f t="shared" si="113"/>
        <v>124.1</v>
      </c>
      <c r="P92" s="19">
        <f t="shared" si="113"/>
        <v>124.1</v>
      </c>
      <c r="Q92" s="19">
        <f t="shared" si="113"/>
        <v>124.1</v>
      </c>
    </row>
    <row r="93" spans="1:17" x14ac:dyDescent="0.25">
      <c r="A93" s="16" t="s">
        <v>195</v>
      </c>
      <c r="B93" s="2" t="s">
        <v>288</v>
      </c>
      <c r="C93" s="2"/>
      <c r="D93" s="2" t="s">
        <v>58</v>
      </c>
      <c r="E93" s="19">
        <f t="shared" ref="E93:Q93" si="116">+E88+E89+E90</f>
        <v>33235.417417417419</v>
      </c>
      <c r="F93" s="19">
        <f t="shared" si="116"/>
        <v>33235.417417417419</v>
      </c>
      <c r="G93" s="19">
        <f t="shared" ref="G93:H93" si="117">+G88+G89+G90</f>
        <v>33235.417417417419</v>
      </c>
      <c r="H93" s="19">
        <f t="shared" si="117"/>
        <v>33235.417417417419</v>
      </c>
      <c r="I93" s="19">
        <f t="shared" ref="I93" si="118">+I88+I89+I90</f>
        <v>33235.417417417419</v>
      </c>
      <c r="J93" s="19">
        <f t="shared" si="116"/>
        <v>33235.417417417419</v>
      </c>
      <c r="K93" s="19">
        <f t="shared" si="116"/>
        <v>33235.417417417419</v>
      </c>
      <c r="L93" s="19">
        <f t="shared" si="116"/>
        <v>33235.417417417419</v>
      </c>
      <c r="M93" s="19">
        <f t="shared" si="116"/>
        <v>33235.417417417419</v>
      </c>
      <c r="N93" s="19">
        <f t="shared" si="116"/>
        <v>33235.417417417419</v>
      </c>
      <c r="O93" s="19">
        <f t="shared" si="116"/>
        <v>33235.417417417419</v>
      </c>
      <c r="P93" s="19">
        <f t="shared" si="116"/>
        <v>33235.417417417419</v>
      </c>
      <c r="Q93" s="19">
        <f t="shared" si="116"/>
        <v>33235.417417417419</v>
      </c>
    </row>
    <row r="94" spans="1:17" x14ac:dyDescent="0.25">
      <c r="A94" s="16" t="s">
        <v>73</v>
      </c>
      <c r="B94" s="2" t="s">
        <v>147</v>
      </c>
      <c r="C94" s="2"/>
      <c r="D94" s="2"/>
      <c r="E94" s="4">
        <f t="shared" ref="E94:Q94" si="119">E93/E88</f>
        <v>1.1832006667681587</v>
      </c>
      <c r="F94" s="4">
        <f t="shared" si="119"/>
        <v>1.1832006667681587</v>
      </c>
      <c r="G94" s="4">
        <f t="shared" ref="G94:H94" si="120">G93/G88</f>
        <v>1.1832006667681587</v>
      </c>
      <c r="H94" s="4">
        <f t="shared" si="120"/>
        <v>1.1832006667681587</v>
      </c>
      <c r="I94" s="4">
        <f t="shared" ref="I94" si="121">I93/I88</f>
        <v>1.1832006667681587</v>
      </c>
      <c r="J94" s="4">
        <f t="shared" si="119"/>
        <v>1.1832006667681587</v>
      </c>
      <c r="K94" s="4">
        <f t="shared" si="119"/>
        <v>1.1832006667681587</v>
      </c>
      <c r="L94" s="4">
        <f t="shared" si="119"/>
        <v>1.1832006667681587</v>
      </c>
      <c r="M94" s="4">
        <f t="shared" si="119"/>
        <v>1.1832006667681587</v>
      </c>
      <c r="N94" s="4">
        <f t="shared" si="119"/>
        <v>1.1832006667681587</v>
      </c>
      <c r="O94" s="4">
        <f t="shared" si="119"/>
        <v>1.1832006667681587</v>
      </c>
      <c r="P94" s="4">
        <f t="shared" si="119"/>
        <v>1.1832006667681587</v>
      </c>
      <c r="Q94" s="4">
        <f t="shared" si="119"/>
        <v>1.1832006667681587</v>
      </c>
    </row>
    <row r="95" spans="1:17" x14ac:dyDescent="0.25">
      <c r="A95" s="16" t="s">
        <v>194</v>
      </c>
      <c r="B95" s="2" t="s">
        <v>196</v>
      </c>
      <c r="C95" s="2"/>
      <c r="D95" s="2"/>
      <c r="E95" s="4">
        <f>+E92/E93*1000</f>
        <v>3.7339684482182522</v>
      </c>
      <c r="F95" s="4">
        <f t="shared" ref="F95:Q95" si="122">+F92/F93*1000</f>
        <v>3.7339684482182522</v>
      </c>
      <c r="G95" s="4">
        <f t="shared" ref="G95:H95" si="123">+G92/G93*1000</f>
        <v>3.7339684482182522</v>
      </c>
      <c r="H95" s="4">
        <f t="shared" si="123"/>
        <v>3.7339684482182522</v>
      </c>
      <c r="I95" s="4">
        <f t="shared" ref="I95" si="124">+I92/I93*1000</f>
        <v>3.7339684482182522</v>
      </c>
      <c r="J95" s="4">
        <f t="shared" si="122"/>
        <v>3.7339684482182522</v>
      </c>
      <c r="K95" s="4">
        <f t="shared" si="122"/>
        <v>3.7339684482182522</v>
      </c>
      <c r="L95" s="4">
        <f t="shared" si="122"/>
        <v>3.7339684482182522</v>
      </c>
      <c r="M95" s="4">
        <f t="shared" si="122"/>
        <v>3.7339684482182522</v>
      </c>
      <c r="N95" s="4">
        <f t="shared" si="122"/>
        <v>3.7339684482182522</v>
      </c>
      <c r="O95" s="4">
        <f t="shared" si="122"/>
        <v>3.7339684482182522</v>
      </c>
      <c r="P95" s="4">
        <f t="shared" si="122"/>
        <v>3.7339684482182522</v>
      </c>
      <c r="Q95" s="4">
        <f t="shared" si="122"/>
        <v>3.7339684482182522</v>
      </c>
    </row>
    <row r="96" spans="1:17" x14ac:dyDescent="0.25">
      <c r="A96" s="16" t="s">
        <v>198</v>
      </c>
      <c r="B96" s="2" t="s">
        <v>199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200</v>
      </c>
      <c r="B97" s="2" t="s">
        <v>102</v>
      </c>
      <c r="C97" s="2"/>
      <c r="D97" s="2"/>
      <c r="E97" s="4">
        <f>+E93/(E96/1000)/E76/E77/10</f>
        <v>1.6759172887048284</v>
      </c>
      <c r="F97" s="4">
        <f>+F93/(F96/1000)/F76/F77/10</f>
        <v>44.691127698795427</v>
      </c>
      <c r="G97" s="4">
        <f t="shared" ref="G97:Q97" si="125">+G93/(G96/1000)/G76/G77/10</f>
        <v>44.691127698795427</v>
      </c>
      <c r="H97" s="4">
        <f t="shared" si="125"/>
        <v>44.691127698795427</v>
      </c>
      <c r="I97" s="4">
        <f t="shared" si="125"/>
        <v>44.691127698795427</v>
      </c>
      <c r="J97" s="4">
        <f t="shared" si="125"/>
        <v>1.6759172887048284</v>
      </c>
      <c r="K97" s="4">
        <f t="shared" si="125"/>
        <v>1.6759172887048284</v>
      </c>
      <c r="L97" s="4">
        <f t="shared" si="125"/>
        <v>1.6759172887048284</v>
      </c>
      <c r="M97" s="4">
        <f t="shared" si="125"/>
        <v>1.6759172887048284</v>
      </c>
      <c r="N97" s="4">
        <f t="shared" si="125"/>
        <v>44.691127698795427</v>
      </c>
      <c r="O97" s="4">
        <f t="shared" si="125"/>
        <v>44.691127698795427</v>
      </c>
      <c r="P97" s="4">
        <f t="shared" si="125"/>
        <v>44.691127698795427</v>
      </c>
      <c r="Q97" s="4">
        <f t="shared" si="125"/>
        <v>44.691127698795427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295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59</v>
      </c>
      <c r="B100" s="2" t="s">
        <v>201</v>
      </c>
      <c r="C100" s="2" t="s">
        <v>74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219</v>
      </c>
      <c r="B101" s="2" t="s">
        <v>204</v>
      </c>
      <c r="C101" s="2"/>
      <c r="D101" s="2"/>
      <c r="E101" s="9">
        <f t="shared" ref="E101:Q101" si="126">+EXP(E62-E65/(E66*E61))*24/1000</f>
        <v>1.2718997512956335E-3</v>
      </c>
      <c r="F101" s="9">
        <f t="shared" si="126"/>
        <v>1.2718997512956335E-3</v>
      </c>
      <c r="G101" s="9">
        <f t="shared" si="126"/>
        <v>1.2718997512956335E-3</v>
      </c>
      <c r="H101" s="9">
        <f t="shared" si="126"/>
        <v>1.2718997512956335E-3</v>
      </c>
      <c r="I101" s="9">
        <f t="shared" si="126"/>
        <v>1.2718997512956335E-3</v>
      </c>
      <c r="J101" s="9">
        <f t="shared" si="126"/>
        <v>1.2718997512956335E-3</v>
      </c>
      <c r="K101" s="9">
        <f t="shared" si="126"/>
        <v>1.2718997512956335E-3</v>
      </c>
      <c r="L101" s="9">
        <f t="shared" si="126"/>
        <v>1.2718997512956335E-3</v>
      </c>
      <c r="M101" s="9">
        <f t="shared" si="126"/>
        <v>1.2718997512956335E-3</v>
      </c>
      <c r="N101" s="9">
        <f t="shared" si="126"/>
        <v>1.2718997512956335E-3</v>
      </c>
      <c r="O101" s="9">
        <f t="shared" si="126"/>
        <v>1.2718997512956335E-3</v>
      </c>
      <c r="P101" s="9">
        <f t="shared" si="126"/>
        <v>1.2718997512956335E-3</v>
      </c>
      <c r="Q101" s="9">
        <f t="shared" si="126"/>
        <v>1.2718997512956335E-3</v>
      </c>
    </row>
    <row r="102" spans="1:17" x14ac:dyDescent="0.25">
      <c r="A102" s="16" t="s">
        <v>218</v>
      </c>
      <c r="B102" s="2" t="s">
        <v>217</v>
      </c>
      <c r="C102" s="2"/>
      <c r="D102" s="2"/>
      <c r="E102" s="9">
        <f t="shared" ref="E102:Q102" si="127">+E101*E70</f>
        <v>8.4793316753042237E-3</v>
      </c>
      <c r="F102" s="9">
        <f t="shared" si="127"/>
        <v>8.4793316753042237E-3</v>
      </c>
      <c r="G102" s="9">
        <f t="shared" si="127"/>
        <v>8.4793316753042237E-3</v>
      </c>
      <c r="H102" s="9">
        <f t="shared" si="127"/>
        <v>8.4793316753042237E-3</v>
      </c>
      <c r="I102" s="9">
        <f t="shared" si="127"/>
        <v>8.4793316753042237E-3</v>
      </c>
      <c r="J102" s="9">
        <f t="shared" si="127"/>
        <v>8.4793316753042237E-3</v>
      </c>
      <c r="K102" s="9">
        <f t="shared" si="127"/>
        <v>8.4793316753042237E-3</v>
      </c>
      <c r="L102" s="9">
        <f t="shared" si="127"/>
        <v>8.4793316753042237E-3</v>
      </c>
      <c r="M102" s="9">
        <f t="shared" si="127"/>
        <v>8.4793316753042237E-3</v>
      </c>
      <c r="N102" s="9">
        <f t="shared" si="127"/>
        <v>8.4793316753042237E-3</v>
      </c>
      <c r="O102" s="9">
        <f t="shared" si="127"/>
        <v>8.4793316753042237E-3</v>
      </c>
      <c r="P102" s="9">
        <f t="shared" si="127"/>
        <v>8.4793316753042237E-3</v>
      </c>
      <c r="Q102" s="9">
        <f t="shared" si="127"/>
        <v>8.4793316753042237E-3</v>
      </c>
    </row>
    <row r="103" spans="1:17" x14ac:dyDescent="0.25">
      <c r="A103" s="16" t="s">
        <v>202</v>
      </c>
      <c r="B103" s="2" t="s">
        <v>159</v>
      </c>
      <c r="C103" s="2"/>
      <c r="D103" s="2"/>
      <c r="E103" s="4">
        <f t="shared" ref="E103:Q103" si="128">+E100*E82</f>
        <v>1033.8384000000001</v>
      </c>
      <c r="F103" s="4">
        <f t="shared" si="128"/>
        <v>1033.8384000000001</v>
      </c>
      <c r="G103" s="4">
        <f t="shared" si="128"/>
        <v>1033.8384000000001</v>
      </c>
      <c r="H103" s="4">
        <f t="shared" si="128"/>
        <v>1033.8384000000001</v>
      </c>
      <c r="I103" s="4">
        <f t="shared" si="128"/>
        <v>1033.8384000000001</v>
      </c>
      <c r="J103" s="4">
        <f t="shared" si="128"/>
        <v>1033.8384000000001</v>
      </c>
      <c r="K103" s="4">
        <f t="shared" si="128"/>
        <v>1033.8384000000001</v>
      </c>
      <c r="L103" s="4">
        <f t="shared" si="128"/>
        <v>1033.8384000000001</v>
      </c>
      <c r="M103" s="4">
        <f t="shared" si="128"/>
        <v>1033.8384000000001</v>
      </c>
      <c r="N103" s="4">
        <f t="shared" si="128"/>
        <v>1033.8384000000001</v>
      </c>
      <c r="O103" s="4">
        <f t="shared" si="128"/>
        <v>1033.8384000000001</v>
      </c>
      <c r="P103" s="4">
        <f t="shared" si="128"/>
        <v>1033.8384000000001</v>
      </c>
      <c r="Q103" s="4">
        <f t="shared" si="128"/>
        <v>1033.8384000000001</v>
      </c>
    </row>
    <row r="104" spans="1:17" x14ac:dyDescent="0.25">
      <c r="A104" s="16" t="s">
        <v>203</v>
      </c>
      <c r="B104" s="2" t="s">
        <v>159</v>
      </c>
      <c r="C104" s="2"/>
      <c r="D104" s="2"/>
      <c r="E104" s="4">
        <f t="shared" ref="E104:Q104" si="129">+E82*(1-E100)</f>
        <v>1427.6816000000003</v>
      </c>
      <c r="F104" s="4">
        <f t="shared" si="129"/>
        <v>1427.6816000000003</v>
      </c>
      <c r="G104" s="4">
        <f t="shared" si="129"/>
        <v>1427.6816000000003</v>
      </c>
      <c r="H104" s="4">
        <f t="shared" si="129"/>
        <v>1427.6816000000003</v>
      </c>
      <c r="I104" s="4">
        <f t="shared" si="129"/>
        <v>1427.6816000000003</v>
      </c>
      <c r="J104" s="4">
        <f t="shared" si="129"/>
        <v>1427.6816000000003</v>
      </c>
      <c r="K104" s="4">
        <f t="shared" si="129"/>
        <v>1427.6816000000003</v>
      </c>
      <c r="L104" s="4">
        <f t="shared" si="129"/>
        <v>1427.6816000000003</v>
      </c>
      <c r="M104" s="4">
        <f t="shared" si="129"/>
        <v>1427.6816000000003</v>
      </c>
      <c r="N104" s="4">
        <f t="shared" si="129"/>
        <v>1427.6816000000003</v>
      </c>
      <c r="O104" s="4">
        <f t="shared" si="129"/>
        <v>1427.6816000000003</v>
      </c>
      <c r="P104" s="4">
        <f t="shared" si="129"/>
        <v>1427.6816000000003</v>
      </c>
      <c r="Q104" s="4">
        <f t="shared" si="129"/>
        <v>1427.6816000000003</v>
      </c>
    </row>
    <row r="105" spans="1:17" x14ac:dyDescent="0.25">
      <c r="A105" s="16" t="s">
        <v>216</v>
      </c>
      <c r="B105" s="2" t="s">
        <v>215</v>
      </c>
      <c r="C105" s="2"/>
      <c r="D105" s="2"/>
      <c r="E105" s="4">
        <f t="shared" ref="E105:Q105" si="130">+(1-E102)^E14</f>
        <v>0.7368069153097806</v>
      </c>
      <c r="F105" s="4">
        <f t="shared" si="130"/>
        <v>0.98934863403179663</v>
      </c>
      <c r="G105" s="4">
        <f t="shared" si="130"/>
        <v>0.98819090412124544</v>
      </c>
      <c r="H105" s="4">
        <f t="shared" si="130"/>
        <v>0.98819090412124544</v>
      </c>
      <c r="I105" s="4">
        <f t="shared" si="130"/>
        <v>0.98819090412124544</v>
      </c>
      <c r="J105" s="4">
        <f t="shared" si="130"/>
        <v>0.7368069153097806</v>
      </c>
      <c r="K105" s="4">
        <f t="shared" si="130"/>
        <v>0.7368069153097806</v>
      </c>
      <c r="L105" s="4">
        <f t="shared" si="130"/>
        <v>0.7368069153097806</v>
      </c>
      <c r="M105" s="4">
        <f t="shared" si="130"/>
        <v>0.7368069153097806</v>
      </c>
      <c r="N105" s="4">
        <f t="shared" si="130"/>
        <v>0.98819090412124544</v>
      </c>
      <c r="O105" s="4">
        <f t="shared" si="130"/>
        <v>0.98819090412124544</v>
      </c>
      <c r="P105" s="4">
        <f t="shared" si="130"/>
        <v>0.98819090412124544</v>
      </c>
      <c r="Q105" s="4">
        <f t="shared" si="130"/>
        <v>0.98819090412124544</v>
      </c>
    </row>
    <row r="106" spans="1:17" x14ac:dyDescent="0.25">
      <c r="A106" s="16" t="s">
        <v>214</v>
      </c>
      <c r="B106" s="2" t="s">
        <v>215</v>
      </c>
      <c r="C106" s="2"/>
      <c r="D106" s="2"/>
      <c r="E106" s="4">
        <f t="shared" ref="E106:M106" si="131">1-E105</f>
        <v>0.2631930846902194</v>
      </c>
      <c r="F106" s="4">
        <f t="shared" si="131"/>
        <v>1.0651365968203375E-2</v>
      </c>
      <c r="G106" s="4">
        <f t="shared" ref="G106:H106" si="132">1-G105</f>
        <v>1.1809095878754561E-2</v>
      </c>
      <c r="H106" s="4">
        <f t="shared" si="132"/>
        <v>1.1809095878754561E-2</v>
      </c>
      <c r="I106" s="4">
        <f t="shared" ref="I106" si="133">1-I105</f>
        <v>1.1809095878754561E-2</v>
      </c>
      <c r="J106" s="4">
        <f t="shared" si="131"/>
        <v>0.2631930846902194</v>
      </c>
      <c r="K106" s="4">
        <f t="shared" si="131"/>
        <v>0.2631930846902194</v>
      </c>
      <c r="L106" s="4">
        <f t="shared" si="131"/>
        <v>0.2631930846902194</v>
      </c>
      <c r="M106" s="4">
        <f t="shared" si="131"/>
        <v>0.2631930846902194</v>
      </c>
      <c r="N106" s="4">
        <f t="shared" ref="N106:Q106" si="134">1-N105</f>
        <v>1.1809095878754561E-2</v>
      </c>
      <c r="O106" s="4">
        <f t="shared" ref="O106:P106" si="135">1-O105</f>
        <v>1.1809095878754561E-2</v>
      </c>
      <c r="P106" s="4">
        <f t="shared" si="135"/>
        <v>1.1809095878754561E-2</v>
      </c>
      <c r="Q106" s="4">
        <f t="shared" si="134"/>
        <v>1.1809095878754561E-2</v>
      </c>
    </row>
    <row r="107" spans="1:17" x14ac:dyDescent="0.25">
      <c r="A107" s="16" t="s">
        <v>207</v>
      </c>
      <c r="B107" s="2" t="s">
        <v>204</v>
      </c>
      <c r="C107" s="2"/>
      <c r="D107" s="2"/>
      <c r="E107" s="4">
        <f t="shared" ref="E107:Q107" si="136">+E106/E70</f>
        <v>3.9478962703532912E-2</v>
      </c>
      <c r="F107" s="4">
        <f t="shared" si="136"/>
        <v>1.5977048952305062E-3</v>
      </c>
      <c r="G107" s="4">
        <f t="shared" si="136"/>
        <v>1.771364381813184E-3</v>
      </c>
      <c r="H107" s="4">
        <f t="shared" si="136"/>
        <v>1.771364381813184E-3</v>
      </c>
      <c r="I107" s="4">
        <f t="shared" si="136"/>
        <v>1.771364381813184E-3</v>
      </c>
      <c r="J107" s="4">
        <f t="shared" si="136"/>
        <v>3.9478962703532912E-2</v>
      </c>
      <c r="K107" s="4">
        <f t="shared" si="136"/>
        <v>3.9478962703532912E-2</v>
      </c>
      <c r="L107" s="4">
        <f t="shared" si="136"/>
        <v>3.9478962703532912E-2</v>
      </c>
      <c r="M107" s="4">
        <f t="shared" si="136"/>
        <v>3.9478962703532912E-2</v>
      </c>
      <c r="N107" s="4">
        <f t="shared" si="136"/>
        <v>1.771364381813184E-3</v>
      </c>
      <c r="O107" s="4">
        <f t="shared" si="136"/>
        <v>1.771364381813184E-3</v>
      </c>
      <c r="P107" s="4">
        <f t="shared" si="136"/>
        <v>1.771364381813184E-3</v>
      </c>
      <c r="Q107" s="4">
        <f t="shared" si="136"/>
        <v>1.771364381813184E-3</v>
      </c>
    </row>
    <row r="108" spans="1:17" x14ac:dyDescent="0.25">
      <c r="A108" s="16" t="s">
        <v>208</v>
      </c>
      <c r="B108" s="2" t="s">
        <v>294</v>
      </c>
      <c r="C108" s="2"/>
      <c r="D108" s="2"/>
      <c r="E108" s="4">
        <f t="shared" ref="E108:Q108" si="137">+E107*E82*E100</f>
        <v>40.814867635080141</v>
      </c>
      <c r="F108" s="4">
        <f t="shared" si="137"/>
        <v>1.6517686725572742</v>
      </c>
      <c r="G108" s="4">
        <f t="shared" si="137"/>
        <v>1.8313045183107315</v>
      </c>
      <c r="H108" s="4">
        <f t="shared" si="137"/>
        <v>1.8313045183107315</v>
      </c>
      <c r="I108" s="4">
        <f t="shared" si="137"/>
        <v>1.8313045183107315</v>
      </c>
      <c r="J108" s="4">
        <f t="shared" si="137"/>
        <v>40.814867635080141</v>
      </c>
      <c r="K108" s="4">
        <f t="shared" si="137"/>
        <v>40.814867635080141</v>
      </c>
      <c r="L108" s="4">
        <f t="shared" si="137"/>
        <v>40.814867635080141</v>
      </c>
      <c r="M108" s="4">
        <f t="shared" si="137"/>
        <v>40.814867635080141</v>
      </c>
      <c r="N108" s="4">
        <f t="shared" si="137"/>
        <v>1.8313045183107315</v>
      </c>
      <c r="O108" s="4">
        <f t="shared" si="137"/>
        <v>1.8313045183107315</v>
      </c>
      <c r="P108" s="4">
        <f t="shared" si="137"/>
        <v>1.8313045183107315</v>
      </c>
      <c r="Q108" s="4">
        <f t="shared" si="137"/>
        <v>1.8313045183107315</v>
      </c>
    </row>
    <row r="109" spans="1:17" x14ac:dyDescent="0.25">
      <c r="A109" s="16" t="s">
        <v>209</v>
      </c>
      <c r="B109" s="2" t="s">
        <v>206</v>
      </c>
      <c r="C109" s="2"/>
      <c r="D109" s="2"/>
      <c r="E109" s="4">
        <f t="shared" ref="E109:Q109" si="138">+E108*1000/E93</f>
        <v>1.2280534082803671</v>
      </c>
      <c r="F109" s="4">
        <f t="shared" si="138"/>
        <v>4.9699050016794581E-2</v>
      </c>
      <c r="G109" s="4">
        <f t="shared" si="138"/>
        <v>5.5100993476646223E-2</v>
      </c>
      <c r="H109" s="4">
        <f t="shared" si="138"/>
        <v>5.5100993476646223E-2</v>
      </c>
      <c r="I109" s="4">
        <f t="shared" si="138"/>
        <v>5.5100993476646223E-2</v>
      </c>
      <c r="J109" s="4">
        <f t="shared" si="138"/>
        <v>1.2280534082803671</v>
      </c>
      <c r="K109" s="4">
        <f t="shared" si="138"/>
        <v>1.2280534082803671</v>
      </c>
      <c r="L109" s="4">
        <f t="shared" si="138"/>
        <v>1.2280534082803671</v>
      </c>
      <c r="M109" s="4">
        <f t="shared" si="138"/>
        <v>1.2280534082803671</v>
      </c>
      <c r="N109" s="4">
        <f t="shared" si="138"/>
        <v>5.5100993476646223E-2</v>
      </c>
      <c r="O109" s="4">
        <f t="shared" si="138"/>
        <v>5.5100993476646223E-2</v>
      </c>
      <c r="P109" s="4">
        <f t="shared" si="138"/>
        <v>5.5100993476646223E-2</v>
      </c>
      <c r="Q109" s="4">
        <f t="shared" si="138"/>
        <v>5.5100993476646223E-2</v>
      </c>
    </row>
    <row r="110" spans="1:17" x14ac:dyDescent="0.25">
      <c r="A110" s="24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216</v>
      </c>
      <c r="B111" s="2" t="s">
        <v>215</v>
      </c>
      <c r="C111" s="2"/>
      <c r="D111" s="2"/>
      <c r="E111" s="4">
        <f t="shared" ref="E111:Q111" si="139">+(1-E102)^(E7+E14)</f>
        <v>0.72436463060742429</v>
      </c>
      <c r="F111" s="4">
        <f t="shared" si="139"/>
        <v>0.97264173685326571</v>
      </c>
      <c r="G111" s="4">
        <f t="shared" si="139"/>
        <v>0.97150355725481974</v>
      </c>
      <c r="H111" s="4">
        <f t="shared" si="139"/>
        <v>0.97150355725481974</v>
      </c>
      <c r="I111" s="4">
        <f t="shared" si="139"/>
        <v>0.97150355725481974</v>
      </c>
      <c r="J111" s="4">
        <f t="shared" si="139"/>
        <v>0.72436463060742429</v>
      </c>
      <c r="K111" s="4">
        <f t="shared" si="139"/>
        <v>0.72436463060742429</v>
      </c>
      <c r="L111" s="4">
        <f t="shared" si="139"/>
        <v>0.72436463060742429</v>
      </c>
      <c r="M111" s="4">
        <f t="shared" si="139"/>
        <v>0.72436463060742429</v>
      </c>
      <c r="N111" s="4">
        <f t="shared" si="139"/>
        <v>0.97150355725481974</v>
      </c>
      <c r="O111" s="4">
        <f t="shared" si="139"/>
        <v>0.97150355725481974</v>
      </c>
      <c r="P111" s="4">
        <f t="shared" si="139"/>
        <v>0.97150355725481974</v>
      </c>
      <c r="Q111" s="4">
        <f t="shared" si="139"/>
        <v>0.97150355725481974</v>
      </c>
    </row>
    <row r="112" spans="1:17" x14ac:dyDescent="0.25">
      <c r="A112" s="16" t="s">
        <v>214</v>
      </c>
      <c r="B112" s="2" t="s">
        <v>213</v>
      </c>
      <c r="C112" s="2"/>
      <c r="D112" s="2"/>
      <c r="E112" s="4">
        <f t="shared" ref="E112:M112" si="140">1-E111</f>
        <v>0.27563536939257571</v>
      </c>
      <c r="F112" s="4">
        <f t="shared" si="140"/>
        <v>2.7358263146734285E-2</v>
      </c>
      <c r="G112" s="4">
        <f t="shared" ref="G112:H112" si="141">1-G111</f>
        <v>2.8496442745180262E-2</v>
      </c>
      <c r="H112" s="4">
        <f t="shared" si="141"/>
        <v>2.8496442745180262E-2</v>
      </c>
      <c r="I112" s="4">
        <f t="shared" ref="I112" si="142">1-I111</f>
        <v>2.8496442745180262E-2</v>
      </c>
      <c r="J112" s="4">
        <f t="shared" si="140"/>
        <v>0.27563536939257571</v>
      </c>
      <c r="K112" s="4">
        <f t="shared" si="140"/>
        <v>0.27563536939257571</v>
      </c>
      <c r="L112" s="4">
        <f t="shared" si="140"/>
        <v>0.27563536939257571</v>
      </c>
      <c r="M112" s="4">
        <f t="shared" si="140"/>
        <v>0.27563536939257571</v>
      </c>
      <c r="N112" s="4">
        <f t="shared" ref="N112:Q112" si="143">1-N111</f>
        <v>2.8496442745180262E-2</v>
      </c>
      <c r="O112" s="4">
        <f t="shared" ref="O112:P112" si="144">1-O111</f>
        <v>2.8496442745180262E-2</v>
      </c>
      <c r="P112" s="4">
        <f t="shared" si="144"/>
        <v>2.8496442745180262E-2</v>
      </c>
      <c r="Q112" s="4">
        <f t="shared" si="143"/>
        <v>2.8496442745180262E-2</v>
      </c>
    </row>
    <row r="113" spans="1:17" x14ac:dyDescent="0.25">
      <c r="A113" s="16" t="s">
        <v>212</v>
      </c>
      <c r="B113" s="2" t="s">
        <v>204</v>
      </c>
      <c r="C113" s="2"/>
      <c r="D113" s="2"/>
      <c r="E113" s="4">
        <f t="shared" ref="E113:Q113" si="145">+E112/E70</f>
        <v>4.1345305408886354E-2</v>
      </c>
      <c r="F113" s="4">
        <f t="shared" si="145"/>
        <v>4.1037394720101423E-3</v>
      </c>
      <c r="G113" s="4">
        <f t="shared" si="145"/>
        <v>4.2744664117770389E-3</v>
      </c>
      <c r="H113" s="4">
        <f t="shared" si="145"/>
        <v>4.2744664117770389E-3</v>
      </c>
      <c r="I113" s="4">
        <f t="shared" si="145"/>
        <v>4.2744664117770389E-3</v>
      </c>
      <c r="J113" s="4">
        <f t="shared" si="145"/>
        <v>4.1345305408886354E-2</v>
      </c>
      <c r="K113" s="4">
        <f t="shared" si="145"/>
        <v>4.1345305408886354E-2</v>
      </c>
      <c r="L113" s="4">
        <f t="shared" si="145"/>
        <v>4.1345305408886354E-2</v>
      </c>
      <c r="M113" s="4">
        <f t="shared" si="145"/>
        <v>4.1345305408886354E-2</v>
      </c>
      <c r="N113" s="4">
        <f t="shared" si="145"/>
        <v>4.2744664117770389E-3</v>
      </c>
      <c r="O113" s="4">
        <f t="shared" si="145"/>
        <v>4.2744664117770389E-3</v>
      </c>
      <c r="P113" s="4">
        <f t="shared" si="145"/>
        <v>4.2744664117770389E-3</v>
      </c>
      <c r="Q113" s="4">
        <f t="shared" si="145"/>
        <v>4.2744664117770389E-3</v>
      </c>
    </row>
    <row r="114" spans="1:17" x14ac:dyDescent="0.25">
      <c r="A114" s="16" t="s">
        <v>211</v>
      </c>
      <c r="B114" s="2" t="s">
        <v>294</v>
      </c>
      <c r="C114" s="2"/>
      <c r="D114" s="2"/>
      <c r="E114" s="4">
        <f t="shared" ref="E114:Q114" si="146">+E82*E100*E113</f>
        <v>42.744364391434416</v>
      </c>
      <c r="F114" s="4">
        <f t="shared" si="146"/>
        <v>4.2426034497598106</v>
      </c>
      <c r="G114" s="4">
        <f t="shared" si="146"/>
        <v>4.4191075160053153</v>
      </c>
      <c r="H114" s="4">
        <f t="shared" si="146"/>
        <v>4.4191075160053153</v>
      </c>
      <c r="I114" s="4">
        <f t="shared" si="146"/>
        <v>4.4191075160053153</v>
      </c>
      <c r="J114" s="4">
        <f t="shared" si="146"/>
        <v>42.744364391434416</v>
      </c>
      <c r="K114" s="4">
        <f t="shared" si="146"/>
        <v>42.744364391434416</v>
      </c>
      <c r="L114" s="4">
        <f t="shared" si="146"/>
        <v>42.744364391434416</v>
      </c>
      <c r="M114" s="4">
        <f t="shared" si="146"/>
        <v>42.744364391434416</v>
      </c>
      <c r="N114" s="4">
        <f t="shared" si="146"/>
        <v>4.4191075160053153</v>
      </c>
      <c r="O114" s="4">
        <f t="shared" si="146"/>
        <v>4.4191075160053153</v>
      </c>
      <c r="P114" s="4">
        <f t="shared" si="146"/>
        <v>4.4191075160053153</v>
      </c>
      <c r="Q114" s="4">
        <f t="shared" si="146"/>
        <v>4.4191075160053153</v>
      </c>
    </row>
    <row r="115" spans="1:17" x14ac:dyDescent="0.25">
      <c r="A115" s="16" t="s">
        <v>210</v>
      </c>
      <c r="B115" s="2" t="s">
        <v>206</v>
      </c>
      <c r="C115" s="2"/>
      <c r="D115" s="2"/>
      <c r="E115" s="4">
        <f t="shared" ref="E115:Q115" si="147">+E114*1000/E93</f>
        <v>1.2861088475161957</v>
      </c>
      <c r="F115" s="4">
        <f t="shared" si="147"/>
        <v>0.12765308154476263</v>
      </c>
      <c r="G115" s="4">
        <f t="shared" si="147"/>
        <v>0.1329638036587267</v>
      </c>
      <c r="H115" s="4">
        <f t="shared" si="147"/>
        <v>0.1329638036587267</v>
      </c>
      <c r="I115" s="4">
        <f t="shared" si="147"/>
        <v>0.1329638036587267</v>
      </c>
      <c r="J115" s="4">
        <f t="shared" si="147"/>
        <v>1.2861088475161957</v>
      </c>
      <c r="K115" s="4">
        <f t="shared" si="147"/>
        <v>1.2861088475161957</v>
      </c>
      <c r="L115" s="4">
        <f t="shared" si="147"/>
        <v>1.2861088475161957</v>
      </c>
      <c r="M115" s="4">
        <f t="shared" si="147"/>
        <v>1.2861088475161957</v>
      </c>
      <c r="N115" s="4">
        <f t="shared" si="147"/>
        <v>0.1329638036587267</v>
      </c>
      <c r="O115" s="4">
        <f t="shared" si="147"/>
        <v>0.1329638036587267</v>
      </c>
      <c r="P115" s="4">
        <f t="shared" si="147"/>
        <v>0.1329638036587267</v>
      </c>
      <c r="Q115" s="4">
        <f t="shared" si="147"/>
        <v>0.1329638036587267</v>
      </c>
    </row>
    <row r="116" spans="1:17" x14ac:dyDescent="0.25">
      <c r="A116" s="24" t="s">
        <v>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223</v>
      </c>
      <c r="B117" s="2" t="s">
        <v>296</v>
      </c>
      <c r="C117" s="2"/>
      <c r="D117" s="2"/>
      <c r="E117" s="4">
        <f t="shared" ref="E117:Q117" si="148">E105*E103</f>
        <v>761.7392824327992</v>
      </c>
      <c r="F117" s="4">
        <f t="shared" si="148"/>
        <v>1022.8266088496183</v>
      </c>
      <c r="G117" s="4">
        <f t="shared" si="148"/>
        <v>1021.6297032112619</v>
      </c>
      <c r="H117" s="4">
        <f t="shared" si="148"/>
        <v>1021.6297032112619</v>
      </c>
      <c r="I117" s="4">
        <f t="shared" si="148"/>
        <v>1021.6297032112619</v>
      </c>
      <c r="J117" s="4">
        <f t="shared" si="148"/>
        <v>761.7392824327992</v>
      </c>
      <c r="K117" s="4">
        <f t="shared" si="148"/>
        <v>761.7392824327992</v>
      </c>
      <c r="L117" s="4">
        <f t="shared" si="148"/>
        <v>761.7392824327992</v>
      </c>
      <c r="M117" s="4">
        <f t="shared" si="148"/>
        <v>761.7392824327992</v>
      </c>
      <c r="N117" s="4">
        <f t="shared" si="148"/>
        <v>1021.6297032112619</v>
      </c>
      <c r="O117" s="4">
        <f t="shared" si="148"/>
        <v>1021.6297032112619</v>
      </c>
      <c r="P117" s="4">
        <f t="shared" si="148"/>
        <v>1021.6297032112619</v>
      </c>
      <c r="Q117" s="4">
        <f t="shared" si="148"/>
        <v>1021.6297032112619</v>
      </c>
    </row>
    <row r="118" spans="1:17" x14ac:dyDescent="0.25">
      <c r="A118" s="16" t="s">
        <v>224</v>
      </c>
      <c r="B118" s="2" t="s">
        <v>297</v>
      </c>
      <c r="C118" s="2"/>
      <c r="D118" s="2"/>
      <c r="E118" s="4">
        <f t="shared" ref="E118:Q118" si="149">+E104</f>
        <v>1427.6816000000003</v>
      </c>
      <c r="F118" s="4">
        <f t="shared" si="149"/>
        <v>1427.6816000000003</v>
      </c>
      <c r="G118" s="4">
        <f t="shared" si="149"/>
        <v>1427.6816000000003</v>
      </c>
      <c r="H118" s="4">
        <f t="shared" si="149"/>
        <v>1427.6816000000003</v>
      </c>
      <c r="I118" s="4">
        <f t="shared" si="149"/>
        <v>1427.6816000000003</v>
      </c>
      <c r="J118" s="4">
        <f t="shared" si="149"/>
        <v>1427.6816000000003</v>
      </c>
      <c r="K118" s="4">
        <f t="shared" si="149"/>
        <v>1427.6816000000003</v>
      </c>
      <c r="L118" s="4">
        <f t="shared" si="149"/>
        <v>1427.6816000000003</v>
      </c>
      <c r="M118" s="4">
        <f t="shared" si="149"/>
        <v>1427.6816000000003</v>
      </c>
      <c r="N118" s="4">
        <f t="shared" si="149"/>
        <v>1427.6816000000003</v>
      </c>
      <c r="O118" s="4">
        <f t="shared" si="149"/>
        <v>1427.6816000000003</v>
      </c>
      <c r="P118" s="4">
        <f t="shared" si="149"/>
        <v>1427.6816000000003</v>
      </c>
      <c r="Q118" s="4">
        <f t="shared" si="149"/>
        <v>1427.6816000000003</v>
      </c>
    </row>
    <row r="119" spans="1:17" x14ac:dyDescent="0.25">
      <c r="A119" s="16" t="s">
        <v>223</v>
      </c>
      <c r="B119" s="2" t="s">
        <v>220</v>
      </c>
      <c r="C119" s="2"/>
      <c r="D119" s="2"/>
      <c r="E119" s="4">
        <f t="shared" ref="E119:Q119" si="150">+E117*1000/E93</f>
        <v>22.919503999778279</v>
      </c>
      <c r="F119" s="4">
        <f t="shared" si="150"/>
        <v>30.775199721535429</v>
      </c>
      <c r="G119" s="4">
        <f t="shared" si="150"/>
        <v>30.739186765136417</v>
      </c>
      <c r="H119" s="4">
        <f t="shared" si="150"/>
        <v>30.739186765136417</v>
      </c>
      <c r="I119" s="4">
        <f t="shared" si="150"/>
        <v>30.739186765136417</v>
      </c>
      <c r="J119" s="4">
        <f t="shared" si="150"/>
        <v>22.919503999778279</v>
      </c>
      <c r="K119" s="4">
        <f t="shared" si="150"/>
        <v>22.919503999778279</v>
      </c>
      <c r="L119" s="4">
        <f t="shared" si="150"/>
        <v>22.919503999778279</v>
      </c>
      <c r="M119" s="4">
        <f t="shared" si="150"/>
        <v>22.919503999778279</v>
      </c>
      <c r="N119" s="4">
        <f t="shared" si="150"/>
        <v>30.739186765136417</v>
      </c>
      <c r="O119" s="4">
        <f t="shared" si="150"/>
        <v>30.739186765136417</v>
      </c>
      <c r="P119" s="4">
        <f t="shared" si="150"/>
        <v>30.739186765136417</v>
      </c>
      <c r="Q119" s="4">
        <f t="shared" si="150"/>
        <v>30.739186765136417</v>
      </c>
    </row>
    <row r="120" spans="1:17" x14ac:dyDescent="0.25">
      <c r="A120" s="16" t="s">
        <v>224</v>
      </c>
      <c r="B120" s="2" t="s">
        <v>221</v>
      </c>
      <c r="C120" s="2"/>
      <c r="D120" s="2"/>
      <c r="E120" s="4">
        <f t="shared" ref="E120:Q120" si="151">+E118*1000/E93</f>
        <v>42.956632139417835</v>
      </c>
      <c r="F120" s="4">
        <f t="shared" si="151"/>
        <v>42.956632139417835</v>
      </c>
      <c r="G120" s="4">
        <f t="shared" si="151"/>
        <v>42.956632139417835</v>
      </c>
      <c r="H120" s="4">
        <f t="shared" si="151"/>
        <v>42.956632139417835</v>
      </c>
      <c r="I120" s="4">
        <f t="shared" si="151"/>
        <v>42.956632139417835</v>
      </c>
      <c r="J120" s="4">
        <f t="shared" si="151"/>
        <v>42.956632139417835</v>
      </c>
      <c r="K120" s="4">
        <f t="shared" si="151"/>
        <v>42.956632139417835</v>
      </c>
      <c r="L120" s="4">
        <f t="shared" si="151"/>
        <v>42.956632139417835</v>
      </c>
      <c r="M120" s="4">
        <f t="shared" si="151"/>
        <v>42.956632139417835</v>
      </c>
      <c r="N120" s="4">
        <f t="shared" si="151"/>
        <v>42.956632139417835</v>
      </c>
      <c r="O120" s="4">
        <f t="shared" si="151"/>
        <v>42.956632139417835</v>
      </c>
      <c r="P120" s="4">
        <f t="shared" si="151"/>
        <v>42.956632139417835</v>
      </c>
      <c r="Q120" s="4">
        <f t="shared" si="151"/>
        <v>42.956632139417835</v>
      </c>
    </row>
    <row r="121" spans="1:17" x14ac:dyDescent="0.25">
      <c r="A121" s="16" t="s">
        <v>225</v>
      </c>
      <c r="B121" s="2" t="s">
        <v>222</v>
      </c>
      <c r="C121" s="2"/>
      <c r="D121" s="2"/>
      <c r="E121" s="4">
        <f t="shared" ref="E121:M121" si="152">+E119+E120</f>
        <v>65.87613613919612</v>
      </c>
      <c r="F121" s="4">
        <f t="shared" si="152"/>
        <v>73.731831860953264</v>
      </c>
      <c r="G121" s="4">
        <f t="shared" ref="G121:H121" si="153">+G119+G120</f>
        <v>73.695818904554244</v>
      </c>
      <c r="H121" s="4">
        <f t="shared" si="153"/>
        <v>73.695818904554244</v>
      </c>
      <c r="I121" s="4">
        <f t="shared" ref="I121" si="154">+I119+I120</f>
        <v>73.695818904554244</v>
      </c>
      <c r="J121" s="4">
        <f t="shared" si="152"/>
        <v>65.87613613919612</v>
      </c>
      <c r="K121" s="4">
        <f t="shared" si="152"/>
        <v>65.87613613919612</v>
      </c>
      <c r="L121" s="4">
        <f t="shared" si="152"/>
        <v>65.87613613919612</v>
      </c>
      <c r="M121" s="4">
        <f t="shared" si="152"/>
        <v>65.87613613919612</v>
      </c>
      <c r="N121" s="4">
        <f t="shared" ref="N121:Q121" si="155">+N119+N120</f>
        <v>73.695818904554244</v>
      </c>
      <c r="O121" s="4">
        <f t="shared" ref="O121:P121" si="156">+O119+O120</f>
        <v>73.695818904554244</v>
      </c>
      <c r="P121" s="4">
        <f t="shared" si="156"/>
        <v>73.695818904554244</v>
      </c>
      <c r="Q121" s="4">
        <f t="shared" si="155"/>
        <v>73.695818904554244</v>
      </c>
    </row>
    <row r="122" spans="1:17" x14ac:dyDescent="0.25">
      <c r="A122" s="16" t="s">
        <v>214</v>
      </c>
      <c r="B122" s="2" t="s">
        <v>213</v>
      </c>
      <c r="C122" s="2"/>
      <c r="D122" s="2" t="s">
        <v>62</v>
      </c>
      <c r="E122" s="4">
        <f t="shared" ref="E122:Q122" si="157">VS_kvæg_tot_omsat_lager</f>
        <v>0.50118257038654102</v>
      </c>
      <c r="F122" s="4">
        <f t="shared" si="157"/>
        <v>0.50118257038654102</v>
      </c>
      <c r="G122" s="4">
        <f t="shared" si="157"/>
        <v>0.50118257038654102</v>
      </c>
      <c r="H122" s="4">
        <f t="shared" si="157"/>
        <v>0.50118257038654102</v>
      </c>
      <c r="I122" s="4">
        <f t="shared" si="157"/>
        <v>0.50118257038654102</v>
      </c>
      <c r="J122" s="4">
        <f t="shared" si="157"/>
        <v>0.50118257038654102</v>
      </c>
      <c r="K122" s="4">
        <f t="shared" si="157"/>
        <v>0.50118257038654102</v>
      </c>
      <c r="L122" s="4">
        <f t="shared" si="157"/>
        <v>0.50118257038654102</v>
      </c>
      <c r="M122" s="4">
        <f t="shared" si="157"/>
        <v>0.50118257038654102</v>
      </c>
      <c r="N122" s="4">
        <f t="shared" si="157"/>
        <v>0.50118257038654102</v>
      </c>
      <c r="O122" s="4">
        <f t="shared" si="157"/>
        <v>0.50118257038654102</v>
      </c>
      <c r="P122" s="4">
        <f t="shared" si="157"/>
        <v>0.50118257038654102</v>
      </c>
      <c r="Q122" s="4">
        <f t="shared" si="157"/>
        <v>0.50118257038654102</v>
      </c>
    </row>
    <row r="123" spans="1:17" x14ac:dyDescent="0.25">
      <c r="A123" s="16" t="s">
        <v>214</v>
      </c>
      <c r="B123" s="2" t="s">
        <v>220</v>
      </c>
      <c r="C123" s="2"/>
      <c r="D123" s="2"/>
      <c r="E123" s="4">
        <f t="shared" ref="E123:M123" si="158">+E122*E119</f>
        <v>11.486855926593485</v>
      </c>
      <c r="F123" s="4">
        <f t="shared" si="158"/>
        <v>15.423993700598288</v>
      </c>
      <c r="G123" s="4">
        <f t="shared" ref="G123:H123" si="159">+G122*G119</f>
        <v>15.405944634543012</v>
      </c>
      <c r="H123" s="4">
        <f t="shared" si="159"/>
        <v>15.405944634543012</v>
      </c>
      <c r="I123" s="4">
        <f t="shared" ref="I123" si="160">+I122*I119</f>
        <v>15.405944634543012</v>
      </c>
      <c r="J123" s="4">
        <f t="shared" si="158"/>
        <v>11.486855926593485</v>
      </c>
      <c r="K123" s="4">
        <f t="shared" si="158"/>
        <v>11.486855926593485</v>
      </c>
      <c r="L123" s="4">
        <f t="shared" si="158"/>
        <v>11.486855926593485</v>
      </c>
      <c r="M123" s="4">
        <f t="shared" si="158"/>
        <v>11.486855926593485</v>
      </c>
      <c r="N123" s="4">
        <f t="shared" ref="N123:Q123" si="161">+N122*N119</f>
        <v>15.405944634543012</v>
      </c>
      <c r="O123" s="4">
        <f t="shared" ref="O123:P123" si="162">+O122*O119</f>
        <v>15.405944634543012</v>
      </c>
      <c r="P123" s="4">
        <f t="shared" si="162"/>
        <v>15.405944634543012</v>
      </c>
      <c r="Q123" s="4">
        <f t="shared" si="161"/>
        <v>15.405944634543012</v>
      </c>
    </row>
    <row r="124" spans="1:17" x14ac:dyDescent="0.25">
      <c r="A124" s="16" t="s">
        <v>226</v>
      </c>
      <c r="B124" s="2" t="s">
        <v>221</v>
      </c>
      <c r="C124" s="2"/>
      <c r="D124" s="2"/>
      <c r="E124" s="4">
        <f t="shared" ref="E124:M124" si="163">+E120*E122</f>
        <v>21.529115310782529</v>
      </c>
      <c r="F124" s="4">
        <f t="shared" si="163"/>
        <v>21.529115310782529</v>
      </c>
      <c r="G124" s="4">
        <f t="shared" ref="G124:H124" si="164">+G120*G122</f>
        <v>21.529115310782529</v>
      </c>
      <c r="H124" s="4">
        <f t="shared" si="164"/>
        <v>21.529115310782529</v>
      </c>
      <c r="I124" s="4">
        <f t="shared" ref="I124" si="165">+I120*I122</f>
        <v>21.529115310782529</v>
      </c>
      <c r="J124" s="4">
        <f t="shared" si="163"/>
        <v>21.529115310782529</v>
      </c>
      <c r="K124" s="4">
        <f t="shared" si="163"/>
        <v>21.529115310782529</v>
      </c>
      <c r="L124" s="4">
        <f t="shared" si="163"/>
        <v>21.529115310782529</v>
      </c>
      <c r="M124" s="4">
        <f t="shared" si="163"/>
        <v>21.529115310782529</v>
      </c>
      <c r="N124" s="4">
        <f t="shared" ref="N124:Q124" si="166">+N120*N122</f>
        <v>21.529115310782529</v>
      </c>
      <c r="O124" s="4">
        <f t="shared" ref="O124:P124" si="167">+O120*O122</f>
        <v>21.529115310782529</v>
      </c>
      <c r="P124" s="4">
        <f t="shared" si="167"/>
        <v>21.529115310782529</v>
      </c>
      <c r="Q124" s="4">
        <f t="shared" si="166"/>
        <v>21.529115310782529</v>
      </c>
    </row>
    <row r="125" spans="1:17" x14ac:dyDescent="0.25">
      <c r="A125" s="16" t="s">
        <v>227</v>
      </c>
      <c r="B125" s="2" t="s">
        <v>206</v>
      </c>
      <c r="C125" s="2"/>
      <c r="D125" s="2"/>
      <c r="E125" s="4">
        <f t="shared" ref="E125:Q125" si="168">+E123/E70</f>
        <v>1.7230283889890226</v>
      </c>
      <c r="F125" s="4">
        <f t="shared" si="168"/>
        <v>2.313599055089743</v>
      </c>
      <c r="G125" s="4">
        <f t="shared" si="168"/>
        <v>2.3108916951814518</v>
      </c>
      <c r="H125" s="4">
        <f t="shared" si="168"/>
        <v>2.3108916951814518</v>
      </c>
      <c r="I125" s="4">
        <f t="shared" si="168"/>
        <v>2.3108916951814518</v>
      </c>
      <c r="J125" s="4">
        <f t="shared" si="168"/>
        <v>1.7230283889890226</v>
      </c>
      <c r="K125" s="4">
        <f t="shared" si="168"/>
        <v>1.7230283889890226</v>
      </c>
      <c r="L125" s="4">
        <f t="shared" si="168"/>
        <v>1.7230283889890226</v>
      </c>
      <c r="M125" s="4">
        <f t="shared" si="168"/>
        <v>1.7230283889890226</v>
      </c>
      <c r="N125" s="4">
        <f t="shared" si="168"/>
        <v>2.3108916951814518</v>
      </c>
      <c r="O125" s="4">
        <f t="shared" si="168"/>
        <v>2.3108916951814518</v>
      </c>
      <c r="P125" s="4">
        <f t="shared" si="168"/>
        <v>2.3108916951814518</v>
      </c>
      <c r="Q125" s="4">
        <f t="shared" si="168"/>
        <v>2.3108916951814518</v>
      </c>
    </row>
    <row r="126" spans="1:17" x14ac:dyDescent="0.25">
      <c r="A126" s="16" t="s">
        <v>205</v>
      </c>
      <c r="B126" s="2" t="s">
        <v>206</v>
      </c>
      <c r="C126" s="2"/>
      <c r="D126" s="2" t="s">
        <v>335</v>
      </c>
      <c r="E126" s="4">
        <f t="shared" ref="E126:Q126" si="169">+SUM(E125)</f>
        <v>1.7230283889890226</v>
      </c>
      <c r="F126" s="4">
        <f t="shared" si="169"/>
        <v>2.313599055089743</v>
      </c>
      <c r="G126" s="4">
        <f t="shared" si="169"/>
        <v>2.3108916951814518</v>
      </c>
      <c r="H126" s="4">
        <f t="shared" si="169"/>
        <v>2.3108916951814518</v>
      </c>
      <c r="I126" s="4">
        <f t="shared" si="169"/>
        <v>2.3108916951814518</v>
      </c>
      <c r="J126" s="4">
        <f t="shared" si="169"/>
        <v>1.7230283889890226</v>
      </c>
      <c r="K126" s="4">
        <f t="shared" si="169"/>
        <v>1.7230283889890226</v>
      </c>
      <c r="L126" s="4">
        <f t="shared" si="169"/>
        <v>1.7230283889890226</v>
      </c>
      <c r="M126" s="4">
        <f t="shared" si="169"/>
        <v>1.7230283889890226</v>
      </c>
      <c r="N126" s="4">
        <f t="shared" si="169"/>
        <v>2.3108916951814518</v>
      </c>
      <c r="O126" s="4">
        <f t="shared" si="169"/>
        <v>2.3108916951814518</v>
      </c>
      <c r="P126" s="4">
        <f t="shared" si="169"/>
        <v>2.3108916951814518</v>
      </c>
      <c r="Q126" s="4">
        <f t="shared" si="169"/>
        <v>2.3108916951814518</v>
      </c>
    </row>
    <row r="127" spans="1:17" x14ac:dyDescent="0.25">
      <c r="A127" s="24" t="s">
        <v>75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 t="s">
        <v>223</v>
      </c>
      <c r="B128" s="2" t="s">
        <v>296</v>
      </c>
      <c r="C128" s="2"/>
      <c r="D128" s="2"/>
      <c r="E128" s="4">
        <f t="shared" ref="E128:Q128" si="170">+E103*E105</f>
        <v>761.7392824327992</v>
      </c>
      <c r="F128" s="4">
        <f t="shared" si="170"/>
        <v>1022.8266088496183</v>
      </c>
      <c r="G128" s="4">
        <f t="shared" si="170"/>
        <v>1021.6297032112619</v>
      </c>
      <c r="H128" s="4">
        <f t="shared" si="170"/>
        <v>1021.6297032112619</v>
      </c>
      <c r="I128" s="4">
        <f t="shared" si="170"/>
        <v>1021.6297032112619</v>
      </c>
      <c r="J128" s="4">
        <f t="shared" si="170"/>
        <v>761.7392824327992</v>
      </c>
      <c r="K128" s="4">
        <f t="shared" si="170"/>
        <v>761.7392824327992</v>
      </c>
      <c r="L128" s="4">
        <f t="shared" si="170"/>
        <v>761.7392824327992</v>
      </c>
      <c r="M128" s="4">
        <f t="shared" si="170"/>
        <v>761.7392824327992</v>
      </c>
      <c r="N128" s="4">
        <f t="shared" si="170"/>
        <v>1021.6297032112619</v>
      </c>
      <c r="O128" s="4">
        <f t="shared" si="170"/>
        <v>1021.6297032112619</v>
      </c>
      <c r="P128" s="4">
        <f t="shared" si="170"/>
        <v>1021.6297032112619</v>
      </c>
      <c r="Q128" s="4">
        <f t="shared" si="170"/>
        <v>1021.6297032112619</v>
      </c>
    </row>
    <row r="129" spans="1:17" x14ac:dyDescent="0.25">
      <c r="A129" s="16" t="s">
        <v>224</v>
      </c>
      <c r="B129" s="2" t="s">
        <v>297</v>
      </c>
      <c r="C129" s="2"/>
      <c r="D129" s="2"/>
      <c r="E129" s="4">
        <f t="shared" ref="E129:Q129" si="171">+E104</f>
        <v>1427.6816000000003</v>
      </c>
      <c r="F129" s="4">
        <f t="shared" si="171"/>
        <v>1427.6816000000003</v>
      </c>
      <c r="G129" s="4">
        <f t="shared" si="171"/>
        <v>1427.6816000000003</v>
      </c>
      <c r="H129" s="4">
        <f t="shared" si="171"/>
        <v>1427.6816000000003</v>
      </c>
      <c r="I129" s="4">
        <f t="shared" si="171"/>
        <v>1427.6816000000003</v>
      </c>
      <c r="J129" s="4">
        <f t="shared" si="171"/>
        <v>1427.6816000000003</v>
      </c>
      <c r="K129" s="4">
        <f t="shared" si="171"/>
        <v>1427.6816000000003</v>
      </c>
      <c r="L129" s="4">
        <f t="shared" si="171"/>
        <v>1427.6816000000003</v>
      </c>
      <c r="M129" s="4">
        <f t="shared" si="171"/>
        <v>1427.6816000000003</v>
      </c>
      <c r="N129" s="4">
        <f t="shared" si="171"/>
        <v>1427.6816000000003</v>
      </c>
      <c r="O129" s="4">
        <f t="shared" si="171"/>
        <v>1427.6816000000003</v>
      </c>
      <c r="P129" s="4">
        <f t="shared" si="171"/>
        <v>1427.6816000000003</v>
      </c>
      <c r="Q129" s="4">
        <f t="shared" si="171"/>
        <v>1427.6816000000003</v>
      </c>
    </row>
    <row r="130" spans="1:17" x14ac:dyDescent="0.25">
      <c r="A130" s="16" t="s">
        <v>223</v>
      </c>
      <c r="B130" s="2" t="s">
        <v>220</v>
      </c>
      <c r="C130" s="2"/>
      <c r="D130" s="2"/>
      <c r="E130" s="4">
        <f t="shared" ref="E130:Q130" si="172">+E128*1000/E93</f>
        <v>22.919503999778279</v>
      </c>
      <c r="F130" s="4">
        <f t="shared" si="172"/>
        <v>30.775199721535429</v>
      </c>
      <c r="G130" s="4">
        <f t="shared" si="172"/>
        <v>30.739186765136417</v>
      </c>
      <c r="H130" s="4">
        <f t="shared" si="172"/>
        <v>30.739186765136417</v>
      </c>
      <c r="I130" s="4">
        <f t="shared" si="172"/>
        <v>30.739186765136417</v>
      </c>
      <c r="J130" s="4">
        <f t="shared" si="172"/>
        <v>22.919503999778279</v>
      </c>
      <c r="K130" s="4">
        <f t="shared" si="172"/>
        <v>22.919503999778279</v>
      </c>
      <c r="L130" s="4">
        <f t="shared" si="172"/>
        <v>22.919503999778279</v>
      </c>
      <c r="M130" s="4">
        <f t="shared" si="172"/>
        <v>22.919503999778279</v>
      </c>
      <c r="N130" s="4">
        <f t="shared" si="172"/>
        <v>30.739186765136417</v>
      </c>
      <c r="O130" s="4">
        <f t="shared" si="172"/>
        <v>30.739186765136417</v>
      </c>
      <c r="P130" s="4">
        <f t="shared" si="172"/>
        <v>30.739186765136417</v>
      </c>
      <c r="Q130" s="4">
        <f t="shared" si="172"/>
        <v>30.739186765136417</v>
      </c>
    </row>
    <row r="131" spans="1:17" x14ac:dyDescent="0.25">
      <c r="A131" s="16" t="s">
        <v>224</v>
      </c>
      <c r="B131" s="2" t="s">
        <v>221</v>
      </c>
      <c r="C131" s="2"/>
      <c r="D131" s="2"/>
      <c r="E131" s="4">
        <f t="shared" ref="E131:Q131" si="173">+E129*1000/E93</f>
        <v>42.956632139417835</v>
      </c>
      <c r="F131" s="4">
        <f t="shared" si="173"/>
        <v>42.956632139417835</v>
      </c>
      <c r="G131" s="4">
        <f t="shared" si="173"/>
        <v>42.956632139417835</v>
      </c>
      <c r="H131" s="4">
        <f t="shared" si="173"/>
        <v>42.956632139417835</v>
      </c>
      <c r="I131" s="4">
        <f t="shared" si="173"/>
        <v>42.956632139417835</v>
      </c>
      <c r="J131" s="4">
        <f t="shared" si="173"/>
        <v>42.956632139417835</v>
      </c>
      <c r="K131" s="4">
        <f t="shared" si="173"/>
        <v>42.956632139417835</v>
      </c>
      <c r="L131" s="4">
        <f t="shared" si="173"/>
        <v>42.956632139417835</v>
      </c>
      <c r="M131" s="4">
        <f t="shared" si="173"/>
        <v>42.956632139417835</v>
      </c>
      <c r="N131" s="4">
        <f t="shared" si="173"/>
        <v>42.956632139417835</v>
      </c>
      <c r="O131" s="4">
        <f t="shared" si="173"/>
        <v>42.956632139417835</v>
      </c>
      <c r="P131" s="4">
        <f t="shared" si="173"/>
        <v>42.956632139417835</v>
      </c>
      <c r="Q131" s="4">
        <f t="shared" si="173"/>
        <v>42.956632139417835</v>
      </c>
    </row>
    <row r="132" spans="1:17" x14ac:dyDescent="0.25">
      <c r="A132" s="16" t="s">
        <v>228</v>
      </c>
      <c r="B132" s="2" t="s">
        <v>221</v>
      </c>
      <c r="C132" s="2"/>
      <c r="D132" s="2"/>
      <c r="E132" s="4">
        <f t="shared" ref="E132:Q132" si="174">+E95</f>
        <v>3.7339684482182522</v>
      </c>
      <c r="F132" s="4">
        <f t="shared" si="174"/>
        <v>3.7339684482182522</v>
      </c>
      <c r="G132" s="4">
        <f t="shared" si="174"/>
        <v>3.7339684482182522</v>
      </c>
      <c r="H132" s="4">
        <f t="shared" si="174"/>
        <v>3.7339684482182522</v>
      </c>
      <c r="I132" s="4">
        <f t="shared" si="174"/>
        <v>3.7339684482182522</v>
      </c>
      <c r="J132" s="4">
        <f t="shared" si="174"/>
        <v>3.7339684482182522</v>
      </c>
      <c r="K132" s="4">
        <f t="shared" si="174"/>
        <v>3.7339684482182522</v>
      </c>
      <c r="L132" s="4">
        <f t="shared" si="174"/>
        <v>3.7339684482182522</v>
      </c>
      <c r="M132" s="4">
        <f t="shared" si="174"/>
        <v>3.7339684482182522</v>
      </c>
      <c r="N132" s="4">
        <f t="shared" si="174"/>
        <v>3.7339684482182522</v>
      </c>
      <c r="O132" s="4">
        <f t="shared" si="174"/>
        <v>3.7339684482182522</v>
      </c>
      <c r="P132" s="4">
        <f t="shared" si="174"/>
        <v>3.7339684482182522</v>
      </c>
      <c r="Q132" s="4">
        <f t="shared" si="174"/>
        <v>3.7339684482182522</v>
      </c>
    </row>
    <row r="133" spans="1:17" x14ac:dyDescent="0.25">
      <c r="A133" s="16" t="s">
        <v>229</v>
      </c>
      <c r="B133" s="2" t="s">
        <v>222</v>
      </c>
      <c r="C133" s="2"/>
      <c r="D133" s="2"/>
      <c r="E133" s="4">
        <f t="shared" ref="E133:Q133" si="175">+E130+E131</f>
        <v>65.87613613919612</v>
      </c>
      <c r="F133" s="4">
        <f t="shared" si="175"/>
        <v>73.731831860953264</v>
      </c>
      <c r="G133" s="4">
        <f t="shared" ref="G133:H133" si="176">+G130+G131</f>
        <v>73.695818904554244</v>
      </c>
      <c r="H133" s="4">
        <f t="shared" si="176"/>
        <v>73.695818904554244</v>
      </c>
      <c r="I133" s="4">
        <f t="shared" ref="I133" si="177">+I130+I131</f>
        <v>73.695818904554244</v>
      </c>
      <c r="J133" s="4">
        <f t="shared" si="175"/>
        <v>65.87613613919612</v>
      </c>
      <c r="K133" s="4">
        <f t="shared" si="175"/>
        <v>65.87613613919612</v>
      </c>
      <c r="L133" s="4">
        <f t="shared" si="175"/>
        <v>65.87613613919612</v>
      </c>
      <c r="M133" s="4">
        <f t="shared" si="175"/>
        <v>65.87613613919612</v>
      </c>
      <c r="N133" s="4">
        <f t="shared" si="175"/>
        <v>73.695818904554244</v>
      </c>
      <c r="O133" s="4">
        <f t="shared" si="175"/>
        <v>73.695818904554244</v>
      </c>
      <c r="P133" s="4">
        <f t="shared" si="175"/>
        <v>73.695818904554244</v>
      </c>
      <c r="Q133" s="4">
        <f t="shared" si="175"/>
        <v>73.695818904554244</v>
      </c>
    </row>
    <row r="134" spans="1:17" x14ac:dyDescent="0.25">
      <c r="A134" s="16" t="s">
        <v>230</v>
      </c>
      <c r="B134" s="2" t="s">
        <v>222</v>
      </c>
      <c r="C134" s="2"/>
      <c r="D134" s="2"/>
      <c r="E134" s="4">
        <f t="shared" ref="E134:Q134" si="178">+E130+E131+E132</f>
        <v>69.610104587414369</v>
      </c>
      <c r="F134" s="4">
        <f t="shared" si="178"/>
        <v>77.465800309171513</v>
      </c>
      <c r="G134" s="4">
        <f t="shared" ref="G134:H134" si="179">+G130+G131+G132</f>
        <v>77.429787352772493</v>
      </c>
      <c r="H134" s="4">
        <f t="shared" si="179"/>
        <v>77.429787352772493</v>
      </c>
      <c r="I134" s="4">
        <f t="shared" ref="I134" si="180">+I130+I131+I132</f>
        <v>77.429787352772493</v>
      </c>
      <c r="J134" s="4">
        <f t="shared" si="178"/>
        <v>69.610104587414369</v>
      </c>
      <c r="K134" s="4">
        <f t="shared" si="178"/>
        <v>69.610104587414369</v>
      </c>
      <c r="L134" s="4">
        <f t="shared" si="178"/>
        <v>69.610104587414369</v>
      </c>
      <c r="M134" s="4">
        <f t="shared" si="178"/>
        <v>69.610104587414369</v>
      </c>
      <c r="N134" s="4">
        <f t="shared" si="178"/>
        <v>77.429787352772493</v>
      </c>
      <c r="O134" s="4">
        <f t="shared" si="178"/>
        <v>77.429787352772493</v>
      </c>
      <c r="P134" s="4">
        <f t="shared" si="178"/>
        <v>77.429787352772493</v>
      </c>
      <c r="Q134" s="4">
        <f t="shared" si="178"/>
        <v>77.429787352772493</v>
      </c>
    </row>
    <row r="135" spans="1:17" x14ac:dyDescent="0.25">
      <c r="A135" s="16" t="s">
        <v>234</v>
      </c>
      <c r="B135" s="2" t="s">
        <v>231</v>
      </c>
      <c r="C135" s="2"/>
      <c r="D135" s="42" t="s">
        <v>321</v>
      </c>
      <c r="E135" s="3">
        <v>0.51</v>
      </c>
      <c r="F135" s="3">
        <v>0.51</v>
      </c>
      <c r="G135" s="3">
        <v>0.51</v>
      </c>
      <c r="H135" s="3">
        <v>0.51</v>
      </c>
      <c r="I135" s="3">
        <v>0.51</v>
      </c>
      <c r="J135" s="3">
        <v>0.51</v>
      </c>
      <c r="K135" s="3">
        <v>0.51</v>
      </c>
      <c r="L135" s="3">
        <v>0.51</v>
      </c>
      <c r="M135" s="3">
        <v>0.51</v>
      </c>
      <c r="N135" s="3">
        <v>0.51</v>
      </c>
      <c r="O135" s="3">
        <v>0.51</v>
      </c>
      <c r="P135" s="3">
        <v>0.51</v>
      </c>
      <c r="Q135" s="3">
        <v>0.51</v>
      </c>
    </row>
    <row r="136" spans="1:17" x14ac:dyDescent="0.25">
      <c r="A136" s="16" t="s">
        <v>233</v>
      </c>
      <c r="B136" s="2" t="s">
        <v>232</v>
      </c>
      <c r="C136" s="42" t="s">
        <v>72</v>
      </c>
      <c r="D136" s="32"/>
      <c r="E136" s="3">
        <v>275</v>
      </c>
      <c r="F136" s="3">
        <v>275</v>
      </c>
      <c r="G136" s="3">
        <v>275</v>
      </c>
      <c r="H136" s="3">
        <v>275</v>
      </c>
      <c r="I136" s="3">
        <v>275</v>
      </c>
      <c r="J136" s="3">
        <v>275</v>
      </c>
      <c r="K136" s="3">
        <v>275</v>
      </c>
      <c r="L136" s="3">
        <v>275</v>
      </c>
      <c r="M136" s="3">
        <v>275</v>
      </c>
      <c r="N136" s="3">
        <v>275</v>
      </c>
      <c r="O136" s="3">
        <v>275</v>
      </c>
      <c r="P136" s="3">
        <v>275</v>
      </c>
      <c r="Q136" s="3">
        <v>275</v>
      </c>
    </row>
    <row r="137" spans="1:17" x14ac:dyDescent="0.25">
      <c r="A137" s="16" t="s">
        <v>235</v>
      </c>
      <c r="B137" s="2" t="s">
        <v>322</v>
      </c>
      <c r="C137" s="2" t="s">
        <v>324</v>
      </c>
      <c r="D137" s="2" t="s">
        <v>323</v>
      </c>
      <c r="E137" s="3">
        <v>0.8</v>
      </c>
      <c r="F137" s="3">
        <v>0.8</v>
      </c>
      <c r="G137" s="3">
        <v>0.8</v>
      </c>
      <c r="H137" s="3">
        <v>0.8</v>
      </c>
      <c r="I137" s="3">
        <v>0.8</v>
      </c>
      <c r="J137" s="3">
        <v>0.8</v>
      </c>
      <c r="K137" s="3">
        <v>0.8</v>
      </c>
      <c r="L137" s="3">
        <v>0.8</v>
      </c>
      <c r="M137" s="3">
        <v>0.8</v>
      </c>
      <c r="N137" s="3">
        <v>0.8</v>
      </c>
      <c r="O137" s="3">
        <v>0.8</v>
      </c>
      <c r="P137" s="3">
        <v>0.8</v>
      </c>
      <c r="Q137" s="3">
        <v>0.8</v>
      </c>
    </row>
    <row r="138" spans="1:17" x14ac:dyDescent="0.25">
      <c r="A138" s="16" t="s">
        <v>240</v>
      </c>
      <c r="B138" s="2" t="s">
        <v>232</v>
      </c>
      <c r="C138" s="2"/>
      <c r="D138" s="2"/>
      <c r="E138" s="4">
        <f>E136*E137</f>
        <v>220</v>
      </c>
      <c r="F138" s="4">
        <f t="shared" ref="F138:Q138" si="181">F136*F137</f>
        <v>220</v>
      </c>
      <c r="G138" s="4">
        <f t="shared" si="181"/>
        <v>220</v>
      </c>
      <c r="H138" s="4">
        <f t="shared" si="181"/>
        <v>220</v>
      </c>
      <c r="I138" s="4">
        <f t="shared" si="181"/>
        <v>220</v>
      </c>
      <c r="J138" s="4">
        <f t="shared" si="181"/>
        <v>220</v>
      </c>
      <c r="K138" s="4">
        <f t="shared" si="181"/>
        <v>220</v>
      </c>
      <c r="L138" s="4">
        <f t="shared" si="181"/>
        <v>220</v>
      </c>
      <c r="M138" s="4">
        <f t="shared" si="181"/>
        <v>220</v>
      </c>
      <c r="N138" s="4">
        <f t="shared" si="181"/>
        <v>220</v>
      </c>
      <c r="O138" s="4">
        <f t="shared" si="181"/>
        <v>220</v>
      </c>
      <c r="P138" s="4">
        <f t="shared" si="181"/>
        <v>220</v>
      </c>
      <c r="Q138" s="4">
        <f t="shared" si="181"/>
        <v>220</v>
      </c>
    </row>
    <row r="139" spans="1:17" x14ac:dyDescent="0.25">
      <c r="A139" s="16" t="s">
        <v>241</v>
      </c>
      <c r="B139" s="2" t="s">
        <v>236</v>
      </c>
      <c r="C139" s="2"/>
      <c r="D139" s="2" t="s">
        <v>71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  <c r="M139" s="3">
        <v>0.55000000000000004</v>
      </c>
      <c r="N139" s="3">
        <v>0.55000000000000004</v>
      </c>
      <c r="O139" s="3">
        <v>0.55000000000000004</v>
      </c>
      <c r="P139" s="3">
        <v>0.55000000000000004</v>
      </c>
      <c r="Q139" s="3">
        <v>0.55000000000000004</v>
      </c>
    </row>
    <row r="140" spans="1:17" x14ac:dyDescent="0.25">
      <c r="A140" s="16" t="s">
        <v>237</v>
      </c>
      <c r="B140" s="2" t="s">
        <v>238</v>
      </c>
      <c r="C140" s="2"/>
      <c r="D140" s="2"/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  <c r="M140" s="3">
        <v>0.71699999999999997</v>
      </c>
      <c r="N140" s="3">
        <v>0.71699999999999997</v>
      </c>
      <c r="O140" s="3">
        <v>0.71699999999999997</v>
      </c>
      <c r="P140" s="3">
        <v>0.71699999999999997</v>
      </c>
      <c r="Q140" s="3">
        <v>0.71699999999999997</v>
      </c>
    </row>
    <row r="141" spans="1:17" x14ac:dyDescent="0.25">
      <c r="A141" s="16" t="s">
        <v>240</v>
      </c>
      <c r="B141" s="2" t="s">
        <v>239</v>
      </c>
      <c r="C141" s="2"/>
      <c r="D141" s="2"/>
      <c r="E141" s="4">
        <f t="shared" ref="E141:M141" si="182">+E138*E140/1000</f>
        <v>0.15773999999999999</v>
      </c>
      <c r="F141" s="4">
        <f t="shared" si="182"/>
        <v>0.15773999999999999</v>
      </c>
      <c r="G141" s="4">
        <f t="shared" ref="G141:H141" si="183">+G138*G140/1000</f>
        <v>0.15773999999999999</v>
      </c>
      <c r="H141" s="4">
        <f t="shared" si="183"/>
        <v>0.15773999999999999</v>
      </c>
      <c r="I141" s="4">
        <f t="shared" ref="I141" si="184">+I138*I140/1000</f>
        <v>0.15773999999999999</v>
      </c>
      <c r="J141" s="4">
        <f t="shared" si="182"/>
        <v>0.15773999999999999</v>
      </c>
      <c r="K141" s="4">
        <f t="shared" si="182"/>
        <v>0.15773999999999999</v>
      </c>
      <c r="L141" s="4">
        <f t="shared" si="182"/>
        <v>0.15773999999999999</v>
      </c>
      <c r="M141" s="4">
        <f t="shared" si="182"/>
        <v>0.15773999999999999</v>
      </c>
      <c r="N141" s="4">
        <f t="shared" ref="N141:Q141" si="185">+N138*N140/1000</f>
        <v>0.15773999999999999</v>
      </c>
      <c r="O141" s="4">
        <f t="shared" ref="O141:P141" si="186">+O138*O140/1000</f>
        <v>0.15773999999999999</v>
      </c>
      <c r="P141" s="4">
        <f t="shared" si="186"/>
        <v>0.15773999999999999</v>
      </c>
      <c r="Q141" s="4">
        <f t="shared" si="185"/>
        <v>0.15773999999999999</v>
      </c>
    </row>
    <row r="142" spans="1:17" x14ac:dyDescent="0.25">
      <c r="A142" s="16" t="s">
        <v>242</v>
      </c>
      <c r="B142" s="2" t="s">
        <v>206</v>
      </c>
      <c r="C142" s="2"/>
      <c r="D142" s="2"/>
      <c r="E142" s="26">
        <f t="shared" ref="E142:Q142" si="187">+E141*E133</f>
        <v>10.391301714596796</v>
      </c>
      <c r="F142" s="26">
        <f t="shared" si="187"/>
        <v>11.630459157746767</v>
      </c>
      <c r="G142" s="26">
        <f>+G141*G133</f>
        <v>11.624778474004385</v>
      </c>
      <c r="H142" s="26">
        <f t="shared" ref="H142" si="188">+H141*H133</f>
        <v>11.624778474004385</v>
      </c>
      <c r="I142" s="26">
        <f t="shared" ref="I142" si="189">+I141*I133</f>
        <v>11.624778474004385</v>
      </c>
      <c r="J142" s="26">
        <f t="shared" si="187"/>
        <v>10.391301714596796</v>
      </c>
      <c r="K142" s="26">
        <f t="shared" si="187"/>
        <v>10.391301714596796</v>
      </c>
      <c r="L142" s="26">
        <f t="shared" si="187"/>
        <v>10.391301714596796</v>
      </c>
      <c r="M142" s="26">
        <f t="shared" si="187"/>
        <v>10.391301714596796</v>
      </c>
      <c r="N142" s="26">
        <f t="shared" si="187"/>
        <v>11.624778474004385</v>
      </c>
      <c r="O142" s="26">
        <f t="shared" si="187"/>
        <v>11.624778474004385</v>
      </c>
      <c r="P142" s="26">
        <f t="shared" si="187"/>
        <v>11.624778474004385</v>
      </c>
      <c r="Q142" s="26">
        <f t="shared" si="187"/>
        <v>11.624778474004385</v>
      </c>
    </row>
    <row r="143" spans="1:17" x14ac:dyDescent="0.25">
      <c r="A143" s="16" t="s">
        <v>243</v>
      </c>
      <c r="B143" s="2" t="s">
        <v>206</v>
      </c>
      <c r="C143" s="2"/>
      <c r="D143" s="2"/>
      <c r="E143" s="26">
        <f t="shared" ref="E143:Q143" si="190">+E141*E134</f>
        <v>10.980297897618742</v>
      </c>
      <c r="F143" s="26">
        <f t="shared" si="190"/>
        <v>12.219455340768715</v>
      </c>
      <c r="G143" s="26">
        <f>+G141*G134</f>
        <v>12.213774657026333</v>
      </c>
      <c r="H143" s="26">
        <f t="shared" ref="H143" si="191">+H141*H134</f>
        <v>12.213774657026333</v>
      </c>
      <c r="I143" s="26">
        <f t="shared" ref="I143" si="192">+I141*I134</f>
        <v>12.213774657026333</v>
      </c>
      <c r="J143" s="26">
        <f t="shared" si="190"/>
        <v>10.980297897618742</v>
      </c>
      <c r="K143" s="26">
        <f t="shared" si="190"/>
        <v>10.980297897618742</v>
      </c>
      <c r="L143" s="26">
        <f t="shared" si="190"/>
        <v>10.980297897618742</v>
      </c>
      <c r="M143" s="26">
        <f t="shared" si="190"/>
        <v>10.980297897618742</v>
      </c>
      <c r="N143" s="26">
        <f t="shared" si="190"/>
        <v>12.213774657026333</v>
      </c>
      <c r="O143" s="26">
        <f t="shared" si="190"/>
        <v>12.213774657026333</v>
      </c>
      <c r="P143" s="26">
        <f t="shared" si="190"/>
        <v>12.213774657026333</v>
      </c>
      <c r="Q143" s="26">
        <f t="shared" si="190"/>
        <v>12.213774657026333</v>
      </c>
    </row>
    <row r="144" spans="1:17" x14ac:dyDescent="0.25">
      <c r="A144" s="16" t="s">
        <v>244</v>
      </c>
      <c r="B144" s="2" t="s">
        <v>222</v>
      </c>
      <c r="C144" s="2"/>
      <c r="D144" s="2"/>
      <c r="E144" s="4">
        <f t="shared" ref="E144:M144" si="193">+E134*(1-E135)</f>
        <v>34.108951247833041</v>
      </c>
      <c r="F144" s="4">
        <f t="shared" si="193"/>
        <v>37.958242151494041</v>
      </c>
      <c r="G144" s="4">
        <f t="shared" ref="G144:H144" si="194">+G134*(1-G135)</f>
        <v>37.940595802858518</v>
      </c>
      <c r="H144" s="4">
        <f t="shared" si="194"/>
        <v>37.940595802858518</v>
      </c>
      <c r="I144" s="4">
        <f t="shared" ref="I144" si="195">+I134*(1-I135)</f>
        <v>37.940595802858518</v>
      </c>
      <c r="J144" s="4">
        <f t="shared" si="193"/>
        <v>34.108951247833041</v>
      </c>
      <c r="K144" s="4">
        <f t="shared" si="193"/>
        <v>34.108951247833041</v>
      </c>
      <c r="L144" s="4">
        <f t="shared" si="193"/>
        <v>34.108951247833041</v>
      </c>
      <c r="M144" s="4">
        <f t="shared" si="193"/>
        <v>34.108951247833041</v>
      </c>
      <c r="N144" s="4">
        <f t="shared" ref="N144:Q144" si="196">+N134*(1-N135)</f>
        <v>37.940595802858518</v>
      </c>
      <c r="O144" s="4">
        <f t="shared" ref="O144:P144" si="197">+O134*(1-O135)</f>
        <v>37.940595802858518</v>
      </c>
      <c r="P144" s="4">
        <f t="shared" si="197"/>
        <v>37.940595802858518</v>
      </c>
      <c r="Q144" s="4">
        <f t="shared" si="196"/>
        <v>37.940595802858518</v>
      </c>
    </row>
    <row r="145" spans="1:17" x14ac:dyDescent="0.25">
      <c r="A145" s="16" t="s">
        <v>245</v>
      </c>
      <c r="B145" s="2" t="s">
        <v>231</v>
      </c>
      <c r="C145" s="2"/>
      <c r="D145" s="2" t="s">
        <v>76</v>
      </c>
      <c r="E145" s="4">
        <f t="shared" ref="E145:Q145" si="198">+VS_tot_omsat_lager_afg</f>
        <v>0.13092377276210895</v>
      </c>
      <c r="F145" s="4">
        <f t="shared" si="198"/>
        <v>0.13092377276210895</v>
      </c>
      <c r="G145" s="4">
        <f t="shared" si="198"/>
        <v>0.13092377276210895</v>
      </c>
      <c r="H145" s="4">
        <f t="shared" si="198"/>
        <v>0.13092377276210895</v>
      </c>
      <c r="I145" s="4">
        <f t="shared" si="198"/>
        <v>0.13092377276210895</v>
      </c>
      <c r="J145" s="4">
        <f t="shared" si="198"/>
        <v>0.13092377276210895</v>
      </c>
      <c r="K145" s="4">
        <f t="shared" si="198"/>
        <v>0.13092377276210895</v>
      </c>
      <c r="L145" s="4">
        <f t="shared" si="198"/>
        <v>0.13092377276210895</v>
      </c>
      <c r="M145" s="4">
        <f t="shared" si="198"/>
        <v>0.13092377276210895</v>
      </c>
      <c r="N145" s="4">
        <f t="shared" si="198"/>
        <v>0.13092377276210895</v>
      </c>
      <c r="O145" s="4">
        <f t="shared" si="198"/>
        <v>0.13092377276210895</v>
      </c>
      <c r="P145" s="4">
        <f t="shared" si="198"/>
        <v>0.13092377276210895</v>
      </c>
      <c r="Q145" s="4">
        <f t="shared" si="198"/>
        <v>0.13092377276210895</v>
      </c>
    </row>
    <row r="146" spans="1:17" x14ac:dyDescent="0.25">
      <c r="A146" s="16" t="s">
        <v>245</v>
      </c>
      <c r="B146" s="2" t="s">
        <v>222</v>
      </c>
      <c r="C146" s="2"/>
      <c r="D146" s="2"/>
      <c r="E146" s="4">
        <f t="shared" ref="E146:M146" si="199">+E144*E145</f>
        <v>4.465672582325146</v>
      </c>
      <c r="F146" s="4">
        <f t="shared" si="199"/>
        <v>4.9696362698913115</v>
      </c>
      <c r="G146" s="4">
        <f t="shared" ref="G146:H146" si="200">+G144*G145</f>
        <v>4.9673259433524732</v>
      </c>
      <c r="H146" s="4">
        <f t="shared" si="200"/>
        <v>4.9673259433524732</v>
      </c>
      <c r="I146" s="4">
        <f t="shared" ref="I146" si="201">+I144*I145</f>
        <v>4.9673259433524732</v>
      </c>
      <c r="J146" s="4">
        <f t="shared" si="199"/>
        <v>4.465672582325146</v>
      </c>
      <c r="K146" s="4">
        <f t="shared" si="199"/>
        <v>4.465672582325146</v>
      </c>
      <c r="L146" s="4">
        <f t="shared" si="199"/>
        <v>4.465672582325146</v>
      </c>
      <c r="M146" s="4">
        <f t="shared" si="199"/>
        <v>4.465672582325146</v>
      </c>
      <c r="N146" s="4">
        <f t="shared" ref="N146:Q146" si="202">+N144*N145</f>
        <v>4.9673259433524732</v>
      </c>
      <c r="O146" s="4">
        <f t="shared" ref="O146:P146" si="203">+O144*O145</f>
        <v>4.9673259433524732</v>
      </c>
      <c r="P146" s="4">
        <f t="shared" si="203"/>
        <v>4.9673259433524732</v>
      </c>
      <c r="Q146" s="4">
        <f t="shared" si="202"/>
        <v>4.9673259433524732</v>
      </c>
    </row>
    <row r="147" spans="1:17" x14ac:dyDescent="0.25">
      <c r="A147" s="16" t="s">
        <v>205</v>
      </c>
      <c r="B147" s="2" t="s">
        <v>206</v>
      </c>
      <c r="C147" s="2"/>
      <c r="D147" s="2"/>
      <c r="E147" s="4">
        <f t="shared" ref="E147:Q147" si="204">+E146/E71</f>
        <v>0.26794035493950874</v>
      </c>
      <c r="F147" s="4">
        <f t="shared" si="204"/>
        <v>0.29817817619347864</v>
      </c>
      <c r="G147" s="4">
        <f t="shared" si="204"/>
        <v>0.29803955660114839</v>
      </c>
      <c r="H147" s="4">
        <f t="shared" si="204"/>
        <v>0.29803955660114839</v>
      </c>
      <c r="I147" s="4">
        <f t="shared" si="204"/>
        <v>0.29803955660114839</v>
      </c>
      <c r="J147" s="4">
        <f t="shared" si="204"/>
        <v>0.26794035493950874</v>
      </c>
      <c r="K147" s="4">
        <f t="shared" si="204"/>
        <v>0.26794035493950874</v>
      </c>
      <c r="L147" s="4">
        <f t="shared" si="204"/>
        <v>0.26794035493950874</v>
      </c>
      <c r="M147" s="4">
        <f t="shared" si="204"/>
        <v>0.26794035493950874</v>
      </c>
      <c r="N147" s="4">
        <f t="shared" si="204"/>
        <v>0.29803955660114839</v>
      </c>
      <c r="O147" s="4">
        <f t="shared" si="204"/>
        <v>0.29803955660114839</v>
      </c>
      <c r="P147" s="4">
        <f t="shared" si="204"/>
        <v>0.29803955660114839</v>
      </c>
      <c r="Q147" s="4">
        <f t="shared" si="204"/>
        <v>0.29803955660114839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12" workbookViewId="0">
      <selection activeCell="B43" sqref="B43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77</v>
      </c>
      <c r="B1" s="3">
        <f>Tabel_svin!E64</f>
        <v>31.3</v>
      </c>
      <c r="C1" t="s">
        <v>43</v>
      </c>
      <c r="D1" s="1">
        <v>81000</v>
      </c>
      <c r="E1" t="s">
        <v>45</v>
      </c>
      <c r="F1" s="1">
        <v>8.31</v>
      </c>
    </row>
    <row r="2" spans="1:20" x14ac:dyDescent="0.25">
      <c r="A2" t="s">
        <v>78</v>
      </c>
      <c r="B2" s="1">
        <v>0.45</v>
      </c>
      <c r="C2" t="s">
        <v>79</v>
      </c>
      <c r="D2" s="1">
        <v>4</v>
      </c>
      <c r="E2" t="s">
        <v>80</v>
      </c>
      <c r="F2" s="1">
        <v>6.67</v>
      </c>
    </row>
    <row r="4" spans="1:20" x14ac:dyDescent="0.25">
      <c r="A4" t="s">
        <v>81</v>
      </c>
    </row>
    <row r="5" spans="1:20" x14ac:dyDescent="0.25">
      <c r="A5" t="s">
        <v>82</v>
      </c>
      <c r="B5" t="s">
        <v>83</v>
      </c>
      <c r="C5" t="s">
        <v>84</v>
      </c>
      <c r="D5" t="s">
        <v>332</v>
      </c>
      <c r="E5" t="s">
        <v>333</v>
      </c>
      <c r="G5" t="s">
        <v>82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87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88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89</v>
      </c>
      <c r="B22" s="3">
        <f>Tabel_kvæg!E63</f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90</v>
      </c>
    </row>
    <row r="25" spans="1:20" x14ac:dyDescent="0.25">
      <c r="A25" t="s">
        <v>82</v>
      </c>
      <c r="B25" t="s">
        <v>83</v>
      </c>
      <c r="C25" t="s">
        <v>84</v>
      </c>
      <c r="D25" t="s">
        <v>332</v>
      </c>
      <c r="E25" t="s">
        <v>333</v>
      </c>
      <c r="G25" t="s">
        <v>82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87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88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91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92</v>
      </c>
      <c r="B43" s="3">
        <f>Tabel_kvæg!E69</f>
        <v>10</v>
      </c>
      <c r="C43" t="s">
        <v>93</v>
      </c>
      <c r="D43" s="3">
        <f>Tabel_kvæg!E64</f>
        <v>27.9</v>
      </c>
      <c r="E43" t="s">
        <v>94</v>
      </c>
      <c r="F43" s="3">
        <f>Tabel_kvæg!E71</f>
        <v>16.666666666666668</v>
      </c>
    </row>
    <row r="45" spans="1:20" x14ac:dyDescent="0.25">
      <c r="A45" t="s">
        <v>82</v>
      </c>
      <c r="B45" t="s">
        <v>83</v>
      </c>
      <c r="C45" t="s">
        <v>84</v>
      </c>
      <c r="D45" t="s">
        <v>85</v>
      </c>
      <c r="E45" t="s">
        <v>86</v>
      </c>
      <c r="G45" t="s">
        <v>82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87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95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96</v>
      </c>
      <c r="C62" t="s">
        <v>97</v>
      </c>
      <c r="D62" t="s">
        <v>98</v>
      </c>
      <c r="E62" t="s">
        <v>99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2025-01-08T14:23:43Z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