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U775281/Documents/GitHub/Fakhar-2025-Acidification/N2O/Raw data/"/>
    </mc:Choice>
  </mc:AlternateContent>
  <xr:revisionPtr revIDLastSave="0" documentId="13_ncr:1_{F5323FCF-9250-A84E-B7DE-574076EB152E}" xr6:coauthVersionLast="47" xr6:coauthVersionMax="47" xr10:uidLastSave="{00000000-0000-0000-0000-000000000000}"/>
  <bookViews>
    <workbookView xWindow="-51200" yWindow="500" windowWidth="51200" windowHeight="28300" activeTab="6" xr2:uid="{5B11B6CE-7A93-D747-A55A-516FDC826D87}"/>
  </bookViews>
  <sheets>
    <sheet name="1-7-25" sheetId="1" r:id="rId1"/>
    <sheet name="3-7-25" sheetId="2" r:id="rId2"/>
    <sheet name="6-7-25" sheetId="3" r:id="rId3"/>
    <sheet name="10-7-25" sheetId="11" r:id="rId4"/>
    <sheet name="17-7-25" sheetId="10" r:id="rId5"/>
    <sheet name="24-7-25" sheetId="9" r:id="rId6"/>
    <sheet name="31-7-25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" i="3" l="1"/>
  <c r="J13" i="3"/>
  <c r="J17" i="3"/>
  <c r="J21" i="3"/>
  <c r="J25" i="3"/>
  <c r="J29" i="3"/>
  <c r="M7" i="8"/>
  <c r="M7" i="9"/>
  <c r="H30" i="9" s="1"/>
  <c r="I30" i="9" s="1"/>
  <c r="M7" i="10"/>
  <c r="H22" i="10" s="1"/>
  <c r="I22" i="10" s="1"/>
  <c r="M7" i="11"/>
  <c r="H28" i="11" s="1"/>
  <c r="I28" i="11" s="1"/>
  <c r="M7" i="3"/>
  <c r="M7" i="2"/>
  <c r="M7" i="1"/>
  <c r="H17" i="8"/>
  <c r="I17" i="8" s="1"/>
  <c r="H32" i="11"/>
  <c r="I32" i="11" s="1"/>
  <c r="H31" i="11"/>
  <c r="I31" i="11" s="1"/>
  <c r="H30" i="11"/>
  <c r="I30" i="11" s="1"/>
  <c r="H29" i="11"/>
  <c r="I29" i="11" s="1"/>
  <c r="H25" i="11"/>
  <c r="I25" i="11" s="1"/>
  <c r="H24" i="11"/>
  <c r="I24" i="11" s="1"/>
  <c r="H23" i="11"/>
  <c r="I23" i="11" s="1"/>
  <c r="H22" i="11"/>
  <c r="I22" i="11" s="1"/>
  <c r="H21" i="11"/>
  <c r="I21" i="11" s="1"/>
  <c r="H20" i="11"/>
  <c r="I20" i="11" s="1"/>
  <c r="H19" i="11"/>
  <c r="I19" i="11" s="1"/>
  <c r="H18" i="11"/>
  <c r="I18" i="11" s="1"/>
  <c r="H17" i="11"/>
  <c r="I17" i="11" s="1"/>
  <c r="H13" i="11"/>
  <c r="I13" i="11" s="1"/>
  <c r="H12" i="11"/>
  <c r="I12" i="11" s="1"/>
  <c r="H11" i="11"/>
  <c r="I11" i="11" s="1"/>
  <c r="H10" i="11"/>
  <c r="I10" i="11" s="1"/>
  <c r="H9" i="11"/>
  <c r="I9" i="11" s="1"/>
  <c r="H32" i="10"/>
  <c r="I32" i="10" s="1"/>
  <c r="H31" i="10"/>
  <c r="I31" i="10" s="1"/>
  <c r="H30" i="10"/>
  <c r="I30" i="10" s="1"/>
  <c r="H29" i="10"/>
  <c r="I29" i="10" s="1"/>
  <c r="H28" i="10"/>
  <c r="I28" i="10" s="1"/>
  <c r="H27" i="10"/>
  <c r="I27" i="10" s="1"/>
  <c r="H26" i="10"/>
  <c r="I26" i="10" s="1"/>
  <c r="H25" i="10"/>
  <c r="I25" i="10" s="1"/>
  <c r="H24" i="10"/>
  <c r="I24" i="10" s="1"/>
  <c r="H23" i="10"/>
  <c r="I23" i="10" s="1"/>
  <c r="H20" i="10"/>
  <c r="I20" i="10" s="1"/>
  <c r="H19" i="10"/>
  <c r="I19" i="10" s="1"/>
  <c r="H18" i="10"/>
  <c r="I18" i="10" s="1"/>
  <c r="H17" i="10"/>
  <c r="I17" i="10" s="1"/>
  <c r="H16" i="10"/>
  <c r="I16" i="10" s="1"/>
  <c r="H15" i="10"/>
  <c r="I15" i="10" s="1"/>
  <c r="H14" i="10"/>
  <c r="I14" i="10" s="1"/>
  <c r="H13" i="10"/>
  <c r="I13" i="10" s="1"/>
  <c r="H12" i="10"/>
  <c r="I12" i="10" s="1"/>
  <c r="H11" i="10"/>
  <c r="I11" i="10" s="1"/>
  <c r="H32" i="9"/>
  <c r="I32" i="9" s="1"/>
  <c r="H31" i="9"/>
  <c r="I31" i="9" s="1"/>
  <c r="H29" i="9"/>
  <c r="I29" i="9" s="1"/>
  <c r="H28" i="9"/>
  <c r="I28" i="9" s="1"/>
  <c r="H27" i="9"/>
  <c r="I27" i="9" s="1"/>
  <c r="H26" i="9"/>
  <c r="I26" i="9" s="1"/>
  <c r="H25" i="9"/>
  <c r="I25" i="9" s="1"/>
  <c r="H24" i="9"/>
  <c r="I24" i="9" s="1"/>
  <c r="H23" i="9"/>
  <c r="I23" i="9" s="1"/>
  <c r="H22" i="9"/>
  <c r="I22" i="9" s="1"/>
  <c r="H21" i="9"/>
  <c r="I21" i="9" s="1"/>
  <c r="H20" i="9"/>
  <c r="I20" i="9" s="1"/>
  <c r="H19" i="9"/>
  <c r="I19" i="9" s="1"/>
  <c r="H17" i="9"/>
  <c r="I17" i="9" s="1"/>
  <c r="H16" i="9"/>
  <c r="I16" i="9" s="1"/>
  <c r="H15" i="9"/>
  <c r="I15" i="9" s="1"/>
  <c r="H14" i="9"/>
  <c r="I14" i="9" s="1"/>
  <c r="H13" i="9"/>
  <c r="I13" i="9" s="1"/>
  <c r="H12" i="9"/>
  <c r="I12" i="9" s="1"/>
  <c r="H11" i="9"/>
  <c r="I11" i="9" s="1"/>
  <c r="H10" i="9"/>
  <c r="I10" i="9" s="1"/>
  <c r="H9" i="9"/>
  <c r="I9" i="9" s="1"/>
  <c r="H32" i="8"/>
  <c r="I32" i="8" s="1"/>
  <c r="H31" i="8"/>
  <c r="I31" i="8" s="1"/>
  <c r="H30" i="8"/>
  <c r="I30" i="8" s="1"/>
  <c r="H29" i="8"/>
  <c r="I29" i="8" s="1"/>
  <c r="H28" i="8"/>
  <c r="I28" i="8" s="1"/>
  <c r="H27" i="8"/>
  <c r="I27" i="8" s="1"/>
  <c r="H26" i="8"/>
  <c r="I26" i="8" s="1"/>
  <c r="H25" i="8"/>
  <c r="I25" i="8" s="1"/>
  <c r="H24" i="8"/>
  <c r="I24" i="8" s="1"/>
  <c r="H23" i="8"/>
  <c r="I23" i="8" s="1"/>
  <c r="H22" i="8"/>
  <c r="I22" i="8" s="1"/>
  <c r="H21" i="8"/>
  <c r="I21" i="8" s="1"/>
  <c r="H20" i="8"/>
  <c r="I20" i="8" s="1"/>
  <c r="H19" i="8"/>
  <c r="I19" i="8" s="1"/>
  <c r="H18" i="8"/>
  <c r="I18" i="8" s="1"/>
  <c r="H16" i="8"/>
  <c r="I16" i="8" s="1"/>
  <c r="H15" i="8"/>
  <c r="I15" i="8" s="1"/>
  <c r="H14" i="8"/>
  <c r="I14" i="8" s="1"/>
  <c r="H13" i="8"/>
  <c r="I13" i="8" s="1"/>
  <c r="H12" i="8"/>
  <c r="I12" i="8" s="1"/>
  <c r="H11" i="8"/>
  <c r="I11" i="8" s="1"/>
  <c r="H10" i="8"/>
  <c r="I10" i="8" s="1"/>
  <c r="H9" i="8"/>
  <c r="I9" i="8" s="1"/>
  <c r="H18" i="9" l="1"/>
  <c r="I18" i="9" s="1"/>
  <c r="H9" i="10"/>
  <c r="I9" i="10" s="1"/>
  <c r="H21" i="10"/>
  <c r="I21" i="10" s="1"/>
  <c r="H10" i="10"/>
  <c r="I10" i="10" s="1"/>
  <c r="H14" i="11"/>
  <c r="I14" i="11" s="1"/>
  <c r="H26" i="11"/>
  <c r="I26" i="11" s="1"/>
  <c r="H15" i="11"/>
  <c r="I15" i="11" s="1"/>
  <c r="H27" i="11"/>
  <c r="I27" i="11" s="1"/>
  <c r="H16" i="11"/>
  <c r="I16" i="11" s="1"/>
  <c r="H29" i="3" l="1"/>
  <c r="I29" i="3" s="1"/>
  <c r="H27" i="3"/>
  <c r="I27" i="3" s="1"/>
  <c r="H26" i="3"/>
  <c r="I26" i="3" s="1"/>
  <c r="H25" i="3"/>
  <c r="I25" i="3" s="1"/>
  <c r="H24" i="3"/>
  <c r="I24" i="3" s="1"/>
  <c r="H23" i="3"/>
  <c r="I23" i="3" s="1"/>
  <c r="H22" i="3"/>
  <c r="I22" i="3" s="1"/>
  <c r="H21" i="3"/>
  <c r="I21" i="3" s="1"/>
  <c r="H17" i="3"/>
  <c r="I17" i="3" s="1"/>
  <c r="H15" i="3"/>
  <c r="I15" i="3" s="1"/>
  <c r="H14" i="3"/>
  <c r="I14" i="3" s="1"/>
  <c r="H13" i="3"/>
  <c r="I13" i="3" s="1"/>
  <c r="H12" i="3"/>
  <c r="I12" i="3" s="1"/>
  <c r="H11" i="3"/>
  <c r="I11" i="3" s="1"/>
  <c r="H10" i="3"/>
  <c r="I10" i="3" s="1"/>
  <c r="H9" i="3"/>
  <c r="I9" i="3" s="1"/>
  <c r="H32" i="3"/>
  <c r="I32" i="3" s="1"/>
  <c r="H24" i="2"/>
  <c r="I24" i="2" s="1"/>
  <c r="H19" i="2"/>
  <c r="I19" i="2" s="1"/>
  <c r="H10" i="2"/>
  <c r="I10" i="2" s="1"/>
  <c r="H32" i="2"/>
  <c r="I32" i="2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H30" i="1"/>
  <c r="I30" i="1" s="1"/>
  <c r="H31" i="1"/>
  <c r="I31" i="1" s="1"/>
  <c r="H32" i="1"/>
  <c r="I32" i="1" s="1"/>
  <c r="H9" i="1"/>
  <c r="I29" i="1" l="1"/>
  <c r="I9" i="1"/>
  <c r="H21" i="2"/>
  <c r="I21" i="2" s="1"/>
  <c r="H9" i="2"/>
  <c r="I9" i="2" s="1"/>
  <c r="H25" i="2"/>
  <c r="I25" i="2" s="1"/>
  <c r="H27" i="2"/>
  <c r="I27" i="2" s="1"/>
  <c r="H13" i="2"/>
  <c r="I13" i="2" s="1"/>
  <c r="H28" i="2"/>
  <c r="I28" i="2" s="1"/>
  <c r="H16" i="3"/>
  <c r="I16" i="3" s="1"/>
  <c r="H28" i="3"/>
  <c r="I28" i="3" s="1"/>
  <c r="H22" i="2"/>
  <c r="I22" i="2" s="1"/>
  <c r="H23" i="2"/>
  <c r="I23" i="2" s="1"/>
  <c r="H29" i="2"/>
  <c r="H16" i="2"/>
  <c r="I16" i="2" s="1"/>
  <c r="H30" i="2"/>
  <c r="I30" i="2" s="1"/>
  <c r="H18" i="3"/>
  <c r="I18" i="3" s="1"/>
  <c r="H30" i="3"/>
  <c r="I30" i="3" s="1"/>
  <c r="H11" i="2"/>
  <c r="I11" i="2" s="1"/>
  <c r="H17" i="2"/>
  <c r="I17" i="2" s="1"/>
  <c r="H31" i="2"/>
  <c r="I31" i="2" s="1"/>
  <c r="H19" i="3"/>
  <c r="I19" i="3" s="1"/>
  <c r="H31" i="3"/>
  <c r="I31" i="3" s="1"/>
  <c r="H12" i="2"/>
  <c r="I12" i="2" s="1"/>
  <c r="H15" i="2"/>
  <c r="I15" i="2" s="1"/>
  <c r="H18" i="2"/>
  <c r="I18" i="2" s="1"/>
  <c r="H20" i="3"/>
  <c r="I20" i="3" s="1"/>
  <c r="H14" i="2"/>
  <c r="I14" i="2" s="1"/>
  <c r="H20" i="2"/>
  <c r="I20" i="2" s="1"/>
  <c r="H26" i="2"/>
  <c r="I26" i="2" s="1"/>
  <c r="I29" i="2" l="1"/>
</calcChain>
</file>

<file path=xl/sharedStrings.xml><?xml version="1.0" encoding="utf-8"?>
<sst xmlns="http://schemas.openxmlformats.org/spreadsheetml/2006/main" count="498" uniqueCount="40">
  <si>
    <t>Round</t>
  </si>
  <si>
    <t>Id</t>
  </si>
  <si>
    <t>Treatment</t>
  </si>
  <si>
    <t>Vol (L)</t>
  </si>
  <si>
    <t>Time (h)</t>
  </si>
  <si>
    <t>Temp (K)</t>
  </si>
  <si>
    <r>
      <t>N</t>
    </r>
    <r>
      <rPr>
        <b/>
        <vertAlign val="subscript"/>
        <sz val="11"/>
        <color theme="1"/>
        <rFont val="Aptos Narrow"/>
        <family val="2"/>
        <scheme val="minor"/>
      </rPr>
      <t>2</t>
    </r>
    <r>
      <rPr>
        <b/>
        <sz val="11"/>
        <color theme="1"/>
        <rFont val="Aptos Narrow"/>
        <family val="2"/>
        <scheme val="minor"/>
      </rPr>
      <t>O
(ppm</t>
    </r>
    <r>
      <rPr>
        <b/>
        <vertAlign val="subscript"/>
        <sz val="11"/>
        <color theme="1"/>
        <rFont val="Aptos Narrow"/>
        <family val="2"/>
        <scheme val="minor"/>
      </rPr>
      <t>v</t>
    </r>
    <r>
      <rPr>
        <b/>
        <sz val="11"/>
        <color theme="1"/>
        <rFont val="Aptos Narrow"/>
        <family val="2"/>
        <scheme val="minor"/>
      </rPr>
      <t xml:space="preserve"> - </t>
    </r>
    <r>
      <rPr>
        <b/>
        <sz val="11"/>
        <color theme="1"/>
        <rFont val="Calibri"/>
        <family val="2"/>
      </rPr>
      <t>µL/L)</t>
    </r>
  </si>
  <si>
    <t>Chamber</t>
  </si>
  <si>
    <t>Chroma results</t>
  </si>
  <si>
    <t>Conversion</t>
  </si>
  <si>
    <t>t0</t>
  </si>
  <si>
    <t>t1</t>
  </si>
  <si>
    <t>t2</t>
  </si>
  <si>
    <t>t3</t>
  </si>
  <si>
    <t>Control</t>
  </si>
  <si>
    <t>Acid</t>
  </si>
  <si>
    <t>Flux formula:</t>
  </si>
  <si>
    <t>M N (g/mol)</t>
  </si>
  <si>
    <t>p (atm)</t>
  </si>
  <si>
    <t>Molar mass</t>
  </si>
  <si>
    <t>Gas constant</t>
  </si>
  <si>
    <t>R (L atm/mol K)</t>
  </si>
  <si>
    <t>Pressure</t>
  </si>
  <si>
    <t>Temperature</t>
  </si>
  <si>
    <r>
      <t>N</t>
    </r>
    <r>
      <rPr>
        <b/>
        <vertAlign val="subscript"/>
        <sz val="11"/>
        <color theme="1"/>
        <rFont val="Aptos Narrow"/>
        <family val="2"/>
        <scheme val="minor"/>
      </rPr>
      <t>2</t>
    </r>
    <r>
      <rPr>
        <b/>
        <sz val="11"/>
        <color theme="1"/>
        <rFont val="Aptos Narrow"/>
        <family val="2"/>
        <scheme val="minor"/>
      </rPr>
      <t>O
(</t>
    </r>
    <r>
      <rPr>
        <b/>
        <sz val="11"/>
        <color theme="1"/>
        <rFont val="Calibri"/>
        <family val="2"/>
      </rPr>
      <t>µL/L- Moles)</t>
    </r>
  </si>
  <si>
    <r>
      <t>N</t>
    </r>
    <r>
      <rPr>
        <b/>
        <vertAlign val="subscript"/>
        <sz val="11"/>
        <color theme="1"/>
        <rFont val="Aptos Narrow"/>
        <family val="2"/>
        <scheme val="minor"/>
      </rPr>
      <t>2</t>
    </r>
    <r>
      <rPr>
        <b/>
        <sz val="11"/>
        <color theme="1"/>
        <rFont val="Aptos Narrow"/>
        <family val="2"/>
        <scheme val="minor"/>
      </rPr>
      <t xml:space="preserve">O-N
(Moles - </t>
    </r>
    <r>
      <rPr>
        <b/>
        <sz val="11"/>
        <color theme="1"/>
        <rFont val="Calibri"/>
        <family val="2"/>
      </rPr>
      <t>µg/L</t>
    </r>
    <r>
      <rPr>
        <b/>
        <sz val="11"/>
        <color theme="1"/>
        <rFont val="Aptos Narrow"/>
        <family val="2"/>
        <scheme val="minor"/>
      </rPr>
      <t>)</t>
    </r>
  </si>
  <si>
    <r>
      <t>Area (m</t>
    </r>
    <r>
      <rPr>
        <b/>
        <vertAlign val="superscript"/>
        <sz val="12"/>
        <color theme="1"/>
        <rFont val="Aptos Narrow (Body)"/>
      </rPr>
      <t>2</t>
    </r>
    <r>
      <rPr>
        <b/>
        <sz val="12"/>
        <color theme="1"/>
        <rFont val="Aptos Narrow"/>
        <family val="2"/>
        <scheme val="minor"/>
      </rPr>
      <t>)</t>
    </r>
  </si>
  <si>
    <t>Date: 01/07/25</t>
  </si>
  <si>
    <t>Date: 06/07/25</t>
  </si>
  <si>
    <t>Date: 03/07/25</t>
  </si>
  <si>
    <t>flux</t>
  </si>
  <si>
    <t>Temp (C):</t>
  </si>
  <si>
    <r>
      <t>Area (m</t>
    </r>
    <r>
      <rPr>
        <b/>
        <vertAlign val="superscript"/>
        <sz val="12"/>
        <rFont val="Aptos Narrow (Body)"/>
      </rPr>
      <t>2</t>
    </r>
    <r>
      <rPr>
        <b/>
        <sz val="12"/>
        <rFont val="Aptos Narrow"/>
        <family val="2"/>
        <scheme val="minor"/>
      </rPr>
      <t>)</t>
    </r>
  </si>
  <si>
    <r>
      <t>N</t>
    </r>
    <r>
      <rPr>
        <b/>
        <vertAlign val="subscript"/>
        <sz val="11"/>
        <rFont val="Aptos Narrow"/>
        <family val="2"/>
        <scheme val="minor"/>
      </rPr>
      <t>2</t>
    </r>
    <r>
      <rPr>
        <b/>
        <sz val="11"/>
        <rFont val="Aptos Narrow"/>
        <family val="2"/>
        <scheme val="minor"/>
      </rPr>
      <t>O
(ppm</t>
    </r>
    <r>
      <rPr>
        <b/>
        <vertAlign val="subscript"/>
        <sz val="11"/>
        <rFont val="Aptos Narrow"/>
        <family val="2"/>
        <scheme val="minor"/>
      </rPr>
      <t>v</t>
    </r>
    <r>
      <rPr>
        <b/>
        <sz val="11"/>
        <rFont val="Aptos Narrow"/>
        <family val="2"/>
        <scheme val="minor"/>
      </rPr>
      <t xml:space="preserve"> - </t>
    </r>
    <r>
      <rPr>
        <b/>
        <sz val="11"/>
        <rFont val="Calibri"/>
        <family val="2"/>
      </rPr>
      <t>µL/L)</t>
    </r>
  </si>
  <si>
    <r>
      <t>N</t>
    </r>
    <r>
      <rPr>
        <b/>
        <vertAlign val="subscript"/>
        <sz val="11"/>
        <rFont val="Aptos Narrow"/>
        <family val="2"/>
        <scheme val="minor"/>
      </rPr>
      <t>2</t>
    </r>
    <r>
      <rPr>
        <b/>
        <sz val="11"/>
        <rFont val="Aptos Narrow"/>
        <family val="2"/>
        <scheme val="minor"/>
      </rPr>
      <t>O
(</t>
    </r>
    <r>
      <rPr>
        <b/>
        <sz val="11"/>
        <rFont val="Calibri"/>
        <family val="2"/>
      </rPr>
      <t>µL/L- Moles)</t>
    </r>
  </si>
  <si>
    <r>
      <t>N</t>
    </r>
    <r>
      <rPr>
        <b/>
        <vertAlign val="subscript"/>
        <sz val="11"/>
        <rFont val="Aptos Narrow"/>
        <family val="2"/>
        <scheme val="minor"/>
      </rPr>
      <t>2</t>
    </r>
    <r>
      <rPr>
        <b/>
        <sz val="11"/>
        <rFont val="Aptos Narrow"/>
        <family val="2"/>
        <scheme val="minor"/>
      </rPr>
      <t xml:space="preserve">O-N
(Moles - </t>
    </r>
    <r>
      <rPr>
        <b/>
        <sz val="11"/>
        <rFont val="Calibri"/>
        <family val="2"/>
      </rPr>
      <t>µg/L</t>
    </r>
    <r>
      <rPr>
        <b/>
        <sz val="11"/>
        <rFont val="Aptos Narrow"/>
        <family val="2"/>
        <scheme val="minor"/>
      </rPr>
      <t>)</t>
    </r>
  </si>
  <si>
    <t>Date: 31/07/25</t>
  </si>
  <si>
    <t>Date: 24/07/25</t>
  </si>
  <si>
    <t>Date: 17/07/25</t>
  </si>
  <si>
    <t>Date: 10/07/25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</si>
</sst>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0000"/>
    <numFmt numFmtId="166" formatCode="0.000"/>
    <numFmt numFmtId="167" formatCode="d/m/yy;@"/>
  </numFmts>
  <fonts count="2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vertAlign val="subscript"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b/>
      <i/>
      <sz val="11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8"/>
      <name val="Aptos Narrow"/>
      <family val="2"/>
      <scheme val="minor"/>
    </font>
    <font>
      <sz val="11"/>
      <name val="Arial"/>
      <family val="2"/>
    </font>
    <font>
      <sz val="9"/>
      <name val="Arial"/>
      <family val="2"/>
    </font>
    <font>
      <sz val="12"/>
      <color theme="1"/>
      <name val="Aptos Narrow"/>
      <scheme val="minor"/>
    </font>
    <font>
      <sz val="11"/>
      <color theme="1"/>
      <name val="Aptos Narrow"/>
      <scheme val="minor"/>
    </font>
    <font>
      <b/>
      <vertAlign val="superscript"/>
      <sz val="12"/>
      <color theme="1"/>
      <name val="Aptos Narrow (Body)"/>
    </font>
    <font>
      <sz val="12"/>
      <name val="Arial"/>
      <family val="2"/>
    </font>
    <font>
      <sz val="12"/>
      <color rgb="FFFF0000"/>
      <name val="Aptos Narrow"/>
      <family val="2"/>
      <scheme val="minor"/>
    </font>
    <font>
      <sz val="9"/>
      <color rgb="FFFF0000"/>
      <name val="Arial"/>
      <family val="2"/>
    </font>
    <font>
      <sz val="12"/>
      <name val="Aptos Narrow"/>
      <scheme val="minor"/>
    </font>
    <font>
      <sz val="11"/>
      <name val="Aptos Narrow"/>
      <scheme val="minor"/>
    </font>
    <font>
      <b/>
      <i/>
      <sz val="11"/>
      <name val="Aptos Narrow"/>
      <family val="2"/>
      <scheme val="minor"/>
    </font>
    <font>
      <b/>
      <sz val="12"/>
      <name val="Aptos Narrow"/>
      <family val="2"/>
      <scheme val="minor"/>
    </font>
    <font>
      <b/>
      <vertAlign val="superscript"/>
      <sz val="12"/>
      <name val="Aptos Narrow (Body)"/>
    </font>
    <font>
      <b/>
      <sz val="11"/>
      <name val="Aptos Narrow"/>
      <family val="2"/>
      <scheme val="minor"/>
    </font>
    <font>
      <b/>
      <vertAlign val="subscript"/>
      <sz val="11"/>
      <name val="Aptos Narrow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58">
    <xf numFmtId="0" fontId="0" fillId="0" borderId="0" xfId="0"/>
    <xf numFmtId="0" fontId="6" fillId="0" borderId="0" xfId="0" applyFont="1" applyAlignment="1">
      <alignment horizontal="center" vertical="center" wrapText="1"/>
    </xf>
    <xf numFmtId="0" fontId="9" fillId="0" borderId="0" xfId="1" applyFont="1" applyAlignment="1">
      <alignment horizontal="center" vertical="top" wrapText="1"/>
    </xf>
    <xf numFmtId="0" fontId="9" fillId="0" borderId="0" xfId="1" applyFont="1"/>
    <xf numFmtId="0" fontId="9" fillId="0" borderId="0" xfId="1" applyFont="1" applyAlignment="1">
      <alignment vertical="top" wrapText="1"/>
    </xf>
    <xf numFmtId="0" fontId="9" fillId="0" borderId="0" xfId="1" applyFont="1" applyAlignment="1">
      <alignment horizontal="center"/>
    </xf>
    <xf numFmtId="1" fontId="10" fillId="0" borderId="0" xfId="0" applyNumberFormat="1" applyFont="1" applyAlignment="1">
      <alignment horizontal="center"/>
    </xf>
    <xf numFmtId="164" fontId="10" fillId="0" borderId="0" xfId="0" applyNumberFormat="1" applyFont="1" applyAlignment="1">
      <alignment horizontal="center"/>
    </xf>
    <xf numFmtId="2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2" fontId="5" fillId="0" borderId="0" xfId="0" applyNumberFormat="1" applyFont="1" applyAlignment="1">
      <alignment vertical="center"/>
    </xf>
    <xf numFmtId="0" fontId="10" fillId="0" borderId="0" xfId="0" applyFont="1" applyAlignment="1">
      <alignment horizontal="center"/>
    </xf>
    <xf numFmtId="0" fontId="1" fillId="0" borderId="0" xfId="0" applyFont="1"/>
    <xf numFmtId="0" fontId="5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167" fontId="0" fillId="0" borderId="0" xfId="0" applyNumberFormat="1"/>
    <xf numFmtId="0" fontId="13" fillId="0" borderId="0" xfId="1" applyFont="1" applyAlignment="1">
      <alignment horizontal="center" vertical="top" wrapText="1"/>
    </xf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4" fillId="0" borderId="0" xfId="0" applyFont="1"/>
    <xf numFmtId="0" fontId="15" fillId="0" borderId="0" xfId="1" applyFont="1" applyAlignment="1">
      <alignment vertical="top" wrapText="1"/>
    </xf>
    <xf numFmtId="0" fontId="15" fillId="0" borderId="0" xfId="1" applyFont="1" applyAlignment="1">
      <alignment horizontal="center"/>
    </xf>
    <xf numFmtId="0" fontId="6" fillId="0" borderId="0" xfId="0" applyFont="1"/>
    <xf numFmtId="0" fontId="16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1" fontId="16" fillId="0" borderId="0" xfId="0" applyNumberFormat="1" applyFont="1" applyAlignment="1">
      <alignment horizontal="center"/>
    </xf>
    <xf numFmtId="164" fontId="16" fillId="0" borderId="0" xfId="0" applyNumberFormat="1" applyFont="1" applyAlignment="1">
      <alignment horizontal="center"/>
    </xf>
    <xf numFmtId="2" fontId="16" fillId="0" borderId="0" xfId="0" applyNumberFormat="1" applyFont="1" applyAlignment="1">
      <alignment horizontal="center"/>
    </xf>
    <xf numFmtId="2" fontId="18" fillId="0" borderId="0" xfId="0" applyNumberFormat="1" applyFont="1" applyAlignment="1">
      <alignment vertical="center"/>
    </xf>
    <xf numFmtId="0" fontId="18" fillId="2" borderId="0" xfId="0" applyFont="1" applyFill="1" applyAlignment="1">
      <alignment horizontal="center" vertical="center"/>
    </xf>
    <xf numFmtId="0" fontId="16" fillId="0" borderId="0" xfId="0" applyFont="1" applyAlignment="1">
      <alignment horizontal="center"/>
    </xf>
    <xf numFmtId="0" fontId="19" fillId="0" borderId="0" xfId="0" applyFont="1"/>
    <xf numFmtId="0" fontId="21" fillId="3" borderId="0" xfId="0" applyFont="1" applyFill="1" applyAlignment="1">
      <alignment horizontal="center" vertical="center" wrapText="1"/>
    </xf>
    <xf numFmtId="2" fontId="6" fillId="0" borderId="0" xfId="0" applyNumberFormat="1" applyFont="1"/>
    <xf numFmtId="165" fontId="6" fillId="0" borderId="0" xfId="0" applyNumberFormat="1" applyFont="1"/>
    <xf numFmtId="166" fontId="6" fillId="0" borderId="0" xfId="0" applyNumberFormat="1" applyFont="1"/>
    <xf numFmtId="2" fontId="5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2" fontId="18" fillId="2" borderId="0" xfId="0" applyNumberFormat="1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1" fillId="0" borderId="0" xfId="0" applyFont="1" applyFill="1" applyAlignment="1">
      <alignment horizontal="center" vertical="center" wrapText="1"/>
    </xf>
    <xf numFmtId="0" fontId="6" fillId="0" borderId="0" xfId="0" applyFont="1" applyFill="1"/>
    <xf numFmtId="0" fontId="0" fillId="0" borderId="0" xfId="0" applyFill="1"/>
    <xf numFmtId="0" fontId="9" fillId="0" borderId="0" xfId="1" applyFont="1" applyFill="1"/>
    <xf numFmtId="0" fontId="9" fillId="0" borderId="0" xfId="1" applyFont="1" applyFill="1" applyAlignment="1">
      <alignment vertical="top" wrapText="1"/>
    </xf>
    <xf numFmtId="0" fontId="9" fillId="0" borderId="0" xfId="1" applyFont="1" applyFill="1" applyAlignment="1">
      <alignment horizontal="center"/>
    </xf>
    <xf numFmtId="0" fontId="9" fillId="0" borderId="0" xfId="1" applyFont="1" applyFill="1" applyAlignment="1">
      <alignment horizontal="center" vertical="top" wrapText="1"/>
    </xf>
    <xf numFmtId="0" fontId="15" fillId="0" borderId="0" xfId="1" applyFont="1" applyFill="1" applyAlignment="1">
      <alignment vertical="top" wrapText="1"/>
    </xf>
    <xf numFmtId="0" fontId="15" fillId="0" borderId="0" xfId="1" applyFont="1" applyFill="1" applyAlignment="1">
      <alignment horizontal="center"/>
    </xf>
    <xf numFmtId="0" fontId="6" fillId="0" borderId="0" xfId="0" applyFont="1" applyFill="1" applyAlignment="1">
      <alignment horizontal="center" vertical="center" wrapText="1"/>
    </xf>
    <xf numFmtId="0" fontId="13" fillId="0" borderId="0" xfId="1" applyFont="1" applyFill="1" applyAlignment="1">
      <alignment horizontal="center" vertical="top" wrapText="1"/>
    </xf>
    <xf numFmtId="2" fontId="6" fillId="0" borderId="0" xfId="0" applyNumberFormat="1" applyFont="1" applyFill="1"/>
    <xf numFmtId="165" fontId="6" fillId="0" borderId="0" xfId="0" applyNumberFormat="1" applyFont="1" applyFill="1"/>
    <xf numFmtId="166" fontId="6" fillId="0" borderId="0" xfId="0" applyNumberFormat="1" applyFont="1" applyFill="1"/>
    <xf numFmtId="0" fontId="14" fillId="0" borderId="0" xfId="0" applyFont="1" applyFill="1"/>
  </cellXfs>
  <cellStyles count="2">
    <cellStyle name="Normal" xfId="0" builtinId="0"/>
    <cellStyle name="Normal 3" xfId="1" xr:uid="{35576152-9F36-874B-995F-23C98ADA94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130849</xdr:colOff>
      <xdr:row>0</xdr:row>
      <xdr:rowOff>130848</xdr:rowOff>
    </xdr:from>
    <xdr:ext cx="1440000" cy="4741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1 CuadroTexto">
              <a:extLst>
                <a:ext uri="{FF2B5EF4-FFF2-40B4-BE49-F238E27FC236}">
                  <a16:creationId xmlns:a16="http://schemas.microsoft.com/office/drawing/2014/main" id="{025893B4-5D56-7549-A91B-27ADB0436082}"/>
                </a:ext>
              </a:extLst>
            </xdr:cNvPr>
            <xdr:cNvSpPr txBox="1"/>
          </xdr:nvSpPr>
          <xdr:spPr>
            <a:xfrm>
              <a:off x="6180667" y="130848"/>
              <a:ext cx="1440000" cy="4741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200" b="1" i="1">
                        <a:latin typeface="Cambria Math"/>
                      </a:rPr>
                      <m:t>𝑭</m:t>
                    </m:r>
                    <m:r>
                      <a:rPr lang="es-ES" sz="1200" b="1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s-ES" sz="12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200" b="1" i="1">
                            <a:latin typeface="Cambria Math"/>
                          </a:rPr>
                          <m:t>𝒅</m:t>
                        </m:r>
                        <m:sSub>
                          <m:sSubPr>
                            <m:ctrlPr>
                              <a:rPr lang="es-ES" sz="12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1" i="1">
                                <a:latin typeface="Cambria Math"/>
                              </a:rPr>
                              <m:t>𝑪</m:t>
                            </m:r>
                          </m:e>
                          <m:sub>
                            <m:r>
                              <a:rPr lang="es-ES" sz="1200" b="1" i="1">
                                <a:latin typeface="Cambria Math"/>
                              </a:rPr>
                              <m:t>𝒗</m:t>
                            </m:r>
                          </m:sub>
                        </m:sSub>
                      </m:num>
                      <m:den>
                        <m:r>
                          <a:rPr lang="es-ES" sz="1200" b="1" i="1">
                            <a:latin typeface="Cambria Math"/>
                          </a:rPr>
                          <m:t>𝒅𝒕</m:t>
                        </m:r>
                      </m:den>
                    </m:f>
                    <m:r>
                      <a:rPr lang="es-ES" sz="1200" b="1" i="1">
                        <a:latin typeface="Cambria Math"/>
                      </a:rPr>
                      <m:t>·</m:t>
                    </m:r>
                    <m:f>
                      <m:fPr>
                        <m:ctrlPr>
                          <a:rPr lang="es-ES" sz="12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200" b="1" i="1">
                            <a:latin typeface="Cambria Math"/>
                          </a:rPr>
                          <m:t>𝑽</m:t>
                        </m:r>
                        <m:r>
                          <a:rPr lang="es-ES" sz="1200" b="1" i="1">
                            <a:latin typeface="Cambria Math"/>
                          </a:rPr>
                          <m:t>·</m:t>
                        </m:r>
                        <m:r>
                          <a:rPr lang="es-ES" sz="1200" b="1" i="1">
                            <a:latin typeface="Cambria Math"/>
                          </a:rPr>
                          <m:t>𝑴</m:t>
                        </m:r>
                      </m:num>
                      <m:den>
                        <m:r>
                          <a:rPr lang="es-ES" sz="1200" b="1" i="1">
                            <a:latin typeface="Cambria Math"/>
                          </a:rPr>
                          <m:t>𝑨</m:t>
                        </m:r>
                        <m:r>
                          <a:rPr lang="es-ES" sz="1200" b="1" i="1">
                            <a:latin typeface="Cambria Math"/>
                          </a:rPr>
                          <m:t>·</m:t>
                        </m:r>
                        <m:sSub>
                          <m:sSubPr>
                            <m:ctrlPr>
                              <a:rPr lang="es-ES" sz="12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1" i="1">
                                <a:latin typeface="Cambria Math"/>
                              </a:rPr>
                              <m:t>𝑽</m:t>
                            </m:r>
                          </m:e>
                          <m:sub>
                            <m:r>
                              <a:rPr lang="es-ES" sz="1200" b="1" i="1">
                                <a:latin typeface="Cambria Math"/>
                              </a:rPr>
                              <m:t>𝒎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ca-ES" sz="1200" b="1"/>
            </a:p>
          </xdr:txBody>
        </xdr:sp>
      </mc:Choice>
      <mc:Fallback xmlns="">
        <xdr:sp macro="" textlink="">
          <xdr:nvSpPr>
            <xdr:cNvPr id="2" name="1 CuadroTexto">
              <a:extLst>
                <a:ext uri="{FF2B5EF4-FFF2-40B4-BE49-F238E27FC236}">
                  <a16:creationId xmlns:a16="http://schemas.microsoft.com/office/drawing/2014/main" id="{025893B4-5D56-7549-A91B-27ADB0436082}"/>
                </a:ext>
              </a:extLst>
            </xdr:cNvPr>
            <xdr:cNvSpPr txBox="1"/>
          </xdr:nvSpPr>
          <xdr:spPr>
            <a:xfrm>
              <a:off x="6180667" y="130848"/>
              <a:ext cx="1440000" cy="4741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s-ES" sz="1200" b="1" i="0">
                  <a:latin typeface="Cambria Math"/>
                </a:rPr>
                <a:t>𝑭=</a:t>
              </a:r>
              <a:r>
                <a:rPr lang="es-ES" sz="1200" b="1" i="0">
                  <a:latin typeface="Cambria Math" panose="02040503050406030204" pitchFamily="18" charset="0"/>
                </a:rPr>
                <a:t>(</a:t>
              </a:r>
              <a:r>
                <a:rPr lang="es-ES" sz="1200" b="1" i="0">
                  <a:latin typeface="Cambria Math"/>
                </a:rPr>
                <a:t>𝒅𝑪</a:t>
              </a:r>
              <a:r>
                <a:rPr lang="es-ES" sz="1200" b="1" i="0">
                  <a:latin typeface="Cambria Math" panose="02040503050406030204" pitchFamily="18" charset="0"/>
                </a:rPr>
                <a:t>_</a:t>
              </a:r>
              <a:r>
                <a:rPr lang="es-ES" sz="1200" b="1" i="0">
                  <a:latin typeface="Cambria Math"/>
                </a:rPr>
                <a:t>𝒗</a:t>
              </a:r>
              <a:r>
                <a:rPr lang="es-ES" sz="1200" b="1" i="0">
                  <a:latin typeface="Cambria Math" panose="02040503050406030204" pitchFamily="18" charset="0"/>
                </a:rPr>
                <a:t>)/</a:t>
              </a:r>
              <a:r>
                <a:rPr lang="es-ES" sz="1200" b="1" i="0">
                  <a:latin typeface="Cambria Math"/>
                </a:rPr>
                <a:t>𝒅𝒕·</a:t>
              </a:r>
              <a:r>
                <a:rPr lang="es-ES" sz="1200" b="1" i="0">
                  <a:latin typeface="Cambria Math" panose="02040503050406030204" pitchFamily="18" charset="0"/>
                </a:rPr>
                <a:t>(</a:t>
              </a:r>
              <a:r>
                <a:rPr lang="es-ES" sz="1200" b="1" i="0">
                  <a:latin typeface="Cambria Math"/>
                </a:rPr>
                <a:t>𝑽·𝑴</a:t>
              </a:r>
              <a:r>
                <a:rPr lang="es-ES" sz="1200" b="1" i="0">
                  <a:latin typeface="Cambria Math" panose="02040503050406030204" pitchFamily="18" charset="0"/>
                </a:rPr>
                <a:t>)/(</a:t>
              </a:r>
              <a:r>
                <a:rPr lang="es-ES" sz="1200" b="1" i="0">
                  <a:latin typeface="Cambria Math"/>
                </a:rPr>
                <a:t>𝑨·𝑽</a:t>
              </a:r>
              <a:r>
                <a:rPr lang="es-ES" sz="1200" b="1" i="0">
                  <a:latin typeface="Cambria Math" panose="02040503050406030204" pitchFamily="18" charset="0"/>
                </a:rPr>
                <a:t>_</a:t>
              </a:r>
              <a:r>
                <a:rPr lang="es-ES" sz="1200" b="1" i="0">
                  <a:latin typeface="Cambria Math"/>
                </a:rPr>
                <a:t>𝒎</a:t>
              </a:r>
              <a:r>
                <a:rPr lang="es-ES" sz="1200" b="1" i="0">
                  <a:latin typeface="Cambria Math" panose="02040503050406030204" pitchFamily="18" charset="0"/>
                </a:rPr>
                <a:t> )</a:t>
              </a:r>
              <a:endParaRPr lang="ca-ES" sz="1200" b="1"/>
            </a:p>
          </xdr:txBody>
        </xdr:sp>
      </mc:Fallback>
    </mc:AlternateContent>
    <xdr:clientData/>
  </xdr:oneCellAnchor>
  <xdr:twoCellAnchor>
    <xdr:from>
      <xdr:col>9</xdr:col>
      <xdr:colOff>0</xdr:colOff>
      <xdr:row>0</xdr:row>
      <xdr:rowOff>0</xdr:rowOff>
    </xdr:from>
    <xdr:to>
      <xdr:col>13</xdr:col>
      <xdr:colOff>769870</xdr:colOff>
      <xdr:row>2</xdr:row>
      <xdr:rowOff>192228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1 CuadroTexto">
              <a:extLst>
                <a:ext uri="{FF2B5EF4-FFF2-40B4-BE49-F238E27FC236}">
                  <a16:creationId xmlns:a16="http://schemas.microsoft.com/office/drawing/2014/main" id="{FA884E97-6E72-0249-AD5B-5FDDDAB9164E}"/>
                </a:ext>
              </a:extLst>
            </xdr:cNvPr>
            <xdr:cNvSpPr txBox="1"/>
          </xdr:nvSpPr>
          <xdr:spPr>
            <a:xfrm>
              <a:off x="8458969" y="0"/>
              <a:ext cx="4325871" cy="5924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t">
              <a:spAutoFit/>
            </a:bodyPr>
            <a:lstStyle/>
            <a:p>
              <a:pPr>
                <a:lnSpc>
                  <a:spcPct val="115000"/>
                </a:lnSpc>
                <a:spcAft>
                  <a:spcPts val="800"/>
                </a:spcAft>
                <a:buNone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µ</m:t>
                    </m:r>
                    <m:r>
                      <a:rPr lang="es-ES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𝒈</m:t>
                    </m:r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 </m:t>
                    </m:r>
                    <m:sSub>
                      <m:sSubPr>
                        <m:ctrlPr>
                          <a:rPr lang="en-US" sz="1200" b="1" i="1" kern="100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Aptos" panose="020B0004020202020204" pitchFamily="34" charset="0"/>
                            <a:cs typeface="Times New Roman" panose="02020603050405020304" pitchFamily="18" charset="0"/>
                          </a:rPr>
                        </m:ctrlPr>
                      </m:sSubPr>
                      <m:e>
                        <m:r>
                          <a:rPr lang="da-DK" sz="1200" b="1" i="1" kern="100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Aptos" panose="020B0004020202020204" pitchFamily="34" charset="0"/>
                            <a:cs typeface="Times New Roman" panose="02020603050405020304" pitchFamily="18" charset="0"/>
                          </a:rPr>
                          <m:t>𝑵</m:t>
                        </m:r>
                      </m:e>
                      <m:sub>
                        <m:r>
                          <a:rPr lang="da-DK" sz="1200" b="1" i="1" kern="100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Aptos" panose="020B0004020202020204" pitchFamily="34" charset="0"/>
                            <a:cs typeface="Times New Roman" panose="02020603050405020304" pitchFamily="18" charset="0"/>
                          </a:rPr>
                          <m:t>𝟐</m:t>
                        </m:r>
                      </m:sub>
                    </m:sSub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𝑶</m:t>
                    </m:r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.</m:t>
                    </m:r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𝑵</m:t>
                    </m:r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/</m:t>
                    </m:r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𝑳</m:t>
                    </m:r>
                    <m:r>
                      <a:rPr lang="es-ES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=</m:t>
                    </m:r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𝑵</m:t>
                    </m:r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𝟐</m:t>
                    </m:r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𝑶</m:t>
                    </m:r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(µ</m:t>
                    </m:r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𝑳</m:t>
                    </m:r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) × </m:t>
                    </m:r>
                    <m:f>
                      <m:fPr>
                        <m:ctrlPr>
                          <a:rPr lang="en-US" sz="1200" b="1" i="1" kern="100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Times New Roman" panose="02020603050405020304" pitchFamily="18" charset="0"/>
                            <a:cs typeface="Times New Roman" panose="020206030504050203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200" b="1" i="1" kern="100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Aptos" panose="020B0004020202020204" pitchFamily="34" charset="0"/>
                                <a:cs typeface="Times New Roman" panose="020206030504050203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1" i="1" kern="100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Aptos" panose="020B0004020202020204" pitchFamily="34" charset="0"/>
                                <a:cs typeface="Times New Roman" panose="02020603050405020304" pitchFamily="18" charset="0"/>
                              </a:rPr>
                              <m:t>𝑴</m:t>
                            </m:r>
                          </m:e>
                          <m:sub>
                            <m:r>
                              <a:rPr lang="es-ES" sz="1200" b="1" i="1" kern="100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Aptos" panose="020B0004020202020204" pitchFamily="34" charset="0"/>
                                <a:cs typeface="Times New Roman" panose="02020603050405020304" pitchFamily="18" charset="0"/>
                              </a:rPr>
                              <m:t>𝑵</m:t>
                            </m:r>
                          </m:sub>
                        </m:sSub>
                        <m:r>
                          <a:rPr lang="es-ES" sz="1200" b="1" i="1" kern="100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Aptos" panose="020B0004020202020204" pitchFamily="34" charset="0"/>
                            <a:cs typeface="Times New Roman" panose="02020603050405020304" pitchFamily="18" charset="0"/>
                          </a:rPr>
                          <m:t>×</m:t>
                        </m:r>
                        <m:r>
                          <a:rPr lang="es-ES" sz="1200" b="1" i="1" kern="100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Aptos" panose="020B0004020202020204" pitchFamily="34" charset="0"/>
                            <a:cs typeface="Times New Roman" panose="02020603050405020304" pitchFamily="18" charset="0"/>
                          </a:rPr>
                          <m:t>𝑷</m:t>
                        </m:r>
                      </m:num>
                      <m:den>
                        <m:r>
                          <a:rPr lang="es-ES" sz="1200" b="1" i="1" kern="100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Aptos" panose="020B0004020202020204" pitchFamily="34" charset="0"/>
                            <a:cs typeface="Times New Roman" panose="02020603050405020304" pitchFamily="18" charset="0"/>
                          </a:rPr>
                          <m:t>𝑹</m:t>
                        </m:r>
                        <m:r>
                          <a:rPr lang="es-ES" sz="1200" b="1" i="1" kern="100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Aptos" panose="020B0004020202020204" pitchFamily="34" charset="0"/>
                            <a:cs typeface="Times New Roman" panose="02020603050405020304" pitchFamily="18" charset="0"/>
                          </a:rPr>
                          <m:t>×</m:t>
                        </m:r>
                        <m:r>
                          <a:rPr lang="es-ES" sz="1200" b="1" i="1" kern="100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Aptos" panose="020B0004020202020204" pitchFamily="34" charset="0"/>
                            <a:cs typeface="Times New Roman" panose="02020603050405020304" pitchFamily="18" charset="0"/>
                          </a:rPr>
                          <m:t>𝑻</m:t>
                        </m:r>
                      </m:den>
                    </m:f>
                  </m:oMath>
                </m:oMathPara>
              </a14:m>
              <a:endParaRPr lang="en-US" sz="1200" kern="100">
                <a:effectLst/>
                <a:latin typeface="Times New Roman" panose="02020603050405020304" pitchFamily="18" charset="0"/>
                <a:ea typeface="Aptos" panose="020B0004020202020204" pitchFamily="34" charset="0"/>
                <a:cs typeface="Times New Roman (Body CS)"/>
              </a:endParaRPr>
            </a:p>
          </xdr:txBody>
        </xdr:sp>
      </mc:Choice>
      <mc:Fallback xmlns="">
        <xdr:sp macro="" textlink="">
          <xdr:nvSpPr>
            <xdr:cNvPr id="4" name="1 CuadroTexto">
              <a:extLst>
                <a:ext uri="{FF2B5EF4-FFF2-40B4-BE49-F238E27FC236}">
                  <a16:creationId xmlns:a16="http://schemas.microsoft.com/office/drawing/2014/main" id="{FA884E97-6E72-0249-AD5B-5FDDDAB9164E}"/>
                </a:ext>
              </a:extLst>
            </xdr:cNvPr>
            <xdr:cNvSpPr txBox="1"/>
          </xdr:nvSpPr>
          <xdr:spPr>
            <a:xfrm>
              <a:off x="8458969" y="0"/>
              <a:ext cx="4325871" cy="5924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t">
              <a:spAutoFit/>
            </a:bodyPr>
            <a:lstStyle/>
            <a:p>
              <a:pPr>
                <a:lnSpc>
                  <a:spcPct val="115000"/>
                </a:lnSpc>
                <a:spcAft>
                  <a:spcPts val="800"/>
                </a:spcAft>
                <a:buNone/>
              </a:pPr>
              <a:r>
                <a:rPr lang="es-ES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µ𝒈</a:t>
              </a:r>
              <a:r>
                <a:rPr lang="da-DK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 𝑵</a:t>
              </a:r>
              <a:r>
                <a:rPr lang="en-US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_</a:t>
              </a:r>
              <a:r>
                <a:rPr lang="da-DK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𝟐 𝑶.𝑵/𝑳</a:t>
              </a:r>
              <a:r>
                <a:rPr lang="es-ES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=</a:t>
              </a:r>
              <a:r>
                <a:rPr lang="da-DK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𝑵𝟐𝑶(µ𝑳) × </a:t>
              </a:r>
              <a:r>
                <a:rPr lang="en-US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cs typeface="Times New Roman" panose="02020603050405020304" pitchFamily="18" charset="0"/>
                </a:rPr>
                <a:t> (</a:t>
              </a:r>
              <a:r>
                <a:rPr lang="es-ES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𝑴</a:t>
              </a:r>
              <a:r>
                <a:rPr lang="en-US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_</a:t>
              </a:r>
              <a:r>
                <a:rPr lang="es-ES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𝑵×𝑷</a:t>
              </a:r>
              <a:r>
                <a:rPr lang="en-US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)/(</a:t>
              </a:r>
              <a:r>
                <a:rPr lang="es-ES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𝑹×𝑻</a:t>
              </a:r>
              <a:r>
                <a:rPr lang="en-US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)</a:t>
              </a:r>
              <a:endParaRPr lang="en-US" sz="1200" kern="100">
                <a:effectLst/>
                <a:latin typeface="Times New Roman" panose="02020603050405020304" pitchFamily="18" charset="0"/>
                <a:ea typeface="Aptos" panose="020B0004020202020204" pitchFamily="34" charset="0"/>
                <a:cs typeface="Times New Roman (Body CS)"/>
              </a:endParaRP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908243</xdr:colOff>
      <xdr:row>0</xdr:row>
      <xdr:rowOff>100061</xdr:rowOff>
    </xdr:from>
    <xdr:ext cx="1440000" cy="4741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1 CuadroTexto">
              <a:extLst>
                <a:ext uri="{FF2B5EF4-FFF2-40B4-BE49-F238E27FC236}">
                  <a16:creationId xmlns:a16="http://schemas.microsoft.com/office/drawing/2014/main" id="{886DCFAC-2EC0-A44B-A233-3DA6CDEBCB3B}"/>
                </a:ext>
              </a:extLst>
            </xdr:cNvPr>
            <xdr:cNvSpPr txBox="1"/>
          </xdr:nvSpPr>
          <xdr:spPr>
            <a:xfrm>
              <a:off x="7150485" y="100061"/>
              <a:ext cx="1440000" cy="4741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200" b="1" i="1">
                        <a:latin typeface="Cambria Math"/>
                      </a:rPr>
                      <m:t>𝑭</m:t>
                    </m:r>
                    <m:r>
                      <a:rPr lang="es-ES" sz="1200" b="1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s-ES" sz="12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200" b="1" i="1">
                            <a:latin typeface="Cambria Math"/>
                          </a:rPr>
                          <m:t>𝒅</m:t>
                        </m:r>
                        <m:sSub>
                          <m:sSubPr>
                            <m:ctrlPr>
                              <a:rPr lang="es-ES" sz="12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1" i="1">
                                <a:latin typeface="Cambria Math"/>
                              </a:rPr>
                              <m:t>𝑪</m:t>
                            </m:r>
                          </m:e>
                          <m:sub>
                            <m:r>
                              <a:rPr lang="es-ES" sz="1200" b="1" i="1">
                                <a:latin typeface="Cambria Math"/>
                              </a:rPr>
                              <m:t>𝒗</m:t>
                            </m:r>
                          </m:sub>
                        </m:sSub>
                      </m:num>
                      <m:den>
                        <m:r>
                          <a:rPr lang="es-ES" sz="1200" b="1" i="1">
                            <a:latin typeface="Cambria Math"/>
                          </a:rPr>
                          <m:t>𝒅𝒕</m:t>
                        </m:r>
                      </m:den>
                    </m:f>
                    <m:r>
                      <a:rPr lang="es-ES" sz="1200" b="1" i="1">
                        <a:latin typeface="Cambria Math"/>
                      </a:rPr>
                      <m:t>·</m:t>
                    </m:r>
                    <m:f>
                      <m:fPr>
                        <m:ctrlPr>
                          <a:rPr lang="es-ES" sz="12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200" b="1" i="1">
                            <a:latin typeface="Cambria Math"/>
                          </a:rPr>
                          <m:t>𝑽</m:t>
                        </m:r>
                        <m:r>
                          <a:rPr lang="es-ES" sz="1200" b="1" i="1">
                            <a:latin typeface="Cambria Math"/>
                          </a:rPr>
                          <m:t>·</m:t>
                        </m:r>
                        <m:r>
                          <a:rPr lang="es-ES" sz="1200" b="1" i="1">
                            <a:latin typeface="Cambria Math"/>
                          </a:rPr>
                          <m:t>𝑴</m:t>
                        </m:r>
                      </m:num>
                      <m:den>
                        <m:r>
                          <a:rPr lang="es-ES" sz="1200" b="1" i="1">
                            <a:latin typeface="Cambria Math"/>
                          </a:rPr>
                          <m:t>𝑨</m:t>
                        </m:r>
                        <m:r>
                          <a:rPr lang="es-ES" sz="1200" b="1" i="1">
                            <a:latin typeface="Cambria Math"/>
                          </a:rPr>
                          <m:t>·</m:t>
                        </m:r>
                        <m:sSub>
                          <m:sSubPr>
                            <m:ctrlPr>
                              <a:rPr lang="es-ES" sz="12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1" i="1">
                                <a:latin typeface="Cambria Math"/>
                              </a:rPr>
                              <m:t>𝑽</m:t>
                            </m:r>
                          </m:e>
                          <m:sub>
                            <m:r>
                              <a:rPr lang="es-ES" sz="1200" b="1" i="1">
                                <a:latin typeface="Cambria Math"/>
                              </a:rPr>
                              <m:t>𝒎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ca-ES" sz="1200" b="1"/>
            </a:p>
          </xdr:txBody>
        </xdr:sp>
      </mc:Choice>
      <mc:Fallback xmlns="">
        <xdr:sp macro="" textlink="">
          <xdr:nvSpPr>
            <xdr:cNvPr id="2" name="1 CuadroTexto">
              <a:extLst>
                <a:ext uri="{FF2B5EF4-FFF2-40B4-BE49-F238E27FC236}">
                  <a16:creationId xmlns:a16="http://schemas.microsoft.com/office/drawing/2014/main" id="{886DCFAC-2EC0-A44B-A233-3DA6CDEBCB3B}"/>
                </a:ext>
              </a:extLst>
            </xdr:cNvPr>
            <xdr:cNvSpPr txBox="1"/>
          </xdr:nvSpPr>
          <xdr:spPr>
            <a:xfrm>
              <a:off x="7150485" y="100061"/>
              <a:ext cx="1440000" cy="4741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s-ES" sz="1200" b="1" i="0">
                  <a:latin typeface="Cambria Math"/>
                </a:rPr>
                <a:t>𝑭=</a:t>
              </a:r>
              <a:r>
                <a:rPr lang="es-ES" sz="1200" b="1" i="0">
                  <a:latin typeface="Cambria Math" panose="02040503050406030204" pitchFamily="18" charset="0"/>
                </a:rPr>
                <a:t>(</a:t>
              </a:r>
              <a:r>
                <a:rPr lang="es-ES" sz="1200" b="1" i="0">
                  <a:latin typeface="Cambria Math"/>
                </a:rPr>
                <a:t>𝒅𝑪</a:t>
              </a:r>
              <a:r>
                <a:rPr lang="es-ES" sz="1200" b="1" i="0">
                  <a:latin typeface="Cambria Math" panose="02040503050406030204" pitchFamily="18" charset="0"/>
                </a:rPr>
                <a:t>_</a:t>
              </a:r>
              <a:r>
                <a:rPr lang="es-ES" sz="1200" b="1" i="0">
                  <a:latin typeface="Cambria Math"/>
                </a:rPr>
                <a:t>𝒗</a:t>
              </a:r>
              <a:r>
                <a:rPr lang="es-ES" sz="1200" b="1" i="0">
                  <a:latin typeface="Cambria Math" panose="02040503050406030204" pitchFamily="18" charset="0"/>
                </a:rPr>
                <a:t>)/</a:t>
              </a:r>
              <a:r>
                <a:rPr lang="es-ES" sz="1200" b="1" i="0">
                  <a:latin typeface="Cambria Math"/>
                </a:rPr>
                <a:t>𝒅𝒕·</a:t>
              </a:r>
              <a:r>
                <a:rPr lang="es-ES" sz="1200" b="1" i="0">
                  <a:latin typeface="Cambria Math" panose="02040503050406030204" pitchFamily="18" charset="0"/>
                </a:rPr>
                <a:t>(</a:t>
              </a:r>
              <a:r>
                <a:rPr lang="es-ES" sz="1200" b="1" i="0">
                  <a:latin typeface="Cambria Math"/>
                </a:rPr>
                <a:t>𝑽·𝑴</a:t>
              </a:r>
              <a:r>
                <a:rPr lang="es-ES" sz="1200" b="1" i="0">
                  <a:latin typeface="Cambria Math" panose="02040503050406030204" pitchFamily="18" charset="0"/>
                </a:rPr>
                <a:t>)/(</a:t>
              </a:r>
              <a:r>
                <a:rPr lang="es-ES" sz="1200" b="1" i="0">
                  <a:latin typeface="Cambria Math"/>
                </a:rPr>
                <a:t>𝑨·𝑽</a:t>
              </a:r>
              <a:r>
                <a:rPr lang="es-ES" sz="1200" b="1" i="0">
                  <a:latin typeface="Cambria Math" panose="02040503050406030204" pitchFamily="18" charset="0"/>
                </a:rPr>
                <a:t>_</a:t>
              </a:r>
              <a:r>
                <a:rPr lang="es-ES" sz="1200" b="1" i="0">
                  <a:latin typeface="Cambria Math"/>
                </a:rPr>
                <a:t>𝒎</a:t>
              </a:r>
              <a:r>
                <a:rPr lang="es-ES" sz="1200" b="1" i="0">
                  <a:latin typeface="Cambria Math" panose="02040503050406030204" pitchFamily="18" charset="0"/>
                </a:rPr>
                <a:t> )</a:t>
              </a:r>
              <a:endParaRPr lang="ca-ES" sz="1200" b="1"/>
            </a:p>
          </xdr:txBody>
        </xdr:sp>
      </mc:Fallback>
    </mc:AlternateContent>
    <xdr:clientData/>
  </xdr:oneCellAnchor>
  <xdr:twoCellAnchor>
    <xdr:from>
      <xdr:col>9</xdr:col>
      <xdr:colOff>0</xdr:colOff>
      <xdr:row>0</xdr:row>
      <xdr:rowOff>0</xdr:rowOff>
    </xdr:from>
    <xdr:to>
      <xdr:col>13</xdr:col>
      <xdr:colOff>769870</xdr:colOff>
      <xdr:row>2</xdr:row>
      <xdr:rowOff>192228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1 CuadroTexto">
              <a:extLst>
                <a:ext uri="{FF2B5EF4-FFF2-40B4-BE49-F238E27FC236}">
                  <a16:creationId xmlns:a16="http://schemas.microsoft.com/office/drawing/2014/main" id="{B432E8DB-CFE9-6B46-AB56-6BF5C0353E41}"/>
                </a:ext>
              </a:extLst>
            </xdr:cNvPr>
            <xdr:cNvSpPr txBox="1"/>
          </xdr:nvSpPr>
          <xdr:spPr>
            <a:xfrm>
              <a:off x="7912100" y="0"/>
              <a:ext cx="4287770" cy="5986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t">
              <a:spAutoFit/>
            </a:bodyPr>
            <a:lstStyle/>
            <a:p>
              <a:pPr>
                <a:lnSpc>
                  <a:spcPct val="115000"/>
                </a:lnSpc>
                <a:spcAft>
                  <a:spcPts val="800"/>
                </a:spcAft>
                <a:buNone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µ</m:t>
                    </m:r>
                    <m:r>
                      <a:rPr lang="es-ES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𝒈</m:t>
                    </m:r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 </m:t>
                    </m:r>
                    <m:sSub>
                      <m:sSubPr>
                        <m:ctrlPr>
                          <a:rPr lang="en-US" sz="1200" b="1" i="1" kern="100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Aptos" panose="020B0004020202020204" pitchFamily="34" charset="0"/>
                            <a:cs typeface="Times New Roman" panose="02020603050405020304" pitchFamily="18" charset="0"/>
                          </a:rPr>
                        </m:ctrlPr>
                      </m:sSubPr>
                      <m:e>
                        <m:r>
                          <a:rPr lang="da-DK" sz="1200" b="1" i="1" kern="100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Aptos" panose="020B0004020202020204" pitchFamily="34" charset="0"/>
                            <a:cs typeface="Times New Roman" panose="02020603050405020304" pitchFamily="18" charset="0"/>
                          </a:rPr>
                          <m:t>𝑵</m:t>
                        </m:r>
                      </m:e>
                      <m:sub>
                        <m:r>
                          <a:rPr lang="da-DK" sz="1200" b="1" i="1" kern="100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Aptos" panose="020B0004020202020204" pitchFamily="34" charset="0"/>
                            <a:cs typeface="Times New Roman" panose="02020603050405020304" pitchFamily="18" charset="0"/>
                          </a:rPr>
                          <m:t>𝟐</m:t>
                        </m:r>
                      </m:sub>
                    </m:sSub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𝑶</m:t>
                    </m:r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.</m:t>
                    </m:r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𝑵</m:t>
                    </m:r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/</m:t>
                    </m:r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𝑳</m:t>
                    </m:r>
                    <m:r>
                      <a:rPr lang="es-ES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=</m:t>
                    </m:r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𝑵</m:t>
                    </m:r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𝟐</m:t>
                    </m:r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𝑶</m:t>
                    </m:r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(µ</m:t>
                    </m:r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𝑳</m:t>
                    </m:r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) × </m:t>
                    </m:r>
                    <m:f>
                      <m:fPr>
                        <m:ctrlPr>
                          <a:rPr lang="en-US" sz="1200" b="1" i="1" kern="100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Times New Roman" panose="02020603050405020304" pitchFamily="18" charset="0"/>
                            <a:cs typeface="Times New Roman" panose="020206030504050203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200" b="1" i="1" kern="100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Aptos" panose="020B0004020202020204" pitchFamily="34" charset="0"/>
                                <a:cs typeface="Times New Roman" panose="020206030504050203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1" i="1" kern="100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Aptos" panose="020B0004020202020204" pitchFamily="34" charset="0"/>
                                <a:cs typeface="Times New Roman" panose="02020603050405020304" pitchFamily="18" charset="0"/>
                              </a:rPr>
                              <m:t>𝑴</m:t>
                            </m:r>
                          </m:e>
                          <m:sub>
                            <m:r>
                              <a:rPr lang="es-ES" sz="1200" b="1" i="1" kern="100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Aptos" panose="020B0004020202020204" pitchFamily="34" charset="0"/>
                                <a:cs typeface="Times New Roman" panose="02020603050405020304" pitchFamily="18" charset="0"/>
                              </a:rPr>
                              <m:t>𝑵</m:t>
                            </m:r>
                          </m:sub>
                        </m:sSub>
                        <m:r>
                          <a:rPr lang="es-ES" sz="1200" b="1" i="1" kern="100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Aptos" panose="020B0004020202020204" pitchFamily="34" charset="0"/>
                            <a:cs typeface="Times New Roman" panose="02020603050405020304" pitchFamily="18" charset="0"/>
                          </a:rPr>
                          <m:t>×</m:t>
                        </m:r>
                        <m:r>
                          <a:rPr lang="es-ES" sz="1200" b="1" i="1" kern="100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Aptos" panose="020B0004020202020204" pitchFamily="34" charset="0"/>
                            <a:cs typeface="Times New Roman" panose="02020603050405020304" pitchFamily="18" charset="0"/>
                          </a:rPr>
                          <m:t>𝑷</m:t>
                        </m:r>
                      </m:num>
                      <m:den>
                        <m:r>
                          <a:rPr lang="es-ES" sz="1200" b="1" i="1" kern="100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Aptos" panose="020B0004020202020204" pitchFamily="34" charset="0"/>
                            <a:cs typeface="Times New Roman" panose="02020603050405020304" pitchFamily="18" charset="0"/>
                          </a:rPr>
                          <m:t>𝑹</m:t>
                        </m:r>
                        <m:r>
                          <a:rPr lang="es-ES" sz="1200" b="1" i="1" kern="100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Aptos" panose="020B0004020202020204" pitchFamily="34" charset="0"/>
                            <a:cs typeface="Times New Roman" panose="02020603050405020304" pitchFamily="18" charset="0"/>
                          </a:rPr>
                          <m:t>×</m:t>
                        </m:r>
                        <m:r>
                          <a:rPr lang="es-ES" sz="1200" b="1" i="1" kern="100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Aptos" panose="020B0004020202020204" pitchFamily="34" charset="0"/>
                            <a:cs typeface="Times New Roman" panose="02020603050405020304" pitchFamily="18" charset="0"/>
                          </a:rPr>
                          <m:t>𝑻</m:t>
                        </m:r>
                      </m:den>
                    </m:f>
                  </m:oMath>
                </m:oMathPara>
              </a14:m>
              <a:endParaRPr lang="en-US" sz="1200" kern="100">
                <a:effectLst/>
                <a:latin typeface="Times New Roman" panose="02020603050405020304" pitchFamily="18" charset="0"/>
                <a:ea typeface="Aptos" panose="020B0004020202020204" pitchFamily="34" charset="0"/>
                <a:cs typeface="Times New Roman (Body CS)"/>
              </a:endParaRPr>
            </a:p>
          </xdr:txBody>
        </xdr:sp>
      </mc:Choice>
      <mc:Fallback xmlns="">
        <xdr:sp macro="" textlink="">
          <xdr:nvSpPr>
            <xdr:cNvPr id="3" name="1 CuadroTexto">
              <a:extLst>
                <a:ext uri="{FF2B5EF4-FFF2-40B4-BE49-F238E27FC236}">
                  <a16:creationId xmlns:a16="http://schemas.microsoft.com/office/drawing/2014/main" id="{B432E8DB-CFE9-6B46-AB56-6BF5C0353E41}"/>
                </a:ext>
              </a:extLst>
            </xdr:cNvPr>
            <xdr:cNvSpPr txBox="1"/>
          </xdr:nvSpPr>
          <xdr:spPr>
            <a:xfrm>
              <a:off x="7912100" y="0"/>
              <a:ext cx="4287770" cy="5986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t">
              <a:spAutoFit/>
            </a:bodyPr>
            <a:lstStyle/>
            <a:p>
              <a:pPr>
                <a:lnSpc>
                  <a:spcPct val="115000"/>
                </a:lnSpc>
                <a:spcAft>
                  <a:spcPts val="800"/>
                </a:spcAft>
                <a:buNone/>
              </a:pPr>
              <a:r>
                <a:rPr lang="es-ES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µ𝒈</a:t>
              </a:r>
              <a:r>
                <a:rPr lang="da-DK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 𝑵</a:t>
              </a:r>
              <a:r>
                <a:rPr lang="en-US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_</a:t>
              </a:r>
              <a:r>
                <a:rPr lang="da-DK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𝟐 𝑶.𝑵/𝑳</a:t>
              </a:r>
              <a:r>
                <a:rPr lang="es-ES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=</a:t>
              </a:r>
              <a:r>
                <a:rPr lang="da-DK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𝑵𝟐𝑶(µ𝑳) × </a:t>
              </a:r>
              <a:r>
                <a:rPr lang="en-US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cs typeface="Times New Roman" panose="02020603050405020304" pitchFamily="18" charset="0"/>
                </a:rPr>
                <a:t> (</a:t>
              </a:r>
              <a:r>
                <a:rPr lang="es-ES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𝑴</a:t>
              </a:r>
              <a:r>
                <a:rPr lang="en-US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_</a:t>
              </a:r>
              <a:r>
                <a:rPr lang="es-ES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𝑵×𝑷</a:t>
              </a:r>
              <a:r>
                <a:rPr lang="en-US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)/(</a:t>
              </a:r>
              <a:r>
                <a:rPr lang="es-ES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𝑹×𝑻</a:t>
              </a:r>
              <a:r>
                <a:rPr lang="en-US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)</a:t>
              </a:r>
              <a:endParaRPr lang="en-US" sz="1200" kern="100">
                <a:effectLst/>
                <a:latin typeface="Times New Roman" panose="02020603050405020304" pitchFamily="18" charset="0"/>
                <a:ea typeface="Aptos" panose="020B0004020202020204" pitchFamily="34" charset="0"/>
                <a:cs typeface="Times New Roman (Body CS)"/>
              </a:endParaRP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769698</xdr:colOff>
      <xdr:row>0</xdr:row>
      <xdr:rowOff>76970</xdr:rowOff>
    </xdr:from>
    <xdr:ext cx="1440000" cy="4741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1 CuadroTexto">
              <a:extLst>
                <a:ext uri="{FF2B5EF4-FFF2-40B4-BE49-F238E27FC236}">
                  <a16:creationId xmlns:a16="http://schemas.microsoft.com/office/drawing/2014/main" id="{6A77B46F-1967-E041-A03E-3766704ED72D}"/>
                </a:ext>
              </a:extLst>
            </xdr:cNvPr>
            <xdr:cNvSpPr txBox="1"/>
          </xdr:nvSpPr>
          <xdr:spPr>
            <a:xfrm>
              <a:off x="7011940" y="76970"/>
              <a:ext cx="1440000" cy="4741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200" b="1" i="1">
                        <a:latin typeface="Cambria Math"/>
                      </a:rPr>
                      <m:t>𝑭</m:t>
                    </m:r>
                    <m:r>
                      <a:rPr lang="es-ES" sz="1200" b="1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s-ES" sz="12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200" b="1" i="1">
                            <a:latin typeface="Cambria Math"/>
                          </a:rPr>
                          <m:t>𝒅</m:t>
                        </m:r>
                        <m:sSub>
                          <m:sSubPr>
                            <m:ctrlPr>
                              <a:rPr lang="es-ES" sz="12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1" i="1">
                                <a:latin typeface="Cambria Math"/>
                              </a:rPr>
                              <m:t>𝑪</m:t>
                            </m:r>
                          </m:e>
                          <m:sub>
                            <m:r>
                              <a:rPr lang="es-ES" sz="1200" b="1" i="1">
                                <a:latin typeface="Cambria Math"/>
                              </a:rPr>
                              <m:t>𝒗</m:t>
                            </m:r>
                          </m:sub>
                        </m:sSub>
                      </m:num>
                      <m:den>
                        <m:r>
                          <a:rPr lang="es-ES" sz="1200" b="1" i="1">
                            <a:latin typeface="Cambria Math"/>
                          </a:rPr>
                          <m:t>𝒅𝒕</m:t>
                        </m:r>
                      </m:den>
                    </m:f>
                    <m:r>
                      <a:rPr lang="es-ES" sz="1200" b="1" i="1">
                        <a:latin typeface="Cambria Math"/>
                      </a:rPr>
                      <m:t>·</m:t>
                    </m:r>
                    <m:f>
                      <m:fPr>
                        <m:ctrlPr>
                          <a:rPr lang="es-ES" sz="12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200" b="1" i="1">
                            <a:latin typeface="Cambria Math"/>
                          </a:rPr>
                          <m:t>𝑽</m:t>
                        </m:r>
                        <m:r>
                          <a:rPr lang="es-ES" sz="1200" b="1" i="1">
                            <a:latin typeface="Cambria Math"/>
                          </a:rPr>
                          <m:t>·</m:t>
                        </m:r>
                        <m:r>
                          <a:rPr lang="es-ES" sz="1200" b="1" i="1">
                            <a:latin typeface="Cambria Math"/>
                          </a:rPr>
                          <m:t>𝑴</m:t>
                        </m:r>
                      </m:num>
                      <m:den>
                        <m:r>
                          <a:rPr lang="es-ES" sz="1200" b="1" i="1">
                            <a:latin typeface="Cambria Math"/>
                          </a:rPr>
                          <m:t>𝑨</m:t>
                        </m:r>
                        <m:r>
                          <a:rPr lang="es-ES" sz="1200" b="1" i="1">
                            <a:latin typeface="Cambria Math"/>
                          </a:rPr>
                          <m:t>·</m:t>
                        </m:r>
                        <m:sSub>
                          <m:sSubPr>
                            <m:ctrlPr>
                              <a:rPr lang="es-ES" sz="12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1" i="1">
                                <a:latin typeface="Cambria Math"/>
                              </a:rPr>
                              <m:t>𝑽</m:t>
                            </m:r>
                          </m:e>
                          <m:sub>
                            <m:r>
                              <a:rPr lang="es-ES" sz="1200" b="1" i="1">
                                <a:latin typeface="Cambria Math"/>
                              </a:rPr>
                              <m:t>𝒎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ca-ES" sz="1200" b="1"/>
            </a:p>
          </xdr:txBody>
        </xdr:sp>
      </mc:Choice>
      <mc:Fallback xmlns="">
        <xdr:sp macro="" textlink="">
          <xdr:nvSpPr>
            <xdr:cNvPr id="2" name="1 CuadroTexto">
              <a:extLst>
                <a:ext uri="{FF2B5EF4-FFF2-40B4-BE49-F238E27FC236}">
                  <a16:creationId xmlns:a16="http://schemas.microsoft.com/office/drawing/2014/main" id="{6A77B46F-1967-E041-A03E-3766704ED72D}"/>
                </a:ext>
              </a:extLst>
            </xdr:cNvPr>
            <xdr:cNvSpPr txBox="1"/>
          </xdr:nvSpPr>
          <xdr:spPr>
            <a:xfrm>
              <a:off x="7011940" y="76970"/>
              <a:ext cx="1440000" cy="4741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s-ES" sz="1200" b="1" i="0">
                  <a:latin typeface="Cambria Math"/>
                </a:rPr>
                <a:t>𝑭=</a:t>
              </a:r>
              <a:r>
                <a:rPr lang="es-ES" sz="1200" b="1" i="0">
                  <a:latin typeface="Cambria Math" panose="02040503050406030204" pitchFamily="18" charset="0"/>
                </a:rPr>
                <a:t>(</a:t>
              </a:r>
              <a:r>
                <a:rPr lang="es-ES" sz="1200" b="1" i="0">
                  <a:latin typeface="Cambria Math"/>
                </a:rPr>
                <a:t>𝒅𝑪</a:t>
              </a:r>
              <a:r>
                <a:rPr lang="es-ES" sz="1200" b="1" i="0">
                  <a:latin typeface="Cambria Math" panose="02040503050406030204" pitchFamily="18" charset="0"/>
                </a:rPr>
                <a:t>_</a:t>
              </a:r>
              <a:r>
                <a:rPr lang="es-ES" sz="1200" b="1" i="0">
                  <a:latin typeface="Cambria Math"/>
                </a:rPr>
                <a:t>𝒗</a:t>
              </a:r>
              <a:r>
                <a:rPr lang="es-ES" sz="1200" b="1" i="0">
                  <a:latin typeface="Cambria Math" panose="02040503050406030204" pitchFamily="18" charset="0"/>
                </a:rPr>
                <a:t>)/</a:t>
              </a:r>
              <a:r>
                <a:rPr lang="es-ES" sz="1200" b="1" i="0">
                  <a:latin typeface="Cambria Math"/>
                </a:rPr>
                <a:t>𝒅𝒕·</a:t>
              </a:r>
              <a:r>
                <a:rPr lang="es-ES" sz="1200" b="1" i="0">
                  <a:latin typeface="Cambria Math" panose="02040503050406030204" pitchFamily="18" charset="0"/>
                </a:rPr>
                <a:t>(</a:t>
              </a:r>
              <a:r>
                <a:rPr lang="es-ES" sz="1200" b="1" i="0">
                  <a:latin typeface="Cambria Math"/>
                </a:rPr>
                <a:t>𝑽·𝑴</a:t>
              </a:r>
              <a:r>
                <a:rPr lang="es-ES" sz="1200" b="1" i="0">
                  <a:latin typeface="Cambria Math" panose="02040503050406030204" pitchFamily="18" charset="0"/>
                </a:rPr>
                <a:t>)/(</a:t>
              </a:r>
              <a:r>
                <a:rPr lang="es-ES" sz="1200" b="1" i="0">
                  <a:latin typeface="Cambria Math"/>
                </a:rPr>
                <a:t>𝑨·𝑽</a:t>
              </a:r>
              <a:r>
                <a:rPr lang="es-ES" sz="1200" b="1" i="0">
                  <a:latin typeface="Cambria Math" panose="02040503050406030204" pitchFamily="18" charset="0"/>
                </a:rPr>
                <a:t>_</a:t>
              </a:r>
              <a:r>
                <a:rPr lang="es-ES" sz="1200" b="1" i="0">
                  <a:latin typeface="Cambria Math"/>
                </a:rPr>
                <a:t>𝒎</a:t>
              </a:r>
              <a:r>
                <a:rPr lang="es-ES" sz="1200" b="1" i="0">
                  <a:latin typeface="Cambria Math" panose="02040503050406030204" pitchFamily="18" charset="0"/>
                </a:rPr>
                <a:t> )</a:t>
              </a:r>
              <a:endParaRPr lang="ca-ES" sz="1200" b="1"/>
            </a:p>
          </xdr:txBody>
        </xdr:sp>
      </mc:Fallback>
    </mc:AlternateContent>
    <xdr:clientData/>
  </xdr:oneCellAnchor>
  <xdr:twoCellAnchor>
    <xdr:from>
      <xdr:col>9</xdr:col>
      <xdr:colOff>0</xdr:colOff>
      <xdr:row>0</xdr:row>
      <xdr:rowOff>0</xdr:rowOff>
    </xdr:from>
    <xdr:to>
      <xdr:col>13</xdr:col>
      <xdr:colOff>769870</xdr:colOff>
      <xdr:row>2</xdr:row>
      <xdr:rowOff>192228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1 CuadroTexto">
              <a:extLst>
                <a:ext uri="{FF2B5EF4-FFF2-40B4-BE49-F238E27FC236}">
                  <a16:creationId xmlns:a16="http://schemas.microsoft.com/office/drawing/2014/main" id="{479B1947-E422-E842-BF24-B60D18DB9581}"/>
                </a:ext>
              </a:extLst>
            </xdr:cNvPr>
            <xdr:cNvSpPr txBox="1"/>
          </xdr:nvSpPr>
          <xdr:spPr>
            <a:xfrm>
              <a:off x="7912100" y="0"/>
              <a:ext cx="4287770" cy="5986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t">
              <a:spAutoFit/>
            </a:bodyPr>
            <a:lstStyle/>
            <a:p>
              <a:pPr>
                <a:lnSpc>
                  <a:spcPct val="115000"/>
                </a:lnSpc>
                <a:spcAft>
                  <a:spcPts val="800"/>
                </a:spcAft>
                <a:buNone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µ</m:t>
                    </m:r>
                    <m:r>
                      <a:rPr lang="es-ES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𝒈</m:t>
                    </m:r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 </m:t>
                    </m:r>
                    <m:sSub>
                      <m:sSubPr>
                        <m:ctrlPr>
                          <a:rPr lang="en-US" sz="1200" b="1" i="1" kern="100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Aptos" panose="020B0004020202020204" pitchFamily="34" charset="0"/>
                            <a:cs typeface="Times New Roman" panose="02020603050405020304" pitchFamily="18" charset="0"/>
                          </a:rPr>
                        </m:ctrlPr>
                      </m:sSubPr>
                      <m:e>
                        <m:r>
                          <a:rPr lang="da-DK" sz="1200" b="1" i="1" kern="100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Aptos" panose="020B0004020202020204" pitchFamily="34" charset="0"/>
                            <a:cs typeface="Times New Roman" panose="02020603050405020304" pitchFamily="18" charset="0"/>
                          </a:rPr>
                          <m:t>𝑵</m:t>
                        </m:r>
                      </m:e>
                      <m:sub>
                        <m:r>
                          <a:rPr lang="da-DK" sz="1200" b="1" i="1" kern="100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Aptos" panose="020B0004020202020204" pitchFamily="34" charset="0"/>
                            <a:cs typeface="Times New Roman" panose="02020603050405020304" pitchFamily="18" charset="0"/>
                          </a:rPr>
                          <m:t>𝟐</m:t>
                        </m:r>
                      </m:sub>
                    </m:sSub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𝑶</m:t>
                    </m:r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.</m:t>
                    </m:r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𝑵</m:t>
                    </m:r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/</m:t>
                    </m:r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𝑳</m:t>
                    </m:r>
                    <m:r>
                      <a:rPr lang="es-ES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=</m:t>
                    </m:r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𝑵</m:t>
                    </m:r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𝟐</m:t>
                    </m:r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𝑶</m:t>
                    </m:r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(µ</m:t>
                    </m:r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𝑳</m:t>
                    </m:r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) × </m:t>
                    </m:r>
                    <m:f>
                      <m:fPr>
                        <m:ctrlPr>
                          <a:rPr lang="en-US" sz="1200" b="1" i="1" kern="100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Times New Roman" panose="02020603050405020304" pitchFamily="18" charset="0"/>
                            <a:cs typeface="Times New Roman" panose="020206030504050203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200" b="1" i="1" kern="100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Aptos" panose="020B0004020202020204" pitchFamily="34" charset="0"/>
                                <a:cs typeface="Times New Roman" panose="020206030504050203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1" i="1" kern="100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Aptos" panose="020B0004020202020204" pitchFamily="34" charset="0"/>
                                <a:cs typeface="Times New Roman" panose="02020603050405020304" pitchFamily="18" charset="0"/>
                              </a:rPr>
                              <m:t>𝑴</m:t>
                            </m:r>
                          </m:e>
                          <m:sub>
                            <m:r>
                              <a:rPr lang="es-ES" sz="1200" b="1" i="1" kern="100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Aptos" panose="020B0004020202020204" pitchFamily="34" charset="0"/>
                                <a:cs typeface="Times New Roman" panose="02020603050405020304" pitchFamily="18" charset="0"/>
                              </a:rPr>
                              <m:t>𝑵</m:t>
                            </m:r>
                          </m:sub>
                        </m:sSub>
                        <m:r>
                          <a:rPr lang="es-ES" sz="1200" b="1" i="1" kern="100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Aptos" panose="020B0004020202020204" pitchFamily="34" charset="0"/>
                            <a:cs typeface="Times New Roman" panose="02020603050405020304" pitchFamily="18" charset="0"/>
                          </a:rPr>
                          <m:t>×</m:t>
                        </m:r>
                        <m:r>
                          <a:rPr lang="es-ES" sz="1200" b="1" i="1" kern="100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Aptos" panose="020B0004020202020204" pitchFamily="34" charset="0"/>
                            <a:cs typeface="Times New Roman" panose="02020603050405020304" pitchFamily="18" charset="0"/>
                          </a:rPr>
                          <m:t>𝑷</m:t>
                        </m:r>
                      </m:num>
                      <m:den>
                        <m:r>
                          <a:rPr lang="es-ES" sz="1200" b="1" i="1" kern="100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Aptos" panose="020B0004020202020204" pitchFamily="34" charset="0"/>
                            <a:cs typeface="Times New Roman" panose="02020603050405020304" pitchFamily="18" charset="0"/>
                          </a:rPr>
                          <m:t>𝑹</m:t>
                        </m:r>
                        <m:r>
                          <a:rPr lang="es-ES" sz="1200" b="1" i="1" kern="100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Aptos" panose="020B0004020202020204" pitchFamily="34" charset="0"/>
                            <a:cs typeface="Times New Roman" panose="02020603050405020304" pitchFamily="18" charset="0"/>
                          </a:rPr>
                          <m:t>×</m:t>
                        </m:r>
                        <m:r>
                          <a:rPr lang="es-ES" sz="1200" b="1" i="1" kern="100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Aptos" panose="020B0004020202020204" pitchFamily="34" charset="0"/>
                            <a:cs typeface="Times New Roman" panose="02020603050405020304" pitchFamily="18" charset="0"/>
                          </a:rPr>
                          <m:t>𝑻</m:t>
                        </m:r>
                      </m:den>
                    </m:f>
                  </m:oMath>
                </m:oMathPara>
              </a14:m>
              <a:endParaRPr lang="en-US" sz="1200" kern="100">
                <a:effectLst/>
                <a:latin typeface="Times New Roman" panose="02020603050405020304" pitchFamily="18" charset="0"/>
                <a:ea typeface="Aptos" panose="020B0004020202020204" pitchFamily="34" charset="0"/>
                <a:cs typeface="Times New Roman (Body CS)"/>
              </a:endParaRPr>
            </a:p>
          </xdr:txBody>
        </xdr:sp>
      </mc:Choice>
      <mc:Fallback xmlns="">
        <xdr:sp macro="" textlink="">
          <xdr:nvSpPr>
            <xdr:cNvPr id="3" name="1 CuadroTexto">
              <a:extLst>
                <a:ext uri="{FF2B5EF4-FFF2-40B4-BE49-F238E27FC236}">
                  <a16:creationId xmlns:a16="http://schemas.microsoft.com/office/drawing/2014/main" id="{479B1947-E422-E842-BF24-B60D18DB9581}"/>
                </a:ext>
              </a:extLst>
            </xdr:cNvPr>
            <xdr:cNvSpPr txBox="1"/>
          </xdr:nvSpPr>
          <xdr:spPr>
            <a:xfrm>
              <a:off x="7912100" y="0"/>
              <a:ext cx="4287770" cy="5986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t">
              <a:spAutoFit/>
            </a:bodyPr>
            <a:lstStyle/>
            <a:p>
              <a:pPr>
                <a:lnSpc>
                  <a:spcPct val="115000"/>
                </a:lnSpc>
                <a:spcAft>
                  <a:spcPts val="800"/>
                </a:spcAft>
                <a:buNone/>
              </a:pPr>
              <a:r>
                <a:rPr lang="es-ES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µ𝒈</a:t>
              </a:r>
              <a:r>
                <a:rPr lang="da-DK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 𝑵</a:t>
              </a:r>
              <a:r>
                <a:rPr lang="en-US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_</a:t>
              </a:r>
              <a:r>
                <a:rPr lang="da-DK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𝟐 𝑶.𝑵/𝑳</a:t>
              </a:r>
              <a:r>
                <a:rPr lang="es-ES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=</a:t>
              </a:r>
              <a:r>
                <a:rPr lang="da-DK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𝑵𝟐𝑶(µ𝑳) × </a:t>
              </a:r>
              <a:r>
                <a:rPr lang="en-US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cs typeface="Times New Roman" panose="02020603050405020304" pitchFamily="18" charset="0"/>
                </a:rPr>
                <a:t> (</a:t>
              </a:r>
              <a:r>
                <a:rPr lang="es-ES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𝑴</a:t>
              </a:r>
              <a:r>
                <a:rPr lang="en-US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_</a:t>
              </a:r>
              <a:r>
                <a:rPr lang="es-ES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𝑵×𝑷</a:t>
              </a:r>
              <a:r>
                <a:rPr lang="en-US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)/(</a:t>
              </a:r>
              <a:r>
                <a:rPr lang="es-ES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𝑹×𝑻</a:t>
              </a:r>
              <a:r>
                <a:rPr lang="en-US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)</a:t>
              </a:r>
              <a:endParaRPr lang="en-US" sz="1200" kern="100">
                <a:effectLst/>
                <a:latin typeface="Times New Roman" panose="02020603050405020304" pitchFamily="18" charset="0"/>
                <a:ea typeface="Aptos" panose="020B0004020202020204" pitchFamily="34" charset="0"/>
                <a:cs typeface="Times New Roman (Body CS)"/>
              </a:endParaRP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769698</xdr:colOff>
      <xdr:row>0</xdr:row>
      <xdr:rowOff>46182</xdr:rowOff>
    </xdr:from>
    <xdr:ext cx="1440000" cy="4741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1 CuadroTexto">
              <a:extLst>
                <a:ext uri="{FF2B5EF4-FFF2-40B4-BE49-F238E27FC236}">
                  <a16:creationId xmlns:a16="http://schemas.microsoft.com/office/drawing/2014/main" id="{62D93266-B90F-D346-8F65-46009F8B96C5}"/>
                </a:ext>
              </a:extLst>
            </xdr:cNvPr>
            <xdr:cNvSpPr txBox="1"/>
          </xdr:nvSpPr>
          <xdr:spPr>
            <a:xfrm>
              <a:off x="7011940" y="46182"/>
              <a:ext cx="1440000" cy="4741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200" b="1" i="1">
                        <a:latin typeface="Cambria Math"/>
                      </a:rPr>
                      <m:t>𝑭</m:t>
                    </m:r>
                    <m:r>
                      <a:rPr lang="es-ES" sz="1200" b="1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s-ES" sz="12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200" b="1" i="1">
                            <a:latin typeface="Cambria Math"/>
                          </a:rPr>
                          <m:t>𝒅</m:t>
                        </m:r>
                        <m:sSub>
                          <m:sSubPr>
                            <m:ctrlPr>
                              <a:rPr lang="es-ES" sz="12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1" i="1">
                                <a:latin typeface="Cambria Math"/>
                              </a:rPr>
                              <m:t>𝑪</m:t>
                            </m:r>
                          </m:e>
                          <m:sub>
                            <m:r>
                              <a:rPr lang="es-ES" sz="1200" b="1" i="1">
                                <a:latin typeface="Cambria Math"/>
                              </a:rPr>
                              <m:t>𝒗</m:t>
                            </m:r>
                          </m:sub>
                        </m:sSub>
                      </m:num>
                      <m:den>
                        <m:r>
                          <a:rPr lang="es-ES" sz="1200" b="1" i="1">
                            <a:latin typeface="Cambria Math"/>
                          </a:rPr>
                          <m:t>𝒅𝒕</m:t>
                        </m:r>
                      </m:den>
                    </m:f>
                    <m:r>
                      <a:rPr lang="es-ES" sz="1200" b="1" i="1">
                        <a:latin typeface="Cambria Math"/>
                      </a:rPr>
                      <m:t>·</m:t>
                    </m:r>
                    <m:f>
                      <m:fPr>
                        <m:ctrlPr>
                          <a:rPr lang="es-ES" sz="12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200" b="1" i="1">
                            <a:latin typeface="Cambria Math"/>
                          </a:rPr>
                          <m:t>𝑽</m:t>
                        </m:r>
                        <m:r>
                          <a:rPr lang="es-ES" sz="1200" b="1" i="1">
                            <a:latin typeface="Cambria Math"/>
                          </a:rPr>
                          <m:t>·</m:t>
                        </m:r>
                        <m:r>
                          <a:rPr lang="es-ES" sz="1200" b="1" i="1">
                            <a:latin typeface="Cambria Math"/>
                          </a:rPr>
                          <m:t>𝑴</m:t>
                        </m:r>
                      </m:num>
                      <m:den>
                        <m:r>
                          <a:rPr lang="es-ES" sz="1200" b="1" i="1">
                            <a:latin typeface="Cambria Math"/>
                          </a:rPr>
                          <m:t>𝑨</m:t>
                        </m:r>
                        <m:r>
                          <a:rPr lang="es-ES" sz="1200" b="1" i="1">
                            <a:latin typeface="Cambria Math"/>
                          </a:rPr>
                          <m:t>·</m:t>
                        </m:r>
                        <m:sSub>
                          <m:sSubPr>
                            <m:ctrlPr>
                              <a:rPr lang="es-ES" sz="12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1" i="1">
                                <a:latin typeface="Cambria Math"/>
                              </a:rPr>
                              <m:t>𝑽</m:t>
                            </m:r>
                          </m:e>
                          <m:sub>
                            <m:r>
                              <a:rPr lang="es-ES" sz="1200" b="1" i="1">
                                <a:latin typeface="Cambria Math"/>
                              </a:rPr>
                              <m:t>𝒎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ca-ES" sz="1200" b="1"/>
            </a:p>
          </xdr:txBody>
        </xdr:sp>
      </mc:Choice>
      <mc:Fallback xmlns="">
        <xdr:sp macro="" textlink="">
          <xdr:nvSpPr>
            <xdr:cNvPr id="2" name="1 CuadroTexto">
              <a:extLst>
                <a:ext uri="{FF2B5EF4-FFF2-40B4-BE49-F238E27FC236}">
                  <a16:creationId xmlns:a16="http://schemas.microsoft.com/office/drawing/2014/main" id="{62D93266-B90F-D346-8F65-46009F8B96C5}"/>
                </a:ext>
              </a:extLst>
            </xdr:cNvPr>
            <xdr:cNvSpPr txBox="1"/>
          </xdr:nvSpPr>
          <xdr:spPr>
            <a:xfrm>
              <a:off x="7011940" y="46182"/>
              <a:ext cx="1440000" cy="4741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s-ES" sz="1200" b="1" i="0">
                  <a:latin typeface="Cambria Math"/>
                </a:rPr>
                <a:t>𝑭=</a:t>
              </a:r>
              <a:r>
                <a:rPr lang="es-ES" sz="1200" b="1" i="0">
                  <a:latin typeface="Cambria Math" panose="02040503050406030204" pitchFamily="18" charset="0"/>
                </a:rPr>
                <a:t>(</a:t>
              </a:r>
              <a:r>
                <a:rPr lang="es-ES" sz="1200" b="1" i="0">
                  <a:latin typeface="Cambria Math"/>
                </a:rPr>
                <a:t>𝒅𝑪</a:t>
              </a:r>
              <a:r>
                <a:rPr lang="es-ES" sz="1200" b="1" i="0">
                  <a:latin typeface="Cambria Math" panose="02040503050406030204" pitchFamily="18" charset="0"/>
                </a:rPr>
                <a:t>_</a:t>
              </a:r>
              <a:r>
                <a:rPr lang="es-ES" sz="1200" b="1" i="0">
                  <a:latin typeface="Cambria Math"/>
                </a:rPr>
                <a:t>𝒗</a:t>
              </a:r>
              <a:r>
                <a:rPr lang="es-ES" sz="1200" b="1" i="0">
                  <a:latin typeface="Cambria Math" panose="02040503050406030204" pitchFamily="18" charset="0"/>
                </a:rPr>
                <a:t>)/</a:t>
              </a:r>
              <a:r>
                <a:rPr lang="es-ES" sz="1200" b="1" i="0">
                  <a:latin typeface="Cambria Math"/>
                </a:rPr>
                <a:t>𝒅𝒕·</a:t>
              </a:r>
              <a:r>
                <a:rPr lang="es-ES" sz="1200" b="1" i="0">
                  <a:latin typeface="Cambria Math" panose="02040503050406030204" pitchFamily="18" charset="0"/>
                </a:rPr>
                <a:t>(</a:t>
              </a:r>
              <a:r>
                <a:rPr lang="es-ES" sz="1200" b="1" i="0">
                  <a:latin typeface="Cambria Math"/>
                </a:rPr>
                <a:t>𝑽·𝑴</a:t>
              </a:r>
              <a:r>
                <a:rPr lang="es-ES" sz="1200" b="1" i="0">
                  <a:latin typeface="Cambria Math" panose="02040503050406030204" pitchFamily="18" charset="0"/>
                </a:rPr>
                <a:t>)/(</a:t>
              </a:r>
              <a:r>
                <a:rPr lang="es-ES" sz="1200" b="1" i="0">
                  <a:latin typeface="Cambria Math"/>
                </a:rPr>
                <a:t>𝑨·𝑽</a:t>
              </a:r>
              <a:r>
                <a:rPr lang="es-ES" sz="1200" b="1" i="0">
                  <a:latin typeface="Cambria Math" panose="02040503050406030204" pitchFamily="18" charset="0"/>
                </a:rPr>
                <a:t>_</a:t>
              </a:r>
              <a:r>
                <a:rPr lang="es-ES" sz="1200" b="1" i="0">
                  <a:latin typeface="Cambria Math"/>
                </a:rPr>
                <a:t>𝒎</a:t>
              </a:r>
              <a:r>
                <a:rPr lang="es-ES" sz="1200" b="1" i="0">
                  <a:latin typeface="Cambria Math" panose="02040503050406030204" pitchFamily="18" charset="0"/>
                </a:rPr>
                <a:t> )</a:t>
              </a:r>
              <a:endParaRPr lang="ca-ES" sz="1200" b="1"/>
            </a:p>
          </xdr:txBody>
        </xdr:sp>
      </mc:Fallback>
    </mc:AlternateContent>
    <xdr:clientData/>
  </xdr:oneCellAnchor>
  <xdr:twoCellAnchor>
    <xdr:from>
      <xdr:col>9</xdr:col>
      <xdr:colOff>0</xdr:colOff>
      <xdr:row>0</xdr:row>
      <xdr:rowOff>0</xdr:rowOff>
    </xdr:from>
    <xdr:to>
      <xdr:col>13</xdr:col>
      <xdr:colOff>769870</xdr:colOff>
      <xdr:row>2</xdr:row>
      <xdr:rowOff>192228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1 CuadroTexto">
              <a:extLst>
                <a:ext uri="{FF2B5EF4-FFF2-40B4-BE49-F238E27FC236}">
                  <a16:creationId xmlns:a16="http://schemas.microsoft.com/office/drawing/2014/main" id="{3FF3ACD5-10AD-5543-BFEF-D0AACEF97135}"/>
                </a:ext>
              </a:extLst>
            </xdr:cNvPr>
            <xdr:cNvSpPr txBox="1"/>
          </xdr:nvSpPr>
          <xdr:spPr>
            <a:xfrm>
              <a:off x="8102600" y="0"/>
              <a:ext cx="4287770" cy="5986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t">
              <a:spAutoFit/>
            </a:bodyPr>
            <a:lstStyle/>
            <a:p>
              <a:pPr>
                <a:lnSpc>
                  <a:spcPct val="115000"/>
                </a:lnSpc>
                <a:spcAft>
                  <a:spcPts val="800"/>
                </a:spcAft>
                <a:buNone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µ</m:t>
                    </m:r>
                    <m:r>
                      <a:rPr lang="es-ES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𝒈</m:t>
                    </m:r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 </m:t>
                    </m:r>
                    <m:sSub>
                      <m:sSubPr>
                        <m:ctrlPr>
                          <a:rPr lang="en-US" sz="1200" b="1" i="1" kern="100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Aptos" panose="020B0004020202020204" pitchFamily="34" charset="0"/>
                            <a:cs typeface="Times New Roman" panose="02020603050405020304" pitchFamily="18" charset="0"/>
                          </a:rPr>
                        </m:ctrlPr>
                      </m:sSubPr>
                      <m:e>
                        <m:r>
                          <a:rPr lang="da-DK" sz="1200" b="1" i="1" kern="100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Aptos" panose="020B0004020202020204" pitchFamily="34" charset="0"/>
                            <a:cs typeface="Times New Roman" panose="02020603050405020304" pitchFamily="18" charset="0"/>
                          </a:rPr>
                          <m:t>𝑵</m:t>
                        </m:r>
                      </m:e>
                      <m:sub>
                        <m:r>
                          <a:rPr lang="da-DK" sz="1200" b="1" i="1" kern="100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Aptos" panose="020B0004020202020204" pitchFamily="34" charset="0"/>
                            <a:cs typeface="Times New Roman" panose="02020603050405020304" pitchFamily="18" charset="0"/>
                          </a:rPr>
                          <m:t>𝟐</m:t>
                        </m:r>
                      </m:sub>
                    </m:sSub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𝑶</m:t>
                    </m:r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.</m:t>
                    </m:r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𝑵</m:t>
                    </m:r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/</m:t>
                    </m:r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𝑳</m:t>
                    </m:r>
                    <m:r>
                      <a:rPr lang="es-ES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=</m:t>
                    </m:r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𝑵</m:t>
                    </m:r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𝟐</m:t>
                    </m:r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𝑶</m:t>
                    </m:r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(µ</m:t>
                    </m:r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𝑳</m:t>
                    </m:r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) × </m:t>
                    </m:r>
                    <m:f>
                      <m:fPr>
                        <m:ctrlPr>
                          <a:rPr lang="en-US" sz="1200" b="1" i="1" kern="100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Times New Roman" panose="02020603050405020304" pitchFamily="18" charset="0"/>
                            <a:cs typeface="Times New Roman" panose="020206030504050203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200" b="1" i="1" kern="100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Aptos" panose="020B0004020202020204" pitchFamily="34" charset="0"/>
                                <a:cs typeface="Times New Roman" panose="020206030504050203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1" i="1" kern="100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Aptos" panose="020B0004020202020204" pitchFamily="34" charset="0"/>
                                <a:cs typeface="Times New Roman" panose="02020603050405020304" pitchFamily="18" charset="0"/>
                              </a:rPr>
                              <m:t>𝑴</m:t>
                            </m:r>
                          </m:e>
                          <m:sub>
                            <m:r>
                              <a:rPr lang="es-ES" sz="1200" b="1" i="1" kern="100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Aptos" panose="020B0004020202020204" pitchFamily="34" charset="0"/>
                                <a:cs typeface="Times New Roman" panose="02020603050405020304" pitchFamily="18" charset="0"/>
                              </a:rPr>
                              <m:t>𝑵</m:t>
                            </m:r>
                          </m:sub>
                        </m:sSub>
                        <m:r>
                          <a:rPr lang="es-ES" sz="1200" b="1" i="1" kern="100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Aptos" panose="020B0004020202020204" pitchFamily="34" charset="0"/>
                            <a:cs typeface="Times New Roman" panose="02020603050405020304" pitchFamily="18" charset="0"/>
                          </a:rPr>
                          <m:t>×</m:t>
                        </m:r>
                        <m:r>
                          <a:rPr lang="es-ES" sz="1200" b="1" i="1" kern="100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Aptos" panose="020B0004020202020204" pitchFamily="34" charset="0"/>
                            <a:cs typeface="Times New Roman" panose="02020603050405020304" pitchFamily="18" charset="0"/>
                          </a:rPr>
                          <m:t>𝑷</m:t>
                        </m:r>
                      </m:num>
                      <m:den>
                        <m:r>
                          <a:rPr lang="es-ES" sz="1200" b="1" i="1" kern="100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Aptos" panose="020B0004020202020204" pitchFamily="34" charset="0"/>
                            <a:cs typeface="Times New Roman" panose="02020603050405020304" pitchFamily="18" charset="0"/>
                          </a:rPr>
                          <m:t>𝑹</m:t>
                        </m:r>
                        <m:r>
                          <a:rPr lang="es-ES" sz="1200" b="1" i="1" kern="100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Aptos" panose="020B0004020202020204" pitchFamily="34" charset="0"/>
                            <a:cs typeface="Times New Roman" panose="02020603050405020304" pitchFamily="18" charset="0"/>
                          </a:rPr>
                          <m:t>×</m:t>
                        </m:r>
                        <m:r>
                          <a:rPr lang="es-ES" sz="1200" b="1" i="1" kern="100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Aptos" panose="020B0004020202020204" pitchFamily="34" charset="0"/>
                            <a:cs typeface="Times New Roman" panose="02020603050405020304" pitchFamily="18" charset="0"/>
                          </a:rPr>
                          <m:t>𝑻</m:t>
                        </m:r>
                      </m:den>
                    </m:f>
                  </m:oMath>
                </m:oMathPara>
              </a14:m>
              <a:endParaRPr lang="en-US" sz="1200" kern="100">
                <a:effectLst/>
                <a:latin typeface="Times New Roman" panose="02020603050405020304" pitchFamily="18" charset="0"/>
                <a:ea typeface="Aptos" panose="020B0004020202020204" pitchFamily="34" charset="0"/>
                <a:cs typeface="Times New Roman (Body CS)"/>
              </a:endParaRPr>
            </a:p>
          </xdr:txBody>
        </xdr:sp>
      </mc:Choice>
      <mc:Fallback xmlns="">
        <xdr:sp macro="" textlink="">
          <xdr:nvSpPr>
            <xdr:cNvPr id="3" name="1 CuadroTexto">
              <a:extLst>
                <a:ext uri="{FF2B5EF4-FFF2-40B4-BE49-F238E27FC236}">
                  <a16:creationId xmlns:a16="http://schemas.microsoft.com/office/drawing/2014/main" id="{3FF3ACD5-10AD-5543-BFEF-D0AACEF97135}"/>
                </a:ext>
              </a:extLst>
            </xdr:cNvPr>
            <xdr:cNvSpPr txBox="1"/>
          </xdr:nvSpPr>
          <xdr:spPr>
            <a:xfrm>
              <a:off x="8102600" y="0"/>
              <a:ext cx="4287770" cy="5986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t">
              <a:spAutoFit/>
            </a:bodyPr>
            <a:lstStyle/>
            <a:p>
              <a:pPr>
                <a:lnSpc>
                  <a:spcPct val="115000"/>
                </a:lnSpc>
                <a:spcAft>
                  <a:spcPts val="800"/>
                </a:spcAft>
                <a:buNone/>
              </a:pPr>
              <a:r>
                <a:rPr lang="es-ES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µ𝒈</a:t>
              </a:r>
              <a:r>
                <a:rPr lang="da-DK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 𝑵</a:t>
              </a:r>
              <a:r>
                <a:rPr lang="en-US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_</a:t>
              </a:r>
              <a:r>
                <a:rPr lang="da-DK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𝟐 𝑶.𝑵/𝑳</a:t>
              </a:r>
              <a:r>
                <a:rPr lang="es-ES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=</a:t>
              </a:r>
              <a:r>
                <a:rPr lang="da-DK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𝑵𝟐𝑶(µ𝑳) × </a:t>
              </a:r>
              <a:r>
                <a:rPr lang="en-US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cs typeface="Times New Roman" panose="02020603050405020304" pitchFamily="18" charset="0"/>
                </a:rPr>
                <a:t> (</a:t>
              </a:r>
              <a:r>
                <a:rPr lang="es-ES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𝑴</a:t>
              </a:r>
              <a:r>
                <a:rPr lang="en-US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_</a:t>
              </a:r>
              <a:r>
                <a:rPr lang="es-ES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𝑵×𝑷</a:t>
              </a:r>
              <a:r>
                <a:rPr lang="en-US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)/(</a:t>
              </a:r>
              <a:r>
                <a:rPr lang="es-ES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𝑹×𝑻</a:t>
              </a:r>
              <a:r>
                <a:rPr lang="en-US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)</a:t>
              </a:r>
              <a:endParaRPr lang="en-US" sz="1200" kern="100">
                <a:effectLst/>
                <a:latin typeface="Times New Roman" panose="02020603050405020304" pitchFamily="18" charset="0"/>
                <a:ea typeface="Aptos" panose="020B0004020202020204" pitchFamily="34" charset="0"/>
                <a:cs typeface="Times New Roman (Body CS)"/>
              </a:endParaRP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792789</xdr:colOff>
      <xdr:row>0</xdr:row>
      <xdr:rowOff>61576</xdr:rowOff>
    </xdr:from>
    <xdr:ext cx="1440000" cy="4741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1 CuadroTexto">
              <a:extLst>
                <a:ext uri="{FF2B5EF4-FFF2-40B4-BE49-F238E27FC236}">
                  <a16:creationId xmlns:a16="http://schemas.microsoft.com/office/drawing/2014/main" id="{57AE42FA-9F1A-BF4C-AF2E-00F9B7A0647B}"/>
                </a:ext>
              </a:extLst>
            </xdr:cNvPr>
            <xdr:cNvSpPr txBox="1"/>
          </xdr:nvSpPr>
          <xdr:spPr>
            <a:xfrm>
              <a:off x="7035031" y="61576"/>
              <a:ext cx="1440000" cy="4741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200" b="1" i="1">
                        <a:latin typeface="Cambria Math"/>
                      </a:rPr>
                      <m:t>𝑭</m:t>
                    </m:r>
                    <m:r>
                      <a:rPr lang="es-ES" sz="1200" b="1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s-ES" sz="12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200" b="1" i="1">
                            <a:latin typeface="Cambria Math"/>
                          </a:rPr>
                          <m:t>𝒅</m:t>
                        </m:r>
                        <m:sSub>
                          <m:sSubPr>
                            <m:ctrlPr>
                              <a:rPr lang="es-ES" sz="12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1" i="1">
                                <a:latin typeface="Cambria Math"/>
                              </a:rPr>
                              <m:t>𝑪</m:t>
                            </m:r>
                          </m:e>
                          <m:sub>
                            <m:r>
                              <a:rPr lang="es-ES" sz="1200" b="1" i="1">
                                <a:latin typeface="Cambria Math"/>
                              </a:rPr>
                              <m:t>𝒗</m:t>
                            </m:r>
                          </m:sub>
                        </m:sSub>
                      </m:num>
                      <m:den>
                        <m:r>
                          <a:rPr lang="es-ES" sz="1200" b="1" i="1">
                            <a:latin typeface="Cambria Math"/>
                          </a:rPr>
                          <m:t>𝒅𝒕</m:t>
                        </m:r>
                      </m:den>
                    </m:f>
                    <m:r>
                      <a:rPr lang="es-ES" sz="1200" b="1" i="1">
                        <a:latin typeface="Cambria Math"/>
                      </a:rPr>
                      <m:t>·</m:t>
                    </m:r>
                    <m:f>
                      <m:fPr>
                        <m:ctrlPr>
                          <a:rPr lang="es-ES" sz="12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200" b="1" i="1">
                            <a:latin typeface="Cambria Math"/>
                          </a:rPr>
                          <m:t>𝑽</m:t>
                        </m:r>
                        <m:r>
                          <a:rPr lang="es-ES" sz="1200" b="1" i="1">
                            <a:latin typeface="Cambria Math"/>
                          </a:rPr>
                          <m:t>·</m:t>
                        </m:r>
                        <m:r>
                          <a:rPr lang="es-ES" sz="1200" b="1" i="1">
                            <a:latin typeface="Cambria Math"/>
                          </a:rPr>
                          <m:t>𝑴</m:t>
                        </m:r>
                      </m:num>
                      <m:den>
                        <m:r>
                          <a:rPr lang="es-ES" sz="1200" b="1" i="1">
                            <a:latin typeface="Cambria Math"/>
                          </a:rPr>
                          <m:t>𝑨</m:t>
                        </m:r>
                        <m:r>
                          <a:rPr lang="es-ES" sz="1200" b="1" i="1">
                            <a:latin typeface="Cambria Math"/>
                          </a:rPr>
                          <m:t>·</m:t>
                        </m:r>
                        <m:sSub>
                          <m:sSubPr>
                            <m:ctrlPr>
                              <a:rPr lang="es-ES" sz="12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1" i="1">
                                <a:latin typeface="Cambria Math"/>
                              </a:rPr>
                              <m:t>𝑽</m:t>
                            </m:r>
                          </m:e>
                          <m:sub>
                            <m:r>
                              <a:rPr lang="es-ES" sz="1200" b="1" i="1">
                                <a:latin typeface="Cambria Math"/>
                              </a:rPr>
                              <m:t>𝒎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ca-ES" sz="1200" b="1"/>
            </a:p>
          </xdr:txBody>
        </xdr:sp>
      </mc:Choice>
      <mc:Fallback xmlns="">
        <xdr:sp macro="" textlink="">
          <xdr:nvSpPr>
            <xdr:cNvPr id="2" name="1 CuadroTexto">
              <a:extLst>
                <a:ext uri="{FF2B5EF4-FFF2-40B4-BE49-F238E27FC236}">
                  <a16:creationId xmlns:a16="http://schemas.microsoft.com/office/drawing/2014/main" id="{57AE42FA-9F1A-BF4C-AF2E-00F9B7A0647B}"/>
                </a:ext>
              </a:extLst>
            </xdr:cNvPr>
            <xdr:cNvSpPr txBox="1"/>
          </xdr:nvSpPr>
          <xdr:spPr>
            <a:xfrm>
              <a:off x="7035031" y="61576"/>
              <a:ext cx="1440000" cy="4741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s-ES" sz="1200" b="1" i="0">
                  <a:latin typeface="Cambria Math"/>
                </a:rPr>
                <a:t>𝑭=</a:t>
              </a:r>
              <a:r>
                <a:rPr lang="es-ES" sz="1200" b="1" i="0">
                  <a:latin typeface="Cambria Math" panose="02040503050406030204" pitchFamily="18" charset="0"/>
                </a:rPr>
                <a:t>(</a:t>
              </a:r>
              <a:r>
                <a:rPr lang="es-ES" sz="1200" b="1" i="0">
                  <a:latin typeface="Cambria Math"/>
                </a:rPr>
                <a:t>𝒅𝑪</a:t>
              </a:r>
              <a:r>
                <a:rPr lang="es-ES" sz="1200" b="1" i="0">
                  <a:latin typeface="Cambria Math" panose="02040503050406030204" pitchFamily="18" charset="0"/>
                </a:rPr>
                <a:t>_</a:t>
              </a:r>
              <a:r>
                <a:rPr lang="es-ES" sz="1200" b="1" i="0">
                  <a:latin typeface="Cambria Math"/>
                </a:rPr>
                <a:t>𝒗</a:t>
              </a:r>
              <a:r>
                <a:rPr lang="es-ES" sz="1200" b="1" i="0">
                  <a:latin typeface="Cambria Math" panose="02040503050406030204" pitchFamily="18" charset="0"/>
                </a:rPr>
                <a:t>)/</a:t>
              </a:r>
              <a:r>
                <a:rPr lang="es-ES" sz="1200" b="1" i="0">
                  <a:latin typeface="Cambria Math"/>
                </a:rPr>
                <a:t>𝒅𝒕·</a:t>
              </a:r>
              <a:r>
                <a:rPr lang="es-ES" sz="1200" b="1" i="0">
                  <a:latin typeface="Cambria Math" panose="02040503050406030204" pitchFamily="18" charset="0"/>
                </a:rPr>
                <a:t>(</a:t>
              </a:r>
              <a:r>
                <a:rPr lang="es-ES" sz="1200" b="1" i="0">
                  <a:latin typeface="Cambria Math"/>
                </a:rPr>
                <a:t>𝑽·𝑴</a:t>
              </a:r>
              <a:r>
                <a:rPr lang="es-ES" sz="1200" b="1" i="0">
                  <a:latin typeface="Cambria Math" panose="02040503050406030204" pitchFamily="18" charset="0"/>
                </a:rPr>
                <a:t>)/(</a:t>
              </a:r>
              <a:r>
                <a:rPr lang="es-ES" sz="1200" b="1" i="0">
                  <a:latin typeface="Cambria Math"/>
                </a:rPr>
                <a:t>𝑨·𝑽</a:t>
              </a:r>
              <a:r>
                <a:rPr lang="es-ES" sz="1200" b="1" i="0">
                  <a:latin typeface="Cambria Math" panose="02040503050406030204" pitchFamily="18" charset="0"/>
                </a:rPr>
                <a:t>_</a:t>
              </a:r>
              <a:r>
                <a:rPr lang="es-ES" sz="1200" b="1" i="0">
                  <a:latin typeface="Cambria Math"/>
                </a:rPr>
                <a:t>𝒎</a:t>
              </a:r>
              <a:r>
                <a:rPr lang="es-ES" sz="1200" b="1" i="0">
                  <a:latin typeface="Cambria Math" panose="02040503050406030204" pitchFamily="18" charset="0"/>
                </a:rPr>
                <a:t> )</a:t>
              </a:r>
              <a:endParaRPr lang="ca-ES" sz="1200" b="1"/>
            </a:p>
          </xdr:txBody>
        </xdr:sp>
      </mc:Fallback>
    </mc:AlternateContent>
    <xdr:clientData/>
  </xdr:oneCellAnchor>
  <xdr:twoCellAnchor>
    <xdr:from>
      <xdr:col>9</xdr:col>
      <xdr:colOff>0</xdr:colOff>
      <xdr:row>0</xdr:row>
      <xdr:rowOff>0</xdr:rowOff>
    </xdr:from>
    <xdr:to>
      <xdr:col>13</xdr:col>
      <xdr:colOff>769870</xdr:colOff>
      <xdr:row>2</xdr:row>
      <xdr:rowOff>192228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1 CuadroTexto">
              <a:extLst>
                <a:ext uri="{FF2B5EF4-FFF2-40B4-BE49-F238E27FC236}">
                  <a16:creationId xmlns:a16="http://schemas.microsoft.com/office/drawing/2014/main" id="{955D9D7E-AC12-BC41-82F6-63F371F5407E}"/>
                </a:ext>
              </a:extLst>
            </xdr:cNvPr>
            <xdr:cNvSpPr txBox="1"/>
          </xdr:nvSpPr>
          <xdr:spPr>
            <a:xfrm>
              <a:off x="8102600" y="0"/>
              <a:ext cx="4287770" cy="5986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t">
              <a:spAutoFit/>
            </a:bodyPr>
            <a:lstStyle/>
            <a:p>
              <a:pPr>
                <a:lnSpc>
                  <a:spcPct val="115000"/>
                </a:lnSpc>
                <a:spcAft>
                  <a:spcPts val="800"/>
                </a:spcAft>
                <a:buNone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µ</m:t>
                    </m:r>
                    <m:r>
                      <a:rPr lang="es-ES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𝒈</m:t>
                    </m:r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 </m:t>
                    </m:r>
                    <m:sSub>
                      <m:sSubPr>
                        <m:ctrlPr>
                          <a:rPr lang="en-US" sz="1200" b="1" i="1" kern="100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Aptos" panose="020B0004020202020204" pitchFamily="34" charset="0"/>
                            <a:cs typeface="Times New Roman" panose="02020603050405020304" pitchFamily="18" charset="0"/>
                          </a:rPr>
                        </m:ctrlPr>
                      </m:sSubPr>
                      <m:e>
                        <m:r>
                          <a:rPr lang="da-DK" sz="1200" b="1" i="1" kern="100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Aptos" panose="020B0004020202020204" pitchFamily="34" charset="0"/>
                            <a:cs typeface="Times New Roman" panose="02020603050405020304" pitchFamily="18" charset="0"/>
                          </a:rPr>
                          <m:t>𝑵</m:t>
                        </m:r>
                      </m:e>
                      <m:sub>
                        <m:r>
                          <a:rPr lang="da-DK" sz="1200" b="1" i="1" kern="100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Aptos" panose="020B0004020202020204" pitchFamily="34" charset="0"/>
                            <a:cs typeface="Times New Roman" panose="02020603050405020304" pitchFamily="18" charset="0"/>
                          </a:rPr>
                          <m:t>𝟐</m:t>
                        </m:r>
                      </m:sub>
                    </m:sSub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𝑶</m:t>
                    </m:r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.</m:t>
                    </m:r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𝑵</m:t>
                    </m:r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/</m:t>
                    </m:r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𝑳</m:t>
                    </m:r>
                    <m:r>
                      <a:rPr lang="es-ES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=</m:t>
                    </m:r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𝑵</m:t>
                    </m:r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𝟐</m:t>
                    </m:r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𝑶</m:t>
                    </m:r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(µ</m:t>
                    </m:r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𝑳</m:t>
                    </m:r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) × </m:t>
                    </m:r>
                    <m:f>
                      <m:fPr>
                        <m:ctrlPr>
                          <a:rPr lang="en-US" sz="1200" b="1" i="1" kern="100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Times New Roman" panose="02020603050405020304" pitchFamily="18" charset="0"/>
                            <a:cs typeface="Times New Roman" panose="020206030504050203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200" b="1" i="1" kern="100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Aptos" panose="020B0004020202020204" pitchFamily="34" charset="0"/>
                                <a:cs typeface="Times New Roman" panose="020206030504050203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1" i="1" kern="100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Aptos" panose="020B0004020202020204" pitchFamily="34" charset="0"/>
                                <a:cs typeface="Times New Roman" panose="02020603050405020304" pitchFamily="18" charset="0"/>
                              </a:rPr>
                              <m:t>𝑴</m:t>
                            </m:r>
                          </m:e>
                          <m:sub>
                            <m:r>
                              <a:rPr lang="es-ES" sz="1200" b="1" i="1" kern="100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Aptos" panose="020B0004020202020204" pitchFamily="34" charset="0"/>
                                <a:cs typeface="Times New Roman" panose="02020603050405020304" pitchFamily="18" charset="0"/>
                              </a:rPr>
                              <m:t>𝑵</m:t>
                            </m:r>
                          </m:sub>
                        </m:sSub>
                        <m:r>
                          <a:rPr lang="es-ES" sz="1200" b="1" i="1" kern="100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Aptos" panose="020B0004020202020204" pitchFamily="34" charset="0"/>
                            <a:cs typeface="Times New Roman" panose="02020603050405020304" pitchFamily="18" charset="0"/>
                          </a:rPr>
                          <m:t>×</m:t>
                        </m:r>
                        <m:r>
                          <a:rPr lang="es-ES" sz="1200" b="1" i="1" kern="100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Aptos" panose="020B0004020202020204" pitchFamily="34" charset="0"/>
                            <a:cs typeface="Times New Roman" panose="02020603050405020304" pitchFamily="18" charset="0"/>
                          </a:rPr>
                          <m:t>𝑷</m:t>
                        </m:r>
                      </m:num>
                      <m:den>
                        <m:r>
                          <a:rPr lang="es-ES" sz="1200" b="1" i="1" kern="100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Aptos" panose="020B0004020202020204" pitchFamily="34" charset="0"/>
                            <a:cs typeface="Times New Roman" panose="02020603050405020304" pitchFamily="18" charset="0"/>
                          </a:rPr>
                          <m:t>𝑹</m:t>
                        </m:r>
                        <m:r>
                          <a:rPr lang="es-ES" sz="1200" b="1" i="1" kern="100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Aptos" panose="020B0004020202020204" pitchFamily="34" charset="0"/>
                            <a:cs typeface="Times New Roman" panose="02020603050405020304" pitchFamily="18" charset="0"/>
                          </a:rPr>
                          <m:t>×</m:t>
                        </m:r>
                        <m:r>
                          <a:rPr lang="es-ES" sz="1200" b="1" i="1" kern="100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Aptos" panose="020B0004020202020204" pitchFamily="34" charset="0"/>
                            <a:cs typeface="Times New Roman" panose="02020603050405020304" pitchFamily="18" charset="0"/>
                          </a:rPr>
                          <m:t>𝑻</m:t>
                        </m:r>
                      </m:den>
                    </m:f>
                  </m:oMath>
                </m:oMathPara>
              </a14:m>
              <a:endParaRPr lang="en-US" sz="1200" kern="100">
                <a:effectLst/>
                <a:latin typeface="Times New Roman" panose="02020603050405020304" pitchFamily="18" charset="0"/>
                <a:ea typeface="Aptos" panose="020B0004020202020204" pitchFamily="34" charset="0"/>
                <a:cs typeface="Times New Roman (Body CS)"/>
              </a:endParaRPr>
            </a:p>
          </xdr:txBody>
        </xdr:sp>
      </mc:Choice>
      <mc:Fallback xmlns="">
        <xdr:sp macro="" textlink="">
          <xdr:nvSpPr>
            <xdr:cNvPr id="3" name="1 CuadroTexto">
              <a:extLst>
                <a:ext uri="{FF2B5EF4-FFF2-40B4-BE49-F238E27FC236}">
                  <a16:creationId xmlns:a16="http://schemas.microsoft.com/office/drawing/2014/main" id="{955D9D7E-AC12-BC41-82F6-63F371F5407E}"/>
                </a:ext>
              </a:extLst>
            </xdr:cNvPr>
            <xdr:cNvSpPr txBox="1"/>
          </xdr:nvSpPr>
          <xdr:spPr>
            <a:xfrm>
              <a:off x="8102600" y="0"/>
              <a:ext cx="4287770" cy="5986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t">
              <a:spAutoFit/>
            </a:bodyPr>
            <a:lstStyle/>
            <a:p>
              <a:pPr>
                <a:lnSpc>
                  <a:spcPct val="115000"/>
                </a:lnSpc>
                <a:spcAft>
                  <a:spcPts val="800"/>
                </a:spcAft>
                <a:buNone/>
              </a:pPr>
              <a:r>
                <a:rPr lang="es-ES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µ𝒈</a:t>
              </a:r>
              <a:r>
                <a:rPr lang="da-DK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 𝑵</a:t>
              </a:r>
              <a:r>
                <a:rPr lang="en-US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_</a:t>
              </a:r>
              <a:r>
                <a:rPr lang="da-DK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𝟐 𝑶.𝑵/𝑳</a:t>
              </a:r>
              <a:r>
                <a:rPr lang="es-ES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=</a:t>
              </a:r>
              <a:r>
                <a:rPr lang="da-DK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𝑵𝟐𝑶(µ𝑳) × </a:t>
              </a:r>
              <a:r>
                <a:rPr lang="en-US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cs typeface="Times New Roman" panose="02020603050405020304" pitchFamily="18" charset="0"/>
                </a:rPr>
                <a:t> (</a:t>
              </a:r>
              <a:r>
                <a:rPr lang="es-ES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𝑴</a:t>
              </a:r>
              <a:r>
                <a:rPr lang="en-US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_</a:t>
              </a:r>
              <a:r>
                <a:rPr lang="es-ES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𝑵×𝑷</a:t>
              </a:r>
              <a:r>
                <a:rPr lang="en-US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)/(</a:t>
              </a:r>
              <a:r>
                <a:rPr lang="es-ES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𝑹×𝑻</a:t>
              </a:r>
              <a:r>
                <a:rPr lang="en-US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)</a:t>
              </a:r>
              <a:endParaRPr lang="en-US" sz="1200" kern="100">
                <a:effectLst/>
                <a:latin typeface="Times New Roman" panose="02020603050405020304" pitchFamily="18" charset="0"/>
                <a:ea typeface="Aptos" panose="020B0004020202020204" pitchFamily="34" charset="0"/>
                <a:cs typeface="Times New Roman (Body CS)"/>
              </a:endParaRP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831273</xdr:colOff>
      <xdr:row>0</xdr:row>
      <xdr:rowOff>61576</xdr:rowOff>
    </xdr:from>
    <xdr:ext cx="1440000" cy="4741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1 CuadroTexto">
              <a:extLst>
                <a:ext uri="{FF2B5EF4-FFF2-40B4-BE49-F238E27FC236}">
                  <a16:creationId xmlns:a16="http://schemas.microsoft.com/office/drawing/2014/main" id="{79E0C7D6-C903-0149-9E89-50748555ADFC}"/>
                </a:ext>
              </a:extLst>
            </xdr:cNvPr>
            <xdr:cNvSpPr txBox="1"/>
          </xdr:nvSpPr>
          <xdr:spPr>
            <a:xfrm>
              <a:off x="7073515" y="61576"/>
              <a:ext cx="1440000" cy="4741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200" b="1" i="1">
                        <a:latin typeface="Cambria Math"/>
                      </a:rPr>
                      <m:t>𝑭</m:t>
                    </m:r>
                    <m:r>
                      <a:rPr lang="es-ES" sz="1200" b="1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s-ES" sz="12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200" b="1" i="1">
                            <a:latin typeface="Cambria Math"/>
                          </a:rPr>
                          <m:t>𝒅</m:t>
                        </m:r>
                        <m:sSub>
                          <m:sSubPr>
                            <m:ctrlPr>
                              <a:rPr lang="es-ES" sz="12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1" i="1">
                                <a:latin typeface="Cambria Math"/>
                              </a:rPr>
                              <m:t>𝑪</m:t>
                            </m:r>
                          </m:e>
                          <m:sub>
                            <m:r>
                              <a:rPr lang="es-ES" sz="1200" b="1" i="1">
                                <a:latin typeface="Cambria Math"/>
                              </a:rPr>
                              <m:t>𝒗</m:t>
                            </m:r>
                          </m:sub>
                        </m:sSub>
                      </m:num>
                      <m:den>
                        <m:r>
                          <a:rPr lang="es-ES" sz="1200" b="1" i="1">
                            <a:latin typeface="Cambria Math"/>
                          </a:rPr>
                          <m:t>𝒅𝒕</m:t>
                        </m:r>
                      </m:den>
                    </m:f>
                    <m:r>
                      <a:rPr lang="es-ES" sz="1200" b="1" i="1">
                        <a:latin typeface="Cambria Math"/>
                      </a:rPr>
                      <m:t>·</m:t>
                    </m:r>
                    <m:f>
                      <m:fPr>
                        <m:ctrlPr>
                          <a:rPr lang="es-ES" sz="12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200" b="1" i="1">
                            <a:latin typeface="Cambria Math"/>
                          </a:rPr>
                          <m:t>𝑽</m:t>
                        </m:r>
                        <m:r>
                          <a:rPr lang="es-ES" sz="1200" b="1" i="1">
                            <a:latin typeface="Cambria Math"/>
                          </a:rPr>
                          <m:t>·</m:t>
                        </m:r>
                        <m:r>
                          <a:rPr lang="es-ES" sz="1200" b="1" i="1">
                            <a:latin typeface="Cambria Math"/>
                          </a:rPr>
                          <m:t>𝑴</m:t>
                        </m:r>
                      </m:num>
                      <m:den>
                        <m:r>
                          <a:rPr lang="es-ES" sz="1200" b="1" i="1">
                            <a:latin typeface="Cambria Math"/>
                          </a:rPr>
                          <m:t>𝑨</m:t>
                        </m:r>
                        <m:r>
                          <a:rPr lang="es-ES" sz="1200" b="1" i="1">
                            <a:latin typeface="Cambria Math"/>
                          </a:rPr>
                          <m:t>·</m:t>
                        </m:r>
                        <m:sSub>
                          <m:sSubPr>
                            <m:ctrlPr>
                              <a:rPr lang="es-ES" sz="12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1" i="1">
                                <a:latin typeface="Cambria Math"/>
                              </a:rPr>
                              <m:t>𝑽</m:t>
                            </m:r>
                          </m:e>
                          <m:sub>
                            <m:r>
                              <a:rPr lang="es-ES" sz="1200" b="1" i="1">
                                <a:latin typeface="Cambria Math"/>
                              </a:rPr>
                              <m:t>𝒎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ca-ES" sz="1200" b="1"/>
            </a:p>
          </xdr:txBody>
        </xdr:sp>
      </mc:Choice>
      <mc:Fallback xmlns="">
        <xdr:sp macro="" textlink="">
          <xdr:nvSpPr>
            <xdr:cNvPr id="2" name="1 CuadroTexto">
              <a:extLst>
                <a:ext uri="{FF2B5EF4-FFF2-40B4-BE49-F238E27FC236}">
                  <a16:creationId xmlns:a16="http://schemas.microsoft.com/office/drawing/2014/main" id="{79E0C7D6-C903-0149-9E89-50748555ADFC}"/>
                </a:ext>
              </a:extLst>
            </xdr:cNvPr>
            <xdr:cNvSpPr txBox="1"/>
          </xdr:nvSpPr>
          <xdr:spPr>
            <a:xfrm>
              <a:off x="7073515" y="61576"/>
              <a:ext cx="1440000" cy="4741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s-ES" sz="1200" b="1" i="0">
                  <a:latin typeface="Cambria Math"/>
                </a:rPr>
                <a:t>𝑭=</a:t>
              </a:r>
              <a:r>
                <a:rPr lang="es-ES" sz="1200" b="1" i="0">
                  <a:latin typeface="Cambria Math" panose="02040503050406030204" pitchFamily="18" charset="0"/>
                </a:rPr>
                <a:t>(</a:t>
              </a:r>
              <a:r>
                <a:rPr lang="es-ES" sz="1200" b="1" i="0">
                  <a:latin typeface="Cambria Math"/>
                </a:rPr>
                <a:t>𝒅𝑪</a:t>
              </a:r>
              <a:r>
                <a:rPr lang="es-ES" sz="1200" b="1" i="0">
                  <a:latin typeface="Cambria Math" panose="02040503050406030204" pitchFamily="18" charset="0"/>
                </a:rPr>
                <a:t>_</a:t>
              </a:r>
              <a:r>
                <a:rPr lang="es-ES" sz="1200" b="1" i="0">
                  <a:latin typeface="Cambria Math"/>
                </a:rPr>
                <a:t>𝒗</a:t>
              </a:r>
              <a:r>
                <a:rPr lang="es-ES" sz="1200" b="1" i="0">
                  <a:latin typeface="Cambria Math" panose="02040503050406030204" pitchFamily="18" charset="0"/>
                </a:rPr>
                <a:t>)/</a:t>
              </a:r>
              <a:r>
                <a:rPr lang="es-ES" sz="1200" b="1" i="0">
                  <a:latin typeface="Cambria Math"/>
                </a:rPr>
                <a:t>𝒅𝒕·</a:t>
              </a:r>
              <a:r>
                <a:rPr lang="es-ES" sz="1200" b="1" i="0">
                  <a:latin typeface="Cambria Math" panose="02040503050406030204" pitchFamily="18" charset="0"/>
                </a:rPr>
                <a:t>(</a:t>
              </a:r>
              <a:r>
                <a:rPr lang="es-ES" sz="1200" b="1" i="0">
                  <a:latin typeface="Cambria Math"/>
                </a:rPr>
                <a:t>𝑽·𝑴</a:t>
              </a:r>
              <a:r>
                <a:rPr lang="es-ES" sz="1200" b="1" i="0">
                  <a:latin typeface="Cambria Math" panose="02040503050406030204" pitchFamily="18" charset="0"/>
                </a:rPr>
                <a:t>)/(</a:t>
              </a:r>
              <a:r>
                <a:rPr lang="es-ES" sz="1200" b="1" i="0">
                  <a:latin typeface="Cambria Math"/>
                </a:rPr>
                <a:t>𝑨·𝑽</a:t>
              </a:r>
              <a:r>
                <a:rPr lang="es-ES" sz="1200" b="1" i="0">
                  <a:latin typeface="Cambria Math" panose="02040503050406030204" pitchFamily="18" charset="0"/>
                </a:rPr>
                <a:t>_</a:t>
              </a:r>
              <a:r>
                <a:rPr lang="es-ES" sz="1200" b="1" i="0">
                  <a:latin typeface="Cambria Math"/>
                </a:rPr>
                <a:t>𝒎</a:t>
              </a:r>
              <a:r>
                <a:rPr lang="es-ES" sz="1200" b="1" i="0">
                  <a:latin typeface="Cambria Math" panose="02040503050406030204" pitchFamily="18" charset="0"/>
                </a:rPr>
                <a:t> )</a:t>
              </a:r>
              <a:endParaRPr lang="ca-ES" sz="1200" b="1"/>
            </a:p>
          </xdr:txBody>
        </xdr:sp>
      </mc:Fallback>
    </mc:AlternateContent>
    <xdr:clientData/>
  </xdr:oneCellAnchor>
  <xdr:twoCellAnchor>
    <xdr:from>
      <xdr:col>9</xdr:col>
      <xdr:colOff>0</xdr:colOff>
      <xdr:row>0</xdr:row>
      <xdr:rowOff>0</xdr:rowOff>
    </xdr:from>
    <xdr:to>
      <xdr:col>13</xdr:col>
      <xdr:colOff>769870</xdr:colOff>
      <xdr:row>2</xdr:row>
      <xdr:rowOff>192228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1 CuadroTexto">
              <a:extLst>
                <a:ext uri="{FF2B5EF4-FFF2-40B4-BE49-F238E27FC236}">
                  <a16:creationId xmlns:a16="http://schemas.microsoft.com/office/drawing/2014/main" id="{8713AB1E-5835-DC46-8C5E-3EF60E824E2B}"/>
                </a:ext>
              </a:extLst>
            </xdr:cNvPr>
            <xdr:cNvSpPr txBox="1"/>
          </xdr:nvSpPr>
          <xdr:spPr>
            <a:xfrm>
              <a:off x="8102600" y="0"/>
              <a:ext cx="4287770" cy="5986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t">
              <a:spAutoFit/>
            </a:bodyPr>
            <a:lstStyle/>
            <a:p>
              <a:pPr>
                <a:lnSpc>
                  <a:spcPct val="115000"/>
                </a:lnSpc>
                <a:spcAft>
                  <a:spcPts val="800"/>
                </a:spcAft>
                <a:buNone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µ</m:t>
                    </m:r>
                    <m:r>
                      <a:rPr lang="es-ES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𝒈</m:t>
                    </m:r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 </m:t>
                    </m:r>
                    <m:sSub>
                      <m:sSubPr>
                        <m:ctrlPr>
                          <a:rPr lang="en-US" sz="1200" b="1" i="1" kern="100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Aptos" panose="020B0004020202020204" pitchFamily="34" charset="0"/>
                            <a:cs typeface="Times New Roman" panose="02020603050405020304" pitchFamily="18" charset="0"/>
                          </a:rPr>
                        </m:ctrlPr>
                      </m:sSubPr>
                      <m:e>
                        <m:r>
                          <a:rPr lang="da-DK" sz="1200" b="1" i="1" kern="100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Aptos" panose="020B0004020202020204" pitchFamily="34" charset="0"/>
                            <a:cs typeface="Times New Roman" panose="02020603050405020304" pitchFamily="18" charset="0"/>
                          </a:rPr>
                          <m:t>𝑵</m:t>
                        </m:r>
                      </m:e>
                      <m:sub>
                        <m:r>
                          <a:rPr lang="da-DK" sz="1200" b="1" i="1" kern="100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Aptos" panose="020B0004020202020204" pitchFamily="34" charset="0"/>
                            <a:cs typeface="Times New Roman" panose="02020603050405020304" pitchFamily="18" charset="0"/>
                          </a:rPr>
                          <m:t>𝟐</m:t>
                        </m:r>
                      </m:sub>
                    </m:sSub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𝑶</m:t>
                    </m:r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.</m:t>
                    </m:r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𝑵</m:t>
                    </m:r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/</m:t>
                    </m:r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𝑳</m:t>
                    </m:r>
                    <m:r>
                      <a:rPr lang="es-ES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=</m:t>
                    </m:r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𝑵</m:t>
                    </m:r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𝟐</m:t>
                    </m:r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𝑶</m:t>
                    </m:r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(µ</m:t>
                    </m:r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𝑳</m:t>
                    </m:r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) × </m:t>
                    </m:r>
                    <m:f>
                      <m:fPr>
                        <m:ctrlPr>
                          <a:rPr lang="en-US" sz="1200" b="1" i="1" kern="100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Times New Roman" panose="02020603050405020304" pitchFamily="18" charset="0"/>
                            <a:cs typeface="Times New Roman" panose="020206030504050203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200" b="1" i="1" kern="100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Aptos" panose="020B0004020202020204" pitchFamily="34" charset="0"/>
                                <a:cs typeface="Times New Roman" panose="020206030504050203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1" i="1" kern="100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Aptos" panose="020B0004020202020204" pitchFamily="34" charset="0"/>
                                <a:cs typeface="Times New Roman" panose="02020603050405020304" pitchFamily="18" charset="0"/>
                              </a:rPr>
                              <m:t>𝑴</m:t>
                            </m:r>
                          </m:e>
                          <m:sub>
                            <m:r>
                              <a:rPr lang="es-ES" sz="1200" b="1" i="1" kern="100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Aptos" panose="020B0004020202020204" pitchFamily="34" charset="0"/>
                                <a:cs typeface="Times New Roman" panose="02020603050405020304" pitchFamily="18" charset="0"/>
                              </a:rPr>
                              <m:t>𝑵</m:t>
                            </m:r>
                          </m:sub>
                        </m:sSub>
                        <m:r>
                          <a:rPr lang="es-ES" sz="1200" b="1" i="1" kern="100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Aptos" panose="020B0004020202020204" pitchFamily="34" charset="0"/>
                            <a:cs typeface="Times New Roman" panose="02020603050405020304" pitchFamily="18" charset="0"/>
                          </a:rPr>
                          <m:t>×</m:t>
                        </m:r>
                        <m:r>
                          <a:rPr lang="es-ES" sz="1200" b="1" i="1" kern="100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Aptos" panose="020B0004020202020204" pitchFamily="34" charset="0"/>
                            <a:cs typeface="Times New Roman" panose="02020603050405020304" pitchFamily="18" charset="0"/>
                          </a:rPr>
                          <m:t>𝑷</m:t>
                        </m:r>
                      </m:num>
                      <m:den>
                        <m:r>
                          <a:rPr lang="es-ES" sz="1200" b="1" i="1" kern="100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Aptos" panose="020B0004020202020204" pitchFamily="34" charset="0"/>
                            <a:cs typeface="Times New Roman" panose="02020603050405020304" pitchFamily="18" charset="0"/>
                          </a:rPr>
                          <m:t>𝑹</m:t>
                        </m:r>
                        <m:r>
                          <a:rPr lang="es-ES" sz="1200" b="1" i="1" kern="100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Aptos" panose="020B0004020202020204" pitchFamily="34" charset="0"/>
                            <a:cs typeface="Times New Roman" panose="02020603050405020304" pitchFamily="18" charset="0"/>
                          </a:rPr>
                          <m:t>×</m:t>
                        </m:r>
                        <m:r>
                          <a:rPr lang="es-ES" sz="1200" b="1" i="1" kern="100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Aptos" panose="020B0004020202020204" pitchFamily="34" charset="0"/>
                            <a:cs typeface="Times New Roman" panose="02020603050405020304" pitchFamily="18" charset="0"/>
                          </a:rPr>
                          <m:t>𝑻</m:t>
                        </m:r>
                      </m:den>
                    </m:f>
                  </m:oMath>
                </m:oMathPara>
              </a14:m>
              <a:endParaRPr lang="en-US" sz="1200" kern="100">
                <a:effectLst/>
                <a:latin typeface="Times New Roman" panose="02020603050405020304" pitchFamily="18" charset="0"/>
                <a:ea typeface="Aptos" panose="020B0004020202020204" pitchFamily="34" charset="0"/>
                <a:cs typeface="Times New Roman (Body CS)"/>
              </a:endParaRPr>
            </a:p>
          </xdr:txBody>
        </xdr:sp>
      </mc:Choice>
      <mc:Fallback xmlns="">
        <xdr:sp macro="" textlink="">
          <xdr:nvSpPr>
            <xdr:cNvPr id="3" name="1 CuadroTexto">
              <a:extLst>
                <a:ext uri="{FF2B5EF4-FFF2-40B4-BE49-F238E27FC236}">
                  <a16:creationId xmlns:a16="http://schemas.microsoft.com/office/drawing/2014/main" id="{8713AB1E-5835-DC46-8C5E-3EF60E824E2B}"/>
                </a:ext>
              </a:extLst>
            </xdr:cNvPr>
            <xdr:cNvSpPr txBox="1"/>
          </xdr:nvSpPr>
          <xdr:spPr>
            <a:xfrm>
              <a:off x="8102600" y="0"/>
              <a:ext cx="4287770" cy="5986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t">
              <a:spAutoFit/>
            </a:bodyPr>
            <a:lstStyle/>
            <a:p>
              <a:pPr>
                <a:lnSpc>
                  <a:spcPct val="115000"/>
                </a:lnSpc>
                <a:spcAft>
                  <a:spcPts val="800"/>
                </a:spcAft>
                <a:buNone/>
              </a:pPr>
              <a:r>
                <a:rPr lang="es-ES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µ𝒈</a:t>
              </a:r>
              <a:r>
                <a:rPr lang="da-DK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 𝑵</a:t>
              </a:r>
              <a:r>
                <a:rPr lang="en-US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_</a:t>
              </a:r>
              <a:r>
                <a:rPr lang="da-DK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𝟐 𝑶.𝑵/𝑳</a:t>
              </a:r>
              <a:r>
                <a:rPr lang="es-ES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=</a:t>
              </a:r>
              <a:r>
                <a:rPr lang="da-DK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𝑵𝟐𝑶(µ𝑳) × </a:t>
              </a:r>
              <a:r>
                <a:rPr lang="en-US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cs typeface="Times New Roman" panose="02020603050405020304" pitchFamily="18" charset="0"/>
                </a:rPr>
                <a:t> (</a:t>
              </a:r>
              <a:r>
                <a:rPr lang="es-ES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𝑴</a:t>
              </a:r>
              <a:r>
                <a:rPr lang="en-US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_</a:t>
              </a:r>
              <a:r>
                <a:rPr lang="es-ES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𝑵×𝑷</a:t>
              </a:r>
              <a:r>
                <a:rPr lang="en-US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)/(</a:t>
              </a:r>
              <a:r>
                <a:rPr lang="es-ES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𝑹×𝑻</a:t>
              </a:r>
              <a:r>
                <a:rPr lang="en-US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)</a:t>
              </a:r>
              <a:endParaRPr lang="en-US" sz="1200" kern="100">
                <a:effectLst/>
                <a:latin typeface="Times New Roman" panose="02020603050405020304" pitchFamily="18" charset="0"/>
                <a:ea typeface="Aptos" panose="020B0004020202020204" pitchFamily="34" charset="0"/>
                <a:cs typeface="Times New Roman (Body CS)"/>
              </a:endParaRP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800484</xdr:colOff>
      <xdr:row>0</xdr:row>
      <xdr:rowOff>76970</xdr:rowOff>
    </xdr:from>
    <xdr:ext cx="1440000" cy="4741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1 CuadroTexto">
              <a:extLst>
                <a:ext uri="{FF2B5EF4-FFF2-40B4-BE49-F238E27FC236}">
                  <a16:creationId xmlns:a16="http://schemas.microsoft.com/office/drawing/2014/main" id="{E6D8F1D1-634E-074C-99C4-6158E122CA5E}"/>
                </a:ext>
              </a:extLst>
            </xdr:cNvPr>
            <xdr:cNvSpPr txBox="1"/>
          </xdr:nvSpPr>
          <xdr:spPr>
            <a:xfrm>
              <a:off x="7042726" y="76970"/>
              <a:ext cx="1440000" cy="4741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200" b="1" i="1">
                        <a:latin typeface="Cambria Math"/>
                      </a:rPr>
                      <m:t>𝑭</m:t>
                    </m:r>
                    <m:r>
                      <a:rPr lang="es-ES" sz="1200" b="1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s-ES" sz="12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200" b="1" i="1">
                            <a:latin typeface="Cambria Math"/>
                          </a:rPr>
                          <m:t>𝒅</m:t>
                        </m:r>
                        <m:sSub>
                          <m:sSubPr>
                            <m:ctrlPr>
                              <a:rPr lang="es-ES" sz="12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1" i="1">
                                <a:latin typeface="Cambria Math"/>
                              </a:rPr>
                              <m:t>𝑪</m:t>
                            </m:r>
                          </m:e>
                          <m:sub>
                            <m:r>
                              <a:rPr lang="es-ES" sz="1200" b="1" i="1">
                                <a:latin typeface="Cambria Math"/>
                              </a:rPr>
                              <m:t>𝒗</m:t>
                            </m:r>
                          </m:sub>
                        </m:sSub>
                      </m:num>
                      <m:den>
                        <m:r>
                          <a:rPr lang="es-ES" sz="1200" b="1" i="1">
                            <a:latin typeface="Cambria Math"/>
                          </a:rPr>
                          <m:t>𝒅𝒕</m:t>
                        </m:r>
                      </m:den>
                    </m:f>
                    <m:r>
                      <a:rPr lang="es-ES" sz="1200" b="1" i="1">
                        <a:latin typeface="Cambria Math"/>
                      </a:rPr>
                      <m:t>·</m:t>
                    </m:r>
                    <m:f>
                      <m:fPr>
                        <m:ctrlPr>
                          <a:rPr lang="es-ES" sz="12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200" b="1" i="1">
                            <a:latin typeface="Cambria Math"/>
                          </a:rPr>
                          <m:t>𝑽</m:t>
                        </m:r>
                        <m:r>
                          <a:rPr lang="es-ES" sz="1200" b="1" i="1">
                            <a:latin typeface="Cambria Math"/>
                          </a:rPr>
                          <m:t>·</m:t>
                        </m:r>
                        <m:r>
                          <a:rPr lang="es-ES" sz="1200" b="1" i="1">
                            <a:latin typeface="Cambria Math"/>
                          </a:rPr>
                          <m:t>𝑴</m:t>
                        </m:r>
                      </m:num>
                      <m:den>
                        <m:r>
                          <a:rPr lang="es-ES" sz="1200" b="1" i="1">
                            <a:latin typeface="Cambria Math"/>
                          </a:rPr>
                          <m:t>𝑨</m:t>
                        </m:r>
                        <m:r>
                          <a:rPr lang="es-ES" sz="1200" b="1" i="1">
                            <a:latin typeface="Cambria Math"/>
                          </a:rPr>
                          <m:t>·</m:t>
                        </m:r>
                        <m:sSub>
                          <m:sSubPr>
                            <m:ctrlPr>
                              <a:rPr lang="es-ES" sz="12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1" i="1">
                                <a:latin typeface="Cambria Math"/>
                              </a:rPr>
                              <m:t>𝑽</m:t>
                            </m:r>
                          </m:e>
                          <m:sub>
                            <m:r>
                              <a:rPr lang="es-ES" sz="1200" b="1" i="1">
                                <a:latin typeface="Cambria Math"/>
                              </a:rPr>
                              <m:t>𝒎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ca-ES" sz="1200" b="1"/>
            </a:p>
          </xdr:txBody>
        </xdr:sp>
      </mc:Choice>
      <mc:Fallback xmlns="">
        <xdr:sp macro="" textlink="">
          <xdr:nvSpPr>
            <xdr:cNvPr id="2" name="1 CuadroTexto">
              <a:extLst>
                <a:ext uri="{FF2B5EF4-FFF2-40B4-BE49-F238E27FC236}">
                  <a16:creationId xmlns:a16="http://schemas.microsoft.com/office/drawing/2014/main" id="{E6D8F1D1-634E-074C-99C4-6158E122CA5E}"/>
                </a:ext>
              </a:extLst>
            </xdr:cNvPr>
            <xdr:cNvSpPr txBox="1"/>
          </xdr:nvSpPr>
          <xdr:spPr>
            <a:xfrm>
              <a:off x="7042726" y="76970"/>
              <a:ext cx="1440000" cy="4741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s-ES" sz="1200" b="1" i="0">
                  <a:latin typeface="Cambria Math"/>
                </a:rPr>
                <a:t>𝑭=</a:t>
              </a:r>
              <a:r>
                <a:rPr lang="es-ES" sz="1200" b="1" i="0">
                  <a:latin typeface="Cambria Math" panose="02040503050406030204" pitchFamily="18" charset="0"/>
                </a:rPr>
                <a:t>(</a:t>
              </a:r>
              <a:r>
                <a:rPr lang="es-ES" sz="1200" b="1" i="0">
                  <a:latin typeface="Cambria Math"/>
                </a:rPr>
                <a:t>𝒅𝑪</a:t>
              </a:r>
              <a:r>
                <a:rPr lang="es-ES" sz="1200" b="1" i="0">
                  <a:latin typeface="Cambria Math" panose="02040503050406030204" pitchFamily="18" charset="0"/>
                </a:rPr>
                <a:t>_</a:t>
              </a:r>
              <a:r>
                <a:rPr lang="es-ES" sz="1200" b="1" i="0">
                  <a:latin typeface="Cambria Math"/>
                </a:rPr>
                <a:t>𝒗</a:t>
              </a:r>
              <a:r>
                <a:rPr lang="es-ES" sz="1200" b="1" i="0">
                  <a:latin typeface="Cambria Math" panose="02040503050406030204" pitchFamily="18" charset="0"/>
                </a:rPr>
                <a:t>)/</a:t>
              </a:r>
              <a:r>
                <a:rPr lang="es-ES" sz="1200" b="1" i="0">
                  <a:latin typeface="Cambria Math"/>
                </a:rPr>
                <a:t>𝒅𝒕·</a:t>
              </a:r>
              <a:r>
                <a:rPr lang="es-ES" sz="1200" b="1" i="0">
                  <a:latin typeface="Cambria Math" panose="02040503050406030204" pitchFamily="18" charset="0"/>
                </a:rPr>
                <a:t>(</a:t>
              </a:r>
              <a:r>
                <a:rPr lang="es-ES" sz="1200" b="1" i="0">
                  <a:latin typeface="Cambria Math"/>
                </a:rPr>
                <a:t>𝑽·𝑴</a:t>
              </a:r>
              <a:r>
                <a:rPr lang="es-ES" sz="1200" b="1" i="0">
                  <a:latin typeface="Cambria Math" panose="02040503050406030204" pitchFamily="18" charset="0"/>
                </a:rPr>
                <a:t>)/(</a:t>
              </a:r>
              <a:r>
                <a:rPr lang="es-ES" sz="1200" b="1" i="0">
                  <a:latin typeface="Cambria Math"/>
                </a:rPr>
                <a:t>𝑨·𝑽</a:t>
              </a:r>
              <a:r>
                <a:rPr lang="es-ES" sz="1200" b="1" i="0">
                  <a:latin typeface="Cambria Math" panose="02040503050406030204" pitchFamily="18" charset="0"/>
                </a:rPr>
                <a:t>_</a:t>
              </a:r>
              <a:r>
                <a:rPr lang="es-ES" sz="1200" b="1" i="0">
                  <a:latin typeface="Cambria Math"/>
                </a:rPr>
                <a:t>𝒎</a:t>
              </a:r>
              <a:r>
                <a:rPr lang="es-ES" sz="1200" b="1" i="0">
                  <a:latin typeface="Cambria Math" panose="02040503050406030204" pitchFamily="18" charset="0"/>
                </a:rPr>
                <a:t> )</a:t>
              </a:r>
              <a:endParaRPr lang="ca-ES" sz="1200" b="1"/>
            </a:p>
          </xdr:txBody>
        </xdr:sp>
      </mc:Fallback>
    </mc:AlternateContent>
    <xdr:clientData/>
  </xdr:oneCellAnchor>
  <xdr:twoCellAnchor>
    <xdr:from>
      <xdr:col>9</xdr:col>
      <xdr:colOff>0</xdr:colOff>
      <xdr:row>0</xdr:row>
      <xdr:rowOff>0</xdr:rowOff>
    </xdr:from>
    <xdr:to>
      <xdr:col>13</xdr:col>
      <xdr:colOff>769870</xdr:colOff>
      <xdr:row>2</xdr:row>
      <xdr:rowOff>192228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1 CuadroTexto">
              <a:extLst>
                <a:ext uri="{FF2B5EF4-FFF2-40B4-BE49-F238E27FC236}">
                  <a16:creationId xmlns:a16="http://schemas.microsoft.com/office/drawing/2014/main" id="{6FCD718F-AB79-6C46-B3C9-A78BB276C8C3}"/>
                </a:ext>
              </a:extLst>
            </xdr:cNvPr>
            <xdr:cNvSpPr txBox="1"/>
          </xdr:nvSpPr>
          <xdr:spPr>
            <a:xfrm>
              <a:off x="8102600" y="0"/>
              <a:ext cx="4287770" cy="5986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t">
              <a:spAutoFit/>
            </a:bodyPr>
            <a:lstStyle/>
            <a:p>
              <a:pPr>
                <a:lnSpc>
                  <a:spcPct val="115000"/>
                </a:lnSpc>
                <a:spcAft>
                  <a:spcPts val="800"/>
                </a:spcAft>
                <a:buNone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µ</m:t>
                    </m:r>
                    <m:r>
                      <a:rPr lang="es-ES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𝒈</m:t>
                    </m:r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 </m:t>
                    </m:r>
                    <m:sSub>
                      <m:sSubPr>
                        <m:ctrlPr>
                          <a:rPr lang="en-US" sz="1200" b="1" i="1" kern="100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Aptos" panose="020B0004020202020204" pitchFamily="34" charset="0"/>
                            <a:cs typeface="Times New Roman" panose="02020603050405020304" pitchFamily="18" charset="0"/>
                          </a:rPr>
                        </m:ctrlPr>
                      </m:sSubPr>
                      <m:e>
                        <m:r>
                          <a:rPr lang="da-DK" sz="1200" b="1" i="1" kern="100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Aptos" panose="020B0004020202020204" pitchFamily="34" charset="0"/>
                            <a:cs typeface="Times New Roman" panose="02020603050405020304" pitchFamily="18" charset="0"/>
                          </a:rPr>
                          <m:t>𝑵</m:t>
                        </m:r>
                      </m:e>
                      <m:sub>
                        <m:r>
                          <a:rPr lang="da-DK" sz="1200" b="1" i="1" kern="100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Aptos" panose="020B0004020202020204" pitchFamily="34" charset="0"/>
                            <a:cs typeface="Times New Roman" panose="02020603050405020304" pitchFamily="18" charset="0"/>
                          </a:rPr>
                          <m:t>𝟐</m:t>
                        </m:r>
                      </m:sub>
                    </m:sSub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𝑶</m:t>
                    </m:r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.</m:t>
                    </m:r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𝑵</m:t>
                    </m:r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/</m:t>
                    </m:r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𝑳</m:t>
                    </m:r>
                    <m:r>
                      <a:rPr lang="es-ES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=</m:t>
                    </m:r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𝑵</m:t>
                    </m:r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𝟐</m:t>
                    </m:r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𝑶</m:t>
                    </m:r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(µ</m:t>
                    </m:r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𝑳</m:t>
                    </m:r>
                    <m:r>
                      <a:rPr lang="da-DK" sz="1200" b="1" i="1" kern="10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Aptos" panose="020B0004020202020204" pitchFamily="34" charset="0"/>
                        <a:cs typeface="Times New Roman" panose="02020603050405020304" pitchFamily="18" charset="0"/>
                      </a:rPr>
                      <m:t>) × </m:t>
                    </m:r>
                    <m:f>
                      <m:fPr>
                        <m:ctrlPr>
                          <a:rPr lang="en-US" sz="1200" b="1" i="1" kern="100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Times New Roman" panose="02020603050405020304" pitchFamily="18" charset="0"/>
                            <a:cs typeface="Times New Roman" panose="020206030504050203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200" b="1" i="1" kern="100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Aptos" panose="020B0004020202020204" pitchFamily="34" charset="0"/>
                                <a:cs typeface="Times New Roman" panose="020206030504050203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1" i="1" kern="100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Aptos" panose="020B0004020202020204" pitchFamily="34" charset="0"/>
                                <a:cs typeface="Times New Roman" panose="02020603050405020304" pitchFamily="18" charset="0"/>
                              </a:rPr>
                              <m:t>𝑴</m:t>
                            </m:r>
                          </m:e>
                          <m:sub>
                            <m:r>
                              <a:rPr lang="es-ES" sz="1200" b="1" i="1" kern="100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Aptos" panose="020B0004020202020204" pitchFamily="34" charset="0"/>
                                <a:cs typeface="Times New Roman" panose="02020603050405020304" pitchFamily="18" charset="0"/>
                              </a:rPr>
                              <m:t>𝑵</m:t>
                            </m:r>
                          </m:sub>
                        </m:sSub>
                        <m:r>
                          <a:rPr lang="es-ES" sz="1200" b="1" i="1" kern="100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Aptos" panose="020B0004020202020204" pitchFamily="34" charset="0"/>
                            <a:cs typeface="Times New Roman" panose="02020603050405020304" pitchFamily="18" charset="0"/>
                          </a:rPr>
                          <m:t>×</m:t>
                        </m:r>
                        <m:r>
                          <a:rPr lang="es-ES" sz="1200" b="1" i="1" kern="100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Aptos" panose="020B0004020202020204" pitchFamily="34" charset="0"/>
                            <a:cs typeface="Times New Roman" panose="02020603050405020304" pitchFamily="18" charset="0"/>
                          </a:rPr>
                          <m:t>𝑷</m:t>
                        </m:r>
                      </m:num>
                      <m:den>
                        <m:r>
                          <a:rPr lang="es-ES" sz="1200" b="1" i="1" kern="100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Aptos" panose="020B0004020202020204" pitchFamily="34" charset="0"/>
                            <a:cs typeface="Times New Roman" panose="02020603050405020304" pitchFamily="18" charset="0"/>
                          </a:rPr>
                          <m:t>𝑹</m:t>
                        </m:r>
                        <m:r>
                          <a:rPr lang="es-ES" sz="1200" b="1" i="1" kern="100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Aptos" panose="020B0004020202020204" pitchFamily="34" charset="0"/>
                            <a:cs typeface="Times New Roman" panose="02020603050405020304" pitchFamily="18" charset="0"/>
                          </a:rPr>
                          <m:t>×</m:t>
                        </m:r>
                        <m:r>
                          <a:rPr lang="es-ES" sz="1200" b="1" i="1" kern="100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Aptos" panose="020B0004020202020204" pitchFamily="34" charset="0"/>
                            <a:cs typeface="Times New Roman" panose="02020603050405020304" pitchFamily="18" charset="0"/>
                          </a:rPr>
                          <m:t>𝑻</m:t>
                        </m:r>
                      </m:den>
                    </m:f>
                  </m:oMath>
                </m:oMathPara>
              </a14:m>
              <a:endParaRPr lang="en-US" sz="1200" kern="100">
                <a:effectLst/>
                <a:latin typeface="Times New Roman" panose="02020603050405020304" pitchFamily="18" charset="0"/>
                <a:ea typeface="Aptos" panose="020B0004020202020204" pitchFamily="34" charset="0"/>
                <a:cs typeface="Times New Roman (Body CS)"/>
              </a:endParaRPr>
            </a:p>
          </xdr:txBody>
        </xdr:sp>
      </mc:Choice>
      <mc:Fallback xmlns="">
        <xdr:sp macro="" textlink="">
          <xdr:nvSpPr>
            <xdr:cNvPr id="3" name="1 CuadroTexto">
              <a:extLst>
                <a:ext uri="{FF2B5EF4-FFF2-40B4-BE49-F238E27FC236}">
                  <a16:creationId xmlns:a16="http://schemas.microsoft.com/office/drawing/2014/main" id="{6FCD718F-AB79-6C46-B3C9-A78BB276C8C3}"/>
                </a:ext>
              </a:extLst>
            </xdr:cNvPr>
            <xdr:cNvSpPr txBox="1"/>
          </xdr:nvSpPr>
          <xdr:spPr>
            <a:xfrm>
              <a:off x="8102600" y="0"/>
              <a:ext cx="4287770" cy="5986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t">
              <a:spAutoFit/>
            </a:bodyPr>
            <a:lstStyle/>
            <a:p>
              <a:pPr>
                <a:lnSpc>
                  <a:spcPct val="115000"/>
                </a:lnSpc>
                <a:spcAft>
                  <a:spcPts val="800"/>
                </a:spcAft>
                <a:buNone/>
              </a:pPr>
              <a:r>
                <a:rPr lang="es-ES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µ𝒈</a:t>
              </a:r>
              <a:r>
                <a:rPr lang="da-DK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 𝑵</a:t>
              </a:r>
              <a:r>
                <a:rPr lang="en-US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_</a:t>
              </a:r>
              <a:r>
                <a:rPr lang="da-DK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𝟐 𝑶.𝑵/𝑳</a:t>
              </a:r>
              <a:r>
                <a:rPr lang="es-ES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=</a:t>
              </a:r>
              <a:r>
                <a:rPr lang="da-DK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𝑵𝟐𝑶(µ𝑳) × </a:t>
              </a:r>
              <a:r>
                <a:rPr lang="en-US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cs typeface="Times New Roman" panose="02020603050405020304" pitchFamily="18" charset="0"/>
                </a:rPr>
                <a:t> (</a:t>
              </a:r>
              <a:r>
                <a:rPr lang="es-ES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𝑴</a:t>
              </a:r>
              <a:r>
                <a:rPr lang="en-US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_</a:t>
              </a:r>
              <a:r>
                <a:rPr lang="es-ES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𝑵×𝑷</a:t>
              </a:r>
              <a:r>
                <a:rPr lang="en-US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)/(</a:t>
              </a:r>
              <a:r>
                <a:rPr lang="es-ES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𝑹×𝑻</a:t>
              </a:r>
              <a:r>
                <a:rPr lang="en-US" sz="1200" b="1" i="0" kern="1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Aptos" panose="020B0004020202020204" pitchFamily="34" charset="0"/>
                  <a:cs typeface="Times New Roman" panose="02020603050405020304" pitchFamily="18" charset="0"/>
                </a:rPr>
                <a:t>)</a:t>
              </a:r>
              <a:endParaRPr lang="en-US" sz="1200" kern="100">
                <a:effectLst/>
                <a:latin typeface="Times New Roman" panose="02020603050405020304" pitchFamily="18" charset="0"/>
                <a:ea typeface="Aptos" panose="020B0004020202020204" pitchFamily="34" charset="0"/>
                <a:cs typeface="Times New Roman (Body CS)"/>
              </a:endParaRP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989F2-ADB9-C241-AD3D-C733791FBC26}">
  <dimension ref="A1:R35"/>
  <sheetViews>
    <sheetView zoomScale="165" workbookViewId="0">
      <selection activeCell="F29" sqref="F29"/>
    </sheetView>
  </sheetViews>
  <sheetFormatPr baseColWidth="10" defaultRowHeight="16" x14ac:dyDescent="0.2"/>
  <cols>
    <col min="6" max="6" width="11.6640625" bestFit="1" customWidth="1"/>
    <col min="7" max="7" width="13.6640625" bestFit="1" customWidth="1"/>
    <col min="8" max="9" width="12.1640625" bestFit="1" customWidth="1"/>
    <col min="11" max="11" width="11.83203125" bestFit="1" customWidth="1"/>
    <col min="12" max="12" width="12.6640625" bestFit="1" customWidth="1"/>
  </cols>
  <sheetData>
    <row r="1" spans="1:18" x14ac:dyDescent="0.2">
      <c r="A1" t="s">
        <v>27</v>
      </c>
      <c r="B1" s="16"/>
    </row>
    <row r="2" spans="1:18" x14ac:dyDescent="0.2">
      <c r="A2" t="s">
        <v>31</v>
      </c>
      <c r="B2">
        <v>21</v>
      </c>
      <c r="G2" t="s">
        <v>16</v>
      </c>
    </row>
    <row r="4" spans="1:18" x14ac:dyDescent="0.2">
      <c r="K4" s="9" t="s">
        <v>19</v>
      </c>
      <c r="L4" s="10" t="s">
        <v>17</v>
      </c>
      <c r="M4" s="6">
        <v>14</v>
      </c>
    </row>
    <row r="5" spans="1:18" x14ac:dyDescent="0.2">
      <c r="K5" s="9" t="s">
        <v>20</v>
      </c>
      <c r="L5" s="10" t="s">
        <v>21</v>
      </c>
      <c r="M5" s="7">
        <v>8.2057500000000005E-2</v>
      </c>
    </row>
    <row r="6" spans="1:18" x14ac:dyDescent="0.2">
      <c r="K6" s="9" t="s">
        <v>22</v>
      </c>
      <c r="L6" s="10" t="s">
        <v>18</v>
      </c>
      <c r="M6" s="8">
        <v>1</v>
      </c>
    </row>
    <row r="7" spans="1:18" x14ac:dyDescent="0.2">
      <c r="C7" s="11"/>
      <c r="D7" s="38" t="s">
        <v>7</v>
      </c>
      <c r="E7" s="38"/>
      <c r="G7" s="14" t="s">
        <v>8</v>
      </c>
      <c r="H7" s="39" t="s">
        <v>9</v>
      </c>
      <c r="I7" s="39"/>
      <c r="K7" s="9" t="s">
        <v>23</v>
      </c>
      <c r="L7" s="9" t="s">
        <v>5</v>
      </c>
      <c r="M7" s="12">
        <f>273+B2</f>
        <v>294</v>
      </c>
    </row>
    <row r="8" spans="1:18" ht="36" x14ac:dyDescent="0.2">
      <c r="A8" s="13" t="s">
        <v>0</v>
      </c>
      <c r="B8" s="13" t="s">
        <v>1</v>
      </c>
      <c r="C8" s="13" t="s">
        <v>2</v>
      </c>
      <c r="D8" s="13" t="s">
        <v>3</v>
      </c>
      <c r="E8" s="13" t="s">
        <v>26</v>
      </c>
      <c r="F8" s="13" t="s">
        <v>4</v>
      </c>
      <c r="G8" s="15" t="s">
        <v>6</v>
      </c>
      <c r="H8" s="15" t="s">
        <v>24</v>
      </c>
      <c r="I8" s="15" t="s">
        <v>25</v>
      </c>
    </row>
    <row r="9" spans="1:18" ht="17" x14ac:dyDescent="0.2">
      <c r="A9" s="1" t="s">
        <v>10</v>
      </c>
      <c r="B9">
        <v>101</v>
      </c>
      <c r="C9" t="s">
        <v>14</v>
      </c>
      <c r="D9">
        <v>191.3</v>
      </c>
      <c r="E9" s="17">
        <v>0.5625</v>
      </c>
      <c r="F9" s="18">
        <v>0</v>
      </c>
      <c r="G9">
        <v>0.32900000000000001</v>
      </c>
      <c r="H9" s="19">
        <f>((G9/1000000)*$M$6)/($M$5*$M$7)</f>
        <v>1.3637359401000748E-8</v>
      </c>
      <c r="I9" s="20">
        <f t="shared" ref="I9:I32" si="0">((H9*$M$4)*1000000)*2</f>
        <v>0.38184606322802095</v>
      </c>
      <c r="L9" s="3"/>
      <c r="M9" s="4"/>
      <c r="N9" s="2"/>
      <c r="O9" s="3"/>
      <c r="P9" s="4"/>
      <c r="Q9" s="2"/>
      <c r="R9" s="5"/>
    </row>
    <row r="10" spans="1:18" ht="17" x14ac:dyDescent="0.2">
      <c r="A10" s="1" t="s">
        <v>11</v>
      </c>
      <c r="B10">
        <v>101</v>
      </c>
      <c r="C10" t="s">
        <v>14</v>
      </c>
      <c r="D10">
        <v>191.3</v>
      </c>
      <c r="E10" s="17">
        <v>0.5625</v>
      </c>
      <c r="F10" s="18">
        <v>0.50000000005820766</v>
      </c>
      <c r="G10">
        <v>0.313</v>
      </c>
      <c r="H10" s="19">
        <f t="shared" ref="H10:H32" si="1">((G10/1000000)*$M$6)/($M$5*$M$7)</f>
        <v>1.2974144354143571E-8</v>
      </c>
      <c r="I10" s="20">
        <f t="shared" si="0"/>
        <v>0.36327604191601998</v>
      </c>
      <c r="L10" s="3"/>
      <c r="M10" s="4"/>
      <c r="N10" s="2"/>
      <c r="O10" s="3"/>
      <c r="P10" s="4"/>
      <c r="Q10" s="2"/>
      <c r="R10" s="5"/>
    </row>
    <row r="11" spans="1:18" ht="17" x14ac:dyDescent="0.2">
      <c r="A11" s="1" t="s">
        <v>12</v>
      </c>
      <c r="B11">
        <v>101</v>
      </c>
      <c r="C11" t="s">
        <v>14</v>
      </c>
      <c r="D11">
        <v>191.3</v>
      </c>
      <c r="E11" s="17">
        <v>0.5625</v>
      </c>
      <c r="F11" s="18">
        <v>0.82444444438442588</v>
      </c>
      <c r="G11">
        <v>0.312</v>
      </c>
      <c r="H11" s="19">
        <f t="shared" si="1"/>
        <v>1.2932693413714996E-8</v>
      </c>
      <c r="I11" s="20">
        <f t="shared" si="0"/>
        <v>0.36211541558401988</v>
      </c>
      <c r="L11" s="3"/>
      <c r="M11" s="5"/>
      <c r="N11" s="2"/>
      <c r="O11" s="3"/>
      <c r="P11" s="4"/>
      <c r="Q11" s="2"/>
      <c r="R11" s="5"/>
    </row>
    <row r="12" spans="1:18" ht="17" x14ac:dyDescent="0.2">
      <c r="A12" s="1" t="s">
        <v>13</v>
      </c>
      <c r="B12">
        <v>101</v>
      </c>
      <c r="C12" t="s">
        <v>14</v>
      </c>
      <c r="D12">
        <v>191.3</v>
      </c>
      <c r="E12" s="17">
        <v>0.5625</v>
      </c>
      <c r="F12" s="18">
        <v>1.3333333333139308</v>
      </c>
      <c r="G12">
        <v>0.32200000000000001</v>
      </c>
      <c r="H12" s="19">
        <f t="shared" si="1"/>
        <v>1.3347202818000733E-8</v>
      </c>
      <c r="I12" s="20">
        <f t="shared" si="0"/>
        <v>0.37372167890402053</v>
      </c>
      <c r="L12" s="3"/>
      <c r="M12" s="4"/>
      <c r="N12" s="2"/>
      <c r="O12" s="3"/>
      <c r="P12" s="4"/>
      <c r="Q12" s="2"/>
      <c r="R12" s="2"/>
    </row>
    <row r="13" spans="1:18" ht="17" x14ac:dyDescent="0.2">
      <c r="A13" s="1" t="s">
        <v>10</v>
      </c>
      <c r="B13">
        <v>102</v>
      </c>
      <c r="C13" t="s">
        <v>15</v>
      </c>
      <c r="D13">
        <v>188.4</v>
      </c>
      <c r="E13" s="17">
        <v>0.5625</v>
      </c>
      <c r="F13" s="18">
        <v>0</v>
      </c>
      <c r="G13">
        <v>0.307</v>
      </c>
      <c r="H13" s="19">
        <f t="shared" si="1"/>
        <v>1.2725438711572127E-8</v>
      </c>
      <c r="I13" s="20">
        <f t="shared" si="0"/>
        <v>0.35631228392401953</v>
      </c>
      <c r="L13" s="3"/>
      <c r="M13" s="4"/>
      <c r="N13" s="2"/>
      <c r="O13" s="3"/>
      <c r="P13" s="4"/>
      <c r="Q13" s="2"/>
      <c r="R13" s="2"/>
    </row>
    <row r="14" spans="1:18" ht="17" x14ac:dyDescent="0.2">
      <c r="A14" s="1" t="s">
        <v>11</v>
      </c>
      <c r="B14">
        <v>102</v>
      </c>
      <c r="C14" t="s">
        <v>15</v>
      </c>
      <c r="D14">
        <v>188.4</v>
      </c>
      <c r="E14" s="17">
        <v>0.5625</v>
      </c>
      <c r="F14" s="18">
        <v>0.46972222218755633</v>
      </c>
      <c r="G14">
        <v>0.32100000000000001</v>
      </c>
      <c r="H14" s="19">
        <f t="shared" si="1"/>
        <v>1.3305751877572161E-8</v>
      </c>
      <c r="I14" s="20">
        <f t="shared" si="0"/>
        <v>0.37256105257202049</v>
      </c>
      <c r="L14" s="3"/>
      <c r="M14" s="4"/>
      <c r="N14" s="2"/>
      <c r="O14" s="3"/>
      <c r="P14" s="4"/>
      <c r="Q14" s="2"/>
      <c r="R14" s="2"/>
    </row>
    <row r="15" spans="1:18" ht="17" x14ac:dyDescent="0.2">
      <c r="A15" s="1" t="s">
        <v>12</v>
      </c>
      <c r="B15">
        <v>102</v>
      </c>
      <c r="C15" t="s">
        <v>15</v>
      </c>
      <c r="D15">
        <v>188.4</v>
      </c>
      <c r="E15" s="17">
        <v>0.5625</v>
      </c>
      <c r="F15" s="18">
        <v>0.85166666668374091</v>
      </c>
      <c r="G15">
        <v>0.311</v>
      </c>
      <c r="H15" s="19">
        <f t="shared" si="1"/>
        <v>1.2891242473286423E-8</v>
      </c>
      <c r="I15" s="20">
        <f t="shared" si="0"/>
        <v>0.36095478925201985</v>
      </c>
      <c r="L15" s="3"/>
      <c r="M15" s="4"/>
      <c r="N15" s="2"/>
      <c r="O15" s="3"/>
      <c r="P15" s="4"/>
      <c r="Q15" s="2"/>
      <c r="R15" s="2"/>
    </row>
    <row r="16" spans="1:18" ht="17" x14ac:dyDescent="0.2">
      <c r="A16" s="1" t="s">
        <v>13</v>
      </c>
      <c r="B16">
        <v>102</v>
      </c>
      <c r="C16" t="s">
        <v>15</v>
      </c>
      <c r="D16">
        <v>188.4</v>
      </c>
      <c r="E16" s="17">
        <v>0.5625</v>
      </c>
      <c r="F16" s="18">
        <v>1.3000000000465661</v>
      </c>
      <c r="G16">
        <v>0.35399999999999998</v>
      </c>
      <c r="H16" s="19">
        <f t="shared" si="1"/>
        <v>1.4673632911715091E-8</v>
      </c>
      <c r="I16" s="20">
        <f t="shared" si="0"/>
        <v>0.41086172152802258</v>
      </c>
      <c r="L16" s="3"/>
      <c r="M16" s="4"/>
      <c r="N16" s="2"/>
      <c r="O16" s="3"/>
      <c r="P16" s="4"/>
      <c r="Q16" s="2"/>
      <c r="R16" s="2"/>
    </row>
    <row r="17" spans="1:18" ht="17" x14ac:dyDescent="0.2">
      <c r="A17" s="1" t="s">
        <v>10</v>
      </c>
      <c r="B17">
        <v>103</v>
      </c>
      <c r="C17" t="s">
        <v>14</v>
      </c>
      <c r="D17">
        <v>191.3</v>
      </c>
      <c r="E17" s="17">
        <v>0.5625</v>
      </c>
      <c r="F17" s="18">
        <v>0</v>
      </c>
      <c r="G17">
        <v>0.28399999999999997</v>
      </c>
      <c r="H17" s="19">
        <f t="shared" si="1"/>
        <v>1.177206708171493E-8</v>
      </c>
      <c r="I17" s="20">
        <f t="shared" si="0"/>
        <v>0.32961787828801803</v>
      </c>
      <c r="L17" s="3"/>
      <c r="M17" s="4"/>
      <c r="N17" s="2"/>
      <c r="O17" s="3"/>
      <c r="P17" s="4"/>
      <c r="Q17" s="2"/>
      <c r="R17" s="2"/>
    </row>
    <row r="18" spans="1:18" ht="17" x14ac:dyDescent="0.2">
      <c r="A18" s="1" t="s">
        <v>11</v>
      </c>
      <c r="B18">
        <v>103</v>
      </c>
      <c r="C18" t="s">
        <v>14</v>
      </c>
      <c r="D18">
        <v>191.3</v>
      </c>
      <c r="E18" s="17">
        <v>0.5625</v>
      </c>
      <c r="F18" s="18">
        <v>0.46000000013737008</v>
      </c>
      <c r="G18">
        <v>0.309</v>
      </c>
      <c r="H18" s="19">
        <f t="shared" si="1"/>
        <v>1.2808340592429273E-8</v>
      </c>
      <c r="I18" s="20">
        <f t="shared" si="0"/>
        <v>0.35863353658801961</v>
      </c>
      <c r="L18" s="3"/>
      <c r="M18" s="4"/>
      <c r="N18" s="2"/>
      <c r="O18" s="3"/>
      <c r="P18" s="4"/>
      <c r="Q18" s="2"/>
      <c r="R18" s="2"/>
    </row>
    <row r="19" spans="1:18" ht="17" x14ac:dyDescent="0.2">
      <c r="A19" s="1" t="s">
        <v>12</v>
      </c>
      <c r="B19">
        <v>103</v>
      </c>
      <c r="C19" t="s">
        <v>14</v>
      </c>
      <c r="D19">
        <v>191.3</v>
      </c>
      <c r="E19" s="17">
        <v>0.5625</v>
      </c>
      <c r="F19" s="18">
        <v>0.88194444455439225</v>
      </c>
      <c r="G19">
        <v>0.30599999999999999</v>
      </c>
      <c r="H19" s="19">
        <f t="shared" si="1"/>
        <v>1.2683987771143554E-8</v>
      </c>
      <c r="I19" s="20">
        <f t="shared" si="0"/>
        <v>0.3551516575920195</v>
      </c>
      <c r="L19" s="3"/>
      <c r="M19" s="4"/>
      <c r="N19" s="2"/>
      <c r="O19" s="3"/>
      <c r="P19" s="4"/>
      <c r="Q19" s="2"/>
      <c r="R19" s="2"/>
    </row>
    <row r="20" spans="1:18" ht="17" x14ac:dyDescent="0.2">
      <c r="A20" s="1" t="s">
        <v>13</v>
      </c>
      <c r="B20">
        <v>103</v>
      </c>
      <c r="C20" t="s">
        <v>14</v>
      </c>
      <c r="D20">
        <v>191.3</v>
      </c>
      <c r="E20" s="17">
        <v>0.5625</v>
      </c>
      <c r="F20" s="18">
        <v>1.2850000000325963</v>
      </c>
      <c r="G20">
        <v>0.30399999999999999</v>
      </c>
      <c r="H20" s="19">
        <f t="shared" si="1"/>
        <v>1.2601085890286406E-8</v>
      </c>
      <c r="I20" s="20">
        <f t="shared" si="0"/>
        <v>0.35283040492801937</v>
      </c>
      <c r="L20" s="3"/>
      <c r="M20" s="4"/>
      <c r="N20" s="2"/>
      <c r="O20" s="3"/>
      <c r="P20" s="4"/>
      <c r="Q20" s="2"/>
      <c r="R20" s="2"/>
    </row>
    <row r="21" spans="1:18" ht="17" x14ac:dyDescent="0.2">
      <c r="A21" s="1" t="s">
        <v>10</v>
      </c>
      <c r="B21">
        <v>104</v>
      </c>
      <c r="C21" t="s">
        <v>15</v>
      </c>
      <c r="D21">
        <v>189.6</v>
      </c>
      <c r="E21" s="17">
        <v>0.5625</v>
      </c>
      <c r="F21" s="18">
        <v>0</v>
      </c>
      <c r="G21">
        <v>0.30199999999999999</v>
      </c>
      <c r="H21" s="19">
        <f t="shared" si="1"/>
        <v>1.2518184009429258E-8</v>
      </c>
      <c r="I21" s="20">
        <f t="shared" si="0"/>
        <v>0.35050915226401919</v>
      </c>
      <c r="L21" s="3"/>
      <c r="M21" s="4"/>
      <c r="N21" s="2"/>
      <c r="O21" s="3"/>
      <c r="P21" s="4"/>
      <c r="Q21" s="2"/>
      <c r="R21" s="2"/>
    </row>
    <row r="22" spans="1:18" ht="17" x14ac:dyDescent="0.2">
      <c r="A22" s="1" t="s">
        <v>11</v>
      </c>
      <c r="B22">
        <v>104</v>
      </c>
      <c r="C22" t="s">
        <v>15</v>
      </c>
      <c r="D22">
        <v>189.6</v>
      </c>
      <c r="E22" s="17">
        <v>0.5625</v>
      </c>
      <c r="F22" s="18">
        <v>0.45722222223412246</v>
      </c>
      <c r="G22">
        <v>0.33100000000000002</v>
      </c>
      <c r="H22" s="19">
        <f t="shared" si="1"/>
        <v>1.3720261281857898E-8</v>
      </c>
      <c r="I22" s="20">
        <f t="shared" si="0"/>
        <v>0.38416731589202113</v>
      </c>
      <c r="L22" s="3"/>
      <c r="M22" s="4"/>
      <c r="N22" s="2"/>
      <c r="O22" s="3"/>
      <c r="P22" s="4"/>
      <c r="Q22" s="2"/>
      <c r="R22" s="2"/>
    </row>
    <row r="23" spans="1:18" ht="17" x14ac:dyDescent="0.2">
      <c r="A23" s="1" t="s">
        <v>12</v>
      </c>
      <c r="B23">
        <v>104</v>
      </c>
      <c r="C23" t="s">
        <v>15</v>
      </c>
      <c r="D23">
        <v>189.6</v>
      </c>
      <c r="E23" s="17">
        <v>0.5625</v>
      </c>
      <c r="F23" s="18">
        <v>0.87222222232958302</v>
      </c>
      <c r="G23">
        <v>0.33300000000000002</v>
      </c>
      <c r="H23" s="19">
        <f t="shared" si="1"/>
        <v>1.3803163162715044E-8</v>
      </c>
      <c r="I23" s="20">
        <f t="shared" si="0"/>
        <v>0.38648856855602126</v>
      </c>
      <c r="L23" s="3"/>
      <c r="M23" s="4"/>
      <c r="N23" s="2"/>
      <c r="O23" s="3"/>
      <c r="P23" s="4"/>
      <c r="Q23" s="2"/>
      <c r="R23" s="2"/>
    </row>
    <row r="24" spans="1:18" ht="17" x14ac:dyDescent="0.2">
      <c r="A24" s="1" t="s">
        <v>13</v>
      </c>
      <c r="B24">
        <v>104</v>
      </c>
      <c r="C24" t="s">
        <v>15</v>
      </c>
      <c r="D24">
        <v>189.6</v>
      </c>
      <c r="E24" s="17">
        <v>0.5625</v>
      </c>
      <c r="F24" s="18">
        <v>1.277777777868323</v>
      </c>
      <c r="G24">
        <v>0.32900000000000001</v>
      </c>
      <c r="H24" s="19">
        <f t="shared" si="1"/>
        <v>1.3637359401000748E-8</v>
      </c>
      <c r="I24" s="20">
        <f t="shared" si="0"/>
        <v>0.38184606322802095</v>
      </c>
      <c r="L24" s="3"/>
      <c r="M24" s="4"/>
      <c r="N24" s="2"/>
      <c r="O24" s="3"/>
      <c r="P24" s="4"/>
      <c r="Q24" s="2"/>
      <c r="R24" s="2"/>
    </row>
    <row r="25" spans="1:18" ht="17" x14ac:dyDescent="0.2">
      <c r="A25" s="1" t="s">
        <v>10</v>
      </c>
      <c r="B25">
        <v>105</v>
      </c>
      <c r="C25" t="s">
        <v>14</v>
      </c>
      <c r="D25">
        <v>190.7</v>
      </c>
      <c r="E25" s="17">
        <v>0.5625</v>
      </c>
      <c r="F25" s="18">
        <v>0</v>
      </c>
      <c r="G25">
        <v>0.308</v>
      </c>
      <c r="H25" s="19">
        <f t="shared" si="1"/>
        <v>1.2766889652000702E-8</v>
      </c>
      <c r="I25" s="20">
        <f t="shared" si="0"/>
        <v>0.35747291025601963</v>
      </c>
      <c r="L25" s="3"/>
      <c r="M25" s="4"/>
      <c r="N25" s="2"/>
      <c r="O25" s="3"/>
      <c r="P25" s="4"/>
      <c r="Q25" s="2"/>
      <c r="R25" s="2"/>
    </row>
    <row r="26" spans="1:18" ht="17" x14ac:dyDescent="0.2">
      <c r="A26" s="1" t="s">
        <v>11</v>
      </c>
      <c r="B26">
        <v>105</v>
      </c>
      <c r="C26" t="s">
        <v>14</v>
      </c>
      <c r="D26">
        <v>190.7</v>
      </c>
      <c r="E26" s="17">
        <v>0.5625</v>
      </c>
      <c r="F26" s="18">
        <v>0.46111111115897074</v>
      </c>
      <c r="G26">
        <v>0.34100000000000003</v>
      </c>
      <c r="H26" s="19">
        <f t="shared" si="1"/>
        <v>1.4134770686143635E-8</v>
      </c>
      <c r="I26" s="20">
        <f t="shared" si="0"/>
        <v>0.39577357921202178</v>
      </c>
      <c r="L26" s="3"/>
      <c r="M26" s="4"/>
      <c r="N26" s="2"/>
      <c r="O26" s="3"/>
      <c r="P26" s="4"/>
      <c r="Q26" s="2"/>
      <c r="R26" s="2"/>
    </row>
    <row r="27" spans="1:18" ht="17" x14ac:dyDescent="0.2">
      <c r="A27" s="1" t="s">
        <v>12</v>
      </c>
      <c r="B27">
        <v>105</v>
      </c>
      <c r="C27" t="s">
        <v>14</v>
      </c>
      <c r="D27">
        <v>190.7</v>
      </c>
      <c r="E27" s="17">
        <v>0.5625</v>
      </c>
      <c r="F27" s="18">
        <v>0.85472222225507721</v>
      </c>
      <c r="G27">
        <v>0.34399999999999997</v>
      </c>
      <c r="H27" s="19">
        <f t="shared" si="1"/>
        <v>1.4259123507429353E-8</v>
      </c>
      <c r="I27" s="20">
        <f t="shared" si="0"/>
        <v>0.39925545820802189</v>
      </c>
      <c r="L27" s="3"/>
      <c r="M27" s="4"/>
      <c r="N27" s="2"/>
      <c r="O27" s="3"/>
      <c r="P27" s="4"/>
      <c r="Q27" s="2"/>
      <c r="R27" s="2"/>
    </row>
    <row r="28" spans="1:18" ht="17" x14ac:dyDescent="0.2">
      <c r="A28" s="1" t="s">
        <v>13</v>
      </c>
      <c r="B28">
        <v>105</v>
      </c>
      <c r="C28" t="s">
        <v>14</v>
      </c>
      <c r="D28">
        <v>190.7</v>
      </c>
      <c r="E28" s="17">
        <v>0.5625</v>
      </c>
      <c r="F28" s="18">
        <v>1.2666666666045785</v>
      </c>
      <c r="G28">
        <v>0.36199999999999999</v>
      </c>
      <c r="H28" s="19">
        <f t="shared" si="1"/>
        <v>1.500524043514368E-8</v>
      </c>
      <c r="I28" s="20">
        <f t="shared" si="0"/>
        <v>0.42014673218402299</v>
      </c>
      <c r="L28" s="3"/>
      <c r="M28" s="4"/>
      <c r="N28" s="2"/>
      <c r="O28" s="3"/>
      <c r="P28" s="4"/>
      <c r="Q28" s="2"/>
      <c r="R28" s="2"/>
    </row>
    <row r="29" spans="1:18" ht="17" x14ac:dyDescent="0.2">
      <c r="A29" s="1" t="s">
        <v>10</v>
      </c>
      <c r="B29">
        <v>106</v>
      </c>
      <c r="C29" t="s">
        <v>15</v>
      </c>
      <c r="D29">
        <v>192.9</v>
      </c>
      <c r="E29" s="17">
        <v>0.5625</v>
      </c>
      <c r="F29" s="18">
        <v>0</v>
      </c>
      <c r="G29">
        <v>0.32100000000000001</v>
      </c>
      <c r="H29" s="19">
        <f t="shared" si="1"/>
        <v>1.3305751877572161E-8</v>
      </c>
      <c r="I29" s="20">
        <f t="shared" si="0"/>
        <v>0.37256105257202049</v>
      </c>
      <c r="L29" s="3"/>
      <c r="M29" s="4"/>
      <c r="N29" s="2"/>
      <c r="O29" s="3"/>
      <c r="P29" s="4"/>
      <c r="Q29" s="2"/>
      <c r="R29" s="2"/>
    </row>
    <row r="30" spans="1:18" ht="17" x14ac:dyDescent="0.2">
      <c r="A30" s="1" t="s">
        <v>11</v>
      </c>
      <c r="B30">
        <v>106</v>
      </c>
      <c r="C30" t="s">
        <v>15</v>
      </c>
      <c r="D30">
        <v>192.9</v>
      </c>
      <c r="E30" s="17">
        <v>0.5625</v>
      </c>
      <c r="F30" s="18">
        <v>0.46111111098434776</v>
      </c>
      <c r="G30">
        <v>0.317</v>
      </c>
      <c r="H30" s="19">
        <f t="shared" si="1"/>
        <v>1.3139948115857864E-8</v>
      </c>
      <c r="I30" s="20">
        <f t="shared" si="0"/>
        <v>0.36791854724402018</v>
      </c>
      <c r="L30" s="3"/>
      <c r="M30" s="4"/>
      <c r="N30" s="2"/>
      <c r="O30" s="3"/>
      <c r="P30" s="4"/>
      <c r="Q30" s="2"/>
      <c r="R30" s="2"/>
    </row>
    <row r="31" spans="1:18" ht="17" x14ac:dyDescent="0.2">
      <c r="A31" s="1" t="s">
        <v>12</v>
      </c>
      <c r="B31">
        <v>106</v>
      </c>
      <c r="C31" t="s">
        <v>15</v>
      </c>
      <c r="D31">
        <v>192.9</v>
      </c>
      <c r="E31" s="17">
        <v>0.5625</v>
      </c>
      <c r="F31" s="18">
        <v>0.83666666649514809</v>
      </c>
      <c r="G31">
        <v>0.32500000000000001</v>
      </c>
      <c r="H31" s="19">
        <f t="shared" si="1"/>
        <v>1.3471555639286454E-8</v>
      </c>
      <c r="I31" s="20">
        <f t="shared" si="0"/>
        <v>0.37720355790002075</v>
      </c>
      <c r="L31" s="3"/>
      <c r="M31" s="4"/>
      <c r="N31" s="2"/>
      <c r="O31" s="3"/>
      <c r="P31" s="4"/>
      <c r="Q31" s="2"/>
      <c r="R31" s="2"/>
    </row>
    <row r="32" spans="1:18" ht="17" x14ac:dyDescent="0.2">
      <c r="A32" s="1" t="s">
        <v>13</v>
      </c>
      <c r="B32">
        <v>106</v>
      </c>
      <c r="C32" t="s">
        <v>15</v>
      </c>
      <c r="D32">
        <v>192.9</v>
      </c>
      <c r="E32" s="17">
        <v>0.5625</v>
      </c>
      <c r="F32" s="18">
        <v>1.2511111110798083</v>
      </c>
      <c r="G32">
        <v>0.315</v>
      </c>
      <c r="H32" s="19">
        <f t="shared" si="1"/>
        <v>1.3057046235000717E-8</v>
      </c>
      <c r="I32" s="20">
        <f t="shared" si="0"/>
        <v>0.36559729458002005</v>
      </c>
      <c r="L32" s="3"/>
      <c r="M32" s="4"/>
      <c r="N32" s="2"/>
      <c r="O32" s="3"/>
      <c r="P32" s="4"/>
      <c r="Q32" s="2"/>
      <c r="R32" s="2"/>
    </row>
    <row r="33" spans="12:18" x14ac:dyDescent="0.2">
      <c r="L33" s="3"/>
      <c r="M33" s="4"/>
      <c r="N33" s="2"/>
      <c r="O33" s="3"/>
      <c r="P33" s="4"/>
      <c r="Q33" s="2"/>
      <c r="R33" s="2"/>
    </row>
    <row r="34" spans="12:18" x14ac:dyDescent="0.2">
      <c r="L34" s="3"/>
      <c r="M34" s="4"/>
      <c r="N34" s="2"/>
      <c r="O34" s="3"/>
      <c r="P34" s="4"/>
      <c r="Q34" s="2"/>
      <c r="R34" s="2"/>
    </row>
    <row r="35" spans="12:18" x14ac:dyDescent="0.2">
      <c r="L35" s="3"/>
      <c r="M35" s="4"/>
      <c r="N35" s="2"/>
      <c r="O35" s="3"/>
      <c r="P35" s="4"/>
      <c r="Q35" s="2"/>
      <c r="R35" s="2"/>
    </row>
  </sheetData>
  <mergeCells count="2">
    <mergeCell ref="D7:E7"/>
    <mergeCell ref="H7:I7"/>
  </mergeCells>
  <phoneticPr fontId="7" type="noConversion"/>
  <conditionalFormatting sqref="M1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{A5915743-0355-BE42-9D25-F43244BD8637}</x14:id>
        </ext>
      </extLst>
    </cfRule>
  </conditionalFormatting>
  <conditionalFormatting sqref="R9:R35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{DF74D014-A1F6-0443-A8BD-435C7C25239A}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5915743-0355-BE42-9D25-F43244BD863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M11</xm:sqref>
        </x14:conditionalFormatting>
        <x14:conditionalFormatting xmlns:xm="http://schemas.microsoft.com/office/excel/2006/main">
          <x14:cfRule type="dataBar" id="{DF74D014-A1F6-0443-A8BD-435C7C25239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R9:R35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C8CC3-22B1-B94C-9A89-2E7D5725ED15}">
  <dimension ref="A1:P37"/>
  <sheetViews>
    <sheetView zoomScale="165" workbookViewId="0">
      <selection activeCell="J8" sqref="J8:Q34"/>
    </sheetView>
  </sheetViews>
  <sheetFormatPr baseColWidth="10" defaultRowHeight="16" x14ac:dyDescent="0.2"/>
  <cols>
    <col min="1" max="1" width="13.33203125" bestFit="1" customWidth="1"/>
    <col min="6" max="6" width="11.6640625" bestFit="1" customWidth="1"/>
    <col min="7" max="7" width="13.6640625" bestFit="1" customWidth="1"/>
    <col min="8" max="9" width="12.1640625" bestFit="1" customWidth="1"/>
    <col min="11" max="11" width="11.83203125" bestFit="1" customWidth="1"/>
    <col min="12" max="12" width="12.6640625" bestFit="1" customWidth="1"/>
  </cols>
  <sheetData>
    <row r="1" spans="1:16" x14ac:dyDescent="0.2">
      <c r="A1" t="s">
        <v>29</v>
      </c>
      <c r="B1" s="16"/>
    </row>
    <row r="2" spans="1:16" x14ac:dyDescent="0.2">
      <c r="A2" t="s">
        <v>31</v>
      </c>
      <c r="B2">
        <v>14.4</v>
      </c>
      <c r="H2" t="s">
        <v>16</v>
      </c>
    </row>
    <row r="4" spans="1:16" x14ac:dyDescent="0.2">
      <c r="K4" s="9" t="s">
        <v>19</v>
      </c>
      <c r="L4" s="10" t="s">
        <v>17</v>
      </c>
      <c r="M4" s="6">
        <v>14</v>
      </c>
    </row>
    <row r="5" spans="1:16" x14ac:dyDescent="0.2">
      <c r="K5" s="9" t="s">
        <v>20</v>
      </c>
      <c r="L5" s="10" t="s">
        <v>21</v>
      </c>
      <c r="M5" s="7">
        <v>8.2057500000000005E-2</v>
      </c>
    </row>
    <row r="6" spans="1:16" x14ac:dyDescent="0.2">
      <c r="K6" s="9" t="s">
        <v>22</v>
      </c>
      <c r="L6" s="10" t="s">
        <v>18</v>
      </c>
      <c r="M6" s="8">
        <v>1</v>
      </c>
    </row>
    <row r="7" spans="1:16" x14ac:dyDescent="0.2">
      <c r="C7" s="11"/>
      <c r="D7" s="38" t="s">
        <v>7</v>
      </c>
      <c r="E7" s="38"/>
      <c r="G7" s="14" t="s">
        <v>8</v>
      </c>
      <c r="H7" s="39" t="s">
        <v>9</v>
      </c>
      <c r="I7" s="39"/>
      <c r="K7" s="9" t="s">
        <v>23</v>
      </c>
      <c r="L7" s="9" t="s">
        <v>5</v>
      </c>
      <c r="M7" s="12">
        <f>273+B2</f>
        <v>287.39999999999998</v>
      </c>
    </row>
    <row r="8" spans="1:16" ht="36" x14ac:dyDescent="0.2">
      <c r="A8" s="13" t="s">
        <v>0</v>
      </c>
      <c r="B8" s="13" t="s">
        <v>1</v>
      </c>
      <c r="C8" s="13" t="s">
        <v>2</v>
      </c>
      <c r="D8" s="13" t="s">
        <v>3</v>
      </c>
      <c r="E8" s="13" t="s">
        <v>26</v>
      </c>
      <c r="F8" s="13" t="s">
        <v>4</v>
      </c>
      <c r="G8" s="15" t="s">
        <v>6</v>
      </c>
      <c r="H8" s="15" t="s">
        <v>24</v>
      </c>
      <c r="I8" s="15" t="s">
        <v>25</v>
      </c>
    </row>
    <row r="9" spans="1:16" ht="17" x14ac:dyDescent="0.2">
      <c r="A9" s="1" t="s">
        <v>10</v>
      </c>
      <c r="B9">
        <v>101</v>
      </c>
      <c r="C9" t="s">
        <v>14</v>
      </c>
      <c r="D9">
        <v>191.3</v>
      </c>
      <c r="E9" s="17">
        <v>0.5625</v>
      </c>
      <c r="F9" s="18">
        <v>0</v>
      </c>
      <c r="G9">
        <v>0.307</v>
      </c>
      <c r="H9" s="19">
        <f>((G9/1000000)*$M$6)/($M$5*$M$7)</f>
        <v>1.3017672168414076E-8</v>
      </c>
      <c r="I9" s="20">
        <f t="shared" ref="I9:I32" si="0">((H9*$M$4)*1000000)*2</f>
        <v>0.36449482071559414</v>
      </c>
      <c r="L9" s="3"/>
      <c r="M9" s="4"/>
      <c r="N9" s="4"/>
      <c r="P9" s="2"/>
    </row>
    <row r="10" spans="1:16" ht="17" x14ac:dyDescent="0.2">
      <c r="A10" s="1" t="s">
        <v>11</v>
      </c>
      <c r="B10">
        <v>101</v>
      </c>
      <c r="C10" t="s">
        <v>14</v>
      </c>
      <c r="D10">
        <v>191.3</v>
      </c>
      <c r="E10" s="17">
        <v>0.5625</v>
      </c>
      <c r="F10" s="18">
        <v>0.47166666673729196</v>
      </c>
      <c r="G10">
        <v>0.309</v>
      </c>
      <c r="H10" s="19">
        <f t="shared" ref="H10:H32" si="1">((G10/1000000)*$M$6)/($M$5*$M$7)</f>
        <v>1.3102477850292995E-8</v>
      </c>
      <c r="I10" s="20">
        <f t="shared" si="0"/>
        <v>0.36686937980820389</v>
      </c>
      <c r="L10" s="3"/>
      <c r="M10" s="4"/>
      <c r="N10" s="4"/>
      <c r="P10" s="2"/>
    </row>
    <row r="11" spans="1:16" ht="17" x14ac:dyDescent="0.2">
      <c r="A11" s="1" t="s">
        <v>12</v>
      </c>
      <c r="B11">
        <v>101</v>
      </c>
      <c r="C11" t="s">
        <v>14</v>
      </c>
      <c r="D11">
        <v>191.3</v>
      </c>
      <c r="E11" s="17">
        <v>0.5625</v>
      </c>
      <c r="F11" s="18">
        <v>1.063055555569008</v>
      </c>
      <c r="G11">
        <v>0.32500000000000001</v>
      </c>
      <c r="H11" s="19">
        <f t="shared" si="1"/>
        <v>1.3780923305324348E-8</v>
      </c>
      <c r="I11" s="20">
        <f t="shared" si="0"/>
        <v>0.38586585254908173</v>
      </c>
      <c r="L11" s="3"/>
      <c r="M11" s="5"/>
      <c r="N11" s="4"/>
      <c r="P11" s="2"/>
    </row>
    <row r="12" spans="1:16" ht="17" x14ac:dyDescent="0.2">
      <c r="A12" s="1" t="s">
        <v>13</v>
      </c>
      <c r="B12">
        <v>101</v>
      </c>
      <c r="C12" t="s">
        <v>14</v>
      </c>
      <c r="D12">
        <v>191.3</v>
      </c>
      <c r="E12" s="17">
        <v>0.5625</v>
      </c>
      <c r="F12" s="18">
        <v>1.5574999999953434</v>
      </c>
      <c r="G12">
        <v>0.33100000000000002</v>
      </c>
      <c r="H12" s="19">
        <f t="shared" si="1"/>
        <v>1.4035340350961108E-8</v>
      </c>
      <c r="I12" s="20">
        <f t="shared" si="0"/>
        <v>0.39298952982691099</v>
      </c>
      <c r="L12" s="3"/>
      <c r="M12" s="4"/>
      <c r="N12" s="4"/>
      <c r="P12" s="2"/>
    </row>
    <row r="13" spans="1:16" ht="17" x14ac:dyDescent="0.2">
      <c r="A13" s="1" t="s">
        <v>10</v>
      </c>
      <c r="B13">
        <v>102</v>
      </c>
      <c r="C13" t="s">
        <v>15</v>
      </c>
      <c r="D13">
        <v>188.4</v>
      </c>
      <c r="E13" s="17">
        <v>0.5625</v>
      </c>
      <c r="F13" s="18">
        <v>0</v>
      </c>
      <c r="G13">
        <v>0.33600000000000002</v>
      </c>
      <c r="H13" s="19">
        <f t="shared" si="1"/>
        <v>1.4247354555658405E-8</v>
      </c>
      <c r="I13" s="20">
        <f t="shared" si="0"/>
        <v>0.39892592755843537</v>
      </c>
      <c r="L13" s="3"/>
      <c r="M13" s="4"/>
      <c r="N13" s="4"/>
      <c r="P13" s="2"/>
    </row>
    <row r="14" spans="1:16" ht="17" x14ac:dyDescent="0.2">
      <c r="A14" s="1" t="s">
        <v>11</v>
      </c>
      <c r="B14">
        <v>102</v>
      </c>
      <c r="C14" t="s">
        <v>15</v>
      </c>
      <c r="D14">
        <v>188.4</v>
      </c>
      <c r="E14" s="17">
        <v>0.5625</v>
      </c>
      <c r="F14" s="18">
        <v>0.45583333336981013</v>
      </c>
      <c r="G14">
        <v>0.33</v>
      </c>
      <c r="H14" s="19">
        <f t="shared" si="1"/>
        <v>1.3992937510021647E-8</v>
      </c>
      <c r="I14" s="20">
        <f t="shared" si="0"/>
        <v>0.39180225028060617</v>
      </c>
      <c r="L14" s="3"/>
      <c r="M14" s="4"/>
      <c r="N14" s="4"/>
      <c r="P14" s="2"/>
    </row>
    <row r="15" spans="1:16" ht="17" x14ac:dyDescent="0.2">
      <c r="A15" s="1" t="s">
        <v>12</v>
      </c>
      <c r="B15">
        <v>102</v>
      </c>
      <c r="C15" t="s">
        <v>15</v>
      </c>
      <c r="D15">
        <v>188.4</v>
      </c>
      <c r="E15" s="17">
        <v>0.5625</v>
      </c>
      <c r="F15" s="18">
        <v>1.0455555554945022</v>
      </c>
      <c r="G15">
        <v>0.32600000000000001</v>
      </c>
      <c r="H15" s="19">
        <f t="shared" si="1"/>
        <v>1.3823326146263808E-8</v>
      </c>
      <c r="I15" s="20">
        <f t="shared" si="0"/>
        <v>0.38705313209538666</v>
      </c>
      <c r="L15" s="3"/>
      <c r="M15" s="4"/>
      <c r="N15" s="4"/>
      <c r="P15" s="2"/>
    </row>
    <row r="16" spans="1:16" ht="17" x14ac:dyDescent="0.2">
      <c r="A16" s="1" t="s">
        <v>13</v>
      </c>
      <c r="B16">
        <v>102</v>
      </c>
      <c r="C16" t="s">
        <v>15</v>
      </c>
      <c r="D16">
        <v>188.4</v>
      </c>
      <c r="E16" s="17">
        <v>0.5625</v>
      </c>
      <c r="F16" s="18">
        <v>1.5419444444705732</v>
      </c>
      <c r="G16">
        <v>0.34399999999999997</v>
      </c>
      <c r="H16" s="19">
        <f t="shared" si="1"/>
        <v>1.4586577283174077E-8</v>
      </c>
      <c r="I16" s="20">
        <f t="shared" si="0"/>
        <v>0.40842416392887421</v>
      </c>
      <c r="L16" s="3"/>
      <c r="M16" s="4"/>
      <c r="N16" s="4"/>
      <c r="P16" s="2"/>
    </row>
    <row r="17" spans="1:16" ht="17" x14ac:dyDescent="0.2">
      <c r="A17" s="1" t="s">
        <v>10</v>
      </c>
      <c r="B17">
        <v>103</v>
      </c>
      <c r="C17" t="s">
        <v>14</v>
      </c>
      <c r="D17">
        <v>191.3</v>
      </c>
      <c r="E17" s="17">
        <v>0.5625</v>
      </c>
      <c r="F17" s="18">
        <v>0</v>
      </c>
      <c r="G17">
        <v>0.313</v>
      </c>
      <c r="H17" s="19">
        <f t="shared" si="1"/>
        <v>1.3272089214050834E-8</v>
      </c>
      <c r="I17" s="20">
        <f t="shared" si="0"/>
        <v>0.37161849799342339</v>
      </c>
      <c r="L17" s="3"/>
      <c r="M17" s="4"/>
      <c r="N17" s="4"/>
      <c r="P17" s="2"/>
    </row>
    <row r="18" spans="1:16" ht="17" x14ac:dyDescent="0.2">
      <c r="A18" s="1" t="s">
        <v>11</v>
      </c>
      <c r="B18">
        <v>103</v>
      </c>
      <c r="C18" t="s">
        <v>14</v>
      </c>
      <c r="D18">
        <v>191.3</v>
      </c>
      <c r="E18" s="17">
        <v>0.5625</v>
      </c>
      <c r="F18" s="18">
        <v>0.44194444437744096</v>
      </c>
      <c r="G18">
        <v>0.34499999999999997</v>
      </c>
      <c r="H18" s="19">
        <f t="shared" si="1"/>
        <v>1.4628980124113538E-8</v>
      </c>
      <c r="I18" s="20">
        <f t="shared" si="0"/>
        <v>0.40961144347517903</v>
      </c>
      <c r="L18" s="3"/>
      <c r="M18" s="3"/>
      <c r="N18" s="4"/>
      <c r="P18" s="2"/>
    </row>
    <row r="19" spans="1:16" ht="17" x14ac:dyDescent="0.2">
      <c r="A19" s="1" t="s">
        <v>12</v>
      </c>
      <c r="B19">
        <v>103</v>
      </c>
      <c r="C19" t="s">
        <v>14</v>
      </c>
      <c r="D19">
        <v>191.3</v>
      </c>
      <c r="E19" s="17">
        <v>0.5625</v>
      </c>
      <c r="F19" s="18">
        <v>1.027499999909196</v>
      </c>
      <c r="G19">
        <v>0.33900000000000002</v>
      </c>
      <c r="H19" s="19">
        <f t="shared" si="1"/>
        <v>1.4374563078476781E-8</v>
      </c>
      <c r="I19" s="20">
        <f t="shared" si="0"/>
        <v>0.40248776619734988</v>
      </c>
      <c r="L19" s="3"/>
      <c r="M19" s="3"/>
      <c r="N19" s="4"/>
      <c r="P19" s="2"/>
    </row>
    <row r="20" spans="1:16" ht="17" x14ac:dyDescent="0.2">
      <c r="A20" s="1" t="s">
        <v>13</v>
      </c>
      <c r="B20">
        <v>103</v>
      </c>
      <c r="C20" t="s">
        <v>14</v>
      </c>
      <c r="D20">
        <v>191.3</v>
      </c>
      <c r="E20" s="17">
        <v>0.5625</v>
      </c>
      <c r="F20" s="18">
        <v>1.5263888887711801</v>
      </c>
      <c r="G20">
        <v>0.33800000000000002</v>
      </c>
      <c r="H20" s="19">
        <f t="shared" si="1"/>
        <v>1.4332160237537324E-8</v>
      </c>
      <c r="I20" s="20">
        <f t="shared" si="0"/>
        <v>0.40130048665104506</v>
      </c>
      <c r="L20" s="3"/>
      <c r="M20" s="3"/>
      <c r="N20" s="4"/>
      <c r="P20" s="2"/>
    </row>
    <row r="21" spans="1:16" ht="17" x14ac:dyDescent="0.2">
      <c r="A21" s="1" t="s">
        <v>10</v>
      </c>
      <c r="B21">
        <v>104</v>
      </c>
      <c r="C21" t="s">
        <v>15</v>
      </c>
      <c r="D21">
        <v>189.6</v>
      </c>
      <c r="E21" s="17">
        <v>0.5625</v>
      </c>
      <c r="F21" s="18">
        <v>0</v>
      </c>
      <c r="G21">
        <v>0.32500000000000001</v>
      </c>
      <c r="H21" s="19">
        <f t="shared" si="1"/>
        <v>1.3780923305324348E-8</v>
      </c>
      <c r="I21" s="20">
        <f t="shared" si="0"/>
        <v>0.38586585254908173</v>
      </c>
      <c r="L21" s="3"/>
      <c r="M21" s="3"/>
      <c r="N21" s="4"/>
      <c r="P21" s="2"/>
    </row>
    <row r="22" spans="1:16" ht="17" x14ac:dyDescent="0.2">
      <c r="A22" s="1" t="s">
        <v>11</v>
      </c>
      <c r="B22">
        <v>104</v>
      </c>
      <c r="C22" t="s">
        <v>15</v>
      </c>
      <c r="D22">
        <v>189.6</v>
      </c>
      <c r="E22" s="17">
        <v>0.5625</v>
      </c>
      <c r="F22" s="18">
        <v>0.42888888873858377</v>
      </c>
      <c r="G22">
        <v>0.32900000000000001</v>
      </c>
      <c r="H22" s="19">
        <f t="shared" si="1"/>
        <v>1.3950534669082187E-8</v>
      </c>
      <c r="I22" s="20">
        <f t="shared" si="0"/>
        <v>0.39061497073430124</v>
      </c>
      <c r="L22" s="3"/>
      <c r="M22" s="3"/>
      <c r="N22" s="4"/>
      <c r="P22" s="2"/>
    </row>
    <row r="23" spans="1:16" ht="17" x14ac:dyDescent="0.2">
      <c r="A23" s="1" t="s">
        <v>12</v>
      </c>
      <c r="B23">
        <v>104</v>
      </c>
      <c r="C23" t="s">
        <v>15</v>
      </c>
      <c r="D23">
        <v>189.6</v>
      </c>
      <c r="E23" s="17">
        <v>0.5625</v>
      </c>
      <c r="F23" s="18">
        <v>1.0133333332487382</v>
      </c>
      <c r="G23">
        <v>0.32600000000000001</v>
      </c>
      <c r="H23" s="19">
        <f t="shared" si="1"/>
        <v>1.3823326146263808E-8</v>
      </c>
      <c r="I23" s="20">
        <f t="shared" si="0"/>
        <v>0.38705313209538666</v>
      </c>
      <c r="L23" s="3"/>
      <c r="M23" s="3"/>
      <c r="N23" s="4"/>
      <c r="P23" s="2"/>
    </row>
    <row r="24" spans="1:16" ht="17" x14ac:dyDescent="0.2">
      <c r="A24" s="1" t="s">
        <v>13</v>
      </c>
      <c r="B24">
        <v>104</v>
      </c>
      <c r="C24" t="s">
        <v>15</v>
      </c>
      <c r="D24">
        <v>189.6</v>
      </c>
      <c r="E24" s="17">
        <v>0.5625</v>
      </c>
      <c r="F24" s="18">
        <v>1.5147222221712582</v>
      </c>
      <c r="G24">
        <v>0.32100000000000001</v>
      </c>
      <c r="H24" s="19">
        <f t="shared" si="1"/>
        <v>1.3611311941566511E-8</v>
      </c>
      <c r="I24" s="20">
        <f t="shared" si="0"/>
        <v>0.38111673436386229</v>
      </c>
      <c r="L24" s="3"/>
      <c r="M24" s="3"/>
      <c r="N24" s="4"/>
      <c r="P24" s="2"/>
    </row>
    <row r="25" spans="1:16" ht="17" x14ac:dyDescent="0.2">
      <c r="A25" s="1" t="s">
        <v>10</v>
      </c>
      <c r="B25">
        <v>105</v>
      </c>
      <c r="C25" t="s">
        <v>14</v>
      </c>
      <c r="D25">
        <v>190.7</v>
      </c>
      <c r="E25" s="17">
        <v>0.5625</v>
      </c>
      <c r="F25" s="18">
        <v>0</v>
      </c>
      <c r="G25">
        <v>0.316</v>
      </c>
      <c r="H25" s="19">
        <f t="shared" si="1"/>
        <v>1.3399297736869214E-8</v>
      </c>
      <c r="I25" s="20">
        <f t="shared" si="0"/>
        <v>0.37518033663233802</v>
      </c>
      <c r="L25" s="3"/>
      <c r="M25" s="3"/>
      <c r="N25" s="4"/>
      <c r="P25" s="2"/>
    </row>
    <row r="26" spans="1:16" ht="17" x14ac:dyDescent="0.2">
      <c r="A26" s="1" t="s">
        <v>11</v>
      </c>
      <c r="B26">
        <v>105</v>
      </c>
      <c r="C26" t="s">
        <v>14</v>
      </c>
      <c r="D26">
        <v>190.7</v>
      </c>
      <c r="E26" s="17">
        <v>0.5625</v>
      </c>
      <c r="F26" s="18">
        <v>0.41416666656732559</v>
      </c>
      <c r="G26">
        <v>0.32900000000000001</v>
      </c>
      <c r="H26" s="19">
        <f t="shared" si="1"/>
        <v>1.3950534669082187E-8</v>
      </c>
      <c r="I26" s="20">
        <f t="shared" si="0"/>
        <v>0.39061497073430124</v>
      </c>
      <c r="L26" s="3"/>
      <c r="M26" s="3"/>
      <c r="N26" s="4"/>
      <c r="P26" s="2"/>
    </row>
    <row r="27" spans="1:16" ht="17" x14ac:dyDescent="0.2">
      <c r="A27" s="1" t="s">
        <v>12</v>
      </c>
      <c r="B27">
        <v>105</v>
      </c>
      <c r="C27" t="s">
        <v>14</v>
      </c>
      <c r="D27">
        <v>190.7</v>
      </c>
      <c r="E27" s="17">
        <v>0.5625</v>
      </c>
      <c r="F27" s="18">
        <v>0.99638888885965571</v>
      </c>
      <c r="G27">
        <v>0.34200000000000003</v>
      </c>
      <c r="H27" s="19">
        <f t="shared" si="1"/>
        <v>1.4501771601295161E-8</v>
      </c>
      <c r="I27" s="20">
        <f t="shared" si="0"/>
        <v>0.40604960483626451</v>
      </c>
      <c r="L27" s="3"/>
      <c r="M27" s="3"/>
      <c r="N27" s="4"/>
      <c r="P27" s="2"/>
    </row>
    <row r="28" spans="1:16" ht="17" x14ac:dyDescent="0.2">
      <c r="A28" s="1" t="s">
        <v>13</v>
      </c>
      <c r="B28">
        <v>105</v>
      </c>
      <c r="C28" t="s">
        <v>14</v>
      </c>
      <c r="D28">
        <v>190.7</v>
      </c>
      <c r="E28" s="17">
        <v>0.5625</v>
      </c>
      <c r="F28" s="18">
        <v>1.4891666665789671</v>
      </c>
      <c r="G28">
        <v>0.34200000000000003</v>
      </c>
      <c r="H28" s="19">
        <f t="shared" si="1"/>
        <v>1.4501771601295161E-8</v>
      </c>
      <c r="I28" s="20">
        <f t="shared" si="0"/>
        <v>0.40604960483626451</v>
      </c>
      <c r="L28" s="3"/>
      <c r="M28" s="3"/>
      <c r="N28" s="4"/>
      <c r="P28" s="2"/>
    </row>
    <row r="29" spans="1:16" ht="17" x14ac:dyDescent="0.2">
      <c r="A29" s="1" t="s">
        <v>10</v>
      </c>
      <c r="B29">
        <v>106</v>
      </c>
      <c r="C29" t="s">
        <v>15</v>
      </c>
      <c r="D29">
        <v>192.9</v>
      </c>
      <c r="E29" s="17">
        <v>0.5625</v>
      </c>
      <c r="F29" s="18">
        <v>0</v>
      </c>
      <c r="G29">
        <v>0.312</v>
      </c>
      <c r="H29" s="19">
        <f t="shared" si="1"/>
        <v>1.3229686373111373E-8</v>
      </c>
      <c r="I29" s="20">
        <f t="shared" si="0"/>
        <v>0.37043121844711846</v>
      </c>
      <c r="L29" s="3"/>
      <c r="M29" s="3"/>
      <c r="N29" s="4"/>
      <c r="P29" s="2"/>
    </row>
    <row r="30" spans="1:16" ht="17" x14ac:dyDescent="0.2">
      <c r="A30" s="1" t="s">
        <v>11</v>
      </c>
      <c r="B30">
        <v>106</v>
      </c>
      <c r="C30" t="s">
        <v>15</v>
      </c>
      <c r="D30">
        <v>192.9</v>
      </c>
      <c r="E30" s="17">
        <v>0.5625</v>
      </c>
      <c r="F30" s="18">
        <v>0.40555555553874001</v>
      </c>
      <c r="G30">
        <v>0.31900000000000001</v>
      </c>
      <c r="H30" s="19">
        <f t="shared" si="1"/>
        <v>1.352650625968759E-8</v>
      </c>
      <c r="I30" s="20">
        <f t="shared" si="0"/>
        <v>0.37874217527125253</v>
      </c>
      <c r="L30" s="3"/>
      <c r="M30" s="3"/>
      <c r="N30" s="4"/>
      <c r="P30" s="2"/>
    </row>
    <row r="31" spans="1:16" ht="17" x14ac:dyDescent="0.2">
      <c r="A31" s="1" t="s">
        <v>12</v>
      </c>
      <c r="B31">
        <v>106</v>
      </c>
      <c r="C31" t="s">
        <v>15</v>
      </c>
      <c r="D31">
        <v>192.9</v>
      </c>
      <c r="E31" s="17">
        <v>0.5625</v>
      </c>
      <c r="F31" s="18">
        <v>0.97777777776354924</v>
      </c>
      <c r="G31">
        <v>0.32500000000000001</v>
      </c>
      <c r="H31" s="19">
        <f t="shared" si="1"/>
        <v>1.3780923305324348E-8</v>
      </c>
      <c r="I31" s="20">
        <f t="shared" si="0"/>
        <v>0.38586585254908173</v>
      </c>
      <c r="L31" s="3"/>
      <c r="M31" s="3"/>
      <c r="N31" s="4"/>
      <c r="P31" s="2"/>
    </row>
    <row r="32" spans="1:16" ht="17" x14ac:dyDescent="0.2">
      <c r="A32" s="1" t="s">
        <v>13</v>
      </c>
      <c r="B32">
        <v>106</v>
      </c>
      <c r="C32" t="s">
        <v>15</v>
      </c>
      <c r="D32">
        <v>192.9</v>
      </c>
      <c r="E32" s="17">
        <v>0.5625</v>
      </c>
      <c r="F32" s="18">
        <v>1.4708333333255723</v>
      </c>
      <c r="G32">
        <v>0.311</v>
      </c>
      <c r="H32" s="19">
        <f t="shared" si="1"/>
        <v>1.3187283532171916E-8</v>
      </c>
      <c r="I32" s="20">
        <f t="shared" si="0"/>
        <v>0.36924393890081364</v>
      </c>
      <c r="L32" s="3"/>
      <c r="M32" s="3"/>
      <c r="N32" s="4"/>
      <c r="P32" s="2"/>
    </row>
    <row r="33" spans="12:16" x14ac:dyDescent="0.2">
      <c r="L33" s="3"/>
      <c r="M33" s="3"/>
      <c r="N33" s="4"/>
      <c r="O33" s="2"/>
      <c r="P33" s="2"/>
    </row>
    <row r="34" spans="12:16" x14ac:dyDescent="0.2">
      <c r="L34" s="3"/>
      <c r="M34" s="3"/>
      <c r="N34" s="4"/>
      <c r="O34" s="5"/>
      <c r="P34" s="5"/>
    </row>
    <row r="35" spans="12:16" x14ac:dyDescent="0.2">
      <c r="L35" s="3"/>
      <c r="M35" s="3"/>
      <c r="N35" s="4"/>
      <c r="O35" s="5"/>
      <c r="P35" s="5"/>
    </row>
    <row r="36" spans="12:16" x14ac:dyDescent="0.2">
      <c r="L36" s="3"/>
      <c r="M36" s="4"/>
    </row>
    <row r="37" spans="12:16" x14ac:dyDescent="0.2">
      <c r="L37" s="3"/>
      <c r="M37" s="4"/>
    </row>
  </sheetData>
  <mergeCells count="2">
    <mergeCell ref="D7:E7"/>
    <mergeCell ref="H7:I7"/>
  </mergeCells>
  <conditionalFormatting sqref="M1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{32FA1BBC-7E27-8F49-B509-44DFF5193570}</x14:id>
        </ext>
      </extLst>
    </cfRule>
  </conditionalFormatting>
  <conditionalFormatting sqref="P9:P35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{8A13F464-5A91-3144-9210-C930AB0361AD}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2FA1BBC-7E27-8F49-B509-44DFF51935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M11</xm:sqref>
        </x14:conditionalFormatting>
        <x14:conditionalFormatting xmlns:xm="http://schemas.microsoft.com/office/excel/2006/main">
          <x14:cfRule type="dataBar" id="{8A13F464-5A91-3144-9210-C930AB0361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P9:P35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539D5-EC77-E345-835D-6FBE4CDF8A1B}">
  <dimension ref="A1:Q38"/>
  <sheetViews>
    <sheetView zoomScale="165" workbookViewId="0">
      <selection activeCell="K8" sqref="K8:R37"/>
    </sheetView>
  </sheetViews>
  <sheetFormatPr baseColWidth="10" defaultRowHeight="16" x14ac:dyDescent="0.2"/>
  <cols>
    <col min="1" max="1" width="13.33203125" bestFit="1" customWidth="1"/>
    <col min="6" max="6" width="11.6640625" bestFit="1" customWidth="1"/>
    <col min="7" max="7" width="13.6640625" bestFit="1" customWidth="1"/>
    <col min="8" max="9" width="12.1640625" bestFit="1" customWidth="1"/>
    <col min="11" max="11" width="11.83203125" bestFit="1" customWidth="1"/>
    <col min="12" max="12" width="12.6640625" bestFit="1" customWidth="1"/>
  </cols>
  <sheetData>
    <row r="1" spans="1:17" x14ac:dyDescent="0.2">
      <c r="A1" t="s">
        <v>28</v>
      </c>
      <c r="B1" s="16"/>
    </row>
    <row r="2" spans="1:17" x14ac:dyDescent="0.2">
      <c r="A2" t="s">
        <v>31</v>
      </c>
      <c r="B2">
        <v>16.600000000000001</v>
      </c>
      <c r="H2" t="s">
        <v>16</v>
      </c>
    </row>
    <row r="4" spans="1:17" x14ac:dyDescent="0.2">
      <c r="K4" s="9" t="s">
        <v>19</v>
      </c>
      <c r="L4" s="10" t="s">
        <v>17</v>
      </c>
      <c r="M4" s="6">
        <v>14</v>
      </c>
    </row>
    <row r="5" spans="1:17" x14ac:dyDescent="0.2">
      <c r="K5" s="9" t="s">
        <v>20</v>
      </c>
      <c r="L5" s="10" t="s">
        <v>21</v>
      </c>
      <c r="M5" s="7">
        <v>8.2057500000000005E-2</v>
      </c>
    </row>
    <row r="6" spans="1:17" x14ac:dyDescent="0.2">
      <c r="K6" s="9" t="s">
        <v>22</v>
      </c>
      <c r="L6" s="10" t="s">
        <v>18</v>
      </c>
      <c r="M6" s="8">
        <v>1</v>
      </c>
    </row>
    <row r="7" spans="1:17" x14ac:dyDescent="0.2">
      <c r="C7" s="11"/>
      <c r="D7" s="38" t="s">
        <v>7</v>
      </c>
      <c r="E7" s="38"/>
      <c r="G7" s="14" t="s">
        <v>8</v>
      </c>
      <c r="H7" s="39" t="s">
        <v>9</v>
      </c>
      <c r="I7" s="39"/>
      <c r="K7" s="9" t="s">
        <v>23</v>
      </c>
      <c r="L7" s="9" t="s">
        <v>5</v>
      </c>
      <c r="M7" s="12">
        <f>273+B2</f>
        <v>289.60000000000002</v>
      </c>
    </row>
    <row r="8" spans="1:17" ht="36" x14ac:dyDescent="0.2">
      <c r="A8" s="13" t="s">
        <v>0</v>
      </c>
      <c r="B8" s="13" t="s">
        <v>1</v>
      </c>
      <c r="C8" s="13" t="s">
        <v>2</v>
      </c>
      <c r="D8" s="13" t="s">
        <v>3</v>
      </c>
      <c r="E8" s="13" t="s">
        <v>26</v>
      </c>
      <c r="F8" s="13" t="s">
        <v>4</v>
      </c>
      <c r="G8" s="15" t="s">
        <v>6</v>
      </c>
      <c r="H8" s="15" t="s">
        <v>24</v>
      </c>
      <c r="I8" s="15" t="s">
        <v>25</v>
      </c>
      <c r="J8" s="15" t="s">
        <v>30</v>
      </c>
    </row>
    <row r="9" spans="1:17" ht="17" x14ac:dyDescent="0.2">
      <c r="A9" s="1" t="s">
        <v>10</v>
      </c>
      <c r="B9">
        <v>101</v>
      </c>
      <c r="C9" t="s">
        <v>14</v>
      </c>
      <c r="D9">
        <v>191.3</v>
      </c>
      <c r="E9" s="17">
        <v>0.5625</v>
      </c>
      <c r="F9" s="18">
        <v>0</v>
      </c>
      <c r="G9">
        <v>0.33100000000000002</v>
      </c>
      <c r="H9" s="19">
        <f>((G9/1000000)*$M$6)/($M$5*$M$7)</f>
        <v>1.3928718290283915E-8</v>
      </c>
      <c r="I9" s="20">
        <f>((H9*$M$4)*1000000)*2</f>
        <v>0.39000411212794961</v>
      </c>
      <c r="J9">
        <f>SLOPE(I9:I12,F9:F12)</f>
        <v>2.5901211288757563E-2</v>
      </c>
      <c r="L9" s="3"/>
      <c r="M9" s="4"/>
      <c r="N9" s="3"/>
      <c r="O9" s="4"/>
      <c r="P9" s="5"/>
      <c r="Q9" s="5"/>
    </row>
    <row r="10" spans="1:17" ht="17" x14ac:dyDescent="0.2">
      <c r="A10" s="1" t="s">
        <v>11</v>
      </c>
      <c r="B10">
        <v>101</v>
      </c>
      <c r="C10" t="s">
        <v>14</v>
      </c>
      <c r="D10">
        <v>191.3</v>
      </c>
      <c r="E10" s="17">
        <v>0.5625</v>
      </c>
      <c r="F10" s="18">
        <v>0.45666666672332212</v>
      </c>
      <c r="G10">
        <v>0.32700000000000001</v>
      </c>
      <c r="H10" s="19">
        <f t="shared" ref="H10:H32" si="0">((G10/1000000)*$M$6)/($M$5*$M$7)</f>
        <v>1.3760395410643019E-8</v>
      </c>
      <c r="I10" s="20">
        <f t="shared" ref="I10:I32" si="1">((H10*$M$4)*1000000)*2</f>
        <v>0.38529107149800457</v>
      </c>
      <c r="L10" s="3"/>
      <c r="M10" s="4"/>
      <c r="N10" s="3"/>
      <c r="O10" s="4"/>
      <c r="P10" s="5"/>
      <c r="Q10" s="5"/>
    </row>
    <row r="11" spans="1:17" ht="17" x14ac:dyDescent="0.2">
      <c r="A11" s="1" t="s">
        <v>12</v>
      </c>
      <c r="B11">
        <v>101</v>
      </c>
      <c r="C11" t="s">
        <v>14</v>
      </c>
      <c r="D11">
        <v>191.3</v>
      </c>
      <c r="E11" s="17">
        <v>0.5625</v>
      </c>
      <c r="F11" s="18">
        <v>0.93388888891786337</v>
      </c>
      <c r="G11">
        <v>0.35</v>
      </c>
      <c r="H11" s="19">
        <f t="shared" si="0"/>
        <v>1.4728251968578155E-8</v>
      </c>
      <c r="I11" s="20">
        <f t="shared" si="1"/>
        <v>0.41239105512018831</v>
      </c>
      <c r="L11" s="2"/>
      <c r="M11" s="5"/>
      <c r="N11" s="3"/>
      <c r="O11" s="4"/>
      <c r="P11" s="5"/>
      <c r="Q11" s="5"/>
    </row>
    <row r="12" spans="1:17" ht="17" x14ac:dyDescent="0.2">
      <c r="A12" s="1" t="s">
        <v>13</v>
      </c>
      <c r="B12">
        <v>101</v>
      </c>
      <c r="C12" t="s">
        <v>14</v>
      </c>
      <c r="D12">
        <v>191.3</v>
      </c>
      <c r="E12" s="17">
        <v>0.5625</v>
      </c>
      <c r="F12" s="18">
        <v>1.4249999999301508</v>
      </c>
      <c r="G12">
        <v>0.35799999999999998</v>
      </c>
      <c r="H12" s="19">
        <f t="shared" si="0"/>
        <v>1.5064897727859941E-8</v>
      </c>
      <c r="I12" s="20">
        <f t="shared" si="1"/>
        <v>0.42181713638007834</v>
      </c>
      <c r="L12" s="3"/>
      <c r="M12" s="4"/>
      <c r="N12" s="3"/>
      <c r="O12" s="4"/>
      <c r="P12" s="5"/>
      <c r="Q12" s="5"/>
    </row>
    <row r="13" spans="1:17" ht="17" x14ac:dyDescent="0.2">
      <c r="A13" s="1" t="s">
        <v>10</v>
      </c>
      <c r="B13">
        <v>102</v>
      </c>
      <c r="C13" t="s">
        <v>15</v>
      </c>
      <c r="D13">
        <v>188.4</v>
      </c>
      <c r="E13" s="17">
        <v>0.5625</v>
      </c>
      <c r="F13" s="18">
        <v>0</v>
      </c>
      <c r="G13">
        <v>0.33900000000000002</v>
      </c>
      <c r="H13" s="19">
        <f t="shared" si="0"/>
        <v>1.42653640495657E-8</v>
      </c>
      <c r="I13" s="20">
        <f t="shared" si="1"/>
        <v>0.39943019338783964</v>
      </c>
      <c r="J13">
        <f>SLOPE(I13:I16,F13:F16)</f>
        <v>2.9406162071061517E-3</v>
      </c>
      <c r="L13" s="3"/>
      <c r="M13" s="4"/>
      <c r="N13" s="3"/>
      <c r="O13" s="4"/>
      <c r="P13" s="5"/>
      <c r="Q13" s="5"/>
    </row>
    <row r="14" spans="1:17" ht="17" x14ac:dyDescent="0.2">
      <c r="A14" s="1" t="s">
        <v>11</v>
      </c>
      <c r="B14">
        <v>102</v>
      </c>
      <c r="C14" t="s">
        <v>15</v>
      </c>
      <c r="D14">
        <v>188.4</v>
      </c>
      <c r="E14" s="17">
        <v>0.5625</v>
      </c>
      <c r="F14" s="18">
        <v>0.43388888885965571</v>
      </c>
      <c r="G14">
        <v>0.35799999999999998</v>
      </c>
      <c r="H14" s="19">
        <f t="shared" si="0"/>
        <v>1.5064897727859941E-8</v>
      </c>
      <c r="I14" s="20">
        <f t="shared" si="1"/>
        <v>0.42181713638007834</v>
      </c>
      <c r="L14" s="3"/>
      <c r="M14" s="4"/>
      <c r="N14" s="3"/>
      <c r="O14" s="4"/>
      <c r="P14" s="5"/>
      <c r="Q14" s="5"/>
    </row>
    <row r="15" spans="1:17" ht="17" x14ac:dyDescent="0.2">
      <c r="A15" s="1" t="s">
        <v>12</v>
      </c>
      <c r="B15">
        <v>102</v>
      </c>
      <c r="C15" t="s">
        <v>15</v>
      </c>
      <c r="D15">
        <v>188.4</v>
      </c>
      <c r="E15" s="17">
        <v>0.5625</v>
      </c>
      <c r="F15" s="18">
        <v>0.91527777764713392</v>
      </c>
      <c r="G15">
        <v>0.35699999999999998</v>
      </c>
      <c r="H15" s="19">
        <f t="shared" si="0"/>
        <v>1.5022817007949718E-8</v>
      </c>
      <c r="I15" s="20">
        <f t="shared" si="1"/>
        <v>0.42063887622259211</v>
      </c>
      <c r="L15" s="3"/>
      <c r="M15" s="4"/>
      <c r="N15" s="3"/>
      <c r="O15" s="4"/>
      <c r="P15" s="5"/>
      <c r="Q15" s="5"/>
    </row>
    <row r="16" spans="1:17" ht="17" x14ac:dyDescent="0.2">
      <c r="A16" s="1" t="s">
        <v>13</v>
      </c>
      <c r="B16">
        <v>102</v>
      </c>
      <c r="C16" t="s">
        <v>15</v>
      </c>
      <c r="D16">
        <v>188.4</v>
      </c>
      <c r="E16" s="17">
        <v>0.5625</v>
      </c>
      <c r="F16" s="18">
        <v>1.4127777776448056</v>
      </c>
      <c r="G16">
        <v>0.34399999999999997</v>
      </c>
      <c r="H16" s="19">
        <f t="shared" si="0"/>
        <v>1.4475767649116814E-8</v>
      </c>
      <c r="I16" s="20">
        <f t="shared" si="1"/>
        <v>0.4053214941752708</v>
      </c>
      <c r="L16" s="3"/>
      <c r="M16" s="4"/>
      <c r="N16" s="3"/>
      <c r="O16" s="4"/>
      <c r="P16" s="5"/>
      <c r="Q16" s="5"/>
    </row>
    <row r="17" spans="1:17" ht="17" x14ac:dyDescent="0.2">
      <c r="A17" s="1" t="s">
        <v>10</v>
      </c>
      <c r="B17">
        <v>103</v>
      </c>
      <c r="C17" t="s">
        <v>14</v>
      </c>
      <c r="D17">
        <v>191.3</v>
      </c>
      <c r="E17" s="17">
        <v>0.5625</v>
      </c>
      <c r="F17" s="18">
        <v>0</v>
      </c>
      <c r="G17">
        <v>0.33800000000000002</v>
      </c>
      <c r="H17" s="19">
        <f t="shared" si="0"/>
        <v>1.4223283329655477E-8</v>
      </c>
      <c r="I17" s="20">
        <f t="shared" si="1"/>
        <v>0.39825193323035335</v>
      </c>
      <c r="J17">
        <f>SLOPE(I17:I20,F17:F20)</f>
        <v>-6.7039958012323009E-3</v>
      </c>
      <c r="L17" s="3"/>
      <c r="M17" s="4"/>
      <c r="N17" s="3"/>
      <c r="O17" s="4"/>
      <c r="P17" s="5"/>
      <c r="Q17" s="5"/>
    </row>
    <row r="18" spans="1:17" ht="17" x14ac:dyDescent="0.2">
      <c r="A18" s="1" t="s">
        <v>11</v>
      </c>
      <c r="B18">
        <v>103</v>
      </c>
      <c r="C18" t="s">
        <v>14</v>
      </c>
      <c r="D18">
        <v>191.3</v>
      </c>
      <c r="E18" s="17">
        <v>0.5625</v>
      </c>
      <c r="F18" s="18">
        <v>0.43083333328831941</v>
      </c>
      <c r="G18">
        <v>0.32900000000000001</v>
      </c>
      <c r="H18" s="19">
        <f t="shared" si="0"/>
        <v>1.3844556850463467E-8</v>
      </c>
      <c r="I18" s="20">
        <f t="shared" si="1"/>
        <v>0.38764759181297709</v>
      </c>
      <c r="L18" s="3"/>
      <c r="M18" s="4"/>
      <c r="N18" s="3"/>
      <c r="O18" s="4"/>
      <c r="P18" s="5"/>
      <c r="Q18" s="5"/>
    </row>
    <row r="19" spans="1:17" ht="17" x14ac:dyDescent="0.2">
      <c r="A19" s="1" t="s">
        <v>12</v>
      </c>
      <c r="B19">
        <v>103</v>
      </c>
      <c r="C19" t="s">
        <v>14</v>
      </c>
      <c r="D19">
        <v>191.3</v>
      </c>
      <c r="E19" s="17">
        <v>0.5625</v>
      </c>
      <c r="F19" s="18">
        <v>0.91416666662553325</v>
      </c>
      <c r="G19">
        <v>0.32200000000000001</v>
      </c>
      <c r="H19" s="19">
        <f t="shared" si="0"/>
        <v>1.3549991811091903E-8</v>
      </c>
      <c r="I19" s="20">
        <f t="shared" si="1"/>
        <v>0.37939977071057329</v>
      </c>
      <c r="L19" s="3"/>
      <c r="M19" s="4"/>
      <c r="N19" s="3"/>
      <c r="O19" s="4"/>
      <c r="P19" s="5"/>
      <c r="Q19" s="5"/>
    </row>
    <row r="20" spans="1:17" ht="17" x14ac:dyDescent="0.2">
      <c r="A20" s="1" t="s">
        <v>13</v>
      </c>
      <c r="B20">
        <v>103</v>
      </c>
      <c r="C20" t="s">
        <v>14</v>
      </c>
      <c r="D20">
        <v>191.3</v>
      </c>
      <c r="E20" s="17">
        <v>0.5625</v>
      </c>
      <c r="F20" s="18">
        <v>1.4108333334443159</v>
      </c>
      <c r="G20">
        <v>0.33100000000000002</v>
      </c>
      <c r="H20" s="19">
        <f t="shared" si="0"/>
        <v>1.3928718290283915E-8</v>
      </c>
      <c r="I20" s="20">
        <f t="shared" si="1"/>
        <v>0.39000411212794961</v>
      </c>
      <c r="L20" s="3"/>
      <c r="M20" s="4"/>
      <c r="N20" s="3"/>
      <c r="O20" s="4"/>
      <c r="P20" s="5"/>
      <c r="Q20" s="5"/>
    </row>
    <row r="21" spans="1:17" ht="17" x14ac:dyDescent="0.2">
      <c r="A21" s="1" t="s">
        <v>10</v>
      </c>
      <c r="B21">
        <v>104</v>
      </c>
      <c r="C21" t="s">
        <v>15</v>
      </c>
      <c r="D21">
        <v>189.6</v>
      </c>
      <c r="E21" s="17">
        <v>0.5625</v>
      </c>
      <c r="F21" s="18">
        <v>0</v>
      </c>
      <c r="G21">
        <v>0.32800000000000001</v>
      </c>
      <c r="H21" s="19">
        <f t="shared" si="0"/>
        <v>1.3802476130553244E-8</v>
      </c>
      <c r="I21" s="20">
        <f t="shared" si="1"/>
        <v>0.38646933165549086</v>
      </c>
      <c r="J21">
        <f>SLOPE(I21:I24,F21:F24)</f>
        <v>-3.5242854138443237E-3</v>
      </c>
      <c r="L21" s="3"/>
      <c r="M21" s="4"/>
      <c r="N21" s="3"/>
      <c r="O21" s="4"/>
      <c r="P21" s="5"/>
      <c r="Q21" s="5"/>
    </row>
    <row r="22" spans="1:17" ht="17" x14ac:dyDescent="0.2">
      <c r="A22" s="1" t="s">
        <v>11</v>
      </c>
      <c r="B22">
        <v>104</v>
      </c>
      <c r="C22" t="s">
        <v>15</v>
      </c>
      <c r="D22">
        <v>189.6</v>
      </c>
      <c r="E22" s="17">
        <v>0.5625</v>
      </c>
      <c r="F22" s="18">
        <v>0.41944444453110918</v>
      </c>
      <c r="G22">
        <v>0.32300000000000001</v>
      </c>
      <c r="H22" s="19">
        <f t="shared" si="0"/>
        <v>1.3592072531002127E-8</v>
      </c>
      <c r="I22" s="20">
        <f t="shared" si="1"/>
        <v>0.38057803086805958</v>
      </c>
      <c r="L22" s="3"/>
      <c r="M22" s="4"/>
      <c r="N22" s="3"/>
      <c r="O22" s="4"/>
      <c r="P22" s="5"/>
      <c r="Q22" s="5"/>
    </row>
    <row r="23" spans="1:17" ht="17" x14ac:dyDescent="0.2">
      <c r="A23" s="1" t="s">
        <v>12</v>
      </c>
      <c r="B23">
        <v>104</v>
      </c>
      <c r="C23" t="s">
        <v>15</v>
      </c>
      <c r="D23">
        <v>189.6</v>
      </c>
      <c r="E23" s="17">
        <v>0.5625</v>
      </c>
      <c r="F23" s="18">
        <v>0.89194444444729015</v>
      </c>
      <c r="G23">
        <v>0.314</v>
      </c>
      <c r="H23" s="19">
        <f t="shared" si="0"/>
        <v>1.3213346051810117E-8</v>
      </c>
      <c r="I23" s="20">
        <f t="shared" si="1"/>
        <v>0.36997368945068326</v>
      </c>
      <c r="L23" s="3"/>
      <c r="M23" s="4"/>
      <c r="N23" s="3"/>
      <c r="O23" s="4"/>
      <c r="P23" s="5"/>
      <c r="Q23" s="5"/>
    </row>
    <row r="24" spans="1:17" ht="17" x14ac:dyDescent="0.2">
      <c r="A24" s="1" t="s">
        <v>13</v>
      </c>
      <c r="B24">
        <v>104</v>
      </c>
      <c r="C24" t="s">
        <v>15</v>
      </c>
      <c r="D24">
        <v>189.6</v>
      </c>
      <c r="E24" s="17">
        <v>0.5625</v>
      </c>
      <c r="F24" s="18">
        <v>1.3838888888130896</v>
      </c>
      <c r="G24">
        <v>0.32600000000000001</v>
      </c>
      <c r="H24" s="19">
        <f t="shared" si="0"/>
        <v>1.3718314690732798E-8</v>
      </c>
      <c r="I24" s="20">
        <f t="shared" si="1"/>
        <v>0.38411281134051833</v>
      </c>
      <c r="L24" s="3"/>
      <c r="M24" s="4"/>
      <c r="N24" s="3"/>
      <c r="O24" s="4"/>
      <c r="P24" s="5"/>
      <c r="Q24" s="5"/>
    </row>
    <row r="25" spans="1:17" ht="17" x14ac:dyDescent="0.2">
      <c r="A25" s="1" t="s">
        <v>10</v>
      </c>
      <c r="B25">
        <v>105</v>
      </c>
      <c r="C25" t="s">
        <v>14</v>
      </c>
      <c r="D25">
        <v>190.7</v>
      </c>
      <c r="E25" s="17">
        <v>0.5625</v>
      </c>
      <c r="F25" s="18">
        <v>0</v>
      </c>
      <c r="G25">
        <v>0.33800000000000002</v>
      </c>
      <c r="H25" s="19">
        <f t="shared" si="0"/>
        <v>1.4223283329655477E-8</v>
      </c>
      <c r="I25" s="20">
        <f t="shared" si="1"/>
        <v>0.39825193323035335</v>
      </c>
      <c r="J25">
        <f>SLOPE(I25:I28,F25:F28)</f>
        <v>-3.3147131095361635E-3</v>
      </c>
      <c r="L25" s="3"/>
      <c r="M25" s="4"/>
      <c r="N25" s="3"/>
      <c r="O25" s="4"/>
      <c r="P25" s="5"/>
      <c r="Q25" s="5"/>
    </row>
    <row r="26" spans="1:17" ht="17" x14ac:dyDescent="0.2">
      <c r="A26" s="1" t="s">
        <v>11</v>
      </c>
      <c r="B26">
        <v>105</v>
      </c>
      <c r="C26" t="s">
        <v>14</v>
      </c>
      <c r="D26">
        <v>190.7</v>
      </c>
      <c r="E26" s="17">
        <v>0.5625</v>
      </c>
      <c r="F26" s="18">
        <v>0.39777777786366642</v>
      </c>
      <c r="G26">
        <v>0.307</v>
      </c>
      <c r="H26" s="19">
        <f t="shared" si="0"/>
        <v>1.2918781012438553E-8</v>
      </c>
      <c r="I26" s="20">
        <f t="shared" si="1"/>
        <v>0.36172586834827947</v>
      </c>
      <c r="L26" s="3"/>
      <c r="M26" s="4"/>
      <c r="N26" s="3"/>
      <c r="O26" s="4"/>
      <c r="P26" s="5"/>
      <c r="Q26" s="5"/>
    </row>
    <row r="27" spans="1:17" ht="17" x14ac:dyDescent="0.2">
      <c r="A27" s="1" t="s">
        <v>12</v>
      </c>
      <c r="B27">
        <v>105</v>
      </c>
      <c r="C27" t="s">
        <v>14</v>
      </c>
      <c r="D27">
        <v>190.7</v>
      </c>
      <c r="E27" s="17">
        <v>0.5625</v>
      </c>
      <c r="F27" s="18">
        <v>0.87111111113335937</v>
      </c>
      <c r="G27">
        <v>0.33600000000000002</v>
      </c>
      <c r="H27" s="19">
        <f t="shared" si="0"/>
        <v>1.4139121889835031E-8</v>
      </c>
      <c r="I27" s="20">
        <f t="shared" si="1"/>
        <v>0.39589541291538083</v>
      </c>
      <c r="L27" s="3"/>
      <c r="M27" s="4"/>
      <c r="N27" s="3"/>
      <c r="O27" s="4"/>
      <c r="P27" s="5"/>
      <c r="Q27" s="5"/>
    </row>
    <row r="28" spans="1:17" ht="17" x14ac:dyDescent="0.2">
      <c r="A28" s="1" t="s">
        <v>13</v>
      </c>
      <c r="B28">
        <v>105</v>
      </c>
      <c r="C28" t="s">
        <v>14</v>
      </c>
      <c r="D28">
        <v>190.7</v>
      </c>
      <c r="E28" s="17">
        <v>0.5625</v>
      </c>
      <c r="F28" s="18">
        <v>1.3641666666953824</v>
      </c>
      <c r="G28">
        <v>0.32300000000000001</v>
      </c>
      <c r="H28" s="19">
        <f t="shared" si="0"/>
        <v>1.3592072531002127E-8</v>
      </c>
      <c r="I28" s="20">
        <f t="shared" si="1"/>
        <v>0.38057803086805958</v>
      </c>
      <c r="L28" s="3"/>
      <c r="M28" s="4"/>
      <c r="N28" s="3"/>
      <c r="O28" s="4"/>
      <c r="P28" s="5"/>
      <c r="Q28" s="5"/>
    </row>
    <row r="29" spans="1:17" ht="17" x14ac:dyDescent="0.2">
      <c r="A29" s="1" t="s">
        <v>10</v>
      </c>
      <c r="B29">
        <v>106</v>
      </c>
      <c r="C29" t="s">
        <v>15</v>
      </c>
      <c r="D29">
        <v>192.9</v>
      </c>
      <c r="E29" s="17">
        <v>0.5625</v>
      </c>
      <c r="F29" s="18">
        <v>0</v>
      </c>
      <c r="G29">
        <v>0.307</v>
      </c>
      <c r="H29" s="19">
        <f t="shared" si="0"/>
        <v>1.2918781012438553E-8</v>
      </c>
      <c r="I29" s="20">
        <f t="shared" si="1"/>
        <v>0.36172586834827947</v>
      </c>
      <c r="J29">
        <f>SLOPE(I29:I32,F29:F32)</f>
        <v>5.0325634515327291E-3</v>
      </c>
      <c r="L29" s="3"/>
      <c r="M29" s="4"/>
      <c r="N29" s="3"/>
      <c r="O29" s="4"/>
      <c r="P29" s="5"/>
      <c r="Q29" s="5"/>
    </row>
    <row r="30" spans="1:17" ht="17" x14ac:dyDescent="0.2">
      <c r="A30" s="1" t="s">
        <v>11</v>
      </c>
      <c r="B30">
        <v>106</v>
      </c>
      <c r="C30" t="s">
        <v>15</v>
      </c>
      <c r="D30">
        <v>192.9</v>
      </c>
      <c r="E30" s="17">
        <v>0.5625</v>
      </c>
      <c r="F30" s="18">
        <v>0.3941666666069068</v>
      </c>
      <c r="G30">
        <v>0.31</v>
      </c>
      <c r="H30" s="19">
        <f t="shared" si="0"/>
        <v>1.3045023172169223E-8</v>
      </c>
      <c r="I30" s="20">
        <f t="shared" si="1"/>
        <v>0.36526064882073822</v>
      </c>
      <c r="L30" s="3"/>
      <c r="M30" s="4"/>
      <c r="N30" s="3"/>
      <c r="O30" s="4"/>
      <c r="P30" s="5"/>
      <c r="Q30" s="5"/>
    </row>
    <row r="31" spans="1:17" ht="17" x14ac:dyDescent="0.2">
      <c r="A31" s="1" t="s">
        <v>12</v>
      </c>
      <c r="B31">
        <v>106</v>
      </c>
      <c r="C31" t="s">
        <v>15</v>
      </c>
      <c r="D31">
        <v>192.9</v>
      </c>
      <c r="E31" s="17">
        <v>0.5625</v>
      </c>
      <c r="F31" s="18">
        <v>0.86194444441935048</v>
      </c>
      <c r="G31">
        <v>0.33500000000000002</v>
      </c>
      <c r="H31" s="19">
        <f t="shared" si="0"/>
        <v>1.4097041169924807E-8</v>
      </c>
      <c r="I31" s="20">
        <f t="shared" si="1"/>
        <v>0.3947171527578946</v>
      </c>
      <c r="L31" s="3"/>
      <c r="M31" s="4"/>
      <c r="N31" s="3"/>
      <c r="O31" s="4"/>
      <c r="P31" s="5"/>
      <c r="Q31" s="5"/>
    </row>
    <row r="32" spans="1:17" ht="17" x14ac:dyDescent="0.2">
      <c r="A32" s="1" t="s">
        <v>13</v>
      </c>
      <c r="B32">
        <v>106</v>
      </c>
      <c r="C32" t="s">
        <v>15</v>
      </c>
      <c r="D32">
        <v>192.9</v>
      </c>
      <c r="E32" s="17">
        <v>0.5625</v>
      </c>
      <c r="F32" s="18">
        <v>1.3536111111170612</v>
      </c>
      <c r="G32">
        <v>0.30599999999999999</v>
      </c>
      <c r="H32" s="19">
        <f t="shared" si="0"/>
        <v>1.2876700292528331E-8</v>
      </c>
      <c r="I32" s="20">
        <f t="shared" si="1"/>
        <v>0.36054760819079323</v>
      </c>
      <c r="L32" s="3"/>
      <c r="M32" s="4"/>
      <c r="N32" s="3"/>
      <c r="O32" s="4"/>
      <c r="P32" s="5"/>
      <c r="Q32" s="5"/>
    </row>
    <row r="33" spans="12:17" x14ac:dyDescent="0.2">
      <c r="L33" s="3"/>
      <c r="M33" s="4"/>
      <c r="N33" s="3"/>
      <c r="O33" s="4"/>
      <c r="P33" s="5"/>
      <c r="Q33" s="5"/>
    </row>
    <row r="34" spans="12:17" x14ac:dyDescent="0.2">
      <c r="L34" s="3"/>
      <c r="M34" s="4"/>
      <c r="N34" s="3"/>
      <c r="O34" s="4"/>
      <c r="P34" s="5"/>
      <c r="Q34" s="5"/>
    </row>
    <row r="35" spans="12:17" x14ac:dyDescent="0.2">
      <c r="L35" s="3"/>
      <c r="M35" s="4"/>
      <c r="N35" s="3"/>
      <c r="O35" s="4"/>
      <c r="P35" s="5"/>
      <c r="Q35" s="5"/>
    </row>
    <row r="36" spans="12:17" x14ac:dyDescent="0.2">
      <c r="L36" s="3"/>
      <c r="M36" s="4"/>
      <c r="N36" s="5"/>
      <c r="O36" s="5"/>
    </row>
    <row r="37" spans="12:17" x14ac:dyDescent="0.2">
      <c r="L37" s="3"/>
      <c r="M37" s="4"/>
      <c r="N37" s="5"/>
      <c r="O37" s="5"/>
    </row>
    <row r="38" spans="12:17" x14ac:dyDescent="0.2">
      <c r="L38" s="3"/>
      <c r="M38" s="4"/>
      <c r="N38" s="5"/>
      <c r="O38" s="5"/>
    </row>
  </sheetData>
  <mergeCells count="2">
    <mergeCell ref="D7:E7"/>
    <mergeCell ref="H7:I7"/>
  </mergeCells>
  <conditionalFormatting sqref="M1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{6505A75B-C6B4-3240-AB28-037686AA390C}</x14:id>
        </ext>
      </extLst>
    </cfRule>
  </conditionalFormatting>
  <conditionalFormatting sqref="O36:O38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{D1F6AAF3-7DE5-094B-AF38-03E5BBA17280}</x14:id>
        </ext>
      </extLst>
    </cfRule>
  </conditionalFormatting>
  <conditionalFormatting sqref="Q9:Q35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{C664EA1D-A185-6B46-9E0C-010D29ECA561}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505A75B-C6B4-3240-AB28-037686AA390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M11</xm:sqref>
        </x14:conditionalFormatting>
        <x14:conditionalFormatting xmlns:xm="http://schemas.microsoft.com/office/excel/2006/main">
          <x14:cfRule type="dataBar" id="{D1F6AAF3-7DE5-094B-AF38-03E5BBA1728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O36:O38</xm:sqref>
        </x14:conditionalFormatting>
        <x14:conditionalFormatting xmlns:xm="http://schemas.microsoft.com/office/excel/2006/main">
          <x14:cfRule type="dataBar" id="{C664EA1D-A185-6B46-9E0C-010D29ECA56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Q9:Q35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FA6B-B199-E54A-8020-7242E9B73D07}">
  <dimension ref="A1:Q38"/>
  <sheetViews>
    <sheetView zoomScale="165" workbookViewId="0">
      <selection activeCell="B39" sqref="B39"/>
    </sheetView>
  </sheetViews>
  <sheetFormatPr baseColWidth="10" defaultRowHeight="16" x14ac:dyDescent="0.2"/>
  <cols>
    <col min="1" max="1" width="13.33203125" bestFit="1" customWidth="1"/>
    <col min="6" max="6" width="11.6640625" bestFit="1" customWidth="1"/>
    <col min="7" max="7" width="13.6640625" bestFit="1" customWidth="1"/>
    <col min="8" max="9" width="12.1640625" bestFit="1" customWidth="1"/>
    <col min="11" max="11" width="11.83203125" bestFit="1" customWidth="1"/>
    <col min="12" max="12" width="12.6640625" bestFit="1" customWidth="1"/>
  </cols>
  <sheetData>
    <row r="1" spans="1:17" x14ac:dyDescent="0.2">
      <c r="A1" t="s">
        <v>39</v>
      </c>
      <c r="B1" s="16"/>
    </row>
    <row r="2" spans="1:17" x14ac:dyDescent="0.2">
      <c r="A2" t="s">
        <v>31</v>
      </c>
      <c r="B2">
        <v>15.5</v>
      </c>
      <c r="H2" t="s">
        <v>16</v>
      </c>
    </row>
    <row r="4" spans="1:17" x14ac:dyDescent="0.2">
      <c r="K4" s="9" t="s">
        <v>19</v>
      </c>
      <c r="L4" s="10" t="s">
        <v>17</v>
      </c>
      <c r="M4" s="6">
        <v>14</v>
      </c>
    </row>
    <row r="5" spans="1:17" x14ac:dyDescent="0.2">
      <c r="K5" s="9" t="s">
        <v>20</v>
      </c>
      <c r="L5" s="10" t="s">
        <v>21</v>
      </c>
      <c r="M5" s="7">
        <v>8.2057500000000005E-2</v>
      </c>
    </row>
    <row r="6" spans="1:17" x14ac:dyDescent="0.2">
      <c r="K6" s="9" t="s">
        <v>22</v>
      </c>
      <c r="L6" s="10" t="s">
        <v>18</v>
      </c>
      <c r="M6" s="8">
        <v>1</v>
      </c>
    </row>
    <row r="7" spans="1:17" x14ac:dyDescent="0.2">
      <c r="C7" s="11"/>
      <c r="D7" s="38" t="s">
        <v>7</v>
      </c>
      <c r="E7" s="38"/>
      <c r="G7" s="14" t="s">
        <v>8</v>
      </c>
      <c r="H7" s="39" t="s">
        <v>9</v>
      </c>
      <c r="I7" s="39"/>
      <c r="K7" s="9" t="s">
        <v>23</v>
      </c>
      <c r="L7" s="9" t="s">
        <v>5</v>
      </c>
      <c r="M7" s="12">
        <f>273+B2</f>
        <v>288.5</v>
      </c>
    </row>
    <row r="8" spans="1:17" ht="36" x14ac:dyDescent="0.2">
      <c r="A8" s="13" t="s">
        <v>0</v>
      </c>
      <c r="B8" s="13" t="s">
        <v>1</v>
      </c>
      <c r="C8" s="13" t="s">
        <v>2</v>
      </c>
      <c r="D8" s="13" t="s">
        <v>3</v>
      </c>
      <c r="E8" s="13" t="s">
        <v>26</v>
      </c>
      <c r="F8" s="13" t="s">
        <v>4</v>
      </c>
      <c r="G8" s="15" t="s">
        <v>6</v>
      </c>
      <c r="H8" s="15" t="s">
        <v>24</v>
      </c>
      <c r="I8" s="15" t="s">
        <v>25</v>
      </c>
      <c r="J8" s="42"/>
    </row>
    <row r="9" spans="1:17" ht="17" x14ac:dyDescent="0.2">
      <c r="A9" s="1" t="s">
        <v>10</v>
      </c>
      <c r="B9">
        <v>101</v>
      </c>
      <c r="C9" t="s">
        <v>14</v>
      </c>
      <c r="D9">
        <v>191.3</v>
      </c>
      <c r="E9" s="17">
        <v>0.5625</v>
      </c>
      <c r="F9" s="18">
        <v>0</v>
      </c>
      <c r="G9">
        <v>0.32100000000000001</v>
      </c>
      <c r="H9" s="19">
        <f>((G9/1000000)*$M$6)/($M$5*$M$7)</f>
        <v>1.3559414391702653E-8</v>
      </c>
      <c r="I9" s="20">
        <f>((H9*$M$4)*1000000)*2</f>
        <v>0.37966360296767432</v>
      </c>
      <c r="L9" s="3"/>
      <c r="M9" s="4"/>
      <c r="N9" s="3"/>
      <c r="O9" s="4"/>
      <c r="P9" s="5"/>
      <c r="Q9" s="5"/>
    </row>
    <row r="10" spans="1:17" ht="17" x14ac:dyDescent="0.2">
      <c r="A10" s="1" t="s">
        <v>11</v>
      </c>
      <c r="B10">
        <v>101</v>
      </c>
      <c r="C10" t="s">
        <v>14</v>
      </c>
      <c r="D10">
        <v>191.3</v>
      </c>
      <c r="E10" s="17">
        <v>0.5625</v>
      </c>
      <c r="F10" s="18">
        <v>0.50750000006519258</v>
      </c>
      <c r="G10">
        <v>0.36499999999999999</v>
      </c>
      <c r="H10" s="19">
        <f t="shared" ref="H10:H32" si="0">((G10/1000000)*$M$6)/($M$5*$M$7)</f>
        <v>1.541802571019149E-8</v>
      </c>
      <c r="I10" s="20">
        <f t="shared" ref="I10:I32" si="1">((H10*$M$4)*1000000)*2</f>
        <v>0.43170471988536174</v>
      </c>
      <c r="L10" s="3"/>
      <c r="M10" s="4"/>
      <c r="N10" s="3"/>
      <c r="O10" s="4"/>
      <c r="P10" s="5"/>
      <c r="Q10" s="5"/>
    </row>
    <row r="11" spans="1:17" ht="17" x14ac:dyDescent="0.2">
      <c r="A11" s="1" t="s">
        <v>12</v>
      </c>
      <c r="B11">
        <v>101</v>
      </c>
      <c r="C11" t="s">
        <v>14</v>
      </c>
      <c r="D11">
        <v>191.3</v>
      </c>
      <c r="E11" s="17">
        <v>0.5625</v>
      </c>
      <c r="F11" s="18">
        <v>0.96305555559229106</v>
      </c>
      <c r="G11">
        <v>0.35399999999999998</v>
      </c>
      <c r="H11" s="19">
        <f t="shared" si="0"/>
        <v>1.4953372880569279E-8</v>
      </c>
      <c r="I11" s="20">
        <f t="shared" si="1"/>
        <v>0.41869444065593986</v>
      </c>
      <c r="L11" s="2"/>
      <c r="M11" s="5"/>
      <c r="N11" s="3"/>
      <c r="O11" s="4"/>
      <c r="P11" s="5"/>
      <c r="Q11" s="5"/>
    </row>
    <row r="12" spans="1:17" ht="17" x14ac:dyDescent="0.2">
      <c r="A12" s="1" t="s">
        <v>13</v>
      </c>
      <c r="B12">
        <v>101</v>
      </c>
      <c r="C12" t="s">
        <v>14</v>
      </c>
      <c r="D12">
        <v>191.3</v>
      </c>
      <c r="E12" s="17">
        <v>0.5625</v>
      </c>
      <c r="F12" s="18">
        <v>1.5075000000069849</v>
      </c>
      <c r="G12">
        <v>0.33600000000000002</v>
      </c>
      <c r="H12" s="19">
        <f t="shared" si="0"/>
        <v>1.4193031886642029E-8</v>
      </c>
      <c r="I12" s="20">
        <f t="shared" si="1"/>
        <v>0.39740489282597685</v>
      </c>
      <c r="L12" s="3"/>
      <c r="M12" s="4"/>
      <c r="N12" s="3"/>
      <c r="O12" s="4"/>
      <c r="P12" s="5"/>
      <c r="Q12" s="5"/>
    </row>
    <row r="13" spans="1:17" ht="17" x14ac:dyDescent="0.2">
      <c r="A13" s="1" t="s">
        <v>10</v>
      </c>
      <c r="B13">
        <v>102</v>
      </c>
      <c r="C13" t="s">
        <v>15</v>
      </c>
      <c r="D13">
        <v>188.4</v>
      </c>
      <c r="E13" s="17">
        <v>0.5625</v>
      </c>
      <c r="F13" s="18">
        <v>0</v>
      </c>
      <c r="G13">
        <v>0.33300000000000002</v>
      </c>
      <c r="H13" s="19">
        <f t="shared" si="0"/>
        <v>1.4066308387654155E-8</v>
      </c>
      <c r="I13" s="20">
        <f t="shared" si="1"/>
        <v>0.39385663485431632</v>
      </c>
      <c r="L13" s="3"/>
      <c r="M13" s="4"/>
      <c r="N13" s="3"/>
      <c r="O13" s="4"/>
      <c r="P13" s="5"/>
      <c r="Q13" s="5"/>
    </row>
    <row r="14" spans="1:17" ht="17" x14ac:dyDescent="0.2">
      <c r="A14" s="1" t="s">
        <v>11</v>
      </c>
      <c r="B14">
        <v>102</v>
      </c>
      <c r="C14" t="s">
        <v>15</v>
      </c>
      <c r="D14">
        <v>188.4</v>
      </c>
      <c r="E14" s="17">
        <v>0.5625</v>
      </c>
      <c r="F14" s="18">
        <v>0.49083333334419876</v>
      </c>
      <c r="G14">
        <v>0.35</v>
      </c>
      <c r="H14" s="19">
        <f t="shared" si="0"/>
        <v>1.4784408215252112E-8</v>
      </c>
      <c r="I14" s="20">
        <f t="shared" si="1"/>
        <v>0.41396343002705915</v>
      </c>
      <c r="L14" s="3"/>
      <c r="M14" s="4"/>
      <c r="N14" s="3"/>
      <c r="O14" s="4"/>
      <c r="P14" s="5"/>
      <c r="Q14" s="5"/>
    </row>
    <row r="15" spans="1:17" ht="17" x14ac:dyDescent="0.2">
      <c r="A15" s="1" t="s">
        <v>12</v>
      </c>
      <c r="B15">
        <v>102</v>
      </c>
      <c r="C15" t="s">
        <v>15</v>
      </c>
      <c r="D15">
        <v>188.4</v>
      </c>
      <c r="E15" s="17">
        <v>0.5625</v>
      </c>
      <c r="F15" s="18">
        <v>0.94916666659992188</v>
      </c>
      <c r="G15">
        <v>0.35499999999999998</v>
      </c>
      <c r="H15" s="19">
        <f t="shared" si="0"/>
        <v>1.499561404689857E-8</v>
      </c>
      <c r="I15" s="20">
        <f t="shared" si="1"/>
        <v>0.41987719331315992</v>
      </c>
      <c r="L15" s="3"/>
      <c r="M15" s="4"/>
      <c r="N15" s="3"/>
      <c r="O15" s="4"/>
      <c r="P15" s="5"/>
      <c r="Q15" s="5"/>
    </row>
    <row r="16" spans="1:17" ht="17" x14ac:dyDescent="0.2">
      <c r="A16" s="1" t="s">
        <v>13</v>
      </c>
      <c r="B16">
        <v>102</v>
      </c>
      <c r="C16" t="s">
        <v>15</v>
      </c>
      <c r="D16">
        <v>188.4</v>
      </c>
      <c r="E16" s="17">
        <v>0.5625</v>
      </c>
      <c r="F16" s="18">
        <v>1.4908333332859911</v>
      </c>
      <c r="G16">
        <v>0.34200000000000003</v>
      </c>
      <c r="H16" s="19">
        <f t="shared" si="0"/>
        <v>1.4446478884617779E-8</v>
      </c>
      <c r="I16" s="20">
        <f t="shared" si="1"/>
        <v>0.4045014087692978</v>
      </c>
      <c r="L16" s="3"/>
      <c r="M16" s="4"/>
      <c r="N16" s="3"/>
      <c r="O16" s="4"/>
      <c r="P16" s="5"/>
      <c r="Q16" s="5"/>
    </row>
    <row r="17" spans="1:17" ht="17" x14ac:dyDescent="0.2">
      <c r="A17" s="1" t="s">
        <v>10</v>
      </c>
      <c r="B17">
        <v>103</v>
      </c>
      <c r="C17" t="s">
        <v>14</v>
      </c>
      <c r="D17">
        <v>191.3</v>
      </c>
      <c r="E17" s="17">
        <v>0.5625</v>
      </c>
      <c r="F17" s="18">
        <v>0</v>
      </c>
      <c r="G17">
        <v>0.32600000000000001</v>
      </c>
      <c r="H17" s="19">
        <f t="shared" si="0"/>
        <v>1.3770620223349113E-8</v>
      </c>
      <c r="I17" s="20">
        <f t="shared" si="1"/>
        <v>0.38557736625377514</v>
      </c>
      <c r="L17" s="3"/>
      <c r="M17" s="4"/>
      <c r="N17" s="3"/>
      <c r="O17" s="4"/>
      <c r="P17" s="5"/>
      <c r="Q17" s="5"/>
    </row>
    <row r="18" spans="1:17" ht="17" x14ac:dyDescent="0.2">
      <c r="A18" s="1" t="s">
        <v>11</v>
      </c>
      <c r="B18">
        <v>103</v>
      </c>
      <c r="C18" t="s">
        <v>14</v>
      </c>
      <c r="D18">
        <v>191.3</v>
      </c>
      <c r="E18" s="17">
        <v>0.5625</v>
      </c>
      <c r="F18" s="18">
        <v>0.47666666668374091</v>
      </c>
      <c r="G18">
        <v>0.36499999999999999</v>
      </c>
      <c r="H18" s="19">
        <f t="shared" si="0"/>
        <v>1.541802571019149E-8</v>
      </c>
      <c r="I18" s="20">
        <f t="shared" si="1"/>
        <v>0.43170471988536174</v>
      </c>
      <c r="L18" s="3"/>
      <c r="M18" s="4"/>
      <c r="N18" s="3"/>
      <c r="O18" s="4"/>
      <c r="P18" s="5"/>
      <c r="Q18" s="5"/>
    </row>
    <row r="19" spans="1:17" ht="17" x14ac:dyDescent="0.2">
      <c r="A19" s="1" t="s">
        <v>12</v>
      </c>
      <c r="B19">
        <v>103</v>
      </c>
      <c r="C19" t="s">
        <v>14</v>
      </c>
      <c r="D19">
        <v>191.3</v>
      </c>
      <c r="E19" s="17">
        <v>0.5625</v>
      </c>
      <c r="F19" s="18">
        <v>0.93638888880377635</v>
      </c>
      <c r="G19">
        <v>0.35099999999999998</v>
      </c>
      <c r="H19" s="19">
        <f t="shared" si="0"/>
        <v>1.4826649381581403E-8</v>
      </c>
      <c r="I19" s="20">
        <f t="shared" si="1"/>
        <v>0.41514618268427927</v>
      </c>
      <c r="L19" s="3"/>
      <c r="M19" s="4"/>
      <c r="N19" s="3"/>
      <c r="O19" s="4"/>
      <c r="P19" s="5"/>
      <c r="Q19" s="5"/>
    </row>
    <row r="20" spans="1:17" ht="17" x14ac:dyDescent="0.2">
      <c r="A20" s="1" t="s">
        <v>13</v>
      </c>
      <c r="B20">
        <v>103</v>
      </c>
      <c r="C20" t="s">
        <v>14</v>
      </c>
      <c r="D20">
        <v>191.3</v>
      </c>
      <c r="E20" s="17">
        <v>0.5625</v>
      </c>
      <c r="F20" s="18">
        <v>1.4744444444077089</v>
      </c>
      <c r="G20">
        <v>0.35199999999999998</v>
      </c>
      <c r="H20" s="19">
        <f t="shared" si="0"/>
        <v>1.4868890547910695E-8</v>
      </c>
      <c r="I20" s="20">
        <f t="shared" si="1"/>
        <v>0.41632893534149945</v>
      </c>
      <c r="L20" s="3"/>
      <c r="M20" s="4"/>
      <c r="N20" s="3"/>
      <c r="O20" s="4"/>
      <c r="P20" s="5"/>
      <c r="Q20" s="5"/>
    </row>
    <row r="21" spans="1:17" ht="17" x14ac:dyDescent="0.2">
      <c r="A21" s="1" t="s">
        <v>10</v>
      </c>
      <c r="B21">
        <v>104</v>
      </c>
      <c r="C21" t="s">
        <v>15</v>
      </c>
      <c r="D21">
        <v>189.6</v>
      </c>
      <c r="E21" s="17">
        <v>0.5625</v>
      </c>
      <c r="F21" s="18">
        <v>0</v>
      </c>
      <c r="G21">
        <v>0.33200000000000002</v>
      </c>
      <c r="H21" s="19">
        <f t="shared" si="0"/>
        <v>1.4024067221324862E-8</v>
      </c>
      <c r="I21" s="20">
        <f t="shared" si="1"/>
        <v>0.39267388219709615</v>
      </c>
      <c r="L21" s="3"/>
      <c r="M21" s="4"/>
      <c r="N21" s="3"/>
      <c r="O21" s="4"/>
      <c r="P21" s="5"/>
      <c r="Q21" s="5"/>
    </row>
    <row r="22" spans="1:17" ht="17" x14ac:dyDescent="0.2">
      <c r="A22" s="1" t="s">
        <v>11</v>
      </c>
      <c r="B22">
        <v>104</v>
      </c>
      <c r="C22" t="s">
        <v>15</v>
      </c>
      <c r="D22">
        <v>189.6</v>
      </c>
      <c r="E22" s="17">
        <v>0.5625</v>
      </c>
      <c r="F22" s="18">
        <v>0.46416666673030704</v>
      </c>
      <c r="G22">
        <v>0.33</v>
      </c>
      <c r="H22" s="19">
        <f t="shared" si="0"/>
        <v>1.3939584888666278E-8</v>
      </c>
      <c r="I22" s="20">
        <f t="shared" si="1"/>
        <v>0.39030837688265579</v>
      </c>
      <c r="L22" s="3"/>
      <c r="M22" s="4"/>
      <c r="N22" s="3"/>
      <c r="O22" s="4"/>
      <c r="P22" s="5"/>
      <c r="Q22" s="5"/>
    </row>
    <row r="23" spans="1:17" ht="17" x14ac:dyDescent="0.2">
      <c r="A23" s="1" t="s">
        <v>12</v>
      </c>
      <c r="B23">
        <v>104</v>
      </c>
      <c r="C23" t="s">
        <v>15</v>
      </c>
      <c r="D23">
        <v>189.6</v>
      </c>
      <c r="E23" s="17">
        <v>0.5625</v>
      </c>
      <c r="F23" s="18">
        <v>0.92500000004656613</v>
      </c>
      <c r="G23">
        <v>0.33</v>
      </c>
      <c r="H23" s="19">
        <f t="shared" si="0"/>
        <v>1.3939584888666278E-8</v>
      </c>
      <c r="I23" s="20">
        <f t="shared" si="1"/>
        <v>0.39030837688265579</v>
      </c>
      <c r="L23" s="3"/>
      <c r="M23" s="4"/>
      <c r="N23" s="3"/>
      <c r="O23" s="4"/>
      <c r="P23" s="5"/>
      <c r="Q23" s="5"/>
    </row>
    <row r="24" spans="1:17" ht="17" x14ac:dyDescent="0.2">
      <c r="A24" s="1" t="s">
        <v>13</v>
      </c>
      <c r="B24">
        <v>104</v>
      </c>
      <c r="C24" t="s">
        <v>15</v>
      </c>
      <c r="D24">
        <v>189.6</v>
      </c>
      <c r="E24" s="17">
        <v>0.5625</v>
      </c>
      <c r="F24" s="18">
        <v>1.4441666667116806</v>
      </c>
      <c r="G24">
        <v>0.33800000000000002</v>
      </c>
      <c r="H24" s="19">
        <f t="shared" si="0"/>
        <v>1.4277514219300613E-8</v>
      </c>
      <c r="I24" s="20">
        <f t="shared" si="1"/>
        <v>0.39977039814041715</v>
      </c>
      <c r="L24" s="3"/>
      <c r="M24" s="4"/>
      <c r="N24" s="3"/>
      <c r="O24" s="4"/>
      <c r="P24" s="5"/>
      <c r="Q24" s="5"/>
    </row>
    <row r="25" spans="1:17" ht="17" x14ac:dyDescent="0.2">
      <c r="A25" s="1" t="s">
        <v>10</v>
      </c>
      <c r="B25">
        <v>105</v>
      </c>
      <c r="C25" t="s">
        <v>14</v>
      </c>
      <c r="D25">
        <v>190.7</v>
      </c>
      <c r="E25" s="17">
        <v>0.5625</v>
      </c>
      <c r="F25" s="18">
        <v>0</v>
      </c>
      <c r="G25">
        <v>0.32100000000000001</v>
      </c>
      <c r="H25" s="19">
        <f t="shared" si="0"/>
        <v>1.3559414391702653E-8</v>
      </c>
      <c r="I25" s="20">
        <f t="shared" si="1"/>
        <v>0.37966360296767432</v>
      </c>
      <c r="L25" s="3"/>
      <c r="M25" s="4"/>
      <c r="N25" s="3"/>
      <c r="O25" s="4"/>
      <c r="P25" s="5"/>
      <c r="Q25" s="5"/>
    </row>
    <row r="26" spans="1:17" ht="17" x14ac:dyDescent="0.2">
      <c r="A26" s="1" t="s">
        <v>11</v>
      </c>
      <c r="B26">
        <v>105</v>
      </c>
      <c r="C26" t="s">
        <v>14</v>
      </c>
      <c r="D26">
        <v>190.7</v>
      </c>
      <c r="E26" s="17">
        <v>0.5625</v>
      </c>
      <c r="F26" s="18">
        <v>0.42722222220618278</v>
      </c>
      <c r="G26">
        <v>0.33400000000000002</v>
      </c>
      <c r="H26" s="19">
        <f t="shared" si="0"/>
        <v>1.4108549553983444E-8</v>
      </c>
      <c r="I26" s="20">
        <f t="shared" si="1"/>
        <v>0.39503938751153644</v>
      </c>
      <c r="L26" s="3"/>
      <c r="M26" s="4"/>
      <c r="N26" s="3"/>
      <c r="O26" s="4"/>
      <c r="P26" s="5"/>
      <c r="Q26" s="5"/>
    </row>
    <row r="27" spans="1:17" ht="17" x14ac:dyDescent="0.2">
      <c r="A27" s="1" t="s">
        <v>12</v>
      </c>
      <c r="B27">
        <v>105</v>
      </c>
      <c r="C27" t="s">
        <v>14</v>
      </c>
      <c r="D27">
        <v>190.7</v>
      </c>
      <c r="E27" s="17">
        <v>0.5625</v>
      </c>
      <c r="F27" s="18">
        <v>0.90027777780778706</v>
      </c>
      <c r="G27">
        <v>0.33800000000000002</v>
      </c>
      <c r="H27" s="19">
        <f t="shared" si="0"/>
        <v>1.4277514219300613E-8</v>
      </c>
      <c r="I27" s="20">
        <f t="shared" si="1"/>
        <v>0.39977039814041715</v>
      </c>
      <c r="L27" s="3"/>
      <c r="M27" s="4"/>
      <c r="N27" s="3"/>
      <c r="O27" s="4"/>
      <c r="P27" s="5"/>
      <c r="Q27" s="5"/>
    </row>
    <row r="28" spans="1:17" ht="17" x14ac:dyDescent="0.2">
      <c r="A28" s="1" t="s">
        <v>13</v>
      </c>
      <c r="B28">
        <v>105</v>
      </c>
      <c r="C28" t="s">
        <v>14</v>
      </c>
      <c r="D28">
        <v>190.7</v>
      </c>
      <c r="E28" s="17">
        <v>0.5625</v>
      </c>
      <c r="F28" s="18">
        <v>1.4213888890226372</v>
      </c>
      <c r="G28">
        <v>0.35099999999999998</v>
      </c>
      <c r="H28" s="19">
        <f t="shared" si="0"/>
        <v>1.4826649381581403E-8</v>
      </c>
      <c r="I28" s="20">
        <f t="shared" si="1"/>
        <v>0.41514618268427927</v>
      </c>
      <c r="L28" s="3"/>
      <c r="M28" s="4"/>
      <c r="N28" s="3"/>
      <c r="O28" s="4"/>
      <c r="P28" s="5"/>
      <c r="Q28" s="5"/>
    </row>
    <row r="29" spans="1:17" ht="17" x14ac:dyDescent="0.2">
      <c r="A29" s="1" t="s">
        <v>10</v>
      </c>
      <c r="B29">
        <v>106</v>
      </c>
      <c r="C29" t="s">
        <v>15</v>
      </c>
      <c r="D29">
        <v>192.9</v>
      </c>
      <c r="E29" s="17">
        <v>0.5625</v>
      </c>
      <c r="F29" s="18">
        <v>0</v>
      </c>
      <c r="G29">
        <v>0.32100000000000001</v>
      </c>
      <c r="H29" s="19">
        <f t="shared" si="0"/>
        <v>1.3559414391702653E-8</v>
      </c>
      <c r="I29" s="20">
        <f t="shared" si="1"/>
        <v>0.37966360296767432</v>
      </c>
      <c r="L29" s="3"/>
      <c r="M29" s="4"/>
      <c r="N29" s="3"/>
      <c r="O29" s="4"/>
      <c r="P29" s="5"/>
      <c r="Q29" s="5"/>
    </row>
    <row r="30" spans="1:17" ht="17" x14ac:dyDescent="0.2">
      <c r="A30" s="1" t="s">
        <v>11</v>
      </c>
      <c r="B30">
        <v>106</v>
      </c>
      <c r="C30" t="s">
        <v>15</v>
      </c>
      <c r="D30">
        <v>192.9</v>
      </c>
      <c r="E30" s="17">
        <v>0.5625</v>
      </c>
      <c r="F30" s="18">
        <v>0.42527777783107013</v>
      </c>
      <c r="G30">
        <v>0.33600000000000002</v>
      </c>
      <c r="H30" s="19">
        <f t="shared" si="0"/>
        <v>1.4193031886642029E-8</v>
      </c>
      <c r="I30" s="20">
        <f t="shared" si="1"/>
        <v>0.39740489282597685</v>
      </c>
      <c r="L30" s="3"/>
      <c r="M30" s="4"/>
      <c r="N30" s="3"/>
      <c r="O30" s="4"/>
      <c r="P30" s="5"/>
      <c r="Q30" s="5"/>
    </row>
    <row r="31" spans="1:17" ht="17" x14ac:dyDescent="0.2">
      <c r="A31" s="1" t="s">
        <v>12</v>
      </c>
      <c r="B31">
        <v>106</v>
      </c>
      <c r="C31" t="s">
        <v>15</v>
      </c>
      <c r="D31">
        <v>192.9</v>
      </c>
      <c r="E31" s="17">
        <v>0.5625</v>
      </c>
      <c r="F31" s="18">
        <v>0.89777777774725109</v>
      </c>
      <c r="G31">
        <v>0.34</v>
      </c>
      <c r="H31" s="19">
        <f t="shared" si="0"/>
        <v>1.4361996551959197E-8</v>
      </c>
      <c r="I31" s="20">
        <f t="shared" si="1"/>
        <v>0.4021359034548575</v>
      </c>
      <c r="L31" s="3"/>
      <c r="M31" s="4"/>
      <c r="N31" s="3"/>
      <c r="O31" s="4"/>
      <c r="P31" s="5"/>
      <c r="Q31" s="5"/>
    </row>
    <row r="32" spans="1:17" ht="17" x14ac:dyDescent="0.2">
      <c r="A32" s="1" t="s">
        <v>13</v>
      </c>
      <c r="B32">
        <v>106</v>
      </c>
      <c r="C32" t="s">
        <v>15</v>
      </c>
      <c r="D32">
        <v>192.9</v>
      </c>
      <c r="E32" s="17">
        <v>0.5625</v>
      </c>
      <c r="F32" s="18">
        <v>1.4130555556621403</v>
      </c>
      <c r="G32">
        <v>0.34899999999999998</v>
      </c>
      <c r="H32" s="19">
        <f t="shared" si="0"/>
        <v>1.4742167048922819E-8</v>
      </c>
      <c r="I32" s="20">
        <f t="shared" si="1"/>
        <v>0.41278067736983892</v>
      </c>
      <c r="L32" s="3"/>
      <c r="M32" s="4"/>
      <c r="N32" s="3"/>
      <c r="O32" s="4"/>
      <c r="P32" s="5"/>
      <c r="Q32" s="5"/>
    </row>
    <row r="33" spans="12:17" x14ac:dyDescent="0.2">
      <c r="L33" s="3"/>
      <c r="M33" s="4"/>
      <c r="N33" s="3"/>
      <c r="O33" s="4"/>
      <c r="P33" s="5"/>
      <c r="Q33" s="5"/>
    </row>
    <row r="34" spans="12:17" x14ac:dyDescent="0.2">
      <c r="L34" s="3"/>
      <c r="M34" s="4"/>
      <c r="N34" s="3"/>
      <c r="O34" s="4"/>
      <c r="P34" s="5"/>
      <c r="Q34" s="5"/>
    </row>
    <row r="35" spans="12:17" x14ac:dyDescent="0.2">
      <c r="L35" s="3"/>
      <c r="M35" s="4"/>
      <c r="N35" s="3"/>
      <c r="O35" s="4"/>
      <c r="P35" s="5"/>
      <c r="Q35" s="5"/>
    </row>
    <row r="36" spans="12:17" x14ac:dyDescent="0.2">
      <c r="L36" s="3"/>
      <c r="M36" s="4"/>
      <c r="N36" s="5"/>
      <c r="O36" s="5"/>
    </row>
    <row r="37" spans="12:17" x14ac:dyDescent="0.2">
      <c r="L37" s="3"/>
      <c r="M37" s="4"/>
      <c r="N37" s="5"/>
      <c r="O37" s="5"/>
    </row>
    <row r="38" spans="12:17" x14ac:dyDescent="0.2">
      <c r="L38" s="3"/>
      <c r="M38" s="4"/>
      <c r="N38" s="5"/>
      <c r="O38" s="5"/>
    </row>
  </sheetData>
  <mergeCells count="2">
    <mergeCell ref="D7:E7"/>
    <mergeCell ref="H7:I7"/>
  </mergeCells>
  <conditionalFormatting sqref="M11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{AD779B58-747C-E945-9D03-22B520C0773C}</x14:id>
        </ext>
      </extLst>
    </cfRule>
  </conditionalFormatting>
  <conditionalFormatting sqref="O36:O38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{FE8319DE-DBA0-DA44-BF0A-70C65660F3BB}</x14:id>
        </ext>
      </extLst>
    </cfRule>
  </conditionalFormatting>
  <conditionalFormatting sqref="Q9:Q35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{3D323CC8-590B-5E45-94AF-45F9E7695AB9}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D779B58-747C-E945-9D03-22B520C0773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M11</xm:sqref>
        </x14:conditionalFormatting>
        <x14:conditionalFormatting xmlns:xm="http://schemas.microsoft.com/office/excel/2006/main">
          <x14:cfRule type="dataBar" id="{FE8319DE-DBA0-DA44-BF0A-70C65660F3B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O36:O38</xm:sqref>
        </x14:conditionalFormatting>
        <x14:conditionalFormatting xmlns:xm="http://schemas.microsoft.com/office/excel/2006/main">
          <x14:cfRule type="dataBar" id="{3D323CC8-590B-5E45-94AF-45F9E7695AB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Q9:Q35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A6EC0-2767-E941-9EC6-31AD772EFB88}">
  <dimension ref="A1:Q38"/>
  <sheetViews>
    <sheetView zoomScale="165" workbookViewId="0">
      <selection activeCell="C31" sqref="C31"/>
    </sheetView>
  </sheetViews>
  <sheetFormatPr baseColWidth="10" defaultRowHeight="16" x14ac:dyDescent="0.2"/>
  <cols>
    <col min="1" max="1" width="13.33203125" bestFit="1" customWidth="1"/>
    <col min="6" max="6" width="11.6640625" bestFit="1" customWidth="1"/>
    <col min="7" max="7" width="13.6640625" bestFit="1" customWidth="1"/>
    <col min="8" max="9" width="12.1640625" bestFit="1" customWidth="1"/>
    <col min="11" max="11" width="11.83203125" bestFit="1" customWidth="1"/>
    <col min="12" max="12" width="12.6640625" bestFit="1" customWidth="1"/>
  </cols>
  <sheetData>
    <row r="1" spans="1:17" x14ac:dyDescent="0.2">
      <c r="A1" t="s">
        <v>38</v>
      </c>
      <c r="B1" s="16"/>
    </row>
    <row r="2" spans="1:17" x14ac:dyDescent="0.2">
      <c r="A2" t="s">
        <v>31</v>
      </c>
      <c r="B2">
        <v>21.6</v>
      </c>
      <c r="H2" t="s">
        <v>16</v>
      </c>
    </row>
    <row r="4" spans="1:17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5" t="s">
        <v>19</v>
      </c>
      <c r="L4" s="26" t="s">
        <v>17</v>
      </c>
      <c r="M4" s="27">
        <v>14</v>
      </c>
      <c r="N4" s="24"/>
    </row>
    <row r="5" spans="1:17" x14ac:dyDescent="0.2">
      <c r="A5" s="24"/>
      <c r="B5" s="24"/>
      <c r="C5" s="24"/>
      <c r="D5" s="24"/>
      <c r="E5" s="24"/>
      <c r="F5" s="24"/>
      <c r="G5" s="24"/>
      <c r="H5" s="24"/>
      <c r="I5" s="24"/>
      <c r="J5" s="24"/>
      <c r="K5" s="25" t="s">
        <v>20</v>
      </c>
      <c r="L5" s="26" t="s">
        <v>21</v>
      </c>
      <c r="M5" s="28">
        <v>8.2057500000000005E-2</v>
      </c>
      <c r="N5" s="24"/>
    </row>
    <row r="6" spans="1:17" x14ac:dyDescent="0.2">
      <c r="A6" s="24"/>
      <c r="B6" s="24"/>
      <c r="C6" s="24"/>
      <c r="D6" s="24"/>
      <c r="E6" s="24"/>
      <c r="F6" s="24"/>
      <c r="G6" s="24"/>
      <c r="H6" s="24"/>
      <c r="I6" s="24"/>
      <c r="J6" s="24"/>
      <c r="K6" s="25" t="s">
        <v>22</v>
      </c>
      <c r="L6" s="26" t="s">
        <v>18</v>
      </c>
      <c r="M6" s="29">
        <v>1</v>
      </c>
      <c r="N6" s="24"/>
    </row>
    <row r="7" spans="1:17" x14ac:dyDescent="0.2">
      <c r="A7" s="24"/>
      <c r="B7" s="24"/>
      <c r="C7" s="30"/>
      <c r="D7" s="40" t="s">
        <v>7</v>
      </c>
      <c r="E7" s="40"/>
      <c r="F7" s="24"/>
      <c r="G7" s="31" t="s">
        <v>8</v>
      </c>
      <c r="H7" s="41" t="s">
        <v>9</v>
      </c>
      <c r="I7" s="41"/>
      <c r="J7" s="24"/>
      <c r="K7" s="25" t="s">
        <v>23</v>
      </c>
      <c r="L7" s="25" t="s">
        <v>5</v>
      </c>
      <c r="M7" s="32">
        <f>273+B2</f>
        <v>294.60000000000002</v>
      </c>
      <c r="N7" s="24"/>
    </row>
    <row r="8" spans="1:17" ht="36" x14ac:dyDescent="0.2">
      <c r="A8" s="33" t="s">
        <v>0</v>
      </c>
      <c r="B8" s="33" t="s">
        <v>1</v>
      </c>
      <c r="C8" s="33" t="s">
        <v>2</v>
      </c>
      <c r="D8" s="33" t="s">
        <v>3</v>
      </c>
      <c r="E8" s="33" t="s">
        <v>32</v>
      </c>
      <c r="F8" s="33" t="s">
        <v>4</v>
      </c>
      <c r="G8" s="34" t="s">
        <v>33</v>
      </c>
      <c r="H8" s="34" t="s">
        <v>34</v>
      </c>
      <c r="I8" s="34" t="s">
        <v>35</v>
      </c>
      <c r="J8" s="43"/>
      <c r="K8" s="44"/>
      <c r="L8" s="44"/>
      <c r="M8" s="44"/>
      <c r="N8" s="44"/>
      <c r="O8" s="45"/>
      <c r="P8" s="45"/>
    </row>
    <row r="9" spans="1:17" ht="17" x14ac:dyDescent="0.2">
      <c r="A9" s="1" t="s">
        <v>10</v>
      </c>
      <c r="B9" s="24">
        <v>101</v>
      </c>
      <c r="C9" s="24" t="s">
        <v>14</v>
      </c>
      <c r="D9" s="24">
        <v>191.3</v>
      </c>
      <c r="E9" s="17">
        <v>0.5625</v>
      </c>
      <c r="F9" s="35">
        <v>0</v>
      </c>
      <c r="G9" s="24">
        <v>0.36599999999999999</v>
      </c>
      <c r="H9" s="36">
        <f>((G9/1000000)*$M$6)/($M$5*$M$7)</f>
        <v>1.5140145939837896E-8</v>
      </c>
      <c r="I9" s="37">
        <f>((H9*$M$4)*1000000)*2</f>
        <v>0.42392408631546108</v>
      </c>
      <c r="J9" s="44"/>
      <c r="K9" s="44"/>
      <c r="L9" s="46"/>
      <c r="M9" s="47"/>
      <c r="N9" s="46"/>
      <c r="O9" s="47"/>
      <c r="P9" s="48"/>
      <c r="Q9" s="5"/>
    </row>
    <row r="10" spans="1:17" ht="17" x14ac:dyDescent="0.2">
      <c r="A10" s="1" t="s">
        <v>11</v>
      </c>
      <c r="B10" s="24">
        <v>101</v>
      </c>
      <c r="C10" s="24" t="s">
        <v>14</v>
      </c>
      <c r="D10" s="24">
        <v>191.3</v>
      </c>
      <c r="E10" s="17">
        <v>0.5625</v>
      </c>
      <c r="F10" s="35">
        <v>0.51305555552244186</v>
      </c>
      <c r="G10" s="24">
        <v>0.39</v>
      </c>
      <c r="H10" s="36">
        <f t="shared" ref="H10:H32" si="0">((G10/1000000)*$M$6)/($M$5*$M$7)</f>
        <v>1.6132942394909237E-8</v>
      </c>
      <c r="I10" s="37">
        <f t="shared" ref="I10:I32" si="1">((H10*$M$4)*1000000)*2</f>
        <v>0.45172238705745865</v>
      </c>
      <c r="J10" s="44"/>
      <c r="K10" s="44"/>
      <c r="L10" s="46"/>
      <c r="M10" s="47"/>
      <c r="N10" s="46"/>
      <c r="O10" s="47"/>
      <c r="P10" s="48"/>
      <c r="Q10" s="5"/>
    </row>
    <row r="11" spans="1:17" ht="17" x14ac:dyDescent="0.2">
      <c r="A11" s="1" t="s">
        <v>12</v>
      </c>
      <c r="B11" s="24">
        <v>101</v>
      </c>
      <c r="C11" s="24" t="s">
        <v>14</v>
      </c>
      <c r="D11" s="24">
        <v>191.3</v>
      </c>
      <c r="E11" s="17">
        <v>0.5625</v>
      </c>
      <c r="F11" s="35">
        <v>1.0219444444519468</v>
      </c>
      <c r="G11" s="24">
        <v>0.40799999999999997</v>
      </c>
      <c r="H11" s="36">
        <f t="shared" si="0"/>
        <v>1.6877539736212738E-8</v>
      </c>
      <c r="I11" s="37">
        <f t="shared" si="1"/>
        <v>0.47257111261395668</v>
      </c>
      <c r="J11" s="44"/>
      <c r="K11" s="44"/>
      <c r="L11" s="49"/>
      <c r="M11" s="48"/>
      <c r="N11" s="46"/>
      <c r="O11" s="47"/>
      <c r="P11" s="48"/>
      <c r="Q11" s="5"/>
    </row>
    <row r="12" spans="1:17" s="45" customFormat="1" ht="17" x14ac:dyDescent="0.2">
      <c r="A12" s="52" t="s">
        <v>13</v>
      </c>
      <c r="B12" s="44">
        <v>101</v>
      </c>
      <c r="C12" s="44" t="s">
        <v>14</v>
      </c>
      <c r="D12" s="44">
        <v>191.3</v>
      </c>
      <c r="E12" s="53">
        <v>0.5625</v>
      </c>
      <c r="F12" s="54">
        <v>1.4122222223086283</v>
      </c>
      <c r="G12" s="44">
        <v>0.501</v>
      </c>
      <c r="H12" s="55">
        <f t="shared" si="0"/>
        <v>2.0724625999614175E-8</v>
      </c>
      <c r="I12" s="56">
        <f t="shared" si="1"/>
        <v>0.58028952798919697</v>
      </c>
      <c r="J12" s="44"/>
      <c r="K12" s="44"/>
      <c r="L12" s="46"/>
      <c r="M12" s="47"/>
      <c r="N12" s="46"/>
      <c r="O12" s="47"/>
      <c r="P12" s="48"/>
      <c r="Q12" s="48"/>
    </row>
    <row r="13" spans="1:17" s="57" customFormat="1" ht="17" x14ac:dyDescent="0.2">
      <c r="A13" s="52" t="s">
        <v>10</v>
      </c>
      <c r="B13" s="44">
        <v>102</v>
      </c>
      <c r="C13" s="44" t="s">
        <v>15</v>
      </c>
      <c r="D13" s="44">
        <v>188.4</v>
      </c>
      <c r="E13" s="53">
        <v>0.5625</v>
      </c>
      <c r="F13" s="54">
        <v>0</v>
      </c>
      <c r="G13" s="44">
        <v>0.30099999999999999</v>
      </c>
      <c r="H13" s="55">
        <f t="shared" si="0"/>
        <v>1.2451322207353025E-8</v>
      </c>
      <c r="I13" s="56">
        <f t="shared" si="1"/>
        <v>0.34863702180588468</v>
      </c>
      <c r="J13" s="44"/>
      <c r="K13" s="44"/>
      <c r="L13" s="46"/>
      <c r="M13" s="47"/>
      <c r="N13" s="46"/>
      <c r="O13" s="50"/>
      <c r="P13" s="51"/>
      <c r="Q13" s="51"/>
    </row>
    <row r="14" spans="1:17" s="57" customFormat="1" ht="17" x14ac:dyDescent="0.2">
      <c r="A14" s="52" t="s">
        <v>11</v>
      </c>
      <c r="B14" s="44">
        <v>102</v>
      </c>
      <c r="C14" s="44" t="s">
        <v>15</v>
      </c>
      <c r="D14" s="44">
        <v>188.4</v>
      </c>
      <c r="E14" s="53">
        <v>0.5625</v>
      </c>
      <c r="F14" s="54">
        <v>0.48500000004423782</v>
      </c>
      <c r="G14" s="44">
        <v>0.41199999999999998</v>
      </c>
      <c r="H14" s="55">
        <f t="shared" si="0"/>
        <v>1.7043005812057962E-8</v>
      </c>
      <c r="I14" s="56">
        <f t="shared" si="1"/>
        <v>0.47720416273762289</v>
      </c>
      <c r="J14" s="44"/>
      <c r="K14" s="44"/>
      <c r="L14" s="46"/>
      <c r="M14" s="47"/>
      <c r="N14" s="46"/>
      <c r="O14" s="50"/>
      <c r="P14" s="51"/>
      <c r="Q14" s="51"/>
    </row>
    <row r="15" spans="1:17" s="57" customFormat="1" ht="17" x14ac:dyDescent="0.2">
      <c r="A15" s="52" t="s">
        <v>12</v>
      </c>
      <c r="B15" s="44">
        <v>102</v>
      </c>
      <c r="C15" s="44" t="s">
        <v>15</v>
      </c>
      <c r="D15" s="44">
        <v>188.4</v>
      </c>
      <c r="E15" s="53">
        <v>0.5625</v>
      </c>
      <c r="F15" s="54">
        <v>0.97666666674194857</v>
      </c>
      <c r="G15" s="44">
        <v>0.41799999999999998</v>
      </c>
      <c r="H15" s="55">
        <f t="shared" si="0"/>
        <v>1.7291204925825796E-8</v>
      </c>
      <c r="I15" s="56">
        <f t="shared" si="1"/>
        <v>0.48415373792312227</v>
      </c>
      <c r="J15" s="44"/>
      <c r="K15" s="44"/>
      <c r="L15" s="46"/>
      <c r="M15" s="47"/>
      <c r="N15" s="46"/>
      <c r="O15" s="50"/>
      <c r="P15" s="51"/>
      <c r="Q15" s="51"/>
    </row>
    <row r="16" spans="1:17" s="57" customFormat="1" ht="17" x14ac:dyDescent="0.2">
      <c r="A16" s="52" t="s">
        <v>13</v>
      </c>
      <c r="B16" s="44">
        <v>102</v>
      </c>
      <c r="C16" s="44" t="s">
        <v>15</v>
      </c>
      <c r="D16" s="44">
        <v>188.4</v>
      </c>
      <c r="E16" s="53">
        <v>0.5625</v>
      </c>
      <c r="F16" s="54">
        <v>1.3861111112055369</v>
      </c>
      <c r="G16" s="44">
        <v>0.44400000000000001</v>
      </c>
      <c r="H16" s="55">
        <f t="shared" si="0"/>
        <v>1.8366734418819745E-8</v>
      </c>
      <c r="I16" s="56">
        <f t="shared" si="1"/>
        <v>0.51426856372695284</v>
      </c>
      <c r="J16" s="44"/>
      <c r="K16" s="44"/>
      <c r="L16" s="46"/>
      <c r="M16" s="47"/>
      <c r="N16" s="46"/>
      <c r="O16" s="50"/>
      <c r="P16" s="51"/>
      <c r="Q16" s="51"/>
    </row>
    <row r="17" spans="1:17" s="45" customFormat="1" ht="17" x14ac:dyDescent="0.2">
      <c r="A17" s="52" t="s">
        <v>10</v>
      </c>
      <c r="B17" s="44">
        <v>103</v>
      </c>
      <c r="C17" s="44" t="s">
        <v>14</v>
      </c>
      <c r="D17" s="44">
        <v>191.3</v>
      </c>
      <c r="E17" s="53">
        <v>0.5625</v>
      </c>
      <c r="F17" s="54">
        <v>0</v>
      </c>
      <c r="G17" s="44">
        <v>0.33400000000000002</v>
      </c>
      <c r="H17" s="55">
        <f t="shared" si="0"/>
        <v>1.3816417333076116E-8</v>
      </c>
      <c r="I17" s="56">
        <f t="shared" si="1"/>
        <v>0.38685968532613124</v>
      </c>
      <c r="J17" s="44"/>
      <c r="K17" s="44"/>
      <c r="L17" s="46"/>
      <c r="M17" s="47"/>
      <c r="N17" s="46"/>
      <c r="O17" s="47"/>
      <c r="P17" s="48"/>
      <c r="Q17" s="48"/>
    </row>
    <row r="18" spans="1:17" s="45" customFormat="1" ht="17" x14ac:dyDescent="0.2">
      <c r="A18" s="52" t="s">
        <v>11</v>
      </c>
      <c r="B18" s="44">
        <v>103</v>
      </c>
      <c r="C18" s="44" t="s">
        <v>14</v>
      </c>
      <c r="D18" s="44">
        <v>191.3</v>
      </c>
      <c r="E18" s="53">
        <v>0.5625</v>
      </c>
      <c r="F18" s="54">
        <v>0.47583333333022892</v>
      </c>
      <c r="G18" s="44">
        <v>0.376</v>
      </c>
      <c r="H18" s="55">
        <f t="shared" si="0"/>
        <v>1.5553811129450954E-8</v>
      </c>
      <c r="I18" s="56">
        <f t="shared" si="1"/>
        <v>0.43550671162462673</v>
      </c>
      <c r="J18" s="44"/>
      <c r="K18" s="44"/>
      <c r="L18" s="46"/>
      <c r="M18" s="47"/>
      <c r="N18" s="46"/>
      <c r="O18" s="47"/>
      <c r="P18" s="48"/>
      <c r="Q18" s="48"/>
    </row>
    <row r="19" spans="1:17" s="45" customFormat="1" ht="17" x14ac:dyDescent="0.2">
      <c r="A19" s="52" t="s">
        <v>12</v>
      </c>
      <c r="B19" s="44">
        <v>103</v>
      </c>
      <c r="C19" s="44" t="s">
        <v>14</v>
      </c>
      <c r="D19" s="44">
        <v>191.3</v>
      </c>
      <c r="E19" s="53">
        <v>0.5625</v>
      </c>
      <c r="F19" s="54">
        <v>0.99222222209209576</v>
      </c>
      <c r="G19" s="44">
        <v>0.41</v>
      </c>
      <c r="H19" s="55">
        <f t="shared" si="0"/>
        <v>1.6960272774135351E-8</v>
      </c>
      <c r="I19" s="56">
        <f t="shared" si="1"/>
        <v>0.47488763767578984</v>
      </c>
      <c r="J19" s="44"/>
      <c r="K19" s="44"/>
      <c r="L19" s="46"/>
      <c r="M19" s="47"/>
      <c r="N19" s="46"/>
      <c r="O19" s="47"/>
      <c r="P19" s="48"/>
      <c r="Q19" s="48"/>
    </row>
    <row r="20" spans="1:17" s="45" customFormat="1" ht="17" x14ac:dyDescent="0.2">
      <c r="A20" s="52" t="s">
        <v>13</v>
      </c>
      <c r="B20" s="44">
        <v>103</v>
      </c>
      <c r="C20" s="44" t="s">
        <v>14</v>
      </c>
      <c r="D20" s="44">
        <v>191.3</v>
      </c>
      <c r="E20" s="53">
        <v>0.5625</v>
      </c>
      <c r="F20" s="54">
        <v>1.3724999998812564</v>
      </c>
      <c r="G20" s="44">
        <v>0.501</v>
      </c>
      <c r="H20" s="55">
        <f t="shared" si="0"/>
        <v>2.0724625999614175E-8</v>
      </c>
      <c r="I20" s="56">
        <f t="shared" si="1"/>
        <v>0.58028952798919697</v>
      </c>
      <c r="J20" s="44"/>
      <c r="K20" s="44"/>
      <c r="L20" s="46"/>
      <c r="M20" s="47"/>
      <c r="N20" s="46"/>
      <c r="O20" s="47"/>
      <c r="P20" s="48"/>
      <c r="Q20" s="48"/>
    </row>
    <row r="21" spans="1:17" s="57" customFormat="1" ht="17" x14ac:dyDescent="0.2">
      <c r="A21" s="52" t="s">
        <v>10</v>
      </c>
      <c r="B21" s="44">
        <v>104</v>
      </c>
      <c r="C21" s="44" t="s">
        <v>15</v>
      </c>
      <c r="D21" s="44">
        <v>189.6</v>
      </c>
      <c r="E21" s="53">
        <v>0.5625</v>
      </c>
      <c r="F21" s="54">
        <v>0</v>
      </c>
      <c r="G21" s="44">
        <v>0.35399999999999998</v>
      </c>
      <c r="H21" s="55">
        <f t="shared" si="0"/>
        <v>1.4643747712302228E-8</v>
      </c>
      <c r="I21" s="56">
        <f t="shared" si="1"/>
        <v>0.41002493594446243</v>
      </c>
      <c r="J21" s="44"/>
      <c r="K21" s="44"/>
      <c r="L21" s="46"/>
      <c r="M21" s="47"/>
      <c r="N21" s="46"/>
      <c r="O21" s="50"/>
      <c r="P21" s="51"/>
      <c r="Q21" s="51"/>
    </row>
    <row r="22" spans="1:17" s="57" customFormat="1" ht="17" x14ac:dyDescent="0.2">
      <c r="A22" s="52" t="s">
        <v>11</v>
      </c>
      <c r="B22" s="44">
        <v>104</v>
      </c>
      <c r="C22" s="44" t="s">
        <v>15</v>
      </c>
      <c r="D22" s="44">
        <v>189.6</v>
      </c>
      <c r="E22" s="53">
        <v>0.5625</v>
      </c>
      <c r="F22" s="54">
        <v>0.45833333325572312</v>
      </c>
      <c r="G22" s="44">
        <v>0.39400000000000002</v>
      </c>
      <c r="H22" s="55">
        <f t="shared" si="0"/>
        <v>1.6298408470754458E-8</v>
      </c>
      <c r="I22" s="56">
        <f t="shared" si="1"/>
        <v>0.45635543718112481</v>
      </c>
      <c r="J22" s="44"/>
      <c r="K22" s="44"/>
      <c r="L22" s="46"/>
      <c r="M22" s="47"/>
      <c r="N22" s="46"/>
      <c r="O22" s="50"/>
      <c r="P22" s="51"/>
      <c r="Q22" s="51"/>
    </row>
    <row r="23" spans="1:17" s="57" customFormat="1" ht="17" x14ac:dyDescent="0.2">
      <c r="A23" s="52" t="s">
        <v>12</v>
      </c>
      <c r="B23" s="44">
        <v>104</v>
      </c>
      <c r="C23" s="44" t="s">
        <v>15</v>
      </c>
      <c r="D23" s="44">
        <v>189.6</v>
      </c>
      <c r="E23" s="53">
        <v>0.5625</v>
      </c>
      <c r="F23" s="54">
        <v>0.97111111111007631</v>
      </c>
      <c r="G23" s="44">
        <v>0.42599999999999999</v>
      </c>
      <c r="H23" s="55">
        <f t="shared" si="0"/>
        <v>1.7622137077516241E-8</v>
      </c>
      <c r="I23" s="56">
        <f t="shared" si="1"/>
        <v>0.49341983817045476</v>
      </c>
      <c r="J23" s="44"/>
      <c r="K23" s="44"/>
      <c r="L23" s="46"/>
      <c r="M23" s="47"/>
      <c r="N23" s="46"/>
      <c r="O23" s="50"/>
      <c r="P23" s="51"/>
      <c r="Q23" s="51"/>
    </row>
    <row r="24" spans="1:17" s="57" customFormat="1" ht="17" x14ac:dyDescent="0.2">
      <c r="A24" s="52" t="s">
        <v>13</v>
      </c>
      <c r="B24" s="44">
        <v>104</v>
      </c>
      <c r="C24" s="44" t="s">
        <v>15</v>
      </c>
      <c r="D24" s="44">
        <v>189.6</v>
      </c>
      <c r="E24" s="53">
        <v>0.5625</v>
      </c>
      <c r="F24" s="54">
        <v>1.3530555554316379</v>
      </c>
      <c r="G24" s="44">
        <v>0.441</v>
      </c>
      <c r="H24" s="55">
        <f t="shared" si="0"/>
        <v>1.8242634861935829E-8</v>
      </c>
      <c r="I24" s="56">
        <f t="shared" si="1"/>
        <v>0.51079377613420318</v>
      </c>
      <c r="J24" s="44"/>
      <c r="K24" s="44"/>
      <c r="L24" s="46"/>
      <c r="M24" s="47"/>
      <c r="N24" s="46"/>
      <c r="O24" s="50"/>
      <c r="P24" s="51"/>
      <c r="Q24" s="51"/>
    </row>
    <row r="25" spans="1:17" s="45" customFormat="1" ht="17" x14ac:dyDescent="0.2">
      <c r="A25" s="52" t="s">
        <v>10</v>
      </c>
      <c r="B25" s="44">
        <v>105</v>
      </c>
      <c r="C25" s="44" t="s">
        <v>14</v>
      </c>
      <c r="D25" s="44">
        <v>190.7</v>
      </c>
      <c r="E25" s="53">
        <v>0.5625</v>
      </c>
      <c r="F25" s="54">
        <v>0</v>
      </c>
      <c r="G25" s="44">
        <v>0.35799999999999998</v>
      </c>
      <c r="H25" s="55">
        <f t="shared" si="0"/>
        <v>1.4809213788147452E-8</v>
      </c>
      <c r="I25" s="56">
        <f t="shared" si="1"/>
        <v>0.41465798606812865</v>
      </c>
      <c r="J25" s="44"/>
      <c r="K25" s="44"/>
      <c r="L25" s="46"/>
      <c r="M25" s="47"/>
      <c r="N25" s="46"/>
      <c r="O25" s="47"/>
      <c r="P25" s="48"/>
      <c r="Q25" s="48"/>
    </row>
    <row r="26" spans="1:17" s="45" customFormat="1" ht="17" x14ac:dyDescent="0.2">
      <c r="A26" s="52" t="s">
        <v>11</v>
      </c>
      <c r="B26" s="44">
        <v>105</v>
      </c>
      <c r="C26" s="44" t="s">
        <v>14</v>
      </c>
      <c r="D26" s="44">
        <v>190.7</v>
      </c>
      <c r="E26" s="53">
        <v>0.5625</v>
      </c>
      <c r="F26" s="54">
        <v>0.4508333332487382</v>
      </c>
      <c r="G26" s="44">
        <v>0.40500000000000003</v>
      </c>
      <c r="H26" s="55">
        <f t="shared" si="0"/>
        <v>1.6753440179328825E-8</v>
      </c>
      <c r="I26" s="56">
        <f t="shared" si="1"/>
        <v>0.46909632502120713</v>
      </c>
      <c r="J26" s="44"/>
      <c r="K26" s="44"/>
      <c r="L26" s="46"/>
      <c r="M26" s="47"/>
      <c r="N26" s="46"/>
      <c r="O26" s="47"/>
      <c r="P26" s="48"/>
      <c r="Q26" s="48"/>
    </row>
    <row r="27" spans="1:17" s="45" customFormat="1" ht="17" x14ac:dyDescent="0.2">
      <c r="A27" s="52" t="s">
        <v>12</v>
      </c>
      <c r="B27" s="44">
        <v>105</v>
      </c>
      <c r="C27" s="44" t="s">
        <v>14</v>
      </c>
      <c r="D27" s="44">
        <v>190.7</v>
      </c>
      <c r="E27" s="53">
        <v>0.5625</v>
      </c>
      <c r="F27" s="54">
        <v>0.9597222221782431</v>
      </c>
      <c r="G27" s="44">
        <v>0.46899999999999997</v>
      </c>
      <c r="H27" s="55">
        <f t="shared" si="0"/>
        <v>1.9400897392852388E-8</v>
      </c>
      <c r="I27" s="56">
        <f t="shared" si="1"/>
        <v>0.5432251269998668</v>
      </c>
      <c r="J27" s="44"/>
      <c r="K27" s="44"/>
      <c r="L27" s="46"/>
      <c r="M27" s="47"/>
      <c r="N27" s="46"/>
      <c r="O27" s="47"/>
      <c r="P27" s="48"/>
      <c r="Q27" s="48"/>
    </row>
    <row r="28" spans="1:17" s="45" customFormat="1" ht="17" x14ac:dyDescent="0.2">
      <c r="A28" s="52" t="s">
        <v>13</v>
      </c>
      <c r="B28" s="44">
        <v>105</v>
      </c>
      <c r="C28" s="44" t="s">
        <v>14</v>
      </c>
      <c r="D28" s="44">
        <v>190.7</v>
      </c>
      <c r="E28" s="53">
        <v>0.5625</v>
      </c>
      <c r="F28" s="54">
        <v>1.3394444444566034</v>
      </c>
      <c r="G28" s="44">
        <v>0.50900000000000001</v>
      </c>
      <c r="H28" s="55">
        <f t="shared" si="0"/>
        <v>2.105555815130462E-8</v>
      </c>
      <c r="I28" s="56">
        <f t="shared" si="1"/>
        <v>0.58955562823652929</v>
      </c>
      <c r="J28" s="44"/>
      <c r="K28" s="44"/>
      <c r="L28" s="46"/>
      <c r="M28" s="47"/>
      <c r="N28" s="46"/>
      <c r="O28" s="47"/>
      <c r="P28" s="48"/>
      <c r="Q28" s="48"/>
    </row>
    <row r="29" spans="1:17" s="57" customFormat="1" ht="17" x14ac:dyDescent="0.2">
      <c r="A29" s="52" t="s">
        <v>10</v>
      </c>
      <c r="B29" s="44">
        <v>106</v>
      </c>
      <c r="C29" s="44" t="s">
        <v>15</v>
      </c>
      <c r="D29" s="44">
        <v>192.9</v>
      </c>
      <c r="E29" s="53">
        <v>0.5625</v>
      </c>
      <c r="F29" s="54">
        <v>0</v>
      </c>
      <c r="G29" s="44">
        <v>0.35</v>
      </c>
      <c r="H29" s="55">
        <f t="shared" si="0"/>
        <v>1.4478281636457006E-8</v>
      </c>
      <c r="I29" s="56">
        <f t="shared" si="1"/>
        <v>0.40539188582079616</v>
      </c>
      <c r="J29" s="44"/>
      <c r="K29" s="44"/>
      <c r="L29" s="46"/>
      <c r="M29" s="47"/>
      <c r="N29" s="46"/>
      <c r="O29" s="50"/>
      <c r="P29" s="51"/>
      <c r="Q29" s="51"/>
    </row>
    <row r="30" spans="1:17" s="57" customFormat="1" ht="17" x14ac:dyDescent="0.2">
      <c r="A30" s="52" t="s">
        <v>11</v>
      </c>
      <c r="B30" s="44">
        <v>106</v>
      </c>
      <c r="C30" s="44" t="s">
        <v>15</v>
      </c>
      <c r="D30" s="44">
        <v>192.9</v>
      </c>
      <c r="E30" s="53">
        <v>0.5625</v>
      </c>
      <c r="F30" s="54">
        <v>0.437777777784504</v>
      </c>
      <c r="G30" s="44">
        <v>0.38600000000000001</v>
      </c>
      <c r="H30" s="55">
        <f t="shared" si="0"/>
        <v>1.5967476319064013E-8</v>
      </c>
      <c r="I30" s="56">
        <f t="shared" si="1"/>
        <v>0.44708933693379233</v>
      </c>
      <c r="J30" s="44"/>
      <c r="K30" s="44"/>
      <c r="L30" s="46"/>
      <c r="M30" s="47"/>
      <c r="N30" s="46"/>
      <c r="O30" s="50"/>
      <c r="P30" s="51"/>
      <c r="Q30" s="51"/>
    </row>
    <row r="31" spans="1:17" s="57" customFormat="1" ht="17" x14ac:dyDescent="0.2">
      <c r="A31" s="52" t="s">
        <v>12</v>
      </c>
      <c r="B31" s="44">
        <v>106</v>
      </c>
      <c r="C31" s="44" t="s">
        <v>15</v>
      </c>
      <c r="D31" s="44">
        <v>192.9</v>
      </c>
      <c r="E31" s="53">
        <v>0.5625</v>
      </c>
      <c r="F31" s="54">
        <v>0.9436111111426726</v>
      </c>
      <c r="G31" s="44">
        <v>0.45300000000000001</v>
      </c>
      <c r="H31" s="55">
        <f t="shared" si="0"/>
        <v>1.8739033089471498E-8</v>
      </c>
      <c r="I31" s="56">
        <f t="shared" si="1"/>
        <v>0.52469292650520205</v>
      </c>
      <c r="J31" s="44"/>
      <c r="K31" s="44"/>
      <c r="L31" s="46"/>
      <c r="M31" s="47"/>
      <c r="N31" s="46"/>
      <c r="O31" s="50"/>
      <c r="P31" s="51"/>
      <c r="Q31" s="51"/>
    </row>
    <row r="32" spans="1:17" s="57" customFormat="1" ht="17" x14ac:dyDescent="0.2">
      <c r="A32" s="52" t="s">
        <v>13</v>
      </c>
      <c r="B32" s="44">
        <v>106</v>
      </c>
      <c r="C32" s="44" t="s">
        <v>15</v>
      </c>
      <c r="D32" s="44">
        <v>192.9</v>
      </c>
      <c r="E32" s="53">
        <v>0.5625</v>
      </c>
      <c r="F32" s="54">
        <v>1.3244444444426335</v>
      </c>
      <c r="G32" s="44">
        <v>0.49299999999999999</v>
      </c>
      <c r="H32" s="55">
        <f t="shared" si="0"/>
        <v>2.0393693847923727E-8</v>
      </c>
      <c r="I32" s="56">
        <f t="shared" si="1"/>
        <v>0.57102342774186432</v>
      </c>
      <c r="J32" s="44"/>
      <c r="K32" s="44"/>
      <c r="L32" s="46"/>
      <c r="M32" s="47"/>
      <c r="N32" s="46"/>
      <c r="O32" s="50"/>
      <c r="P32" s="51"/>
      <c r="Q32" s="51"/>
    </row>
    <row r="33" spans="10:17" x14ac:dyDescent="0.2">
      <c r="J33" s="45"/>
      <c r="K33" s="45"/>
      <c r="L33" s="46"/>
      <c r="M33" s="47"/>
      <c r="N33" s="46"/>
      <c r="O33" s="47"/>
      <c r="P33" s="48"/>
      <c r="Q33" s="5"/>
    </row>
    <row r="34" spans="10:17" x14ac:dyDescent="0.2">
      <c r="J34" s="45"/>
      <c r="K34" s="45"/>
      <c r="L34" s="46"/>
      <c r="M34" s="47"/>
      <c r="N34" s="46"/>
      <c r="O34" s="47"/>
      <c r="P34" s="48"/>
      <c r="Q34" s="5"/>
    </row>
    <row r="35" spans="10:17" x14ac:dyDescent="0.2">
      <c r="J35" s="45"/>
      <c r="K35" s="45"/>
      <c r="L35" s="46"/>
      <c r="M35" s="47"/>
      <c r="N35" s="46"/>
      <c r="O35" s="47"/>
      <c r="P35" s="48"/>
      <c r="Q35" s="5"/>
    </row>
    <row r="36" spans="10:17" x14ac:dyDescent="0.2">
      <c r="L36" s="3"/>
      <c r="M36" s="4"/>
      <c r="N36" s="5"/>
      <c r="O36" s="5"/>
    </row>
    <row r="37" spans="10:17" x14ac:dyDescent="0.2">
      <c r="L37" s="3"/>
      <c r="M37" s="4"/>
      <c r="N37" s="5"/>
      <c r="O37" s="5"/>
    </row>
    <row r="38" spans="10:17" x14ac:dyDescent="0.2">
      <c r="L38" s="3"/>
      <c r="M38" s="4"/>
      <c r="N38" s="5"/>
      <c r="O38" s="5"/>
    </row>
  </sheetData>
  <mergeCells count="2">
    <mergeCell ref="D7:E7"/>
    <mergeCell ref="H7:I7"/>
  </mergeCells>
  <conditionalFormatting sqref="M11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{CB0B865E-D1A6-CC43-89D2-968425511236}</x14:id>
        </ext>
      </extLst>
    </cfRule>
  </conditionalFormatting>
  <conditionalFormatting sqref="O36:O38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{75F74CDE-457C-A148-9F60-C7C69827EBC8}</x14:id>
        </ext>
      </extLst>
    </cfRule>
  </conditionalFormatting>
  <conditionalFormatting sqref="Q9:Q35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{8A1C9C4D-9AD8-FC41-8B76-D1DF4A9782AC}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B0B865E-D1A6-CC43-89D2-96842551123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M11</xm:sqref>
        </x14:conditionalFormatting>
        <x14:conditionalFormatting xmlns:xm="http://schemas.microsoft.com/office/excel/2006/main">
          <x14:cfRule type="dataBar" id="{75F74CDE-457C-A148-9F60-C7C69827EBC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O36:O38</xm:sqref>
        </x14:conditionalFormatting>
        <x14:conditionalFormatting xmlns:xm="http://schemas.microsoft.com/office/excel/2006/main">
          <x14:cfRule type="dataBar" id="{8A1C9C4D-9AD8-FC41-8B76-D1DF4A9782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Q9:Q35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90A45-D78A-4046-8FD7-6FE5A325FF30}">
  <dimension ref="A1:Q44"/>
  <sheetViews>
    <sheetView zoomScale="166" workbookViewId="0">
      <selection activeCell="D14" sqref="D14"/>
    </sheetView>
  </sheetViews>
  <sheetFormatPr baseColWidth="10" defaultRowHeight="16" x14ac:dyDescent="0.2"/>
  <cols>
    <col min="1" max="1" width="13.33203125" bestFit="1" customWidth="1"/>
    <col min="6" max="6" width="11.6640625" bestFit="1" customWidth="1"/>
    <col min="7" max="7" width="13.6640625" bestFit="1" customWidth="1"/>
    <col min="8" max="9" width="12.1640625" bestFit="1" customWidth="1"/>
    <col min="11" max="11" width="11.83203125" bestFit="1" customWidth="1"/>
    <col min="12" max="12" width="12.6640625" bestFit="1" customWidth="1"/>
  </cols>
  <sheetData>
    <row r="1" spans="1:17" x14ac:dyDescent="0.2">
      <c r="A1" t="s">
        <v>37</v>
      </c>
      <c r="B1" s="16"/>
    </row>
    <row r="2" spans="1:17" x14ac:dyDescent="0.2">
      <c r="A2" t="s">
        <v>31</v>
      </c>
      <c r="B2">
        <v>21.3</v>
      </c>
      <c r="H2" t="s">
        <v>16</v>
      </c>
    </row>
    <row r="4" spans="1:17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5" t="s">
        <v>19</v>
      </c>
      <c r="L4" s="26" t="s">
        <v>17</v>
      </c>
      <c r="M4" s="27">
        <v>14</v>
      </c>
      <c r="N4" s="24"/>
    </row>
    <row r="5" spans="1:17" x14ac:dyDescent="0.2">
      <c r="A5" s="24"/>
      <c r="B5" s="24"/>
      <c r="C5" s="24"/>
      <c r="D5" s="24"/>
      <c r="E5" s="24"/>
      <c r="F5" s="24"/>
      <c r="G5" s="24"/>
      <c r="H5" s="24"/>
      <c r="I5" s="24"/>
      <c r="J5" s="24"/>
      <c r="K5" s="25" t="s">
        <v>20</v>
      </c>
      <c r="L5" s="26" t="s">
        <v>21</v>
      </c>
      <c r="M5" s="28">
        <v>8.2057500000000005E-2</v>
      </c>
      <c r="N5" s="24"/>
    </row>
    <row r="6" spans="1:17" x14ac:dyDescent="0.2">
      <c r="A6" s="24"/>
      <c r="B6" s="24"/>
      <c r="C6" s="24"/>
      <c r="D6" s="24"/>
      <c r="E6" s="24"/>
      <c r="F6" s="24"/>
      <c r="G6" s="24"/>
      <c r="H6" s="24"/>
      <c r="I6" s="24"/>
      <c r="J6" s="24"/>
      <c r="K6" s="25" t="s">
        <v>22</v>
      </c>
      <c r="L6" s="26" t="s">
        <v>18</v>
      </c>
      <c r="M6" s="29">
        <v>1</v>
      </c>
      <c r="N6" s="24"/>
    </row>
    <row r="7" spans="1:17" x14ac:dyDescent="0.2">
      <c r="A7" s="24"/>
      <c r="B7" s="24"/>
      <c r="C7" s="30"/>
      <c r="D7" s="40" t="s">
        <v>7</v>
      </c>
      <c r="E7" s="40"/>
      <c r="F7" s="24"/>
      <c r="G7" s="31" t="s">
        <v>8</v>
      </c>
      <c r="H7" s="41" t="s">
        <v>9</v>
      </c>
      <c r="I7" s="41"/>
      <c r="J7" s="24"/>
      <c r="K7" s="25" t="s">
        <v>23</v>
      </c>
      <c r="L7" s="25" t="s">
        <v>5</v>
      </c>
      <c r="M7" s="32">
        <f>273+B2</f>
        <v>294.3</v>
      </c>
      <c r="N7" s="24"/>
    </row>
    <row r="8" spans="1:17" ht="36" x14ac:dyDescent="0.2">
      <c r="A8" s="33" t="s">
        <v>0</v>
      </c>
      <c r="B8" s="33" t="s">
        <v>1</v>
      </c>
      <c r="C8" s="33" t="s">
        <v>2</v>
      </c>
      <c r="D8" s="33" t="s">
        <v>3</v>
      </c>
      <c r="E8" s="33" t="s">
        <v>32</v>
      </c>
      <c r="F8" s="33" t="s">
        <v>4</v>
      </c>
      <c r="G8" s="34" t="s">
        <v>33</v>
      </c>
      <c r="H8" s="34" t="s">
        <v>34</v>
      </c>
      <c r="I8" s="34" t="s">
        <v>35</v>
      </c>
      <c r="J8" s="43"/>
      <c r="K8" s="44"/>
      <c r="L8" s="44"/>
      <c r="M8" s="44"/>
      <c r="N8" s="44"/>
    </row>
    <row r="9" spans="1:17" ht="17" x14ac:dyDescent="0.2">
      <c r="A9" s="1" t="s">
        <v>10</v>
      </c>
      <c r="B9" s="24">
        <v>101</v>
      </c>
      <c r="C9" s="24" t="s">
        <v>14</v>
      </c>
      <c r="D9" s="24">
        <v>191.3</v>
      </c>
      <c r="E9" s="17">
        <v>0.5625</v>
      </c>
      <c r="F9" s="35">
        <v>0</v>
      </c>
      <c r="G9" s="24">
        <v>0.32300000000000001</v>
      </c>
      <c r="H9" s="36">
        <f>((G9/1000000)*$M$6)/($M$5*$M$7)</f>
        <v>1.3375005793334068E-8</v>
      </c>
      <c r="I9" s="37">
        <f>((H9*$M$4)*1000000)*2</f>
        <v>0.37450016221335392</v>
      </c>
      <c r="J9" s="44"/>
      <c r="K9" s="44"/>
      <c r="L9" s="46"/>
      <c r="M9" s="47"/>
      <c r="N9" s="46"/>
      <c r="O9" s="4"/>
      <c r="P9" s="5"/>
      <c r="Q9" s="5"/>
    </row>
    <row r="10" spans="1:17" ht="17" x14ac:dyDescent="0.2">
      <c r="A10" s="1" t="s">
        <v>11</v>
      </c>
      <c r="B10" s="24">
        <v>101</v>
      </c>
      <c r="C10" s="24" t="s">
        <v>14</v>
      </c>
      <c r="D10" s="24">
        <v>191.3</v>
      </c>
      <c r="E10" s="17">
        <v>0.5625</v>
      </c>
      <c r="F10" s="35">
        <v>0.54583333327900618</v>
      </c>
      <c r="G10" s="24">
        <v>0.32300000000000001</v>
      </c>
      <c r="H10" s="36">
        <f t="shared" ref="H10:H32" si="0">((G10/1000000)*$M$6)/($M$5*$M$7)</f>
        <v>1.3375005793334068E-8</v>
      </c>
      <c r="I10" s="37">
        <f t="shared" ref="I10:I32" si="1">((H10*$M$4)*1000000)*2</f>
        <v>0.37450016221335392</v>
      </c>
      <c r="J10" s="44"/>
      <c r="K10" s="44"/>
      <c r="L10" s="46"/>
      <c r="M10" s="47"/>
      <c r="N10" s="46"/>
      <c r="O10" s="4"/>
      <c r="P10" s="5"/>
      <c r="Q10" s="5"/>
    </row>
    <row r="11" spans="1:17" ht="17" x14ac:dyDescent="0.2">
      <c r="A11" s="1" t="s">
        <v>12</v>
      </c>
      <c r="B11" s="24">
        <v>101</v>
      </c>
      <c r="C11" s="24" t="s">
        <v>14</v>
      </c>
      <c r="D11" s="24">
        <v>191.3</v>
      </c>
      <c r="E11" s="17">
        <v>0.5625</v>
      </c>
      <c r="F11" s="35">
        <v>0.99305555562023073</v>
      </c>
      <c r="G11" s="24">
        <v>0.33800000000000002</v>
      </c>
      <c r="H11" s="36">
        <f t="shared" si="0"/>
        <v>1.3996136093334103E-8</v>
      </c>
      <c r="I11" s="37">
        <f t="shared" si="1"/>
        <v>0.39189181061335487</v>
      </c>
      <c r="J11" s="44"/>
      <c r="K11" s="44"/>
      <c r="L11" s="49"/>
      <c r="M11" s="48"/>
      <c r="N11" s="46"/>
      <c r="O11" s="4"/>
      <c r="P11" s="5"/>
      <c r="Q11" s="5"/>
    </row>
    <row r="12" spans="1:17" ht="17" x14ac:dyDescent="0.2">
      <c r="A12" s="1" t="s">
        <v>13</v>
      </c>
      <c r="B12" s="24">
        <v>101</v>
      </c>
      <c r="C12" s="24" t="s">
        <v>14</v>
      </c>
      <c r="D12" s="24">
        <v>191.3</v>
      </c>
      <c r="E12" s="17">
        <v>0.5625</v>
      </c>
      <c r="F12" s="35">
        <v>1.504999999946449</v>
      </c>
      <c r="G12" s="24">
        <v>0.34399999999999997</v>
      </c>
      <c r="H12" s="36">
        <f t="shared" si="0"/>
        <v>1.4244588213334112E-8</v>
      </c>
      <c r="I12" s="37">
        <f t="shared" si="1"/>
        <v>0.39884846997335516</v>
      </c>
      <c r="J12" s="44"/>
      <c r="K12" s="44"/>
      <c r="L12" s="46"/>
      <c r="M12" s="47"/>
      <c r="N12" s="46"/>
      <c r="O12" s="4"/>
      <c r="P12" s="5"/>
      <c r="Q12" s="5"/>
    </row>
    <row r="13" spans="1:17" s="21" customFormat="1" ht="17" x14ac:dyDescent="0.2">
      <c r="A13" s="1" t="s">
        <v>10</v>
      </c>
      <c r="B13" s="24">
        <v>102</v>
      </c>
      <c r="C13" s="24" t="s">
        <v>15</v>
      </c>
      <c r="D13" s="24">
        <v>188.4</v>
      </c>
      <c r="E13" s="17">
        <v>0.5625</v>
      </c>
      <c r="F13" s="35">
        <v>0</v>
      </c>
      <c r="G13" s="24">
        <v>0.30599999999999999</v>
      </c>
      <c r="H13" s="36">
        <f t="shared" si="0"/>
        <v>1.2671058120000695E-8</v>
      </c>
      <c r="I13" s="37">
        <f t="shared" si="1"/>
        <v>0.35478962736001945</v>
      </c>
      <c r="J13" s="44"/>
      <c r="K13" s="44"/>
      <c r="L13" s="46"/>
      <c r="M13" s="47"/>
      <c r="N13" s="46"/>
      <c r="O13" s="22"/>
      <c r="P13" s="23"/>
      <c r="Q13" s="23"/>
    </row>
    <row r="14" spans="1:17" s="21" customFormat="1" ht="17" x14ac:dyDescent="0.2">
      <c r="A14" s="1" t="s">
        <v>11</v>
      </c>
      <c r="B14" s="24">
        <v>102</v>
      </c>
      <c r="C14" s="24" t="s">
        <v>15</v>
      </c>
      <c r="D14" s="24">
        <v>188.4</v>
      </c>
      <c r="E14" s="17">
        <v>0.5625</v>
      </c>
      <c r="F14" s="35">
        <v>0.52555555547587574</v>
      </c>
      <c r="G14" s="24">
        <v>0.32700000000000001</v>
      </c>
      <c r="H14" s="36">
        <f t="shared" si="0"/>
        <v>1.3540640540000742E-8</v>
      </c>
      <c r="I14" s="37">
        <f t="shared" si="1"/>
        <v>0.37913793512002075</v>
      </c>
      <c r="J14" s="44"/>
      <c r="K14" s="44"/>
      <c r="L14" s="46"/>
      <c r="M14" s="47"/>
      <c r="N14" s="46"/>
      <c r="O14" s="22"/>
      <c r="P14" s="23"/>
      <c r="Q14" s="23"/>
    </row>
    <row r="15" spans="1:17" s="21" customFormat="1" ht="17" x14ac:dyDescent="0.2">
      <c r="A15" s="1" t="s">
        <v>12</v>
      </c>
      <c r="B15" s="24">
        <v>102</v>
      </c>
      <c r="C15" s="24" t="s">
        <v>15</v>
      </c>
      <c r="D15" s="24">
        <v>188.4</v>
      </c>
      <c r="E15" s="17">
        <v>0.5625</v>
      </c>
      <c r="F15" s="35">
        <v>0.97055555559927598</v>
      </c>
      <c r="G15" s="24">
        <v>0.33800000000000002</v>
      </c>
      <c r="H15" s="36">
        <f t="shared" si="0"/>
        <v>1.3996136093334103E-8</v>
      </c>
      <c r="I15" s="37">
        <f t="shared" si="1"/>
        <v>0.39189181061335487</v>
      </c>
      <c r="J15" s="44"/>
      <c r="K15" s="44"/>
      <c r="L15" s="46"/>
      <c r="M15" s="47"/>
      <c r="N15" s="46"/>
      <c r="O15" s="22"/>
      <c r="P15" s="23"/>
      <c r="Q15" s="23"/>
    </row>
    <row r="16" spans="1:17" s="21" customFormat="1" ht="17" x14ac:dyDescent="0.2">
      <c r="A16" s="1" t="s">
        <v>13</v>
      </c>
      <c r="B16" s="24">
        <v>102</v>
      </c>
      <c r="C16" s="24" t="s">
        <v>15</v>
      </c>
      <c r="D16" s="24">
        <v>188.4</v>
      </c>
      <c r="E16" s="17">
        <v>0.5625</v>
      </c>
      <c r="F16" s="35">
        <v>1.4847222221433185</v>
      </c>
      <c r="G16" s="24">
        <v>0.33900000000000002</v>
      </c>
      <c r="H16" s="36">
        <f t="shared" si="0"/>
        <v>1.403754478000077E-8</v>
      </c>
      <c r="I16" s="37">
        <f t="shared" si="1"/>
        <v>0.39305125384002154</v>
      </c>
      <c r="J16" s="44"/>
      <c r="K16" s="44"/>
      <c r="L16" s="46"/>
      <c r="M16" s="47"/>
      <c r="N16" s="46"/>
      <c r="O16" s="22"/>
      <c r="P16" s="23"/>
      <c r="Q16" s="23"/>
    </row>
    <row r="17" spans="1:17" ht="17" x14ac:dyDescent="0.2">
      <c r="A17" s="1" t="s">
        <v>10</v>
      </c>
      <c r="B17" s="24">
        <v>103</v>
      </c>
      <c r="C17" s="24" t="s">
        <v>14</v>
      </c>
      <c r="D17" s="24">
        <v>191.3</v>
      </c>
      <c r="E17" s="17">
        <v>0.5625</v>
      </c>
      <c r="F17" s="35">
        <v>0</v>
      </c>
      <c r="G17" s="24">
        <v>0.34899999999999998</v>
      </c>
      <c r="H17" s="36">
        <f t="shared" si="0"/>
        <v>1.4451631646667458E-8</v>
      </c>
      <c r="I17" s="37">
        <f t="shared" si="1"/>
        <v>0.40464568610668883</v>
      </c>
      <c r="J17" s="44"/>
      <c r="K17" s="44"/>
      <c r="L17" s="46"/>
      <c r="M17" s="47"/>
      <c r="N17" s="46"/>
      <c r="O17" s="4"/>
      <c r="P17" s="5"/>
      <c r="Q17" s="5"/>
    </row>
    <row r="18" spans="1:17" ht="17" x14ac:dyDescent="0.2">
      <c r="A18" s="1" t="s">
        <v>11</v>
      </c>
      <c r="B18" s="24">
        <v>103</v>
      </c>
      <c r="C18" s="24" t="s">
        <v>14</v>
      </c>
      <c r="D18" s="24">
        <v>191.3</v>
      </c>
      <c r="E18" s="17">
        <v>0.5625</v>
      </c>
      <c r="F18" s="35">
        <v>0.51861111097969115</v>
      </c>
      <c r="G18" s="24">
        <v>0.34899999999999998</v>
      </c>
      <c r="H18" s="36">
        <f t="shared" si="0"/>
        <v>1.4451631646667458E-8</v>
      </c>
      <c r="I18" s="37">
        <f t="shared" si="1"/>
        <v>0.40464568610668883</v>
      </c>
      <c r="J18" s="44"/>
      <c r="K18" s="44"/>
      <c r="L18" s="46"/>
      <c r="M18" s="47"/>
      <c r="N18" s="46"/>
      <c r="O18" s="4"/>
      <c r="P18" s="5"/>
      <c r="Q18" s="5"/>
    </row>
    <row r="19" spans="1:17" ht="17" x14ac:dyDescent="0.2">
      <c r="A19" s="1" t="s">
        <v>12</v>
      </c>
      <c r="B19" s="24">
        <v>103</v>
      </c>
      <c r="C19" s="24" t="s">
        <v>14</v>
      </c>
      <c r="D19" s="24">
        <v>191.3</v>
      </c>
      <c r="E19" s="17">
        <v>0.5625</v>
      </c>
      <c r="F19" s="35">
        <v>0.95861111098201945</v>
      </c>
      <c r="G19" s="24">
        <v>0.35299999999999998</v>
      </c>
      <c r="H19" s="36">
        <f t="shared" si="0"/>
        <v>1.4617266393334135E-8</v>
      </c>
      <c r="I19" s="37">
        <f t="shared" si="1"/>
        <v>0.40928345901335578</v>
      </c>
      <c r="J19" s="44"/>
      <c r="K19" s="44"/>
      <c r="L19" s="46"/>
      <c r="M19" s="47"/>
      <c r="N19" s="46"/>
      <c r="O19" s="4"/>
      <c r="P19" s="5"/>
      <c r="Q19" s="5"/>
    </row>
    <row r="20" spans="1:17" ht="17" x14ac:dyDescent="0.2">
      <c r="A20" s="1" t="s">
        <v>13</v>
      </c>
      <c r="B20" s="24">
        <v>103</v>
      </c>
      <c r="C20" s="24" t="s">
        <v>14</v>
      </c>
      <c r="D20" s="24">
        <v>191.3</v>
      </c>
      <c r="E20" s="17">
        <v>0.5625</v>
      </c>
      <c r="F20" s="35">
        <v>1.4680555554223247</v>
      </c>
      <c r="G20" s="24">
        <v>0.35599999999999998</v>
      </c>
      <c r="H20" s="36">
        <f t="shared" si="0"/>
        <v>1.474149245333414E-8</v>
      </c>
      <c r="I20" s="37">
        <f t="shared" si="1"/>
        <v>0.41276178869335595</v>
      </c>
      <c r="J20" s="44"/>
      <c r="K20" s="44"/>
      <c r="L20" s="46"/>
      <c r="M20" s="47"/>
      <c r="N20" s="46"/>
      <c r="O20" s="4"/>
      <c r="P20" s="5"/>
      <c r="Q20" s="5"/>
    </row>
    <row r="21" spans="1:17" s="21" customFormat="1" ht="17" x14ac:dyDescent="0.2">
      <c r="A21" s="1" t="s">
        <v>10</v>
      </c>
      <c r="B21" s="24">
        <v>104</v>
      </c>
      <c r="C21" s="24" t="s">
        <v>15</v>
      </c>
      <c r="D21" s="24">
        <v>189.6</v>
      </c>
      <c r="E21" s="17">
        <v>0.5625</v>
      </c>
      <c r="F21" s="35">
        <v>0</v>
      </c>
      <c r="G21" s="24">
        <v>0.30599999999999999</v>
      </c>
      <c r="H21" s="36">
        <f t="shared" si="0"/>
        <v>1.2671058120000695E-8</v>
      </c>
      <c r="I21" s="37">
        <f t="shared" si="1"/>
        <v>0.35478962736001945</v>
      </c>
      <c r="J21" s="44"/>
      <c r="K21" s="44"/>
      <c r="L21" s="46"/>
      <c r="M21" s="47"/>
      <c r="N21" s="46"/>
      <c r="O21" s="22"/>
      <c r="P21" s="23"/>
      <c r="Q21" s="23"/>
    </row>
    <row r="22" spans="1:17" s="21" customFormat="1" ht="17" x14ac:dyDescent="0.2">
      <c r="A22" s="1" t="s">
        <v>11</v>
      </c>
      <c r="B22" s="24">
        <v>104</v>
      </c>
      <c r="C22" s="24" t="s">
        <v>15</v>
      </c>
      <c r="D22" s="24">
        <v>189.6</v>
      </c>
      <c r="E22" s="17">
        <v>0.5625</v>
      </c>
      <c r="F22" s="35">
        <v>0.50722222222248092</v>
      </c>
      <c r="G22" s="24">
        <v>0.313</v>
      </c>
      <c r="H22" s="36">
        <f t="shared" si="0"/>
        <v>1.2960918926667378E-8</v>
      </c>
      <c r="I22" s="37">
        <f t="shared" si="1"/>
        <v>0.36290572994668657</v>
      </c>
      <c r="J22" s="44"/>
      <c r="K22" s="44"/>
      <c r="L22" s="46"/>
      <c r="M22" s="47"/>
      <c r="N22" s="46"/>
      <c r="O22" s="22"/>
      <c r="P22" s="23"/>
      <c r="Q22" s="23"/>
    </row>
    <row r="23" spans="1:17" s="21" customFormat="1" ht="17" x14ac:dyDescent="0.2">
      <c r="A23" s="1" t="s">
        <v>12</v>
      </c>
      <c r="B23" s="24">
        <v>104</v>
      </c>
      <c r="C23" s="24" t="s">
        <v>15</v>
      </c>
      <c r="D23" s="24">
        <v>189.6</v>
      </c>
      <c r="E23" s="17">
        <v>0.5625</v>
      </c>
      <c r="F23" s="35">
        <v>0.94277777778916061</v>
      </c>
      <c r="G23" s="24">
        <v>0.32200000000000001</v>
      </c>
      <c r="H23" s="36">
        <f t="shared" si="0"/>
        <v>1.3333597106667398E-8</v>
      </c>
      <c r="I23" s="37">
        <f t="shared" si="1"/>
        <v>0.37334071898668714</v>
      </c>
      <c r="J23" s="44"/>
      <c r="K23" s="44"/>
      <c r="L23" s="46"/>
      <c r="M23" s="47"/>
      <c r="N23" s="46"/>
      <c r="O23" s="22"/>
      <c r="P23" s="23"/>
      <c r="Q23" s="23"/>
    </row>
    <row r="24" spans="1:17" s="21" customFormat="1" ht="17" x14ac:dyDescent="0.2">
      <c r="A24" s="1" t="s">
        <v>13</v>
      </c>
      <c r="B24" s="24">
        <v>104</v>
      </c>
      <c r="C24" s="24" t="s">
        <v>15</v>
      </c>
      <c r="D24" s="24">
        <v>189.6</v>
      </c>
      <c r="E24" s="17">
        <v>0.5625</v>
      </c>
      <c r="F24" s="35">
        <v>1.4519444445613772</v>
      </c>
      <c r="G24" s="24">
        <v>0.32100000000000001</v>
      </c>
      <c r="H24" s="36">
        <f t="shared" si="0"/>
        <v>1.3292188420000731E-8</v>
      </c>
      <c r="I24" s="37">
        <f t="shared" si="1"/>
        <v>0.37218127576002041</v>
      </c>
      <c r="J24" s="44"/>
      <c r="K24" s="44"/>
      <c r="L24" s="46"/>
      <c r="M24" s="47"/>
      <c r="N24" s="46"/>
      <c r="O24" s="22"/>
      <c r="P24" s="23"/>
      <c r="Q24" s="23"/>
    </row>
    <row r="25" spans="1:17" ht="17" x14ac:dyDescent="0.2">
      <c r="A25" s="1" t="s">
        <v>10</v>
      </c>
      <c r="B25" s="24">
        <v>105</v>
      </c>
      <c r="C25" s="24" t="s">
        <v>14</v>
      </c>
      <c r="D25" s="24">
        <v>190.7</v>
      </c>
      <c r="E25" s="17">
        <v>0.5625</v>
      </c>
      <c r="F25" s="35">
        <v>0</v>
      </c>
      <c r="G25" s="24">
        <v>0.33700000000000002</v>
      </c>
      <c r="H25" s="36">
        <f t="shared" si="0"/>
        <v>1.3954727406667432E-8</v>
      </c>
      <c r="I25" s="37">
        <f t="shared" si="1"/>
        <v>0.3907323673866881</v>
      </c>
      <c r="J25" s="44"/>
      <c r="K25" s="44"/>
      <c r="L25" s="46"/>
      <c r="M25" s="47"/>
      <c r="N25" s="46"/>
      <c r="O25" s="4"/>
      <c r="P25" s="5"/>
      <c r="Q25" s="5"/>
    </row>
    <row r="26" spans="1:17" ht="17" x14ac:dyDescent="0.2">
      <c r="A26" s="1" t="s">
        <v>11</v>
      </c>
      <c r="B26" s="24">
        <v>105</v>
      </c>
      <c r="C26" s="24" t="s">
        <v>14</v>
      </c>
      <c r="D26" s="24">
        <v>190.7</v>
      </c>
      <c r="E26" s="17">
        <v>0.5625</v>
      </c>
      <c r="F26" s="35">
        <v>0.48944444447988644</v>
      </c>
      <c r="G26" s="24">
        <v>0.34699999999999998</v>
      </c>
      <c r="H26" s="36">
        <f t="shared" si="0"/>
        <v>1.4368814273334121E-8</v>
      </c>
      <c r="I26" s="37">
        <f t="shared" si="1"/>
        <v>0.40232679965335538</v>
      </c>
      <c r="J26" s="44"/>
      <c r="K26" s="44"/>
      <c r="L26" s="46"/>
      <c r="M26" s="47"/>
      <c r="N26" s="46"/>
      <c r="O26" s="4"/>
      <c r="P26" s="5"/>
      <c r="Q26" s="5"/>
    </row>
    <row r="27" spans="1:17" ht="17" x14ac:dyDescent="0.2">
      <c r="A27" s="1" t="s">
        <v>12</v>
      </c>
      <c r="B27" s="24">
        <v>105</v>
      </c>
      <c r="C27" s="24" t="s">
        <v>14</v>
      </c>
      <c r="D27" s="24">
        <v>190.7</v>
      </c>
      <c r="E27" s="17">
        <v>0.5625</v>
      </c>
      <c r="F27" s="35">
        <v>0.92361111118225381</v>
      </c>
      <c r="G27" s="24">
        <v>0.34799999999999998</v>
      </c>
      <c r="H27" s="36">
        <f t="shared" si="0"/>
        <v>1.4410222960000789E-8</v>
      </c>
      <c r="I27" s="37">
        <f t="shared" si="1"/>
        <v>0.40348624288002211</v>
      </c>
      <c r="J27" s="44"/>
      <c r="K27" s="44"/>
      <c r="L27" s="46"/>
      <c r="M27" s="47"/>
      <c r="N27" s="46"/>
      <c r="O27" s="4"/>
      <c r="P27" s="5"/>
      <c r="Q27" s="5"/>
    </row>
    <row r="28" spans="1:17" ht="17" x14ac:dyDescent="0.2">
      <c r="A28" s="1" t="s">
        <v>13</v>
      </c>
      <c r="B28" s="24">
        <v>105</v>
      </c>
      <c r="C28" s="24" t="s">
        <v>14</v>
      </c>
      <c r="D28" s="24">
        <v>190.7</v>
      </c>
      <c r="E28" s="17">
        <v>0.5625</v>
      </c>
      <c r="F28" s="35">
        <v>1.4461111110867932</v>
      </c>
      <c r="G28" s="24">
        <v>0.37</v>
      </c>
      <c r="H28" s="36">
        <f t="shared" si="0"/>
        <v>1.5321214066667506E-8</v>
      </c>
      <c r="I28" s="37">
        <f t="shared" si="1"/>
        <v>0.42899399386669018</v>
      </c>
      <c r="J28" s="44"/>
      <c r="K28" s="44"/>
      <c r="L28" s="46"/>
      <c r="M28" s="47"/>
      <c r="N28" s="46"/>
      <c r="O28" s="4"/>
      <c r="P28" s="5"/>
      <c r="Q28" s="5"/>
    </row>
    <row r="29" spans="1:17" s="21" customFormat="1" ht="17" x14ac:dyDescent="0.2">
      <c r="A29" s="1" t="s">
        <v>10</v>
      </c>
      <c r="B29" s="24">
        <v>106</v>
      </c>
      <c r="C29" s="24" t="s">
        <v>15</v>
      </c>
      <c r="D29" s="24">
        <v>192.9</v>
      </c>
      <c r="E29" s="17">
        <v>0.5625</v>
      </c>
      <c r="F29" s="35">
        <v>0</v>
      </c>
      <c r="G29" s="24">
        <v>0.314</v>
      </c>
      <c r="H29" s="36">
        <f t="shared" si="0"/>
        <v>1.3002327613334045E-8</v>
      </c>
      <c r="I29" s="37">
        <f t="shared" si="1"/>
        <v>0.36406517317335324</v>
      </c>
      <c r="J29" s="44"/>
      <c r="K29" s="44"/>
      <c r="L29" s="46"/>
      <c r="M29" s="47"/>
      <c r="N29" s="46"/>
      <c r="O29" s="22"/>
      <c r="P29" s="23"/>
      <c r="Q29" s="23"/>
    </row>
    <row r="30" spans="1:17" s="21" customFormat="1" ht="17" x14ac:dyDescent="0.2">
      <c r="A30" s="1" t="s">
        <v>11</v>
      </c>
      <c r="B30" s="24">
        <v>106</v>
      </c>
      <c r="C30" s="24" t="s">
        <v>15</v>
      </c>
      <c r="D30" s="24">
        <v>192.9</v>
      </c>
      <c r="E30" s="17">
        <v>0.5625</v>
      </c>
      <c r="F30" s="35">
        <v>0.46527777775190771</v>
      </c>
      <c r="G30" s="24">
        <v>0.312</v>
      </c>
      <c r="H30" s="36">
        <f t="shared" si="0"/>
        <v>1.2919510240000708E-8</v>
      </c>
      <c r="I30" s="37">
        <f t="shared" si="1"/>
        <v>0.36174628672001979</v>
      </c>
      <c r="J30" s="44"/>
      <c r="K30" s="44"/>
      <c r="L30" s="46"/>
      <c r="M30" s="47"/>
      <c r="N30" s="46"/>
      <c r="O30" s="22"/>
      <c r="P30" s="23"/>
      <c r="Q30" s="23"/>
    </row>
    <row r="31" spans="1:17" s="21" customFormat="1" ht="17" x14ac:dyDescent="0.2">
      <c r="A31" s="1" t="s">
        <v>12</v>
      </c>
      <c r="B31" s="24">
        <v>106</v>
      </c>
      <c r="C31" s="24" t="s">
        <v>15</v>
      </c>
      <c r="D31" s="24">
        <v>192.9</v>
      </c>
      <c r="E31" s="17">
        <v>0.5625</v>
      </c>
      <c r="F31" s="35">
        <v>0.88194444455439225</v>
      </c>
      <c r="G31" s="24">
        <v>0.33800000000000002</v>
      </c>
      <c r="H31" s="36">
        <f t="shared" si="0"/>
        <v>1.3996136093334103E-8</v>
      </c>
      <c r="I31" s="37">
        <f t="shared" si="1"/>
        <v>0.39189181061335487</v>
      </c>
      <c r="J31" s="44"/>
      <c r="K31" s="44"/>
      <c r="L31" s="46"/>
      <c r="M31" s="47"/>
      <c r="N31" s="46"/>
      <c r="O31" s="22"/>
      <c r="P31" s="23"/>
      <c r="Q31" s="23"/>
    </row>
    <row r="32" spans="1:17" s="21" customFormat="1" ht="17" x14ac:dyDescent="0.2">
      <c r="A32" s="1" t="s">
        <v>13</v>
      </c>
      <c r="B32" s="24">
        <v>106</v>
      </c>
      <c r="C32" s="24" t="s">
        <v>15</v>
      </c>
      <c r="D32" s="24">
        <v>192.9</v>
      </c>
      <c r="E32" s="17">
        <v>0.5625</v>
      </c>
      <c r="F32" s="35">
        <v>1.4072222221875563</v>
      </c>
      <c r="G32" s="24">
        <v>0.35</v>
      </c>
      <c r="H32" s="36">
        <f t="shared" si="0"/>
        <v>1.4493040333334127E-8</v>
      </c>
      <c r="I32" s="37">
        <f t="shared" si="1"/>
        <v>0.40580512933335555</v>
      </c>
      <c r="J32" s="44"/>
      <c r="K32" s="44"/>
      <c r="L32" s="46"/>
      <c r="M32" s="47"/>
      <c r="N32" s="46"/>
      <c r="O32" s="22"/>
      <c r="P32" s="23"/>
      <c r="Q32" s="23"/>
    </row>
    <row r="33" spans="10:17" x14ac:dyDescent="0.2">
      <c r="J33" s="45"/>
      <c r="K33" s="45"/>
      <c r="L33" s="46"/>
      <c r="M33" s="47"/>
      <c r="N33" s="46"/>
      <c r="O33" s="4"/>
      <c r="P33" s="5"/>
      <c r="Q33" s="5"/>
    </row>
    <row r="34" spans="10:17" x14ac:dyDescent="0.2">
      <c r="J34" s="45"/>
      <c r="K34" s="45"/>
      <c r="L34" s="46"/>
      <c r="M34" s="47"/>
      <c r="N34" s="46"/>
      <c r="O34" s="4"/>
      <c r="P34" s="5"/>
      <c r="Q34" s="5"/>
    </row>
    <row r="35" spans="10:17" x14ac:dyDescent="0.2">
      <c r="J35" s="45"/>
      <c r="K35" s="45"/>
      <c r="L35" s="46"/>
      <c r="M35" s="47"/>
      <c r="N35" s="46"/>
      <c r="O35" s="4"/>
      <c r="P35" s="5"/>
      <c r="Q35" s="5"/>
    </row>
    <row r="36" spans="10:17" x14ac:dyDescent="0.2">
      <c r="J36" s="45"/>
      <c r="K36" s="45"/>
      <c r="L36" s="46"/>
      <c r="M36" s="47"/>
      <c r="N36" s="48"/>
      <c r="O36" s="5"/>
    </row>
    <row r="37" spans="10:17" x14ac:dyDescent="0.2">
      <c r="J37" s="45"/>
      <c r="K37" s="45"/>
      <c r="L37" s="46"/>
      <c r="M37" s="47"/>
      <c r="N37" s="48"/>
      <c r="O37" s="5"/>
    </row>
    <row r="38" spans="10:17" x14ac:dyDescent="0.2">
      <c r="J38" s="45"/>
      <c r="K38" s="45"/>
      <c r="L38" s="46"/>
      <c r="M38" s="47"/>
      <c r="N38" s="48"/>
      <c r="O38" s="5"/>
    </row>
    <row r="39" spans="10:17" x14ac:dyDescent="0.2">
      <c r="J39" s="45"/>
      <c r="K39" s="45"/>
      <c r="L39" s="45"/>
      <c r="M39" s="45"/>
      <c r="N39" s="45"/>
    </row>
    <row r="40" spans="10:17" x14ac:dyDescent="0.2">
      <c r="J40" s="45"/>
      <c r="K40" s="45"/>
      <c r="L40" s="45"/>
      <c r="M40" s="45"/>
      <c r="N40" s="45"/>
    </row>
    <row r="41" spans="10:17" x14ac:dyDescent="0.2">
      <c r="J41" s="45"/>
      <c r="K41" s="45"/>
      <c r="L41" s="45"/>
      <c r="M41" s="45"/>
      <c r="N41" s="45"/>
    </row>
    <row r="42" spans="10:17" x14ac:dyDescent="0.2">
      <c r="J42" s="45"/>
      <c r="K42" s="45"/>
      <c r="L42" s="45"/>
      <c r="M42" s="45"/>
      <c r="N42" s="45"/>
    </row>
    <row r="43" spans="10:17" x14ac:dyDescent="0.2">
      <c r="J43" s="45"/>
      <c r="K43" s="45"/>
      <c r="L43" s="45"/>
      <c r="M43" s="45"/>
      <c r="N43" s="45"/>
    </row>
    <row r="44" spans="10:17" x14ac:dyDescent="0.2">
      <c r="J44" s="45"/>
      <c r="K44" s="45"/>
      <c r="L44" s="45"/>
      <c r="M44" s="45"/>
      <c r="N44" s="45"/>
    </row>
  </sheetData>
  <mergeCells count="2">
    <mergeCell ref="D7:E7"/>
    <mergeCell ref="H7:I7"/>
  </mergeCells>
  <conditionalFormatting sqref="M11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{E164377F-028A-274D-9154-8BE33013ACCC}</x14:id>
        </ext>
      </extLst>
    </cfRule>
  </conditionalFormatting>
  <conditionalFormatting sqref="O36:O38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{D892D232-62F0-094E-9B2E-895555382EFF}</x14:id>
        </ext>
      </extLst>
    </cfRule>
  </conditionalFormatting>
  <conditionalFormatting sqref="Q9:Q35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{C547D05E-C9BF-9F48-9250-0F1E74376041}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164377F-028A-274D-9154-8BE33013ACC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M11</xm:sqref>
        </x14:conditionalFormatting>
        <x14:conditionalFormatting xmlns:xm="http://schemas.microsoft.com/office/excel/2006/main">
          <x14:cfRule type="dataBar" id="{D892D232-62F0-094E-9B2E-895555382EF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O36:O38</xm:sqref>
        </x14:conditionalFormatting>
        <x14:conditionalFormatting xmlns:xm="http://schemas.microsoft.com/office/excel/2006/main">
          <x14:cfRule type="dataBar" id="{C547D05E-C9BF-9F48-9250-0F1E743760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Q9:Q35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06F34-61B0-CB4E-8C09-080B38D386A4}">
  <dimension ref="A1:Q38"/>
  <sheetViews>
    <sheetView tabSelected="1" zoomScale="165" workbookViewId="0">
      <selection activeCell="D26" sqref="D26"/>
    </sheetView>
  </sheetViews>
  <sheetFormatPr baseColWidth="10" defaultRowHeight="16" x14ac:dyDescent="0.2"/>
  <cols>
    <col min="1" max="1" width="13.33203125" bestFit="1" customWidth="1"/>
    <col min="6" max="6" width="11.6640625" bestFit="1" customWidth="1"/>
    <col min="7" max="7" width="13.6640625" bestFit="1" customWidth="1"/>
    <col min="8" max="9" width="12.1640625" bestFit="1" customWidth="1"/>
    <col min="11" max="11" width="11.83203125" bestFit="1" customWidth="1"/>
    <col min="12" max="12" width="12.6640625" bestFit="1" customWidth="1"/>
  </cols>
  <sheetData>
    <row r="1" spans="1:17" x14ac:dyDescent="0.2">
      <c r="A1" t="s">
        <v>36</v>
      </c>
      <c r="B1" s="16"/>
    </row>
    <row r="2" spans="1:17" x14ac:dyDescent="0.2">
      <c r="A2" t="s">
        <v>31</v>
      </c>
      <c r="B2">
        <v>17.100000000000001</v>
      </c>
      <c r="H2" t="s">
        <v>16</v>
      </c>
    </row>
    <row r="4" spans="1:17" x14ac:dyDescent="0.2">
      <c r="K4" s="9" t="s">
        <v>19</v>
      </c>
      <c r="L4" s="10" t="s">
        <v>17</v>
      </c>
      <c r="M4" s="6">
        <v>14</v>
      </c>
    </row>
    <row r="5" spans="1:17" x14ac:dyDescent="0.2">
      <c r="K5" s="9" t="s">
        <v>20</v>
      </c>
      <c r="L5" s="10" t="s">
        <v>21</v>
      </c>
      <c r="M5" s="7">
        <v>8.2057500000000005E-2</v>
      </c>
    </row>
    <row r="6" spans="1:17" x14ac:dyDescent="0.2">
      <c r="K6" s="9" t="s">
        <v>22</v>
      </c>
      <c r="L6" s="10" t="s">
        <v>18</v>
      </c>
      <c r="M6" s="8">
        <v>1</v>
      </c>
    </row>
    <row r="7" spans="1:17" x14ac:dyDescent="0.2">
      <c r="C7" s="11"/>
      <c r="D7" s="38" t="s">
        <v>7</v>
      </c>
      <c r="E7" s="38"/>
      <c r="G7" s="14" t="s">
        <v>8</v>
      </c>
      <c r="H7" s="39" t="s">
        <v>9</v>
      </c>
      <c r="I7" s="39"/>
      <c r="K7" s="9" t="s">
        <v>23</v>
      </c>
      <c r="L7" s="9" t="s">
        <v>5</v>
      </c>
      <c r="M7" s="12">
        <f>273+B2</f>
        <v>290.10000000000002</v>
      </c>
    </row>
    <row r="8" spans="1:17" ht="36" x14ac:dyDescent="0.2">
      <c r="A8" s="13" t="s">
        <v>0</v>
      </c>
      <c r="B8" s="13" t="s">
        <v>1</v>
      </c>
      <c r="C8" s="13" t="s">
        <v>2</v>
      </c>
      <c r="D8" s="13" t="s">
        <v>3</v>
      </c>
      <c r="E8" s="13" t="s">
        <v>26</v>
      </c>
      <c r="F8" s="13" t="s">
        <v>4</v>
      </c>
      <c r="G8" s="15" t="s">
        <v>6</v>
      </c>
      <c r="H8" s="15" t="s">
        <v>24</v>
      </c>
      <c r="I8" s="15" t="s">
        <v>25</v>
      </c>
      <c r="J8" s="42"/>
      <c r="K8" s="45"/>
      <c r="L8" s="45"/>
      <c r="M8" s="45"/>
      <c r="N8" s="45"/>
      <c r="O8" s="45"/>
    </row>
    <row r="9" spans="1:17" ht="17" x14ac:dyDescent="0.2">
      <c r="A9" s="1" t="s">
        <v>10</v>
      </c>
      <c r="B9">
        <v>101</v>
      </c>
      <c r="C9" t="s">
        <v>14</v>
      </c>
      <c r="D9">
        <v>191.3</v>
      </c>
      <c r="E9" s="17">
        <v>0.5625</v>
      </c>
      <c r="F9" s="18">
        <v>0</v>
      </c>
      <c r="G9">
        <v>0.33100000000000002</v>
      </c>
      <c r="H9" s="19">
        <f>((G9/1000000)*$M$6)/($M$5*$M$7)</f>
        <v>1.3904711536939752E-8</v>
      </c>
      <c r="I9" s="20">
        <f>((H9*$M$4)*1000000)*2</f>
        <v>0.38933192303431308</v>
      </c>
      <c r="J9" s="45"/>
      <c r="K9" s="45"/>
      <c r="L9" s="46"/>
      <c r="M9" s="47"/>
      <c r="N9" s="46"/>
      <c r="O9" s="47"/>
      <c r="P9" s="5"/>
      <c r="Q9" s="5"/>
    </row>
    <row r="10" spans="1:17" ht="17" x14ac:dyDescent="0.2">
      <c r="A10" s="1" t="s">
        <v>11</v>
      </c>
      <c r="B10">
        <v>101</v>
      </c>
      <c r="C10" t="s">
        <v>14</v>
      </c>
      <c r="D10">
        <v>191.3</v>
      </c>
      <c r="E10" s="17">
        <v>0.5625</v>
      </c>
      <c r="F10" s="18">
        <v>0.5816666666069068</v>
      </c>
      <c r="G10">
        <v>0.34200000000000003</v>
      </c>
      <c r="H10" s="19">
        <f t="shared" ref="H10:H32" si="0">((G10/1000000)*$M$6)/($M$5*$M$7)</f>
        <v>1.4366801648439258E-8</v>
      </c>
      <c r="I10" s="20">
        <f t="shared" ref="I10:I32" si="1">((H10*$M$4)*1000000)*2</f>
        <v>0.4022704461562992</v>
      </c>
      <c r="J10" s="45"/>
      <c r="K10" s="45"/>
      <c r="L10" s="46"/>
      <c r="M10" s="47"/>
      <c r="N10" s="46"/>
      <c r="O10" s="47"/>
      <c r="P10" s="5"/>
      <c r="Q10" s="5"/>
    </row>
    <row r="11" spans="1:17" ht="17" x14ac:dyDescent="0.2">
      <c r="A11" s="1" t="s">
        <v>12</v>
      </c>
      <c r="B11">
        <v>101</v>
      </c>
      <c r="C11" t="s">
        <v>14</v>
      </c>
      <c r="D11">
        <v>191.3</v>
      </c>
      <c r="E11" s="17">
        <v>0.5625</v>
      </c>
      <c r="F11" s="18">
        <v>1.1302777777891606</v>
      </c>
      <c r="G11">
        <v>0.34599999999999997</v>
      </c>
      <c r="H11" s="19">
        <f t="shared" si="0"/>
        <v>1.453483441625726E-8</v>
      </c>
      <c r="I11" s="20">
        <f t="shared" si="1"/>
        <v>0.40697536365520326</v>
      </c>
      <c r="J11" s="45"/>
      <c r="K11" s="45"/>
      <c r="L11" s="49"/>
      <c r="M11" s="48"/>
      <c r="N11" s="46"/>
      <c r="O11" s="47"/>
      <c r="P11" s="5"/>
      <c r="Q11" s="5"/>
    </row>
    <row r="12" spans="1:17" ht="17" x14ac:dyDescent="0.2">
      <c r="A12" s="1" t="s">
        <v>13</v>
      </c>
      <c r="B12">
        <v>101</v>
      </c>
      <c r="C12" t="s">
        <v>14</v>
      </c>
      <c r="D12">
        <v>191.3</v>
      </c>
      <c r="E12" s="17">
        <v>0.5625</v>
      </c>
      <c r="F12" s="18">
        <v>1.5491666666348465</v>
      </c>
      <c r="G12">
        <v>0.35599999999999998</v>
      </c>
      <c r="H12" s="19">
        <f t="shared" si="0"/>
        <v>1.4954916335802268E-8</v>
      </c>
      <c r="I12" s="20">
        <f t="shared" si="1"/>
        <v>0.41873765740246349</v>
      </c>
      <c r="J12" s="45"/>
      <c r="K12" s="45"/>
      <c r="L12" s="46"/>
      <c r="M12" s="47"/>
      <c r="N12" s="46"/>
      <c r="O12" s="47"/>
      <c r="P12" s="5"/>
      <c r="Q12" s="5"/>
    </row>
    <row r="13" spans="1:17" ht="17" x14ac:dyDescent="0.2">
      <c r="A13" s="1" t="s">
        <v>10</v>
      </c>
      <c r="B13">
        <v>102</v>
      </c>
      <c r="C13" t="s">
        <v>15</v>
      </c>
      <c r="D13">
        <v>188.4</v>
      </c>
      <c r="E13" s="17">
        <v>0.5625</v>
      </c>
      <c r="F13" s="18">
        <v>0</v>
      </c>
      <c r="G13">
        <v>0.31</v>
      </c>
      <c r="H13" s="19">
        <f t="shared" si="0"/>
        <v>1.3022539505895234E-8</v>
      </c>
      <c r="I13" s="20">
        <f t="shared" si="1"/>
        <v>0.36463110616506655</v>
      </c>
      <c r="J13" s="45"/>
      <c r="K13" s="45"/>
      <c r="L13" s="46"/>
      <c r="M13" s="47"/>
      <c r="N13" s="46"/>
      <c r="O13" s="47"/>
      <c r="P13" s="5"/>
      <c r="Q13" s="5"/>
    </row>
    <row r="14" spans="1:17" ht="17" x14ac:dyDescent="0.2">
      <c r="A14" s="1" t="s">
        <v>11</v>
      </c>
      <c r="B14">
        <v>102</v>
      </c>
      <c r="C14" t="s">
        <v>15</v>
      </c>
      <c r="D14">
        <v>188.4</v>
      </c>
      <c r="E14" s="17">
        <v>0.5625</v>
      </c>
      <c r="F14" s="18">
        <v>0.56194444448919967</v>
      </c>
      <c r="G14">
        <v>0.32300000000000001</v>
      </c>
      <c r="H14" s="19">
        <f t="shared" si="0"/>
        <v>1.3568646001303744E-8</v>
      </c>
      <c r="I14" s="20">
        <f t="shared" si="1"/>
        <v>0.37992208803650485</v>
      </c>
      <c r="J14" s="45"/>
      <c r="K14" s="45"/>
      <c r="L14" s="46"/>
      <c r="M14" s="47"/>
      <c r="N14" s="46"/>
      <c r="O14" s="47"/>
      <c r="P14" s="5"/>
      <c r="Q14" s="5"/>
    </row>
    <row r="15" spans="1:17" ht="17" x14ac:dyDescent="0.2">
      <c r="A15" s="1" t="s">
        <v>12</v>
      </c>
      <c r="B15">
        <v>102</v>
      </c>
      <c r="C15" t="s">
        <v>15</v>
      </c>
      <c r="D15">
        <v>188.4</v>
      </c>
      <c r="E15" s="17">
        <v>0.5625</v>
      </c>
      <c r="F15" s="18">
        <v>1.1102777778287418</v>
      </c>
      <c r="G15">
        <v>0.317</v>
      </c>
      <c r="H15" s="19">
        <f t="shared" si="0"/>
        <v>1.3316596849576739E-8</v>
      </c>
      <c r="I15" s="20">
        <f t="shared" si="1"/>
        <v>0.37286471178814873</v>
      </c>
      <c r="J15" s="45"/>
      <c r="K15" s="45"/>
      <c r="L15" s="46"/>
      <c r="M15" s="47"/>
      <c r="N15" s="46"/>
      <c r="O15" s="47"/>
      <c r="P15" s="5"/>
      <c r="Q15" s="5"/>
    </row>
    <row r="16" spans="1:17" ht="17" x14ac:dyDescent="0.2">
      <c r="A16" s="1" t="s">
        <v>13</v>
      </c>
      <c r="B16">
        <v>102</v>
      </c>
      <c r="C16" t="s">
        <v>15</v>
      </c>
      <c r="D16">
        <v>188.4</v>
      </c>
      <c r="E16" s="17">
        <v>0.5625</v>
      </c>
      <c r="F16" s="18">
        <v>1.527222222299315</v>
      </c>
      <c r="G16">
        <v>0.32100000000000001</v>
      </c>
      <c r="H16" s="19">
        <f t="shared" si="0"/>
        <v>1.3484629617394744E-8</v>
      </c>
      <c r="I16" s="20">
        <f t="shared" si="1"/>
        <v>0.37756962928705284</v>
      </c>
      <c r="J16" s="45"/>
      <c r="K16" s="45"/>
      <c r="L16" s="46"/>
      <c r="M16" s="47"/>
      <c r="N16" s="46"/>
      <c r="O16" s="47"/>
      <c r="P16" s="5"/>
      <c r="Q16" s="5"/>
    </row>
    <row r="17" spans="1:17" ht="17" x14ac:dyDescent="0.2">
      <c r="A17" s="1" t="s">
        <v>10</v>
      </c>
      <c r="B17">
        <v>103</v>
      </c>
      <c r="C17" t="s">
        <v>14</v>
      </c>
      <c r="D17">
        <v>191.3</v>
      </c>
      <c r="E17" s="17">
        <v>0.5625</v>
      </c>
      <c r="F17" s="18">
        <v>0</v>
      </c>
      <c r="G17">
        <v>0.32300000000000001</v>
      </c>
      <c r="H17" s="19">
        <f t="shared" si="0"/>
        <v>1.3568646001303744E-8</v>
      </c>
      <c r="I17" s="20">
        <f t="shared" si="1"/>
        <v>0.37992208803650485</v>
      </c>
      <c r="J17" s="45"/>
      <c r="K17" s="45"/>
      <c r="L17" s="46"/>
      <c r="M17" s="47"/>
      <c r="N17" s="46"/>
      <c r="O17" s="47"/>
      <c r="P17" s="5"/>
      <c r="Q17" s="5"/>
    </row>
    <row r="18" spans="1:17" ht="17" x14ac:dyDescent="0.2">
      <c r="A18" s="1" t="s">
        <v>11</v>
      </c>
      <c r="B18">
        <v>103</v>
      </c>
      <c r="C18" t="s">
        <v>14</v>
      </c>
      <c r="D18">
        <v>191.3</v>
      </c>
      <c r="E18" s="17">
        <v>0.5625</v>
      </c>
      <c r="F18" s="18">
        <v>0.54972222220385447</v>
      </c>
      <c r="G18">
        <v>0.34799999999999998</v>
      </c>
      <c r="H18" s="19">
        <f t="shared" si="0"/>
        <v>1.4618850800166262E-8</v>
      </c>
      <c r="I18" s="20">
        <f t="shared" si="1"/>
        <v>0.40932782240465532</v>
      </c>
      <c r="J18" s="45"/>
      <c r="K18" s="45"/>
      <c r="L18" s="46"/>
      <c r="M18" s="47"/>
      <c r="N18" s="46"/>
      <c r="O18" s="47"/>
      <c r="P18" s="5"/>
      <c r="Q18" s="5"/>
    </row>
    <row r="19" spans="1:17" ht="17" x14ac:dyDescent="0.2">
      <c r="A19" s="1" t="s">
        <v>12</v>
      </c>
      <c r="B19">
        <v>103</v>
      </c>
      <c r="C19" t="s">
        <v>14</v>
      </c>
      <c r="D19">
        <v>191.3</v>
      </c>
      <c r="E19" s="17">
        <v>0.5625</v>
      </c>
      <c r="F19" s="18">
        <v>1.092777777754236</v>
      </c>
      <c r="G19">
        <v>0.36199999999999999</v>
      </c>
      <c r="H19" s="19">
        <f t="shared" si="0"/>
        <v>1.5206965487529272E-8</v>
      </c>
      <c r="I19" s="20">
        <f t="shared" si="1"/>
        <v>0.42579503365081961</v>
      </c>
      <c r="J19" s="45"/>
      <c r="K19" s="45"/>
      <c r="L19" s="46"/>
      <c r="M19" s="47"/>
      <c r="N19" s="46"/>
      <c r="O19" s="47"/>
      <c r="P19" s="5"/>
      <c r="Q19" s="5"/>
    </row>
    <row r="20" spans="1:17" ht="17" x14ac:dyDescent="0.2">
      <c r="A20" s="1" t="s">
        <v>13</v>
      </c>
      <c r="B20">
        <v>103</v>
      </c>
      <c r="C20" t="s">
        <v>14</v>
      </c>
      <c r="D20">
        <v>191.3</v>
      </c>
      <c r="E20" s="17">
        <v>0.5625</v>
      </c>
      <c r="F20" s="18">
        <v>1.5130555554642342</v>
      </c>
      <c r="G20">
        <v>0.32300000000000001</v>
      </c>
      <c r="H20" s="19">
        <f t="shared" si="0"/>
        <v>1.3568646001303744E-8</v>
      </c>
      <c r="I20" s="20">
        <f t="shared" si="1"/>
        <v>0.37992208803650485</v>
      </c>
      <c r="J20" s="45"/>
      <c r="K20" s="45"/>
      <c r="L20" s="46"/>
      <c r="M20" s="47"/>
      <c r="N20" s="46"/>
      <c r="O20" s="47"/>
      <c r="P20" s="5"/>
      <c r="Q20" s="5"/>
    </row>
    <row r="21" spans="1:17" ht="17" x14ac:dyDescent="0.2">
      <c r="A21" s="1" t="s">
        <v>10</v>
      </c>
      <c r="B21">
        <v>104</v>
      </c>
      <c r="C21" t="s">
        <v>15</v>
      </c>
      <c r="D21">
        <v>189.6</v>
      </c>
      <c r="E21" s="17">
        <v>0.5625</v>
      </c>
      <c r="F21" s="18">
        <v>0</v>
      </c>
      <c r="G21">
        <v>0.308</v>
      </c>
      <c r="H21" s="19">
        <f t="shared" si="0"/>
        <v>1.2938523121986233E-8</v>
      </c>
      <c r="I21" s="20">
        <f t="shared" si="1"/>
        <v>0.36227864741561455</v>
      </c>
      <c r="J21" s="45"/>
      <c r="K21" s="45"/>
      <c r="L21" s="46"/>
      <c r="M21" s="47"/>
      <c r="N21" s="46"/>
      <c r="O21" s="47"/>
      <c r="P21" s="5"/>
      <c r="Q21" s="5"/>
    </row>
    <row r="22" spans="1:17" ht="17" x14ac:dyDescent="0.2">
      <c r="A22" s="1" t="s">
        <v>11</v>
      </c>
      <c r="B22">
        <v>104</v>
      </c>
      <c r="C22" t="s">
        <v>15</v>
      </c>
      <c r="D22">
        <v>189.6</v>
      </c>
      <c r="E22" s="17">
        <v>0.5625</v>
      </c>
      <c r="F22" s="18">
        <v>0.52527777780778706</v>
      </c>
      <c r="G22">
        <v>0.317</v>
      </c>
      <c r="H22" s="19">
        <f t="shared" si="0"/>
        <v>1.3316596849576739E-8</v>
      </c>
      <c r="I22" s="20">
        <f t="shared" si="1"/>
        <v>0.37286471178814873</v>
      </c>
      <c r="J22" s="45"/>
      <c r="K22" s="45"/>
      <c r="L22" s="46"/>
      <c r="M22" s="47"/>
      <c r="N22" s="46"/>
      <c r="O22" s="47"/>
      <c r="P22" s="5"/>
      <c r="Q22" s="5"/>
    </row>
    <row r="23" spans="1:17" ht="17" x14ac:dyDescent="0.2">
      <c r="A23" s="1" t="s">
        <v>12</v>
      </c>
      <c r="B23">
        <v>104</v>
      </c>
      <c r="C23" t="s">
        <v>15</v>
      </c>
      <c r="D23">
        <v>189.6</v>
      </c>
      <c r="E23" s="17">
        <v>0.5625</v>
      </c>
      <c r="F23" s="18">
        <v>1.065555555629544</v>
      </c>
      <c r="G23">
        <v>0.315</v>
      </c>
      <c r="H23" s="19">
        <f t="shared" si="0"/>
        <v>1.3232580465667738E-8</v>
      </c>
      <c r="I23" s="20">
        <f t="shared" si="1"/>
        <v>0.37051225303869667</v>
      </c>
      <c r="J23" s="45"/>
      <c r="K23" s="45"/>
      <c r="L23" s="46"/>
      <c r="M23" s="47"/>
      <c r="N23" s="46"/>
      <c r="O23" s="47"/>
      <c r="P23" s="5"/>
      <c r="Q23" s="5"/>
    </row>
    <row r="24" spans="1:17" ht="17" x14ac:dyDescent="0.2">
      <c r="A24" s="1" t="s">
        <v>13</v>
      </c>
      <c r="B24">
        <v>104</v>
      </c>
      <c r="C24" t="s">
        <v>15</v>
      </c>
      <c r="D24">
        <v>189.6</v>
      </c>
      <c r="E24" s="17">
        <v>0.5625</v>
      </c>
      <c r="F24" s="18">
        <v>1.4844444444752298</v>
      </c>
      <c r="G24">
        <v>0.311</v>
      </c>
      <c r="H24" s="19">
        <f t="shared" si="0"/>
        <v>1.3064547697849735E-8</v>
      </c>
      <c r="I24" s="20">
        <f t="shared" si="1"/>
        <v>0.36580733553979261</v>
      </c>
      <c r="J24" s="45"/>
      <c r="K24" s="45"/>
      <c r="L24" s="46"/>
      <c r="M24" s="47"/>
      <c r="N24" s="46"/>
      <c r="O24" s="47"/>
      <c r="P24" s="5"/>
      <c r="Q24" s="5"/>
    </row>
    <row r="25" spans="1:17" ht="17" x14ac:dyDescent="0.2">
      <c r="A25" s="1" t="s">
        <v>10</v>
      </c>
      <c r="B25">
        <v>105</v>
      </c>
      <c r="C25" t="s">
        <v>14</v>
      </c>
      <c r="D25">
        <v>190.7</v>
      </c>
      <c r="E25" s="17">
        <v>0.5625</v>
      </c>
      <c r="F25" s="18">
        <v>0</v>
      </c>
      <c r="G25">
        <v>0.33300000000000002</v>
      </c>
      <c r="H25" s="19">
        <f t="shared" si="0"/>
        <v>1.3988727920848753E-8</v>
      </c>
      <c r="I25" s="20">
        <f t="shared" si="1"/>
        <v>0.39168438178376508</v>
      </c>
      <c r="J25" s="45"/>
      <c r="K25" s="45"/>
      <c r="L25" s="46"/>
      <c r="M25" s="47"/>
      <c r="N25" s="46"/>
      <c r="O25" s="47"/>
      <c r="P25" s="5"/>
      <c r="Q25" s="5"/>
    </row>
    <row r="26" spans="1:17" ht="17" x14ac:dyDescent="0.2">
      <c r="A26" s="1" t="s">
        <v>11</v>
      </c>
      <c r="B26">
        <v>105</v>
      </c>
      <c r="C26" t="s">
        <v>14</v>
      </c>
      <c r="D26">
        <v>190.7</v>
      </c>
      <c r="E26" s="17">
        <v>0.5625</v>
      </c>
      <c r="F26" s="18">
        <v>0.50555555551545694</v>
      </c>
      <c r="G26">
        <v>0.36299999999999999</v>
      </c>
      <c r="H26" s="19">
        <f t="shared" si="0"/>
        <v>1.5248973679483773E-8</v>
      </c>
      <c r="I26" s="20">
        <f t="shared" si="1"/>
        <v>0.42697126302554567</v>
      </c>
      <c r="J26" s="45"/>
      <c r="K26" s="45"/>
      <c r="L26" s="46"/>
      <c r="M26" s="47"/>
      <c r="N26" s="46"/>
      <c r="O26" s="47"/>
      <c r="P26" s="5"/>
      <c r="Q26" s="5"/>
    </row>
    <row r="27" spans="1:17" ht="17" x14ac:dyDescent="0.2">
      <c r="A27" s="1" t="s">
        <v>12</v>
      </c>
      <c r="B27">
        <v>105</v>
      </c>
      <c r="C27" t="s">
        <v>14</v>
      </c>
      <c r="D27">
        <v>190.7</v>
      </c>
      <c r="E27" s="17">
        <v>0.5625</v>
      </c>
      <c r="F27" s="18">
        <v>1.0488888889085501</v>
      </c>
      <c r="G27">
        <v>0.34599999999999997</v>
      </c>
      <c r="H27" s="19">
        <f t="shared" si="0"/>
        <v>1.453483441625726E-8</v>
      </c>
      <c r="I27" s="20">
        <f t="shared" si="1"/>
        <v>0.40697536365520326</v>
      </c>
      <c r="J27" s="45"/>
      <c r="K27" s="45"/>
      <c r="L27" s="46"/>
      <c r="M27" s="47"/>
      <c r="N27" s="46"/>
      <c r="O27" s="47"/>
      <c r="P27" s="5"/>
      <c r="Q27" s="5"/>
    </row>
    <row r="28" spans="1:17" ht="17" x14ac:dyDescent="0.2">
      <c r="A28" s="1" t="s">
        <v>13</v>
      </c>
      <c r="B28">
        <v>105</v>
      </c>
      <c r="C28" t="s">
        <v>14</v>
      </c>
      <c r="D28">
        <v>190.7</v>
      </c>
      <c r="E28" s="17">
        <v>0.5625</v>
      </c>
      <c r="F28" s="18">
        <v>1.4650000000256114</v>
      </c>
      <c r="G28">
        <v>0.33900000000000002</v>
      </c>
      <c r="H28" s="19">
        <f t="shared" si="0"/>
        <v>1.4240777072575757E-8</v>
      </c>
      <c r="I28" s="20">
        <f t="shared" si="1"/>
        <v>0.3987417580321212</v>
      </c>
      <c r="J28" s="45"/>
      <c r="K28" s="45"/>
      <c r="L28" s="46"/>
      <c r="M28" s="47"/>
      <c r="N28" s="46"/>
      <c r="O28" s="47"/>
      <c r="P28" s="5"/>
      <c r="Q28" s="5"/>
    </row>
    <row r="29" spans="1:17" ht="17" x14ac:dyDescent="0.2">
      <c r="A29" s="1" t="s">
        <v>10</v>
      </c>
      <c r="B29">
        <v>106</v>
      </c>
      <c r="C29" t="s">
        <v>15</v>
      </c>
      <c r="D29">
        <v>192.9</v>
      </c>
      <c r="E29" s="17">
        <v>0.5625</v>
      </c>
      <c r="F29" s="18">
        <v>0</v>
      </c>
      <c r="G29">
        <v>0.311</v>
      </c>
      <c r="H29" s="19">
        <f t="shared" si="0"/>
        <v>1.3064547697849735E-8</v>
      </c>
      <c r="I29" s="20">
        <f t="shared" si="1"/>
        <v>0.36580733553979261</v>
      </c>
      <c r="J29" s="45"/>
      <c r="K29" s="45"/>
      <c r="L29" s="46"/>
      <c r="M29" s="47"/>
      <c r="N29" s="46"/>
      <c r="O29" s="47"/>
      <c r="P29" s="5"/>
      <c r="Q29" s="5"/>
    </row>
    <row r="30" spans="1:17" ht="17" x14ac:dyDescent="0.2">
      <c r="A30" s="1" t="s">
        <v>11</v>
      </c>
      <c r="B30">
        <v>106</v>
      </c>
      <c r="C30" t="s">
        <v>15</v>
      </c>
      <c r="D30">
        <v>192.9</v>
      </c>
      <c r="E30" s="17">
        <v>0.5625</v>
      </c>
      <c r="F30" s="18">
        <v>0.49166666669771075</v>
      </c>
      <c r="G30">
        <v>0.311</v>
      </c>
      <c r="H30" s="19">
        <f t="shared" si="0"/>
        <v>1.3064547697849735E-8</v>
      </c>
      <c r="I30" s="20">
        <f t="shared" si="1"/>
        <v>0.36580733553979261</v>
      </c>
      <c r="J30" s="45"/>
      <c r="K30" s="45"/>
      <c r="L30" s="46"/>
      <c r="M30" s="47"/>
      <c r="N30" s="46"/>
      <c r="O30" s="47"/>
      <c r="P30" s="5"/>
      <c r="Q30" s="5"/>
    </row>
    <row r="31" spans="1:17" ht="17" x14ac:dyDescent="0.2">
      <c r="A31" s="1" t="s">
        <v>12</v>
      </c>
      <c r="B31">
        <v>106</v>
      </c>
      <c r="C31" t="s">
        <v>15</v>
      </c>
      <c r="D31">
        <v>192.9</v>
      </c>
      <c r="E31" s="17">
        <v>0.5625</v>
      </c>
      <c r="F31" s="18">
        <v>1.026666666730307</v>
      </c>
      <c r="G31">
        <v>0.32200000000000001</v>
      </c>
      <c r="H31" s="19">
        <f t="shared" si="0"/>
        <v>1.3526637809349243E-8</v>
      </c>
      <c r="I31" s="20">
        <f t="shared" si="1"/>
        <v>0.37874585866177884</v>
      </c>
      <c r="J31" s="45"/>
      <c r="K31" s="45"/>
      <c r="L31" s="46"/>
      <c r="M31" s="47"/>
      <c r="N31" s="46"/>
      <c r="O31" s="47"/>
      <c r="P31" s="5"/>
      <c r="Q31" s="5"/>
    </row>
    <row r="32" spans="1:17" ht="17" x14ac:dyDescent="0.2">
      <c r="A32" s="1" t="s">
        <v>13</v>
      </c>
      <c r="B32">
        <v>106</v>
      </c>
      <c r="C32" t="s">
        <v>15</v>
      </c>
      <c r="D32">
        <v>192.9</v>
      </c>
      <c r="E32" s="17">
        <v>0.5625</v>
      </c>
      <c r="F32" s="18">
        <v>1.4430555556900799</v>
      </c>
      <c r="G32">
        <v>0.32300000000000001</v>
      </c>
      <c r="H32" s="19">
        <f t="shared" si="0"/>
        <v>1.3568646001303744E-8</v>
      </c>
      <c r="I32" s="20">
        <f t="shared" si="1"/>
        <v>0.37992208803650485</v>
      </c>
      <c r="J32" s="45"/>
      <c r="K32" s="45"/>
      <c r="L32" s="46"/>
      <c r="M32" s="47"/>
      <c r="N32" s="46"/>
      <c r="O32" s="47"/>
      <c r="P32" s="5"/>
      <c r="Q32" s="5"/>
    </row>
    <row r="33" spans="10:17" x14ac:dyDescent="0.2">
      <c r="J33" s="45"/>
      <c r="K33" s="45"/>
      <c r="L33" s="46"/>
      <c r="M33" s="47"/>
      <c r="N33" s="46"/>
      <c r="O33" s="47"/>
      <c r="P33" s="5"/>
      <c r="Q33" s="5"/>
    </row>
    <row r="34" spans="10:17" x14ac:dyDescent="0.2">
      <c r="J34" s="45"/>
      <c r="K34" s="45"/>
      <c r="L34" s="46"/>
      <c r="M34" s="47"/>
      <c r="N34" s="46"/>
      <c r="O34" s="47"/>
      <c r="P34" s="5"/>
      <c r="Q34" s="5"/>
    </row>
    <row r="35" spans="10:17" x14ac:dyDescent="0.2">
      <c r="J35" s="45"/>
      <c r="K35" s="45"/>
      <c r="L35" s="46"/>
      <c r="M35" s="47"/>
      <c r="N35" s="46"/>
      <c r="O35" s="47"/>
      <c r="P35" s="5"/>
      <c r="Q35" s="5"/>
    </row>
    <row r="36" spans="10:17" x14ac:dyDescent="0.2">
      <c r="J36" s="45"/>
      <c r="K36" s="45"/>
      <c r="L36" s="46"/>
      <c r="M36" s="47"/>
      <c r="N36" s="48"/>
      <c r="O36" s="48"/>
    </row>
    <row r="37" spans="10:17" x14ac:dyDescent="0.2">
      <c r="J37" s="45"/>
      <c r="K37" s="45"/>
      <c r="L37" s="46"/>
      <c r="M37" s="47"/>
      <c r="N37" s="48"/>
      <c r="O37" s="48"/>
    </row>
    <row r="38" spans="10:17" x14ac:dyDescent="0.2">
      <c r="J38" s="45"/>
      <c r="K38" s="45"/>
      <c r="L38" s="46"/>
      <c r="M38" s="47"/>
      <c r="N38" s="48"/>
      <c r="O38" s="48"/>
    </row>
  </sheetData>
  <mergeCells count="2">
    <mergeCell ref="D7:E7"/>
    <mergeCell ref="H7:I7"/>
  </mergeCells>
  <conditionalFormatting sqref="M11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{D7AE2EDB-9D21-C643-97F5-3089649D1647}</x14:id>
        </ext>
      </extLst>
    </cfRule>
  </conditionalFormatting>
  <conditionalFormatting sqref="O36:O38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{DCA1B917-654B-434C-802C-BF95B4C5E7A2}</x14:id>
        </ext>
      </extLst>
    </cfRule>
  </conditionalFormatting>
  <conditionalFormatting sqref="Q9:Q35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{5181B499-BD32-5B4B-A319-E182C03A25A3}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7AE2EDB-9D21-C643-97F5-3089649D164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M11</xm:sqref>
        </x14:conditionalFormatting>
        <x14:conditionalFormatting xmlns:xm="http://schemas.microsoft.com/office/excel/2006/main">
          <x14:cfRule type="dataBar" id="{DCA1B917-654B-434C-802C-BF95B4C5E7A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O36:O38</xm:sqref>
        </x14:conditionalFormatting>
        <x14:conditionalFormatting xmlns:xm="http://schemas.microsoft.com/office/excel/2006/main">
          <x14:cfRule type="dataBar" id="{5181B499-BD32-5B4B-A319-E182C03A25A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Q9:Q35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1-7-25</vt:lpstr>
      <vt:lpstr>3-7-25</vt:lpstr>
      <vt:lpstr>6-7-25</vt:lpstr>
      <vt:lpstr>10-7-25</vt:lpstr>
      <vt:lpstr>17-7-25</vt:lpstr>
      <vt:lpstr>24-7-25</vt:lpstr>
      <vt:lpstr>31-7-25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Fakhar</dc:creator>
  <cp:lastModifiedBy>Ali Fakhar</cp:lastModifiedBy>
  <dcterms:created xsi:type="dcterms:W3CDTF">2025-08-11T09:34:48Z</dcterms:created>
  <dcterms:modified xsi:type="dcterms:W3CDTF">2025-08-28T15:30:42Z</dcterms:modified>
</cp:coreProperties>
</file>