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https://aarhusuniversitet-my.sharepoint.com/personal/au583430_uni_au_dk/Documents/Documents/TFRN/updating GD 2023/chapter 7, shared/ATMS/manure properties/"/>
    </mc:Choice>
  </mc:AlternateContent>
  <xr:revisionPtr revIDLastSave="8" documentId="8_{A867F633-28CB-445E-BA1D-3E62A2D4144C}" xr6:coauthVersionLast="47" xr6:coauthVersionMax="47" xr10:uidLastSave="{8E6CDCD2-EA96-4478-B0C9-63A4FD6409A0}"/>
  <bookViews>
    <workbookView xWindow="-110" yWindow="-110" windowWidth="19420" windowHeight="11500" tabRatio="809" activeTab="2" xr2:uid="{380F9DAA-6B43-46D0-81EC-86CFA963DEF1}"/>
  </bookViews>
  <sheets>
    <sheet name="Glossary for Suppl. data" sheetId="13" r:id="rId1"/>
    <sheet name="Suppl. data 1" sheetId="10" r:id="rId2"/>
    <sheet name="Suppl. data 2" sheetId="9" r:id="rId3"/>
    <sheet name="Suppl. data 3" sheetId="1" r:id="rId4"/>
    <sheet name="Suppl. data 4" sheetId="2" r:id="rId5"/>
    <sheet name="Suppl. data 5" sheetId="14" r:id="rId6"/>
    <sheet name="Suppl. data 6" sheetId="5" r:id="rId7"/>
    <sheet name="Suppl. data 7" sheetId="6" r:id="rId8"/>
  </sheets>
  <externalReferences>
    <externalReference r:id="rId9"/>
    <externalReference r:id="rId10"/>
    <externalReference r:id="rId11"/>
  </externalReferences>
  <definedNames>
    <definedName name="_xlnm._FilterDatabase" localSheetId="0" hidden="1">'Glossary for Suppl. data'!$A$1:$A$120</definedName>
    <definedName name="_xlnm._FilterDatabase" localSheetId="1" hidden="1">'Suppl. data 1'!$A$1:$N$386</definedName>
    <definedName name="_xlnm._FilterDatabase" localSheetId="2" hidden="1">'Suppl. data 2'!$A$2:$CY$713</definedName>
    <definedName name="_xlnm._FilterDatabase" localSheetId="3" hidden="1">'Suppl. data 3'!$A$1:$U$1</definedName>
    <definedName name="_xlnm._FilterDatabase" localSheetId="4" hidden="1">'Suppl. data 4'!$A$1:$O$108</definedName>
    <definedName name="_xlnm._FilterDatabase" localSheetId="5" hidden="1">'Suppl. data 5'!$A$1:$T$1</definedName>
    <definedName name="_xlnm._FilterDatabase" localSheetId="6" hidden="1">'Suppl. data 6'!$A$1:$M$142</definedName>
    <definedName name="_xlnm._FilterDatabase" localSheetId="7" hidden="1">'Suppl. data 7'!$A$1:$M$132</definedName>
    <definedName name="_GoBack" localSheetId="0">'Glossary for Suppl. data'!$B$23</definedName>
    <definedName name="dl">#REF!</definedName>
    <definedName name="d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15" i="9" l="1"/>
  <c r="X715" i="9"/>
  <c r="R715" i="9"/>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BM529" i="9" l="1"/>
  <c r="K130" i="2" l="1"/>
  <c r="K129" i="2"/>
  <c r="K128" i="2"/>
  <c r="K127" i="2"/>
  <c r="K126" i="2"/>
  <c r="K125" i="2"/>
  <c r="K124" i="2"/>
  <c r="K123" i="2"/>
  <c r="K122" i="2"/>
  <c r="K121" i="2"/>
  <c r="K120" i="2"/>
  <c r="K119" i="2"/>
  <c r="K117" i="2"/>
  <c r="K116" i="2"/>
  <c r="K115" i="2"/>
  <c r="K114" i="2"/>
  <c r="K113" i="2"/>
  <c r="K112" i="2"/>
  <c r="K111" i="2"/>
  <c r="K110" i="2"/>
  <c r="K109" i="2"/>
  <c r="K108" i="2"/>
  <c r="K107" i="2"/>
  <c r="K106" i="2"/>
  <c r="K104" i="2"/>
  <c r="K103" i="2"/>
  <c r="K102" i="2"/>
  <c r="K101" i="2"/>
  <c r="K100" i="2"/>
  <c r="K99" i="2"/>
  <c r="K98" i="2"/>
  <c r="K97" i="2"/>
  <c r="K96" i="2"/>
  <c r="K95" i="2"/>
  <c r="K94" i="2"/>
  <c r="K93" i="2"/>
  <c r="K81" i="2"/>
  <c r="K82" i="2"/>
  <c r="K83" i="2"/>
  <c r="K84" i="2"/>
  <c r="K85" i="2"/>
  <c r="K86" i="2"/>
  <c r="K87" i="2"/>
  <c r="K88" i="2"/>
  <c r="K89" i="2"/>
  <c r="K90" i="2"/>
  <c r="K91" i="2"/>
  <c r="K80" i="2"/>
  <c r="K78" i="2"/>
  <c r="K77" i="2"/>
  <c r="K76" i="2"/>
  <c r="K75" i="2"/>
  <c r="K74" i="2"/>
  <c r="K73" i="2"/>
  <c r="K72" i="2"/>
  <c r="K71" i="2"/>
  <c r="K70" i="2"/>
  <c r="K69" i="2"/>
  <c r="K68" i="2"/>
  <c r="K67" i="2"/>
  <c r="K65" i="2"/>
  <c r="K64" i="2"/>
  <c r="K63" i="2"/>
  <c r="K62" i="2"/>
  <c r="K61" i="2"/>
  <c r="K60" i="2"/>
  <c r="K59" i="2"/>
  <c r="K58" i="2"/>
  <c r="K57" i="2"/>
  <c r="K56" i="2"/>
  <c r="K55" i="2"/>
  <c r="K54" i="2"/>
  <c r="K52" i="2"/>
  <c r="K51" i="2"/>
  <c r="K50" i="2"/>
  <c r="K49" i="2"/>
  <c r="K48" i="2"/>
  <c r="K47" i="2"/>
  <c r="K46" i="2"/>
  <c r="K45" i="2"/>
  <c r="K44" i="2"/>
  <c r="K43" i="2"/>
  <c r="K42" i="2"/>
  <c r="K41" i="2"/>
  <c r="K39" i="2"/>
  <c r="K38" i="2"/>
  <c r="K37" i="2"/>
  <c r="K36" i="2"/>
  <c r="K35" i="2"/>
  <c r="K34" i="2"/>
  <c r="K33" i="2"/>
  <c r="K32" i="2"/>
  <c r="K31" i="2"/>
  <c r="K30" i="2"/>
  <c r="K29" i="2"/>
  <c r="K28" i="2"/>
  <c r="K26" i="2"/>
  <c r="K25" i="2"/>
  <c r="K24" i="2"/>
  <c r="K23" i="2"/>
  <c r="K22" i="2"/>
  <c r="K21" i="2"/>
  <c r="K20" i="2"/>
  <c r="K19" i="2"/>
  <c r="K18" i="2"/>
  <c r="K17" i="2"/>
  <c r="K16" i="2"/>
  <c r="K15" i="2"/>
  <c r="K3" i="2"/>
  <c r="K4" i="2"/>
  <c r="K5" i="2"/>
  <c r="K6" i="2"/>
  <c r="K7" i="2"/>
  <c r="K8" i="2"/>
  <c r="K9" i="2"/>
  <c r="K10" i="2"/>
  <c r="K11" i="2"/>
  <c r="K12" i="2"/>
  <c r="K13" i="2"/>
  <c r="K2" i="2"/>
  <c r="AF81" i="9" l="1"/>
  <c r="AI713" i="9"/>
  <c r="AI712" i="9"/>
  <c r="AI711" i="9"/>
  <c r="AI710" i="9"/>
  <c r="AI709" i="9"/>
  <c r="AP277" i="9"/>
  <c r="AP267" i="9" s="1"/>
  <c r="AN618" i="9"/>
  <c r="B373" i="10"/>
  <c r="B377" i="10" s="1"/>
  <c r="B374" i="10"/>
  <c r="B375" i="10"/>
  <c r="CY713" i="9"/>
  <c r="BF713" i="9"/>
  <c r="CY712" i="9"/>
  <c r="BF712" i="9"/>
  <c r="CY711" i="9"/>
  <c r="BF711" i="9"/>
  <c r="CY710" i="9"/>
  <c r="BF710" i="9"/>
  <c r="CY709" i="9"/>
  <c r="BF709" i="9"/>
  <c r="CY708" i="9"/>
  <c r="CY707" i="9"/>
  <c r="CY706" i="9"/>
  <c r="CY705" i="9"/>
  <c r="CY704" i="9"/>
  <c r="CY703" i="9"/>
  <c r="CY702" i="9"/>
  <c r="CY701" i="9"/>
  <c r="CY700" i="9"/>
  <c r="CY699" i="9"/>
  <c r="CY698" i="9"/>
  <c r="CY697" i="9"/>
  <c r="CY696" i="9"/>
  <c r="CY695" i="9"/>
  <c r="CY694" i="9"/>
  <c r="CY693" i="9"/>
  <c r="CY692" i="9"/>
  <c r="CY691" i="9"/>
  <c r="CY690" i="9"/>
  <c r="CY689" i="9"/>
  <c r="CY688" i="9"/>
  <c r="CY687" i="9"/>
  <c r="CY686" i="9"/>
  <c r="CY685" i="9"/>
  <c r="CY684" i="9"/>
  <c r="CY683" i="9"/>
  <c r="CY682" i="9"/>
  <c r="CY681" i="9"/>
  <c r="CY680" i="9"/>
  <c r="CY679" i="9"/>
  <c r="CY678" i="9"/>
  <c r="CY677" i="9"/>
  <c r="CY676" i="9"/>
  <c r="CY675" i="9"/>
  <c r="CY674" i="9"/>
  <c r="CY673" i="9"/>
  <c r="CY672" i="9"/>
  <c r="CY671" i="9"/>
  <c r="CY670" i="9"/>
  <c r="CY669" i="9"/>
  <c r="CY668" i="9"/>
  <c r="CY667" i="9"/>
  <c r="CY666" i="9"/>
  <c r="CY665" i="9"/>
  <c r="CY664" i="9"/>
  <c r="CY663" i="9"/>
  <c r="CY662" i="9"/>
  <c r="CY661" i="9"/>
  <c r="CY660" i="9"/>
  <c r="CY659" i="9"/>
  <c r="CY658" i="9"/>
  <c r="CY657" i="9"/>
  <c r="CY656" i="9"/>
  <c r="CY655" i="9"/>
  <c r="CY654" i="9"/>
  <c r="CY653" i="9"/>
  <c r="CY652" i="9"/>
  <c r="CY651" i="9"/>
  <c r="CY650" i="9"/>
  <c r="CY649" i="9"/>
  <c r="CY648" i="9"/>
  <c r="CY647" i="9"/>
  <c r="CY646" i="9"/>
  <c r="CY645" i="9"/>
  <c r="CY644" i="9"/>
  <c r="CY643" i="9"/>
  <c r="CY642" i="9"/>
  <c r="CY641" i="9"/>
  <c r="CY640" i="9"/>
  <c r="CY639" i="9"/>
  <c r="CY638" i="9"/>
  <c r="CY637" i="9"/>
  <c r="CY636" i="9"/>
  <c r="CY635" i="9"/>
  <c r="CY634" i="9"/>
  <c r="CY633" i="9"/>
  <c r="CY632" i="9"/>
  <c r="CY631" i="9"/>
  <c r="CY630" i="9"/>
  <c r="CY629" i="9"/>
  <c r="CY628" i="9"/>
  <c r="CY627" i="9"/>
  <c r="CY626" i="9"/>
  <c r="CY625" i="9"/>
  <c r="CY624" i="9"/>
  <c r="CY623" i="9"/>
  <c r="CY622" i="9"/>
  <c r="CY621" i="9"/>
  <c r="CY620" i="9"/>
  <c r="CY619" i="9"/>
  <c r="CY618" i="9"/>
  <c r="CY617" i="9"/>
  <c r="CY616" i="9"/>
  <c r="CY615" i="9"/>
  <c r="CY614" i="9"/>
  <c r="CY613" i="9"/>
  <c r="CY612" i="9"/>
  <c r="CY611" i="9"/>
  <c r="CY610" i="9"/>
  <c r="CY609" i="9"/>
  <c r="CY608" i="9"/>
  <c r="CY607" i="9"/>
  <c r="CY606" i="9"/>
  <c r="CY605" i="9"/>
  <c r="CY604" i="9"/>
  <c r="CY603" i="9"/>
  <c r="CY602" i="9"/>
  <c r="CY601" i="9"/>
  <c r="CY600" i="9"/>
  <c r="CY599" i="9"/>
  <c r="CY598" i="9"/>
  <c r="CY597" i="9"/>
  <c r="CY596" i="9"/>
  <c r="CY595" i="9"/>
  <c r="CY594" i="9"/>
  <c r="CY593" i="9"/>
  <c r="CY592" i="9"/>
  <c r="CY591" i="9"/>
  <c r="CY590" i="9"/>
  <c r="CY589" i="9"/>
  <c r="CY588" i="9"/>
  <c r="CY587" i="9"/>
  <c r="CY586" i="9"/>
  <c r="CY585" i="9"/>
  <c r="CY584" i="9"/>
  <c r="CY583" i="9"/>
  <c r="CY582" i="9"/>
  <c r="CY581" i="9"/>
  <c r="CY580" i="9"/>
  <c r="CY579" i="9"/>
  <c r="CY578" i="9"/>
  <c r="CY577" i="9"/>
  <c r="CY576" i="9"/>
  <c r="CY575" i="9"/>
  <c r="CY574" i="9"/>
  <c r="CY573" i="9"/>
  <c r="CY572" i="9"/>
  <c r="CY571" i="9"/>
  <c r="CY570" i="9"/>
  <c r="CY569" i="9"/>
  <c r="CY568" i="9"/>
  <c r="CY567" i="9"/>
  <c r="CY566" i="9"/>
  <c r="CY565" i="9"/>
  <c r="CY564" i="9"/>
  <c r="CY563" i="9"/>
  <c r="CY562" i="9"/>
  <c r="CY561" i="9"/>
  <c r="CY560" i="9"/>
  <c r="CY559" i="9"/>
  <c r="CY558" i="9"/>
  <c r="CY557" i="9"/>
  <c r="CY556" i="9"/>
  <c r="CY555" i="9"/>
  <c r="CY554" i="9"/>
  <c r="CY553" i="9"/>
  <c r="CY552" i="9"/>
  <c r="CY551" i="9"/>
  <c r="CY550" i="9"/>
  <c r="CY549" i="9"/>
  <c r="CY548" i="9"/>
  <c r="CY547" i="9"/>
  <c r="CY546" i="9"/>
  <c r="CY545" i="9"/>
  <c r="CY544" i="9"/>
  <c r="CY543" i="9"/>
  <c r="CY542" i="9"/>
  <c r="CY541" i="9"/>
  <c r="CY540" i="9"/>
  <c r="CY539" i="9"/>
  <c r="CY538" i="9"/>
  <c r="CY537" i="9"/>
  <c r="CY536" i="9"/>
  <c r="CY535" i="9"/>
  <c r="CY534" i="9"/>
  <c r="CY533" i="9"/>
  <c r="CY532" i="9"/>
  <c r="CY531" i="9"/>
  <c r="CY530" i="9"/>
  <c r="CY529" i="9"/>
  <c r="CY528" i="9"/>
  <c r="CY527" i="9"/>
  <c r="CY526" i="9"/>
  <c r="CY525" i="9"/>
  <c r="CY524" i="9"/>
  <c r="CY523" i="9"/>
  <c r="CY522" i="9"/>
  <c r="CY521" i="9"/>
  <c r="CY520" i="9"/>
  <c r="CY519" i="9"/>
  <c r="CY518" i="9"/>
  <c r="CY517" i="9"/>
  <c r="CY516" i="9"/>
  <c r="CY515" i="9"/>
  <c r="CY514" i="9"/>
  <c r="CY513" i="9"/>
  <c r="CY512" i="9"/>
  <c r="CY511" i="9"/>
  <c r="CY510" i="9"/>
  <c r="CY509" i="9"/>
  <c r="CY508" i="9"/>
  <c r="CY507" i="9"/>
  <c r="CY506" i="9"/>
  <c r="CY505" i="9"/>
  <c r="CY504" i="9"/>
  <c r="CY503" i="9"/>
  <c r="CY502" i="9"/>
  <c r="CY501" i="9"/>
  <c r="CY500" i="9"/>
  <c r="CY499" i="9"/>
  <c r="CY498" i="9"/>
  <c r="CY497" i="9"/>
  <c r="CY496" i="9"/>
  <c r="CY495" i="9"/>
  <c r="CY494" i="9"/>
  <c r="CY493" i="9"/>
  <c r="CY492" i="9"/>
  <c r="CY491" i="9"/>
  <c r="CY490" i="9"/>
  <c r="CY489" i="9"/>
  <c r="CY488" i="9"/>
  <c r="CY487" i="9"/>
  <c r="CY486" i="9"/>
  <c r="CY485" i="9"/>
  <c r="CY484" i="9"/>
  <c r="CY483" i="9"/>
  <c r="CY482" i="9"/>
  <c r="CY481" i="9"/>
  <c r="CY480" i="9"/>
  <c r="CY479" i="9"/>
  <c r="CY478" i="9"/>
  <c r="CY477" i="9"/>
  <c r="CY476" i="9"/>
  <c r="CY475" i="9"/>
  <c r="CY474" i="9"/>
  <c r="CY473" i="9"/>
  <c r="CY472" i="9"/>
  <c r="CY471" i="9"/>
  <c r="CY470" i="9"/>
  <c r="CY469" i="9"/>
  <c r="CY468" i="9"/>
  <c r="CY467" i="9"/>
  <c r="CY466" i="9"/>
  <c r="CY465" i="9"/>
  <c r="CY464" i="9"/>
  <c r="CY463" i="9"/>
  <c r="CY462" i="9"/>
  <c r="CY461" i="9"/>
  <c r="CY460" i="9"/>
  <c r="CY459" i="9"/>
  <c r="CY458" i="9"/>
  <c r="CY457" i="9"/>
  <c r="CY456" i="9"/>
  <c r="CY455" i="9"/>
  <c r="CY454" i="9"/>
  <c r="CY453" i="9"/>
  <c r="CY452" i="9"/>
  <c r="CY451" i="9"/>
  <c r="CY450" i="9"/>
  <c r="CY449" i="9"/>
  <c r="CY448" i="9"/>
  <c r="CY447" i="9"/>
  <c r="CY446" i="9"/>
  <c r="CY445" i="9"/>
  <c r="CY444" i="9"/>
  <c r="CY443" i="9"/>
  <c r="CY442" i="9"/>
  <c r="CY441" i="9"/>
  <c r="CY440" i="9"/>
  <c r="CY439" i="9"/>
  <c r="CY438" i="9"/>
  <c r="CY437" i="9"/>
  <c r="CY436" i="9"/>
  <c r="CY435" i="9"/>
  <c r="CY434" i="9"/>
  <c r="CY433" i="9"/>
  <c r="CY432" i="9"/>
  <c r="CY431" i="9"/>
  <c r="CY430" i="9"/>
  <c r="CY429" i="9"/>
  <c r="CY428" i="9"/>
  <c r="CY427" i="9"/>
  <c r="CY426" i="9"/>
  <c r="CY425" i="9"/>
  <c r="CY424" i="9"/>
  <c r="CY423" i="9"/>
  <c r="CY422" i="9"/>
  <c r="CY421" i="9"/>
  <c r="CY420" i="9"/>
  <c r="CY419" i="9"/>
  <c r="CY418" i="9"/>
  <c r="CY417" i="9"/>
  <c r="CY416" i="9"/>
  <c r="CY415" i="9"/>
  <c r="CY414" i="9"/>
  <c r="CY413" i="9"/>
  <c r="CY412" i="9"/>
  <c r="CY411" i="9"/>
  <c r="CY410" i="9"/>
  <c r="CY409" i="9"/>
  <c r="CY408" i="9"/>
  <c r="CY407" i="9"/>
  <c r="CY406" i="9"/>
  <c r="CY405" i="9"/>
  <c r="CY404" i="9"/>
  <c r="CY403" i="9"/>
  <c r="CY402" i="9"/>
  <c r="CY401" i="9"/>
  <c r="CY400" i="9"/>
  <c r="CY399" i="9"/>
  <c r="CY398" i="9"/>
  <c r="CY397" i="9"/>
  <c r="CY396" i="9"/>
  <c r="CY395" i="9"/>
  <c r="CY394" i="9"/>
  <c r="CY393" i="9"/>
  <c r="CY392" i="9"/>
  <c r="CY391" i="9"/>
  <c r="CY390" i="9"/>
  <c r="CY389" i="9"/>
  <c r="CY388" i="9"/>
  <c r="CY387" i="9"/>
  <c r="CY386" i="9"/>
  <c r="CY385" i="9"/>
  <c r="CY384" i="9"/>
  <c r="CY383" i="9"/>
  <c r="CY382" i="9"/>
  <c r="CY381" i="9"/>
  <c r="CY380" i="9"/>
  <c r="CY379" i="9"/>
  <c r="CY378" i="9"/>
  <c r="CY377" i="9"/>
  <c r="CY376" i="9"/>
  <c r="CY375" i="9"/>
  <c r="CY374" i="9"/>
  <c r="CY373" i="9"/>
  <c r="CY372" i="9"/>
  <c r="CY371" i="9"/>
  <c r="CY370" i="9"/>
  <c r="CY369" i="9"/>
  <c r="CY368" i="9"/>
  <c r="CY367" i="9"/>
  <c r="CY366" i="9"/>
  <c r="CY365" i="9"/>
  <c r="CY364" i="9"/>
  <c r="CY363" i="9"/>
  <c r="CY362" i="9"/>
  <c r="CY361" i="9"/>
  <c r="CY360" i="9"/>
  <c r="CY359" i="9"/>
  <c r="CY358" i="9"/>
  <c r="CY357" i="9"/>
  <c r="CY356" i="9"/>
  <c r="CY355" i="9"/>
  <c r="CY354" i="9"/>
  <c r="CY353" i="9"/>
  <c r="CY352" i="9"/>
  <c r="CY351" i="9"/>
  <c r="CY350" i="9"/>
  <c r="CY349" i="9"/>
  <c r="CY348" i="9"/>
  <c r="CY347" i="9"/>
  <c r="CY346" i="9"/>
  <c r="CY345" i="9"/>
  <c r="CY344" i="9"/>
  <c r="CY343" i="9"/>
  <c r="CY342" i="9"/>
  <c r="CY341" i="9"/>
  <c r="CY340" i="9"/>
  <c r="CY339" i="9"/>
  <c r="CY338" i="9"/>
  <c r="CY337" i="9"/>
  <c r="CY336" i="9"/>
  <c r="CY335" i="9"/>
  <c r="CY334" i="9"/>
  <c r="CY333" i="9"/>
  <c r="CY332" i="9"/>
  <c r="CY331" i="9"/>
  <c r="CY330" i="9"/>
  <c r="CY329" i="9"/>
  <c r="CY328" i="9"/>
  <c r="CY327" i="9"/>
  <c r="CY326" i="9"/>
  <c r="CY325" i="9"/>
  <c r="CY324" i="9"/>
  <c r="CY323" i="9"/>
  <c r="CY322" i="9"/>
  <c r="CY321" i="9"/>
  <c r="CY320" i="9"/>
  <c r="CY319" i="9"/>
  <c r="CY318" i="9"/>
  <c r="CY317" i="9"/>
  <c r="CY316" i="9"/>
  <c r="CY315" i="9"/>
  <c r="CY314" i="9"/>
  <c r="CY313" i="9"/>
  <c r="CY312" i="9"/>
  <c r="CY311" i="9"/>
  <c r="CY310" i="9"/>
  <c r="CY309" i="9"/>
  <c r="CY308" i="9"/>
  <c r="CY307" i="9"/>
  <c r="CY306" i="9"/>
  <c r="CY305" i="9"/>
  <c r="CY304" i="9"/>
  <c r="CY303" i="9"/>
  <c r="CY302" i="9"/>
  <c r="CY301" i="9"/>
  <c r="CY300" i="9"/>
  <c r="CY299" i="9"/>
  <c r="CY298" i="9"/>
  <c r="CY297" i="9"/>
  <c r="CY296" i="9"/>
  <c r="CY295" i="9"/>
  <c r="CY294" i="9"/>
  <c r="CY293" i="9"/>
  <c r="CY292" i="9"/>
  <c r="CY291" i="9"/>
  <c r="CY290" i="9"/>
  <c r="CY289" i="9"/>
  <c r="CY288" i="9"/>
  <c r="CY287" i="9"/>
  <c r="CY286" i="9"/>
  <c r="CY285" i="9"/>
  <c r="CY284" i="9"/>
  <c r="CY283" i="9"/>
  <c r="CY282" i="9"/>
  <c r="CY281" i="9"/>
  <c r="CY280" i="9"/>
  <c r="CY279" i="9"/>
  <c r="CY278" i="9"/>
  <c r="CY277" i="9"/>
  <c r="CY276" i="9"/>
  <c r="CY275" i="9"/>
  <c r="CY274" i="9"/>
  <c r="CY273" i="9"/>
  <c r="CY272" i="9"/>
  <c r="CY271" i="9"/>
  <c r="CY270" i="9"/>
  <c r="CY269" i="9"/>
  <c r="CY268" i="9"/>
  <c r="CY267" i="9"/>
  <c r="CY266" i="9"/>
  <c r="CY265" i="9"/>
  <c r="CY264" i="9"/>
  <c r="CY263" i="9"/>
  <c r="CY262" i="9"/>
  <c r="CY261" i="9"/>
  <c r="CY260" i="9"/>
  <c r="CY259" i="9"/>
  <c r="CY258" i="9"/>
  <c r="CY257" i="9"/>
  <c r="CY256" i="9"/>
  <c r="CY255" i="9"/>
  <c r="CY254" i="9"/>
  <c r="CY253" i="9"/>
  <c r="CY252" i="9"/>
  <c r="CY251" i="9"/>
  <c r="CY250" i="9"/>
  <c r="CY249" i="9"/>
  <c r="CY248" i="9"/>
  <c r="CY247" i="9"/>
  <c r="CY246" i="9"/>
  <c r="CY245" i="9"/>
  <c r="CY244" i="9"/>
  <c r="CY243" i="9"/>
  <c r="CY242" i="9"/>
  <c r="CY241" i="9"/>
  <c r="CY240" i="9"/>
  <c r="CY239" i="9"/>
  <c r="CY238" i="9"/>
  <c r="CY237" i="9"/>
  <c r="CY236" i="9"/>
  <c r="CY235" i="9"/>
  <c r="CY234" i="9"/>
  <c r="CY233" i="9"/>
  <c r="CY232" i="9"/>
  <c r="CY231" i="9"/>
  <c r="CY230" i="9"/>
  <c r="CY229" i="9"/>
  <c r="CY228" i="9"/>
  <c r="CY227" i="9"/>
  <c r="CY226" i="9"/>
  <c r="CY225" i="9"/>
  <c r="CY224" i="9"/>
  <c r="CY223" i="9"/>
  <c r="CY222" i="9"/>
  <c r="CY221" i="9"/>
  <c r="CY220" i="9"/>
  <c r="CY219" i="9"/>
  <c r="CY218" i="9"/>
  <c r="CY217" i="9"/>
  <c r="CY216" i="9"/>
  <c r="CY215" i="9"/>
  <c r="CY214" i="9"/>
  <c r="CY213" i="9"/>
  <c r="CY212" i="9"/>
  <c r="CY211" i="9"/>
  <c r="CY210" i="9"/>
  <c r="CY209" i="9"/>
  <c r="CY208" i="9"/>
  <c r="CY207" i="9"/>
  <c r="CY206" i="9"/>
  <c r="CY205" i="9"/>
  <c r="CY204" i="9"/>
  <c r="CY203" i="9"/>
  <c r="CY202" i="9"/>
  <c r="CY201" i="9"/>
  <c r="CY200" i="9"/>
  <c r="CY199" i="9"/>
  <c r="CY198" i="9"/>
  <c r="CY197" i="9"/>
  <c r="CY196" i="9"/>
  <c r="CY195" i="9"/>
  <c r="CY194" i="9"/>
  <c r="CY193" i="9"/>
  <c r="CY192" i="9"/>
  <c r="CY191" i="9"/>
  <c r="CY190" i="9"/>
  <c r="CY189" i="9"/>
  <c r="CY188" i="9"/>
  <c r="CY187" i="9"/>
  <c r="CY186" i="9"/>
  <c r="CY185" i="9"/>
  <c r="CY184" i="9"/>
  <c r="CY183" i="9"/>
  <c r="CY182" i="9"/>
  <c r="CY181" i="9"/>
  <c r="CY180" i="9"/>
  <c r="CY179" i="9"/>
  <c r="CY178" i="9"/>
  <c r="CY177" i="9"/>
  <c r="CY176" i="9"/>
  <c r="CY175" i="9"/>
  <c r="CY174" i="9"/>
  <c r="CY173" i="9"/>
  <c r="CY172" i="9"/>
  <c r="CY171" i="9"/>
  <c r="CY170" i="9"/>
  <c r="CY169" i="9"/>
  <c r="CY168" i="9"/>
  <c r="CY167" i="9"/>
  <c r="CY166" i="9"/>
  <c r="CY165" i="9"/>
  <c r="CY164" i="9"/>
  <c r="CY163" i="9"/>
  <c r="CY162" i="9"/>
  <c r="CY161" i="9"/>
  <c r="CY160" i="9"/>
  <c r="CY159" i="9"/>
  <c r="CY158" i="9"/>
  <c r="CY157" i="9"/>
  <c r="CY156" i="9"/>
  <c r="CY155" i="9"/>
  <c r="CY154" i="9"/>
  <c r="CY153" i="9"/>
  <c r="CY152" i="9"/>
  <c r="CY151" i="9"/>
  <c r="CY150" i="9"/>
  <c r="CY149" i="9"/>
  <c r="CY148" i="9"/>
  <c r="CY147" i="9"/>
  <c r="CY146" i="9"/>
  <c r="CY145" i="9"/>
  <c r="CY144" i="9"/>
  <c r="CY143" i="9"/>
  <c r="CY142" i="9"/>
  <c r="CY141" i="9"/>
  <c r="CY140" i="9"/>
  <c r="CY139" i="9"/>
  <c r="CY138" i="9"/>
  <c r="CY137" i="9"/>
  <c r="CY136" i="9"/>
  <c r="CY135" i="9"/>
  <c r="CY134" i="9"/>
  <c r="CY133" i="9"/>
  <c r="CY132" i="9"/>
  <c r="CY131" i="9"/>
  <c r="CY130" i="9"/>
  <c r="CY129" i="9"/>
  <c r="CY128" i="9"/>
  <c r="CY127" i="9"/>
  <c r="CY126" i="9"/>
  <c r="CY125" i="9"/>
  <c r="CY124" i="9"/>
  <c r="CY123" i="9"/>
  <c r="CY122" i="9"/>
  <c r="CY121" i="9"/>
  <c r="CY120" i="9"/>
  <c r="CY119" i="9"/>
  <c r="CY118" i="9"/>
  <c r="CY117" i="9"/>
  <c r="CY116" i="9"/>
  <c r="CY115" i="9"/>
  <c r="CY114" i="9"/>
  <c r="CY113" i="9"/>
  <c r="CY112" i="9"/>
  <c r="CY111" i="9"/>
  <c r="CY110" i="9"/>
  <c r="CY109" i="9"/>
  <c r="CY108" i="9"/>
  <c r="CY107" i="9"/>
  <c r="CY106" i="9"/>
  <c r="CY105" i="9"/>
  <c r="CY104" i="9"/>
  <c r="CY103" i="9"/>
  <c r="CY102" i="9"/>
  <c r="CY101" i="9"/>
  <c r="CY100" i="9"/>
  <c r="CY99" i="9"/>
  <c r="CY98" i="9"/>
  <c r="CY97" i="9"/>
  <c r="CY96" i="9"/>
  <c r="CY95" i="9"/>
  <c r="CY94" i="9"/>
  <c r="CY93" i="9"/>
  <c r="CY92" i="9"/>
  <c r="CY91" i="9"/>
  <c r="CY90" i="9"/>
  <c r="CY89" i="9"/>
  <c r="CY88" i="9"/>
  <c r="CY87" i="9"/>
  <c r="CY86" i="9"/>
  <c r="CY85" i="9"/>
  <c r="CY84" i="9"/>
  <c r="CY83" i="9"/>
  <c r="CY82" i="9"/>
  <c r="CY81" i="9"/>
  <c r="CY80" i="9"/>
  <c r="CY79" i="9"/>
  <c r="CY78" i="9"/>
  <c r="CY77" i="9"/>
  <c r="CY76" i="9"/>
  <c r="CY75" i="9"/>
  <c r="CY74" i="9"/>
  <c r="CY73" i="9"/>
  <c r="CY72" i="9"/>
  <c r="CY71" i="9"/>
  <c r="CY70" i="9"/>
  <c r="CY69" i="9"/>
  <c r="CY68" i="9"/>
  <c r="CY67" i="9"/>
  <c r="CY66" i="9"/>
  <c r="CY65" i="9"/>
  <c r="CY64" i="9"/>
  <c r="CY63" i="9"/>
  <c r="CY62" i="9"/>
  <c r="CY61" i="9"/>
  <c r="CY60" i="9"/>
  <c r="CY59" i="9"/>
  <c r="CY58" i="9"/>
  <c r="CY57" i="9"/>
  <c r="CY56" i="9"/>
  <c r="CY55" i="9"/>
  <c r="CY54" i="9"/>
  <c r="CY53" i="9"/>
  <c r="CY52" i="9"/>
  <c r="CY51" i="9"/>
  <c r="CY50" i="9"/>
  <c r="CY49" i="9"/>
  <c r="CY48" i="9"/>
  <c r="CY47" i="9"/>
  <c r="CY46" i="9"/>
  <c r="CY45" i="9"/>
  <c r="CY44" i="9"/>
  <c r="CY43" i="9"/>
  <c r="CY42" i="9"/>
  <c r="CY41" i="9"/>
  <c r="CY40" i="9"/>
  <c r="CY39" i="9"/>
  <c r="CY38" i="9"/>
  <c r="CY37" i="9"/>
  <c r="CY36" i="9"/>
  <c r="CY35" i="9"/>
  <c r="CY34" i="9"/>
  <c r="CY33" i="9"/>
  <c r="CY32" i="9"/>
  <c r="CY31" i="9"/>
  <c r="CY30" i="9"/>
  <c r="CY29" i="9"/>
  <c r="CY28" i="9"/>
  <c r="CY27" i="9"/>
  <c r="CY26" i="9"/>
  <c r="CY25" i="9"/>
  <c r="CY24" i="9"/>
  <c r="CY23" i="9"/>
  <c r="CY22" i="9"/>
  <c r="CY21" i="9"/>
  <c r="CY20" i="9"/>
  <c r="CY19" i="9"/>
  <c r="CY18" i="9"/>
  <c r="CY17" i="9"/>
  <c r="CY16" i="9"/>
  <c r="CY15" i="9"/>
  <c r="CY14" i="9"/>
  <c r="CY13" i="9"/>
  <c r="CY12" i="9"/>
  <c r="CY11" i="9"/>
  <c r="CY10" i="9"/>
  <c r="CY9" i="9"/>
  <c r="CY8" i="9"/>
  <c r="CY7" i="9"/>
  <c r="CY6" i="9"/>
  <c r="CY5" i="9"/>
  <c r="CY4" i="9"/>
  <c r="CY3" i="9"/>
  <c r="U208" i="1"/>
  <c r="T208" i="1"/>
  <c r="S208" i="1"/>
  <c r="R208" i="1"/>
  <c r="Q208" i="1"/>
  <c r="P208" i="1"/>
  <c r="O208" i="1"/>
  <c r="N208" i="1"/>
  <c r="L208" i="1"/>
  <c r="J208" i="1"/>
  <c r="I208" i="1"/>
  <c r="H208" i="1"/>
  <c r="G208" i="1"/>
  <c r="F208" i="1"/>
  <c r="E208" i="1"/>
  <c r="U207" i="1"/>
  <c r="T207" i="1"/>
  <c r="S207" i="1"/>
  <c r="R207" i="1"/>
  <c r="Q207" i="1"/>
  <c r="P207" i="1"/>
  <c r="O207" i="1"/>
  <c r="N207" i="1"/>
  <c r="L207" i="1"/>
  <c r="J207" i="1"/>
  <c r="I207" i="1"/>
  <c r="H207" i="1"/>
  <c r="G207" i="1"/>
  <c r="F207" i="1"/>
  <c r="E207" i="1"/>
  <c r="U206" i="1"/>
  <c r="T206" i="1"/>
  <c r="S206" i="1"/>
  <c r="R206" i="1"/>
  <c r="Q206" i="1"/>
  <c r="P206" i="1"/>
  <c r="O206" i="1"/>
  <c r="N206" i="1"/>
  <c r="L206" i="1"/>
  <c r="J206" i="1"/>
  <c r="I206" i="1"/>
  <c r="H206" i="1"/>
  <c r="G206" i="1"/>
  <c r="F206" i="1"/>
  <c r="E206" i="1"/>
  <c r="U205" i="1"/>
  <c r="T205" i="1"/>
  <c r="S205" i="1"/>
  <c r="R205" i="1"/>
  <c r="Q205" i="1"/>
  <c r="P205" i="1"/>
  <c r="O205" i="1"/>
  <c r="N205" i="1"/>
  <c r="L205" i="1"/>
  <c r="J205" i="1"/>
  <c r="I205" i="1"/>
  <c r="H205" i="1"/>
  <c r="G205" i="1"/>
  <c r="F205" i="1"/>
  <c r="E205" i="1"/>
  <c r="U204" i="1"/>
  <c r="T204" i="1"/>
  <c r="S204" i="1"/>
  <c r="R204" i="1"/>
  <c r="Q204" i="1"/>
  <c r="P204" i="1"/>
  <c r="O204" i="1"/>
  <c r="N204" i="1"/>
  <c r="L204" i="1"/>
  <c r="J204" i="1"/>
  <c r="I204" i="1"/>
  <c r="H204" i="1"/>
  <c r="G204" i="1"/>
  <c r="F204" i="1"/>
  <c r="E204" i="1"/>
  <c r="U203" i="1"/>
  <c r="T203" i="1"/>
  <c r="S203" i="1"/>
  <c r="R203" i="1"/>
  <c r="Q203" i="1"/>
  <c r="P203" i="1"/>
  <c r="O203" i="1"/>
  <c r="N203" i="1"/>
  <c r="L203" i="1"/>
  <c r="J203" i="1"/>
  <c r="I203" i="1"/>
  <c r="H203" i="1"/>
  <c r="G203" i="1"/>
  <c r="F203" i="1"/>
  <c r="E203" i="1"/>
  <c r="U202" i="1"/>
  <c r="T202" i="1"/>
  <c r="S202" i="1"/>
  <c r="R202" i="1"/>
  <c r="Q202" i="1"/>
  <c r="P202" i="1"/>
  <c r="O202" i="1"/>
  <c r="N202" i="1"/>
  <c r="L202" i="1"/>
  <c r="J202" i="1"/>
  <c r="I202" i="1"/>
  <c r="H202" i="1"/>
  <c r="G202" i="1"/>
  <c r="F202" i="1"/>
  <c r="E202" i="1"/>
  <c r="U201" i="1"/>
  <c r="T201" i="1"/>
  <c r="S201" i="1"/>
  <c r="R201" i="1"/>
  <c r="Q201" i="1"/>
  <c r="P201" i="1"/>
  <c r="O201" i="1"/>
  <c r="N201" i="1"/>
  <c r="L201" i="1"/>
  <c r="J201" i="1"/>
  <c r="I201" i="1"/>
  <c r="H201" i="1"/>
  <c r="G201" i="1"/>
  <c r="F201" i="1"/>
  <c r="E201" i="1"/>
  <c r="U200" i="1"/>
  <c r="T200" i="1"/>
  <c r="S200" i="1"/>
  <c r="R200" i="1"/>
  <c r="Q200" i="1"/>
  <c r="P200" i="1"/>
  <c r="O200" i="1"/>
  <c r="N200" i="1"/>
  <c r="L200" i="1"/>
  <c r="J200" i="1"/>
  <c r="I200" i="1"/>
  <c r="H200" i="1"/>
  <c r="G200" i="1"/>
  <c r="F200" i="1"/>
  <c r="E200" i="1"/>
  <c r="U199" i="1"/>
  <c r="T199" i="1"/>
  <c r="S199" i="1"/>
  <c r="R199" i="1"/>
  <c r="Q199" i="1"/>
  <c r="P199" i="1"/>
  <c r="O199" i="1"/>
  <c r="N199" i="1"/>
  <c r="L199" i="1"/>
  <c r="J199" i="1"/>
  <c r="I199" i="1"/>
  <c r="H199" i="1"/>
  <c r="G199" i="1"/>
  <c r="F199" i="1"/>
  <c r="E199" i="1"/>
  <c r="U198" i="1"/>
  <c r="T198" i="1"/>
  <c r="S198" i="1"/>
  <c r="R198" i="1"/>
  <c r="Q198" i="1"/>
  <c r="P198" i="1"/>
  <c r="O198" i="1"/>
  <c r="N198" i="1"/>
  <c r="L198" i="1"/>
  <c r="J198" i="1"/>
  <c r="I198" i="1"/>
  <c r="H198" i="1"/>
  <c r="G198" i="1"/>
  <c r="F198" i="1"/>
  <c r="E198" i="1"/>
  <c r="U197" i="1"/>
  <c r="T197" i="1"/>
  <c r="S197" i="1"/>
  <c r="R197" i="1"/>
  <c r="Q197" i="1"/>
  <c r="P197" i="1"/>
  <c r="O197" i="1"/>
  <c r="N197" i="1"/>
  <c r="L197" i="1"/>
  <c r="J197" i="1"/>
  <c r="I197" i="1"/>
  <c r="H197" i="1"/>
  <c r="G197" i="1"/>
  <c r="F197" i="1"/>
  <c r="E197" i="1"/>
  <c r="U196" i="1"/>
  <c r="T196" i="1"/>
  <c r="S196" i="1"/>
  <c r="R196" i="1"/>
  <c r="Q196" i="1"/>
  <c r="P196" i="1"/>
  <c r="O196" i="1"/>
  <c r="N196" i="1"/>
  <c r="L196" i="1"/>
  <c r="J196" i="1"/>
  <c r="I196" i="1"/>
  <c r="H196" i="1"/>
  <c r="G196" i="1"/>
  <c r="F196" i="1"/>
  <c r="E196" i="1"/>
  <c r="U195" i="1"/>
  <c r="T195" i="1"/>
  <c r="S195" i="1"/>
  <c r="R195" i="1"/>
  <c r="Q195" i="1"/>
  <c r="P195" i="1"/>
  <c r="O195" i="1"/>
  <c r="N195" i="1"/>
  <c r="L195" i="1"/>
  <c r="J195" i="1"/>
  <c r="I195" i="1"/>
  <c r="H195" i="1"/>
  <c r="G195" i="1"/>
  <c r="F195" i="1"/>
  <c r="E195" i="1"/>
  <c r="U194" i="1"/>
  <c r="T194" i="1"/>
  <c r="S194" i="1"/>
  <c r="R194" i="1"/>
  <c r="Q194" i="1"/>
  <c r="P194" i="1"/>
  <c r="O194" i="1"/>
  <c r="N194" i="1"/>
  <c r="L194" i="1"/>
  <c r="J194" i="1"/>
  <c r="I194" i="1"/>
  <c r="H194" i="1"/>
  <c r="G194" i="1"/>
  <c r="F194" i="1"/>
  <c r="E194" i="1"/>
  <c r="U193" i="1"/>
  <c r="T193" i="1"/>
  <c r="S193" i="1"/>
  <c r="R193" i="1"/>
  <c r="Q193" i="1"/>
  <c r="P193" i="1"/>
  <c r="O193" i="1"/>
  <c r="N193" i="1"/>
  <c r="L193" i="1"/>
  <c r="J193" i="1"/>
  <c r="I193" i="1"/>
  <c r="H193" i="1"/>
  <c r="G193" i="1"/>
  <c r="F193" i="1"/>
  <c r="E193" i="1"/>
  <c r="U192" i="1"/>
  <c r="T192" i="1"/>
  <c r="S192" i="1"/>
  <c r="R192" i="1"/>
  <c r="Q192" i="1"/>
  <c r="P192" i="1"/>
  <c r="O192" i="1"/>
  <c r="N192" i="1"/>
  <c r="L192" i="1"/>
  <c r="J192" i="1"/>
  <c r="I192" i="1"/>
  <c r="H192" i="1"/>
  <c r="G192" i="1"/>
  <c r="F192" i="1"/>
  <c r="E192" i="1"/>
  <c r="U191" i="1"/>
  <c r="T191" i="1"/>
  <c r="S191" i="1"/>
  <c r="R191" i="1"/>
  <c r="Q191" i="1"/>
  <c r="P191" i="1"/>
  <c r="O191" i="1"/>
  <c r="N191" i="1"/>
  <c r="L191" i="1"/>
  <c r="J191" i="1"/>
  <c r="I191" i="1"/>
  <c r="H191" i="1"/>
  <c r="G191" i="1"/>
  <c r="F191" i="1"/>
  <c r="E191" i="1"/>
  <c r="U190" i="1"/>
  <c r="T190" i="1"/>
  <c r="S190" i="1"/>
  <c r="R190" i="1"/>
  <c r="Q190" i="1"/>
  <c r="P190" i="1"/>
  <c r="O190" i="1"/>
  <c r="N190" i="1"/>
  <c r="L190" i="1"/>
  <c r="J190" i="1"/>
  <c r="I190" i="1"/>
  <c r="H190" i="1"/>
  <c r="G190" i="1"/>
  <c r="F190" i="1"/>
  <c r="E190" i="1"/>
  <c r="U189" i="1"/>
  <c r="T189" i="1"/>
  <c r="S189" i="1"/>
  <c r="R189" i="1"/>
  <c r="Q189" i="1"/>
  <c r="P189" i="1"/>
  <c r="O189" i="1"/>
  <c r="N189" i="1"/>
  <c r="L189" i="1"/>
  <c r="J189" i="1"/>
  <c r="I189" i="1"/>
  <c r="H189" i="1"/>
  <c r="G189" i="1"/>
  <c r="F189" i="1"/>
  <c r="E189" i="1"/>
  <c r="U188" i="1"/>
  <c r="T188" i="1"/>
  <c r="S188" i="1"/>
  <c r="R188" i="1"/>
  <c r="Q188" i="1"/>
  <c r="P188" i="1"/>
  <c r="O188" i="1"/>
  <c r="N188" i="1"/>
  <c r="L188" i="1"/>
  <c r="J188" i="1"/>
  <c r="I188" i="1"/>
  <c r="H188" i="1"/>
  <c r="G188" i="1"/>
  <c r="F188" i="1"/>
  <c r="E188" i="1"/>
  <c r="U187" i="1"/>
  <c r="T187" i="1"/>
  <c r="S187" i="1"/>
  <c r="R187" i="1"/>
  <c r="Q187" i="1"/>
  <c r="P187" i="1"/>
  <c r="O187" i="1"/>
  <c r="N187" i="1"/>
  <c r="L187" i="1"/>
  <c r="J187" i="1"/>
  <c r="I187" i="1"/>
  <c r="H187" i="1"/>
  <c r="G187" i="1"/>
  <c r="F187" i="1"/>
  <c r="E187" i="1"/>
  <c r="U186" i="1"/>
  <c r="T186" i="1"/>
  <c r="S186" i="1"/>
  <c r="R186" i="1"/>
  <c r="Q186" i="1"/>
  <c r="P186" i="1"/>
  <c r="O186" i="1"/>
  <c r="N186" i="1"/>
  <c r="L186" i="1"/>
  <c r="J186" i="1"/>
  <c r="I186" i="1"/>
  <c r="H186" i="1"/>
  <c r="G186" i="1"/>
  <c r="F186" i="1"/>
  <c r="E186" i="1"/>
  <c r="U185" i="1"/>
  <c r="T185" i="1"/>
  <c r="S185" i="1"/>
  <c r="R185" i="1"/>
  <c r="Q185" i="1"/>
  <c r="P185" i="1"/>
  <c r="O185" i="1"/>
  <c r="N185" i="1"/>
  <c r="L185" i="1"/>
  <c r="J185" i="1"/>
  <c r="I185" i="1"/>
  <c r="H185" i="1"/>
  <c r="G185" i="1"/>
  <c r="F185" i="1"/>
  <c r="E185" i="1"/>
  <c r="U184" i="1"/>
  <c r="T184" i="1"/>
  <c r="S184" i="1"/>
  <c r="R184" i="1"/>
  <c r="Q184" i="1"/>
  <c r="P184" i="1"/>
  <c r="O184" i="1"/>
  <c r="N184" i="1"/>
  <c r="L184" i="1"/>
  <c r="J184" i="1"/>
  <c r="I184" i="1"/>
  <c r="H184" i="1"/>
  <c r="G184" i="1"/>
  <c r="F184" i="1"/>
  <c r="E184" i="1"/>
  <c r="U183" i="1"/>
  <c r="T183" i="1"/>
  <c r="S183" i="1"/>
  <c r="R183" i="1"/>
  <c r="Q183" i="1"/>
  <c r="P183" i="1"/>
  <c r="O183" i="1"/>
  <c r="N183" i="1"/>
  <c r="L183" i="1"/>
  <c r="J183" i="1"/>
  <c r="I183" i="1"/>
  <c r="H183" i="1"/>
  <c r="G183" i="1"/>
  <c r="F183" i="1"/>
  <c r="E183" i="1"/>
  <c r="U182" i="1"/>
  <c r="T182" i="1"/>
  <c r="S182" i="1"/>
  <c r="R182" i="1"/>
  <c r="Q182" i="1"/>
  <c r="P182" i="1"/>
  <c r="O182" i="1"/>
  <c r="N182" i="1"/>
  <c r="L182" i="1"/>
  <c r="J182" i="1"/>
  <c r="I182" i="1"/>
  <c r="H182" i="1"/>
  <c r="G182" i="1"/>
  <c r="F182" i="1"/>
  <c r="E182" i="1"/>
  <c r="U181" i="1"/>
  <c r="T181" i="1"/>
  <c r="S181" i="1"/>
  <c r="R181" i="1"/>
  <c r="Q181" i="1"/>
  <c r="P181" i="1"/>
  <c r="O181" i="1"/>
  <c r="N181" i="1"/>
  <c r="L181" i="1"/>
  <c r="J181" i="1"/>
  <c r="I181" i="1"/>
  <c r="H181" i="1"/>
  <c r="G181" i="1"/>
  <c r="F181" i="1"/>
  <c r="E181" i="1"/>
  <c r="U180" i="1"/>
  <c r="T180" i="1"/>
  <c r="S180" i="1"/>
  <c r="R180" i="1"/>
  <c r="Q180" i="1"/>
  <c r="P180" i="1"/>
  <c r="O180" i="1"/>
  <c r="N180" i="1"/>
  <c r="L180" i="1"/>
  <c r="J180" i="1"/>
  <c r="I180" i="1"/>
  <c r="H180" i="1"/>
  <c r="G180" i="1"/>
  <c r="F180" i="1"/>
  <c r="E180" i="1"/>
  <c r="U179" i="1"/>
  <c r="T179" i="1"/>
  <c r="S179" i="1"/>
  <c r="R179" i="1"/>
  <c r="Q179" i="1"/>
  <c r="P179" i="1"/>
  <c r="O179" i="1"/>
  <c r="N179" i="1"/>
  <c r="L179" i="1"/>
  <c r="J179" i="1"/>
  <c r="I179" i="1"/>
  <c r="H179" i="1"/>
  <c r="G179" i="1"/>
  <c r="F179" i="1"/>
  <c r="E179" i="1"/>
  <c r="U178" i="1"/>
  <c r="T178" i="1"/>
  <c r="S178" i="1"/>
  <c r="R178" i="1"/>
  <c r="Q178" i="1"/>
  <c r="P178" i="1"/>
  <c r="O178" i="1"/>
  <c r="N178" i="1"/>
  <c r="L178" i="1"/>
  <c r="J178" i="1"/>
  <c r="I178" i="1"/>
  <c r="H178" i="1"/>
  <c r="G178" i="1"/>
  <c r="F178" i="1"/>
  <c r="E178" i="1"/>
  <c r="U177" i="1"/>
  <c r="T177" i="1"/>
  <c r="S177" i="1"/>
  <c r="R177" i="1"/>
  <c r="Q177" i="1"/>
  <c r="P177" i="1"/>
  <c r="O177" i="1"/>
  <c r="N177" i="1"/>
  <c r="L177" i="1"/>
  <c r="J177" i="1"/>
  <c r="I177" i="1"/>
  <c r="H177" i="1"/>
  <c r="G177" i="1"/>
  <c r="F177" i="1"/>
  <c r="E177" i="1"/>
  <c r="U176" i="1"/>
  <c r="T176" i="1"/>
  <c r="S176" i="1"/>
  <c r="R176" i="1"/>
  <c r="Q176" i="1"/>
  <c r="P176" i="1"/>
  <c r="O176" i="1"/>
  <c r="N176" i="1"/>
  <c r="L176" i="1"/>
  <c r="J176" i="1"/>
  <c r="I176" i="1"/>
  <c r="H176" i="1"/>
  <c r="G176" i="1"/>
  <c r="F176" i="1"/>
  <c r="E176" i="1"/>
  <c r="U175" i="1"/>
  <c r="T175" i="1"/>
  <c r="S175" i="1"/>
  <c r="R175" i="1"/>
  <c r="Q175" i="1"/>
  <c r="P175" i="1"/>
  <c r="O175" i="1"/>
  <c r="N175" i="1"/>
  <c r="L175" i="1"/>
  <c r="J175" i="1"/>
  <c r="I175" i="1"/>
  <c r="H175" i="1"/>
  <c r="G175" i="1"/>
  <c r="F175" i="1"/>
  <c r="E175" i="1"/>
  <c r="U174" i="1"/>
  <c r="T174" i="1"/>
  <c r="S174" i="1"/>
  <c r="R174" i="1"/>
  <c r="Q174" i="1"/>
  <c r="P174" i="1"/>
  <c r="O174" i="1"/>
  <c r="N174" i="1"/>
  <c r="L174" i="1"/>
  <c r="J174" i="1"/>
  <c r="I174" i="1"/>
  <c r="H174" i="1"/>
  <c r="G174" i="1"/>
  <c r="F174" i="1"/>
  <c r="E174" i="1"/>
  <c r="U173" i="1"/>
  <c r="T173" i="1"/>
  <c r="S173" i="1"/>
  <c r="R173" i="1"/>
  <c r="Q173" i="1"/>
  <c r="P173" i="1"/>
  <c r="O173" i="1"/>
  <c r="N173" i="1"/>
  <c r="L173" i="1"/>
  <c r="J173" i="1"/>
  <c r="I173" i="1"/>
  <c r="H173" i="1"/>
  <c r="G173" i="1"/>
  <c r="F173" i="1"/>
  <c r="E173" i="1"/>
  <c r="U172" i="1"/>
  <c r="T172" i="1"/>
  <c r="S172" i="1"/>
  <c r="R172" i="1"/>
  <c r="Q172" i="1"/>
  <c r="P172" i="1"/>
  <c r="O172" i="1"/>
  <c r="N172" i="1"/>
  <c r="L172" i="1"/>
  <c r="J172" i="1"/>
  <c r="I172" i="1"/>
  <c r="H172" i="1"/>
  <c r="G172" i="1"/>
  <c r="F172" i="1"/>
  <c r="E172" i="1"/>
  <c r="U171" i="1"/>
  <c r="T171" i="1"/>
  <c r="S171" i="1"/>
  <c r="R171" i="1"/>
  <c r="Q171" i="1"/>
  <c r="P171" i="1"/>
  <c r="O171" i="1"/>
  <c r="N171" i="1"/>
  <c r="L171" i="1"/>
  <c r="J171" i="1"/>
  <c r="I171" i="1"/>
  <c r="H171" i="1"/>
  <c r="G171" i="1"/>
  <c r="F171" i="1"/>
  <c r="E171" i="1"/>
  <c r="U170" i="1"/>
  <c r="T170" i="1"/>
  <c r="S170" i="1"/>
  <c r="R170" i="1"/>
  <c r="Q170" i="1"/>
  <c r="P170" i="1"/>
  <c r="O170" i="1"/>
  <c r="N170" i="1"/>
  <c r="L170" i="1"/>
  <c r="J170" i="1"/>
  <c r="I170" i="1"/>
  <c r="H170" i="1"/>
  <c r="G170" i="1"/>
  <c r="F170" i="1"/>
  <c r="E170" i="1"/>
  <c r="U169" i="1"/>
  <c r="T169" i="1"/>
  <c r="S169" i="1"/>
  <c r="R169" i="1"/>
  <c r="Q169" i="1"/>
  <c r="P169" i="1"/>
  <c r="O169" i="1"/>
  <c r="N169" i="1"/>
  <c r="L169" i="1"/>
  <c r="J169" i="1"/>
  <c r="I169" i="1"/>
  <c r="H169" i="1"/>
  <c r="G169" i="1"/>
  <c r="F169" i="1"/>
  <c r="E169" i="1"/>
  <c r="U168" i="1"/>
  <c r="T168" i="1"/>
  <c r="S168" i="1"/>
  <c r="R168" i="1"/>
  <c r="Q168" i="1"/>
  <c r="P168" i="1"/>
  <c r="O168" i="1"/>
  <c r="N168" i="1"/>
  <c r="L168" i="1"/>
  <c r="J168" i="1"/>
  <c r="I168" i="1"/>
  <c r="H168" i="1"/>
  <c r="G168" i="1"/>
  <c r="F168" i="1"/>
  <c r="E168" i="1"/>
  <c r="U167" i="1"/>
  <c r="T167" i="1"/>
  <c r="S167" i="1"/>
  <c r="R167" i="1"/>
  <c r="Q167" i="1"/>
  <c r="P167" i="1"/>
  <c r="O167" i="1"/>
  <c r="N167" i="1"/>
  <c r="L167" i="1"/>
  <c r="J167" i="1"/>
  <c r="I167" i="1"/>
  <c r="H167" i="1"/>
  <c r="G167" i="1"/>
  <c r="F167" i="1"/>
  <c r="E167" i="1"/>
  <c r="U166" i="1"/>
  <c r="T166" i="1"/>
  <c r="S166" i="1"/>
  <c r="R166" i="1"/>
  <c r="Q166" i="1"/>
  <c r="P166" i="1"/>
  <c r="O166" i="1"/>
  <c r="N166" i="1"/>
  <c r="L166" i="1"/>
  <c r="J166" i="1"/>
  <c r="I166" i="1"/>
  <c r="H166" i="1"/>
  <c r="G166" i="1"/>
  <c r="F166" i="1"/>
  <c r="E166" i="1"/>
  <c r="U165" i="1"/>
  <c r="T165" i="1"/>
  <c r="S165" i="1"/>
  <c r="R165" i="1"/>
  <c r="Q165" i="1"/>
  <c r="P165" i="1"/>
  <c r="O165" i="1"/>
  <c r="N165" i="1"/>
  <c r="L165" i="1"/>
  <c r="J165" i="1"/>
  <c r="I165" i="1"/>
  <c r="H165" i="1"/>
  <c r="G165" i="1"/>
  <c r="F165" i="1"/>
  <c r="E165" i="1"/>
  <c r="U164" i="1"/>
  <c r="T164" i="1"/>
  <c r="S164" i="1"/>
  <c r="R164" i="1"/>
  <c r="Q164" i="1"/>
  <c r="P164" i="1"/>
  <c r="O164" i="1"/>
  <c r="N164" i="1"/>
  <c r="L164" i="1"/>
  <c r="J164" i="1"/>
  <c r="I164" i="1"/>
  <c r="H164" i="1"/>
  <c r="G164" i="1"/>
  <c r="F164" i="1"/>
  <c r="E164" i="1"/>
  <c r="U163" i="1"/>
  <c r="T163" i="1"/>
  <c r="S163" i="1"/>
  <c r="R163" i="1"/>
  <c r="Q163" i="1"/>
  <c r="P163" i="1"/>
  <c r="O163" i="1"/>
  <c r="N163" i="1"/>
  <c r="L163" i="1"/>
  <c r="J163" i="1"/>
  <c r="I163" i="1"/>
  <c r="H163" i="1"/>
  <c r="G163" i="1"/>
  <c r="F163" i="1"/>
  <c r="E163" i="1"/>
  <c r="U162" i="1"/>
  <c r="T162" i="1"/>
  <c r="S162" i="1"/>
  <c r="R162" i="1"/>
  <c r="Q162" i="1"/>
  <c r="P162" i="1"/>
  <c r="O162" i="1"/>
  <c r="N162" i="1"/>
  <c r="L162" i="1"/>
  <c r="J162" i="1"/>
  <c r="I162" i="1"/>
  <c r="H162" i="1"/>
  <c r="G162" i="1"/>
  <c r="F162" i="1"/>
  <c r="E162" i="1"/>
  <c r="U161" i="1"/>
  <c r="T161" i="1"/>
  <c r="S161" i="1"/>
  <c r="R161" i="1"/>
  <c r="Q161" i="1"/>
  <c r="P161" i="1"/>
  <c r="O161" i="1"/>
  <c r="N161" i="1"/>
  <c r="L161" i="1"/>
  <c r="J161" i="1"/>
  <c r="I161" i="1"/>
  <c r="H161" i="1"/>
  <c r="G161" i="1"/>
  <c r="F161" i="1"/>
  <c r="E161" i="1"/>
  <c r="U160" i="1"/>
  <c r="T160" i="1"/>
  <c r="S160" i="1"/>
  <c r="R160" i="1"/>
  <c r="Q160" i="1"/>
  <c r="P160" i="1"/>
  <c r="O160" i="1"/>
  <c r="N160" i="1"/>
  <c r="L160" i="1"/>
  <c r="J160" i="1"/>
  <c r="I160" i="1"/>
  <c r="H160" i="1"/>
  <c r="G160" i="1"/>
  <c r="F160" i="1"/>
  <c r="E160" i="1"/>
  <c r="U159" i="1"/>
  <c r="T159" i="1"/>
  <c r="S159" i="1"/>
  <c r="R159" i="1"/>
  <c r="Q159" i="1"/>
  <c r="P159" i="1"/>
  <c r="O159" i="1"/>
  <c r="N159" i="1"/>
  <c r="L159" i="1"/>
  <c r="J159" i="1"/>
  <c r="I159" i="1"/>
  <c r="H159" i="1"/>
  <c r="G159" i="1"/>
  <c r="F159" i="1"/>
  <c r="E159" i="1"/>
  <c r="U158" i="1"/>
  <c r="T158" i="1"/>
  <c r="S158" i="1"/>
  <c r="R158" i="1"/>
  <c r="Q158" i="1"/>
  <c r="P158" i="1"/>
  <c r="O158" i="1"/>
  <c r="N158" i="1"/>
  <c r="L158" i="1"/>
  <c r="J158" i="1"/>
  <c r="I158" i="1"/>
  <c r="H158" i="1"/>
  <c r="G158" i="1"/>
  <c r="F158" i="1"/>
  <c r="E158" i="1"/>
  <c r="U157" i="1"/>
  <c r="T157" i="1"/>
  <c r="S157" i="1"/>
  <c r="R157" i="1"/>
  <c r="Q157" i="1"/>
  <c r="P157" i="1"/>
  <c r="O157" i="1"/>
  <c r="N157" i="1"/>
  <c r="L157" i="1"/>
  <c r="J157" i="1"/>
  <c r="I157" i="1"/>
  <c r="H157" i="1"/>
  <c r="G157" i="1"/>
  <c r="F157" i="1"/>
  <c r="E157" i="1"/>
  <c r="U156" i="1"/>
  <c r="T156" i="1"/>
  <c r="S156" i="1"/>
  <c r="R156" i="1"/>
  <c r="Q156" i="1"/>
  <c r="P156" i="1"/>
  <c r="O156" i="1"/>
  <c r="N156" i="1"/>
  <c r="L156" i="1"/>
  <c r="J156" i="1"/>
  <c r="I156" i="1"/>
  <c r="H156" i="1"/>
  <c r="G156" i="1"/>
  <c r="F156" i="1"/>
  <c r="E156" i="1"/>
  <c r="U155" i="1"/>
  <c r="T155" i="1"/>
  <c r="S155" i="1"/>
  <c r="R155" i="1"/>
  <c r="Q155" i="1"/>
  <c r="P155" i="1"/>
  <c r="O155" i="1"/>
  <c r="N155" i="1"/>
  <c r="L155" i="1"/>
  <c r="J155" i="1"/>
  <c r="I155" i="1"/>
  <c r="H155" i="1"/>
  <c r="G155" i="1"/>
  <c r="F155" i="1"/>
  <c r="E155" i="1"/>
  <c r="U154" i="1"/>
  <c r="T154" i="1"/>
  <c r="S154" i="1"/>
  <c r="R154" i="1"/>
  <c r="Q154" i="1"/>
  <c r="P154" i="1"/>
  <c r="O154" i="1"/>
  <c r="N154" i="1"/>
  <c r="L154" i="1"/>
  <c r="J154" i="1"/>
  <c r="I154" i="1"/>
  <c r="H154" i="1"/>
  <c r="G154" i="1"/>
  <c r="F154" i="1"/>
  <c r="E154" i="1"/>
  <c r="U153" i="1"/>
  <c r="T153" i="1"/>
  <c r="S153" i="1"/>
  <c r="R153" i="1"/>
  <c r="Q153" i="1"/>
  <c r="P153" i="1"/>
  <c r="O153" i="1"/>
  <c r="N153" i="1"/>
  <c r="L153" i="1"/>
  <c r="J153" i="1"/>
  <c r="I153" i="1"/>
  <c r="H153" i="1"/>
  <c r="G153" i="1"/>
  <c r="F153" i="1"/>
  <c r="E153" i="1"/>
  <c r="U152" i="1"/>
  <c r="T152" i="1"/>
  <c r="S152" i="1"/>
  <c r="R152" i="1"/>
  <c r="Q152" i="1"/>
  <c r="P152" i="1"/>
  <c r="O152" i="1"/>
  <c r="N152" i="1"/>
  <c r="L152" i="1"/>
  <c r="J152" i="1"/>
  <c r="I152" i="1"/>
  <c r="H152" i="1"/>
  <c r="G152" i="1"/>
  <c r="F152" i="1"/>
  <c r="E152" i="1"/>
  <c r="U151" i="1"/>
  <c r="T151" i="1"/>
  <c r="S151" i="1"/>
  <c r="R151" i="1"/>
  <c r="Q151" i="1"/>
  <c r="P151" i="1"/>
  <c r="O151" i="1"/>
  <c r="N151" i="1"/>
  <c r="L151" i="1"/>
  <c r="J151" i="1"/>
  <c r="I151" i="1"/>
  <c r="H151" i="1"/>
  <c r="G151" i="1"/>
  <c r="F151" i="1"/>
  <c r="E151" i="1"/>
  <c r="U150" i="1"/>
  <c r="T150" i="1"/>
  <c r="S150" i="1"/>
  <c r="R150" i="1"/>
  <c r="Q150" i="1"/>
  <c r="P150" i="1"/>
  <c r="O150" i="1"/>
  <c r="N150" i="1"/>
  <c r="L150" i="1"/>
  <c r="J150" i="1"/>
  <c r="I150" i="1"/>
  <c r="H150" i="1"/>
  <c r="G150" i="1"/>
  <c r="F150" i="1"/>
  <c r="E150" i="1"/>
  <c r="U149" i="1"/>
  <c r="T149" i="1"/>
  <c r="S149" i="1"/>
  <c r="R149" i="1"/>
  <c r="Q149" i="1"/>
  <c r="P149" i="1"/>
  <c r="O149" i="1"/>
  <c r="N149" i="1"/>
  <c r="L149" i="1"/>
  <c r="J149" i="1"/>
  <c r="I149" i="1"/>
  <c r="H149" i="1"/>
  <c r="G149" i="1"/>
  <c r="F149" i="1"/>
  <c r="E149" i="1"/>
  <c r="U148" i="1"/>
  <c r="T148" i="1"/>
  <c r="S148" i="1"/>
  <c r="R148" i="1"/>
  <c r="Q148" i="1"/>
  <c r="P148" i="1"/>
  <c r="O148" i="1"/>
  <c r="N148" i="1"/>
  <c r="L148" i="1"/>
  <c r="J148" i="1"/>
  <c r="I148" i="1"/>
  <c r="H148" i="1"/>
  <c r="G148" i="1"/>
  <c r="F148" i="1"/>
  <c r="E148" i="1"/>
  <c r="U147" i="1"/>
  <c r="T147" i="1"/>
  <c r="S147" i="1"/>
  <c r="R147" i="1"/>
  <c r="Q147" i="1"/>
  <c r="P147" i="1"/>
  <c r="O147" i="1"/>
  <c r="N147" i="1"/>
  <c r="L147" i="1"/>
  <c r="J147" i="1"/>
  <c r="I147" i="1"/>
  <c r="H147" i="1"/>
  <c r="G147" i="1"/>
  <c r="F147" i="1"/>
  <c r="E147" i="1"/>
  <c r="U146" i="1"/>
  <c r="T146" i="1"/>
  <c r="S146" i="1"/>
  <c r="R146" i="1"/>
  <c r="Q146" i="1"/>
  <c r="P146" i="1"/>
  <c r="O146" i="1"/>
  <c r="N146" i="1"/>
  <c r="L146" i="1"/>
  <c r="J146" i="1"/>
  <c r="I146" i="1"/>
  <c r="H146" i="1"/>
  <c r="G146" i="1"/>
  <c r="F146" i="1"/>
  <c r="E146" i="1"/>
  <c r="U145" i="1"/>
  <c r="T145" i="1"/>
  <c r="S145" i="1"/>
  <c r="R145" i="1"/>
  <c r="Q145" i="1"/>
  <c r="P145" i="1"/>
  <c r="O145" i="1"/>
  <c r="N145" i="1"/>
  <c r="L145" i="1"/>
  <c r="J145" i="1"/>
  <c r="I145" i="1"/>
  <c r="H145" i="1"/>
  <c r="G145" i="1"/>
  <c r="F145" i="1"/>
  <c r="E145" i="1"/>
  <c r="U144" i="1"/>
  <c r="T144" i="1"/>
  <c r="S144" i="1"/>
  <c r="R144" i="1"/>
  <c r="Q144" i="1"/>
  <c r="P144" i="1"/>
  <c r="O144" i="1"/>
  <c r="N144" i="1"/>
  <c r="L144" i="1"/>
  <c r="J144" i="1"/>
  <c r="I144" i="1"/>
  <c r="H144" i="1"/>
  <c r="G144" i="1"/>
  <c r="F144" i="1"/>
  <c r="E144" i="1"/>
  <c r="U143" i="1"/>
  <c r="T143" i="1"/>
  <c r="S143" i="1"/>
  <c r="R143" i="1"/>
  <c r="Q143" i="1"/>
  <c r="P143" i="1"/>
  <c r="O143" i="1"/>
  <c r="N143" i="1"/>
  <c r="L143" i="1"/>
  <c r="J143" i="1"/>
  <c r="I143" i="1"/>
  <c r="H143" i="1"/>
  <c r="G143" i="1"/>
  <c r="F143" i="1"/>
  <c r="E143" i="1"/>
  <c r="U142" i="1"/>
  <c r="T142" i="1"/>
  <c r="S142" i="1"/>
  <c r="R142" i="1"/>
  <c r="Q142" i="1"/>
  <c r="P142" i="1"/>
  <c r="O142" i="1"/>
  <c r="N142" i="1"/>
  <c r="L142" i="1"/>
  <c r="J142" i="1"/>
  <c r="I142" i="1"/>
  <c r="H142" i="1"/>
  <c r="G142" i="1"/>
  <c r="F142" i="1"/>
  <c r="E142" i="1"/>
  <c r="U141" i="1"/>
  <c r="T141" i="1"/>
  <c r="S141" i="1"/>
  <c r="R141" i="1"/>
  <c r="Q141" i="1"/>
  <c r="P141" i="1"/>
  <c r="O141" i="1"/>
  <c r="N141" i="1"/>
  <c r="L141" i="1"/>
  <c r="J141" i="1"/>
  <c r="I141" i="1"/>
  <c r="H141" i="1"/>
  <c r="G141" i="1"/>
  <c r="F141" i="1"/>
  <c r="E141" i="1"/>
  <c r="U140" i="1"/>
  <c r="T140" i="1"/>
  <c r="S140" i="1"/>
  <c r="R140" i="1"/>
  <c r="Q140" i="1"/>
  <c r="P140" i="1"/>
  <c r="O140" i="1"/>
  <c r="N140" i="1"/>
  <c r="L140" i="1"/>
  <c r="J140" i="1"/>
  <c r="I140" i="1"/>
  <c r="H140" i="1"/>
  <c r="G140" i="1"/>
  <c r="F140" i="1"/>
  <c r="E140" i="1"/>
  <c r="U139" i="1"/>
  <c r="T139" i="1"/>
  <c r="S139" i="1"/>
  <c r="R139" i="1"/>
  <c r="Q139" i="1"/>
  <c r="P139" i="1"/>
  <c r="O139" i="1"/>
  <c r="N139" i="1"/>
  <c r="L139" i="1"/>
  <c r="J139" i="1"/>
  <c r="I139" i="1"/>
  <c r="H139" i="1"/>
  <c r="G139" i="1"/>
  <c r="F139" i="1"/>
  <c r="E139" i="1"/>
  <c r="U138" i="1"/>
  <c r="T138" i="1"/>
  <c r="S138" i="1"/>
  <c r="R138" i="1"/>
  <c r="Q138" i="1"/>
  <c r="P138" i="1"/>
  <c r="O138" i="1"/>
  <c r="N138" i="1"/>
  <c r="L138" i="1"/>
  <c r="J138" i="1"/>
  <c r="I138" i="1"/>
  <c r="H138" i="1"/>
  <c r="G138" i="1"/>
  <c r="F138" i="1"/>
  <c r="E138" i="1"/>
  <c r="U137" i="1"/>
  <c r="T137" i="1"/>
  <c r="S137" i="1"/>
  <c r="R137" i="1"/>
  <c r="Q137" i="1"/>
  <c r="P137" i="1"/>
  <c r="O137" i="1"/>
  <c r="N137" i="1"/>
  <c r="L137" i="1"/>
  <c r="J137" i="1"/>
  <c r="I137" i="1"/>
  <c r="H137" i="1"/>
  <c r="G137" i="1"/>
  <c r="F137" i="1"/>
  <c r="E137" i="1"/>
  <c r="U136" i="1"/>
  <c r="T136" i="1"/>
  <c r="S136" i="1"/>
  <c r="R136" i="1"/>
  <c r="Q136" i="1"/>
  <c r="P136" i="1"/>
  <c r="O136" i="1"/>
  <c r="N136" i="1"/>
  <c r="L136" i="1"/>
  <c r="J136" i="1"/>
  <c r="I136" i="1"/>
  <c r="H136" i="1"/>
  <c r="G136" i="1"/>
  <c r="F136" i="1"/>
  <c r="E136" i="1"/>
  <c r="U135" i="1"/>
  <c r="T135" i="1"/>
  <c r="S135" i="1"/>
  <c r="R135" i="1"/>
  <c r="Q135" i="1"/>
  <c r="P135" i="1"/>
  <c r="O135" i="1"/>
  <c r="N135" i="1"/>
  <c r="L135" i="1"/>
  <c r="J135" i="1"/>
  <c r="I135" i="1"/>
  <c r="H135" i="1"/>
  <c r="G135" i="1"/>
  <c r="F135" i="1"/>
  <c r="E135" i="1"/>
  <c r="U134" i="1"/>
  <c r="T134" i="1"/>
  <c r="S134" i="1"/>
  <c r="R134" i="1"/>
  <c r="Q134" i="1"/>
  <c r="P134" i="1"/>
  <c r="O134" i="1"/>
  <c r="N134" i="1"/>
  <c r="L134" i="1"/>
  <c r="J134" i="1"/>
  <c r="I134" i="1"/>
  <c r="H134" i="1"/>
  <c r="G134" i="1"/>
  <c r="F134" i="1"/>
  <c r="E134" i="1"/>
  <c r="U133" i="1"/>
  <c r="T133" i="1"/>
  <c r="S133" i="1"/>
  <c r="R133" i="1"/>
  <c r="Q133" i="1"/>
  <c r="P133" i="1"/>
  <c r="O133" i="1"/>
  <c r="N133" i="1"/>
  <c r="L133" i="1"/>
  <c r="J133" i="1"/>
  <c r="I133" i="1"/>
  <c r="H133" i="1"/>
  <c r="G133" i="1"/>
  <c r="F133" i="1"/>
  <c r="E133" i="1"/>
  <c r="U132" i="1"/>
  <c r="T132" i="1"/>
  <c r="S132" i="1"/>
  <c r="R132" i="1"/>
  <c r="Q132" i="1"/>
  <c r="P132" i="1"/>
  <c r="O132" i="1"/>
  <c r="N132" i="1"/>
  <c r="L132" i="1"/>
  <c r="J132" i="1"/>
  <c r="I132" i="1"/>
  <c r="H132" i="1"/>
  <c r="G132" i="1"/>
  <c r="F132" i="1"/>
  <c r="E132" i="1"/>
  <c r="U131" i="1"/>
  <c r="T131" i="1"/>
  <c r="S131" i="1"/>
  <c r="R131" i="1"/>
  <c r="Q131" i="1"/>
  <c r="P131" i="1"/>
  <c r="O131" i="1"/>
  <c r="N131" i="1"/>
  <c r="L131" i="1"/>
  <c r="J131" i="1"/>
  <c r="I131" i="1"/>
  <c r="H131" i="1"/>
  <c r="G131" i="1"/>
  <c r="F131" i="1"/>
  <c r="E131" i="1"/>
  <c r="U130" i="1"/>
  <c r="T130" i="1"/>
  <c r="S130" i="1"/>
  <c r="R130" i="1"/>
  <c r="Q130" i="1"/>
  <c r="P130" i="1"/>
  <c r="O130" i="1"/>
  <c r="N130" i="1"/>
  <c r="L130" i="1"/>
  <c r="J130" i="1"/>
  <c r="I130" i="1"/>
  <c r="H130" i="1"/>
  <c r="G130" i="1"/>
  <c r="F130" i="1"/>
  <c r="E130" i="1"/>
  <c r="U129" i="1"/>
  <c r="T129" i="1"/>
  <c r="S129" i="1"/>
  <c r="R129" i="1"/>
  <c r="Q129" i="1"/>
  <c r="P129" i="1"/>
  <c r="O129" i="1"/>
  <c r="N129" i="1"/>
  <c r="L129" i="1"/>
  <c r="J129" i="1"/>
  <c r="I129" i="1"/>
  <c r="H129" i="1"/>
  <c r="G129" i="1"/>
  <c r="F129" i="1"/>
  <c r="E129" i="1"/>
  <c r="U128" i="1"/>
  <c r="T128" i="1"/>
  <c r="S128" i="1"/>
  <c r="R128" i="1"/>
  <c r="Q128" i="1"/>
  <c r="P128" i="1"/>
  <c r="O128" i="1"/>
  <c r="N128" i="1"/>
  <c r="L128" i="1"/>
  <c r="J128" i="1"/>
  <c r="I128" i="1"/>
  <c r="H128" i="1"/>
  <c r="G128" i="1"/>
  <c r="F128" i="1"/>
  <c r="E128" i="1"/>
  <c r="U127" i="1"/>
  <c r="T127" i="1"/>
  <c r="S127" i="1"/>
  <c r="R127" i="1"/>
  <c r="Q127" i="1"/>
  <c r="P127" i="1"/>
  <c r="O127" i="1"/>
  <c r="N127" i="1"/>
  <c r="L127" i="1"/>
  <c r="J127" i="1"/>
  <c r="I127" i="1"/>
  <c r="H127" i="1"/>
  <c r="G127" i="1"/>
  <c r="F127" i="1"/>
  <c r="E127" i="1"/>
  <c r="U126" i="1"/>
  <c r="T126" i="1"/>
  <c r="S126" i="1"/>
  <c r="R126" i="1"/>
  <c r="Q126" i="1"/>
  <c r="P126" i="1"/>
  <c r="O126" i="1"/>
  <c r="N126" i="1"/>
  <c r="L126" i="1"/>
  <c r="J126" i="1"/>
  <c r="I126" i="1"/>
  <c r="H126" i="1"/>
  <c r="G126" i="1"/>
  <c r="F126" i="1"/>
  <c r="E126" i="1"/>
  <c r="U125" i="1"/>
  <c r="T125" i="1"/>
  <c r="S125" i="1"/>
  <c r="R125" i="1"/>
  <c r="Q125" i="1"/>
  <c r="P125" i="1"/>
  <c r="O125" i="1"/>
  <c r="N125" i="1"/>
  <c r="L125" i="1"/>
  <c r="J125" i="1"/>
  <c r="I125" i="1"/>
  <c r="H125" i="1"/>
  <c r="G125" i="1"/>
  <c r="F125" i="1"/>
  <c r="E125" i="1"/>
  <c r="U124" i="1"/>
  <c r="T124" i="1"/>
  <c r="S124" i="1"/>
  <c r="R124" i="1"/>
  <c r="Q124" i="1"/>
  <c r="P124" i="1"/>
  <c r="O124" i="1"/>
  <c r="N124" i="1"/>
  <c r="L124" i="1"/>
  <c r="J124" i="1"/>
  <c r="I124" i="1"/>
  <c r="H124" i="1"/>
  <c r="G124" i="1"/>
  <c r="F124" i="1"/>
  <c r="E124" i="1"/>
  <c r="U123" i="1"/>
  <c r="T123" i="1"/>
  <c r="S123" i="1"/>
  <c r="R123" i="1"/>
  <c r="Q123" i="1"/>
  <c r="P123" i="1"/>
  <c r="O123" i="1"/>
  <c r="N123" i="1"/>
  <c r="L123" i="1"/>
  <c r="J123" i="1"/>
  <c r="I123" i="1"/>
  <c r="H123" i="1"/>
  <c r="G123" i="1"/>
  <c r="F123" i="1"/>
  <c r="E123" i="1"/>
  <c r="U122" i="1"/>
  <c r="T122" i="1"/>
  <c r="S122" i="1"/>
  <c r="R122" i="1"/>
  <c r="Q122" i="1"/>
  <c r="P122" i="1"/>
  <c r="O122" i="1"/>
  <c r="N122" i="1"/>
  <c r="L122" i="1"/>
  <c r="J122" i="1"/>
  <c r="I122" i="1"/>
  <c r="H122" i="1"/>
  <c r="G122" i="1"/>
  <c r="F122" i="1"/>
  <c r="E122" i="1"/>
  <c r="U121" i="1"/>
  <c r="T121" i="1"/>
  <c r="S121" i="1"/>
  <c r="R121" i="1"/>
  <c r="Q121" i="1"/>
  <c r="P121" i="1"/>
  <c r="O121" i="1"/>
  <c r="N121" i="1"/>
  <c r="L121" i="1"/>
  <c r="J121" i="1"/>
  <c r="I121" i="1"/>
  <c r="H121" i="1"/>
  <c r="G121" i="1"/>
  <c r="F121" i="1"/>
  <c r="E121" i="1"/>
  <c r="U120" i="1"/>
  <c r="T120" i="1"/>
  <c r="S120" i="1"/>
  <c r="R120" i="1"/>
  <c r="Q120" i="1"/>
  <c r="P120" i="1"/>
  <c r="O120" i="1"/>
  <c r="N120" i="1"/>
  <c r="L120" i="1"/>
  <c r="J120" i="1"/>
  <c r="I120" i="1"/>
  <c r="H120" i="1"/>
  <c r="G120" i="1"/>
  <c r="F120" i="1"/>
  <c r="E120" i="1"/>
  <c r="U119" i="1"/>
  <c r="T119" i="1"/>
  <c r="S119" i="1"/>
  <c r="R119" i="1"/>
  <c r="Q119" i="1"/>
  <c r="P119" i="1"/>
  <c r="O119" i="1"/>
  <c r="N119" i="1"/>
  <c r="L119" i="1"/>
  <c r="J119" i="1"/>
  <c r="I119" i="1"/>
  <c r="H119" i="1"/>
  <c r="G119" i="1"/>
  <c r="F119" i="1"/>
  <c r="E119" i="1"/>
  <c r="U118" i="1"/>
  <c r="T118" i="1"/>
  <c r="S118" i="1"/>
  <c r="R118" i="1"/>
  <c r="Q118" i="1"/>
  <c r="P118" i="1"/>
  <c r="O118" i="1"/>
  <c r="N118" i="1"/>
  <c r="L118" i="1"/>
  <c r="J118" i="1"/>
  <c r="I118" i="1"/>
  <c r="H118" i="1"/>
  <c r="G118" i="1"/>
  <c r="F118" i="1"/>
  <c r="E118" i="1"/>
  <c r="U117" i="1"/>
  <c r="T117" i="1"/>
  <c r="S117" i="1"/>
  <c r="R117" i="1"/>
  <c r="Q117" i="1"/>
  <c r="P117" i="1"/>
  <c r="O117" i="1"/>
  <c r="N117" i="1"/>
  <c r="L117" i="1"/>
  <c r="J117" i="1"/>
  <c r="I117" i="1"/>
  <c r="H117" i="1"/>
  <c r="G117" i="1"/>
  <c r="F117" i="1"/>
  <c r="E117" i="1"/>
  <c r="U116" i="1"/>
  <c r="T116" i="1"/>
  <c r="S116" i="1"/>
  <c r="R116" i="1"/>
  <c r="Q116" i="1"/>
  <c r="P116" i="1"/>
  <c r="O116" i="1"/>
  <c r="N116" i="1"/>
  <c r="L116" i="1"/>
  <c r="J116" i="1"/>
  <c r="I116" i="1"/>
  <c r="H116" i="1"/>
  <c r="G116" i="1"/>
  <c r="F116" i="1"/>
  <c r="E116" i="1"/>
  <c r="U115" i="1"/>
  <c r="T115" i="1"/>
  <c r="S115" i="1"/>
  <c r="R115" i="1"/>
  <c r="Q115" i="1"/>
  <c r="P115" i="1"/>
  <c r="O115" i="1"/>
  <c r="N115" i="1"/>
  <c r="L115" i="1"/>
  <c r="J115" i="1"/>
  <c r="I115" i="1"/>
  <c r="H115" i="1"/>
  <c r="G115" i="1"/>
  <c r="F115" i="1"/>
  <c r="E115" i="1"/>
  <c r="U114" i="1"/>
  <c r="T114" i="1"/>
  <c r="S114" i="1"/>
  <c r="R114" i="1"/>
  <c r="Q114" i="1"/>
  <c r="P114" i="1"/>
  <c r="O114" i="1"/>
  <c r="N114" i="1"/>
  <c r="L114" i="1"/>
  <c r="J114" i="1"/>
  <c r="I114" i="1"/>
  <c r="H114" i="1"/>
  <c r="G114" i="1"/>
  <c r="F114" i="1"/>
  <c r="E114" i="1"/>
  <c r="U113" i="1"/>
  <c r="T113" i="1"/>
  <c r="S113" i="1"/>
  <c r="R113" i="1"/>
  <c r="Q113" i="1"/>
  <c r="P113" i="1"/>
  <c r="O113" i="1"/>
  <c r="N113" i="1"/>
  <c r="L113" i="1"/>
  <c r="J113" i="1"/>
  <c r="I113" i="1"/>
  <c r="H113" i="1"/>
  <c r="G113" i="1"/>
  <c r="F113" i="1"/>
  <c r="E113" i="1"/>
  <c r="U112" i="1"/>
  <c r="T112" i="1"/>
  <c r="S112" i="1"/>
  <c r="R112" i="1"/>
  <c r="Q112" i="1"/>
  <c r="P112" i="1"/>
  <c r="O112" i="1"/>
  <c r="N112" i="1"/>
  <c r="L112" i="1"/>
  <c r="J112" i="1"/>
  <c r="I112" i="1"/>
  <c r="H112" i="1"/>
  <c r="G112" i="1"/>
  <c r="F112" i="1"/>
  <c r="E112" i="1"/>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1" i="5"/>
  <c r="D208" i="1"/>
  <c r="C208" i="1"/>
  <c r="B208" i="1"/>
  <c r="D207" i="1"/>
  <c r="C207" i="1"/>
  <c r="B207" i="1"/>
  <c r="D206" i="1"/>
  <c r="C206" i="1"/>
  <c r="B206" i="1"/>
  <c r="D205" i="1"/>
  <c r="C205" i="1"/>
  <c r="B205" i="1"/>
  <c r="D204" i="1"/>
  <c r="C204" i="1"/>
  <c r="B204" i="1"/>
  <c r="D203" i="1"/>
  <c r="C203" i="1"/>
  <c r="B203" i="1"/>
  <c r="D202" i="1"/>
  <c r="C202" i="1"/>
  <c r="B202" i="1"/>
  <c r="D201" i="1"/>
  <c r="C201" i="1"/>
  <c r="B201" i="1"/>
  <c r="D200" i="1"/>
  <c r="C200" i="1"/>
  <c r="B200" i="1"/>
  <c r="D199" i="1"/>
  <c r="C199" i="1"/>
  <c r="B199" i="1"/>
  <c r="D198" i="1"/>
  <c r="C198" i="1"/>
  <c r="B198" i="1"/>
  <c r="D197" i="1"/>
  <c r="C197" i="1"/>
  <c r="B197" i="1"/>
  <c r="D196" i="1"/>
  <c r="C196" i="1"/>
  <c r="B196" i="1"/>
  <c r="D195" i="1"/>
  <c r="C195" i="1"/>
  <c r="B195" i="1"/>
  <c r="D194" i="1"/>
  <c r="C194" i="1"/>
  <c r="B194" i="1"/>
  <c r="D193" i="1"/>
  <c r="C193" i="1"/>
  <c r="B193" i="1"/>
  <c r="D192" i="1"/>
  <c r="C192" i="1"/>
  <c r="B192" i="1"/>
  <c r="D191" i="1"/>
  <c r="C191" i="1"/>
  <c r="B191" i="1"/>
  <c r="D190" i="1"/>
  <c r="C190" i="1"/>
  <c r="B190" i="1"/>
  <c r="D189" i="1"/>
  <c r="C189" i="1"/>
  <c r="B189" i="1"/>
  <c r="D188" i="1"/>
  <c r="C188" i="1"/>
  <c r="B188" i="1"/>
  <c r="D187" i="1"/>
  <c r="C187" i="1"/>
  <c r="B187" i="1"/>
  <c r="D186" i="1"/>
  <c r="C186" i="1"/>
  <c r="B186" i="1"/>
  <c r="D185" i="1"/>
  <c r="C185" i="1"/>
  <c r="B185" i="1"/>
  <c r="D184" i="1"/>
  <c r="C184" i="1"/>
  <c r="B184" i="1"/>
  <c r="D183" i="1"/>
  <c r="C183" i="1"/>
  <c r="B183" i="1"/>
  <c r="D182" i="1"/>
  <c r="C182" i="1"/>
  <c r="B182" i="1"/>
  <c r="D181" i="1"/>
  <c r="C181" i="1"/>
  <c r="B181" i="1"/>
  <c r="D180" i="1"/>
  <c r="C180" i="1"/>
  <c r="B180" i="1"/>
  <c r="D179" i="1"/>
  <c r="C179" i="1"/>
  <c r="B179" i="1"/>
  <c r="D178" i="1"/>
  <c r="C178" i="1"/>
  <c r="B178" i="1"/>
  <c r="D177" i="1"/>
  <c r="C177" i="1"/>
  <c r="B177" i="1"/>
  <c r="D176" i="1"/>
  <c r="C176" i="1"/>
  <c r="B176" i="1"/>
  <c r="D175" i="1"/>
  <c r="C175" i="1"/>
  <c r="B175" i="1"/>
  <c r="D174" i="1"/>
  <c r="C174" i="1"/>
  <c r="B174" i="1"/>
  <c r="D173" i="1"/>
  <c r="C173" i="1"/>
  <c r="B173" i="1"/>
  <c r="D172" i="1"/>
  <c r="C172" i="1"/>
  <c r="B172" i="1"/>
  <c r="D171" i="1"/>
  <c r="C171" i="1"/>
  <c r="B171" i="1"/>
  <c r="D170" i="1"/>
  <c r="C170" i="1"/>
  <c r="B170" i="1"/>
  <c r="D169" i="1"/>
  <c r="C169" i="1"/>
  <c r="B169" i="1"/>
  <c r="D168" i="1"/>
  <c r="C168" i="1"/>
  <c r="B168" i="1"/>
  <c r="D167" i="1"/>
  <c r="C167" i="1"/>
  <c r="B167" i="1"/>
  <c r="D166" i="1"/>
  <c r="C166" i="1"/>
  <c r="B166" i="1"/>
  <c r="D165" i="1"/>
  <c r="C165" i="1"/>
  <c r="B165" i="1"/>
  <c r="D164" i="1"/>
  <c r="C164" i="1"/>
  <c r="B164" i="1"/>
  <c r="D163" i="1"/>
  <c r="C163" i="1"/>
  <c r="B163" i="1"/>
  <c r="D162" i="1"/>
  <c r="C162" i="1"/>
  <c r="B162" i="1"/>
  <c r="D161" i="1"/>
  <c r="C161" i="1"/>
  <c r="B161" i="1"/>
  <c r="D160" i="1"/>
  <c r="C160" i="1"/>
  <c r="B160" i="1"/>
  <c r="D159" i="1"/>
  <c r="C159" i="1"/>
  <c r="B159" i="1"/>
  <c r="D158" i="1"/>
  <c r="C158" i="1"/>
  <c r="B158" i="1"/>
  <c r="D157" i="1"/>
  <c r="C157" i="1"/>
  <c r="B157" i="1"/>
  <c r="D156" i="1"/>
  <c r="C156" i="1"/>
  <c r="B156" i="1"/>
  <c r="D155" i="1"/>
  <c r="C155" i="1"/>
  <c r="B155" i="1"/>
  <c r="D154" i="1"/>
  <c r="C154" i="1"/>
  <c r="B154" i="1"/>
  <c r="D153" i="1"/>
  <c r="C153" i="1"/>
  <c r="B153" i="1"/>
  <c r="D152" i="1"/>
  <c r="C152" i="1"/>
  <c r="B152" i="1"/>
  <c r="D151" i="1"/>
  <c r="C151" i="1"/>
  <c r="B151" i="1"/>
  <c r="D150" i="1"/>
  <c r="C150" i="1"/>
  <c r="B150" i="1"/>
  <c r="D149" i="1"/>
  <c r="C149" i="1"/>
  <c r="B149" i="1"/>
  <c r="D148" i="1"/>
  <c r="C148" i="1"/>
  <c r="B148" i="1"/>
  <c r="D147" i="1"/>
  <c r="C147" i="1"/>
  <c r="B147" i="1"/>
  <c r="D146" i="1"/>
  <c r="C146" i="1"/>
  <c r="B146" i="1"/>
  <c r="D145" i="1"/>
  <c r="C145" i="1"/>
  <c r="B145" i="1"/>
  <c r="D144" i="1"/>
  <c r="C144" i="1"/>
  <c r="B144" i="1"/>
  <c r="D143" i="1"/>
  <c r="C143" i="1"/>
  <c r="B143" i="1"/>
  <c r="D142" i="1"/>
  <c r="C142" i="1"/>
  <c r="B142" i="1"/>
  <c r="D141" i="1"/>
  <c r="C141" i="1"/>
  <c r="B141" i="1"/>
  <c r="D140" i="1"/>
  <c r="C140" i="1"/>
  <c r="B140" i="1"/>
  <c r="D139" i="1"/>
  <c r="C139" i="1"/>
  <c r="B139" i="1"/>
  <c r="D138" i="1"/>
  <c r="C138" i="1"/>
  <c r="B138" i="1"/>
  <c r="D137" i="1"/>
  <c r="C137" i="1"/>
  <c r="B137" i="1"/>
  <c r="D136" i="1"/>
  <c r="C136" i="1"/>
  <c r="B136" i="1"/>
  <c r="D135" i="1"/>
  <c r="C135" i="1"/>
  <c r="B135" i="1"/>
  <c r="D134" i="1"/>
  <c r="C134" i="1"/>
  <c r="B134" i="1"/>
  <c r="D133" i="1"/>
  <c r="C133" i="1"/>
  <c r="B133" i="1"/>
  <c r="D132" i="1"/>
  <c r="C132" i="1"/>
  <c r="B132" i="1"/>
  <c r="D131" i="1"/>
  <c r="C131" i="1"/>
  <c r="B131" i="1"/>
  <c r="D130" i="1"/>
  <c r="C130" i="1"/>
  <c r="B130" i="1"/>
  <c r="D129" i="1"/>
  <c r="C129" i="1"/>
  <c r="B129" i="1"/>
  <c r="D128" i="1"/>
  <c r="C128" i="1"/>
  <c r="B128" i="1"/>
  <c r="D127" i="1"/>
  <c r="C127" i="1"/>
  <c r="B127" i="1"/>
  <c r="D126" i="1"/>
  <c r="C126" i="1"/>
  <c r="B126" i="1"/>
  <c r="D125" i="1"/>
  <c r="C125" i="1"/>
  <c r="B125" i="1"/>
  <c r="D124" i="1"/>
  <c r="C124" i="1"/>
  <c r="B124" i="1"/>
  <c r="D123" i="1"/>
  <c r="C123" i="1"/>
  <c r="B123" i="1"/>
  <c r="D122" i="1"/>
  <c r="C122" i="1"/>
  <c r="B122" i="1"/>
  <c r="D121" i="1"/>
  <c r="C121" i="1"/>
  <c r="B121" i="1"/>
  <c r="D120" i="1"/>
  <c r="C120" i="1"/>
  <c r="B120" i="1"/>
  <c r="D119" i="1"/>
  <c r="C119" i="1"/>
  <c r="B119" i="1"/>
  <c r="D118" i="1"/>
  <c r="C118" i="1"/>
  <c r="B118" i="1"/>
  <c r="D117" i="1"/>
  <c r="C117" i="1"/>
  <c r="B117" i="1"/>
  <c r="D116" i="1"/>
  <c r="C116" i="1"/>
  <c r="B116" i="1"/>
  <c r="D115" i="1"/>
  <c r="C115" i="1"/>
  <c r="B115" i="1"/>
  <c r="D114" i="1"/>
  <c r="C114" i="1"/>
  <c r="B114" i="1"/>
  <c r="D113" i="1"/>
  <c r="C113" i="1"/>
  <c r="B113" i="1"/>
  <c r="D112" i="1"/>
  <c r="C112" i="1"/>
  <c r="B112" i="1"/>
  <c r="D110" i="1"/>
  <c r="B110" i="1"/>
  <c r="D109" i="1"/>
  <c r="B109" i="1"/>
  <c r="D108" i="1"/>
  <c r="B108" i="1"/>
  <c r="D107" i="1"/>
  <c r="B107" i="1"/>
  <c r="D106" i="1"/>
  <c r="B106" i="1"/>
  <c r="D105" i="1"/>
  <c r="B105" i="1"/>
  <c r="D104" i="1"/>
  <c r="B104" i="1"/>
  <c r="D103" i="1"/>
  <c r="B103" i="1"/>
  <c r="D102" i="1"/>
  <c r="B102" i="1"/>
  <c r="D101" i="1"/>
  <c r="B101" i="1"/>
  <c r="D99" i="1"/>
  <c r="B99" i="1"/>
  <c r="D98" i="1"/>
  <c r="B98" i="1"/>
  <c r="D97" i="1"/>
  <c r="B97" i="1"/>
  <c r="D96" i="1"/>
  <c r="B96" i="1"/>
  <c r="D95" i="1"/>
  <c r="B95" i="1"/>
  <c r="D94" i="1"/>
  <c r="B94" i="1"/>
  <c r="D93" i="1"/>
  <c r="B93" i="1"/>
  <c r="D92" i="1"/>
  <c r="B92" i="1"/>
  <c r="D91" i="1"/>
  <c r="B91" i="1"/>
  <c r="D90" i="1"/>
  <c r="B90" i="1"/>
  <c r="D88" i="1"/>
  <c r="B88" i="1"/>
  <c r="D87" i="1"/>
  <c r="B87" i="1"/>
  <c r="D86" i="1"/>
  <c r="B86" i="1"/>
  <c r="D85" i="1"/>
  <c r="B85" i="1"/>
  <c r="D84" i="1"/>
  <c r="B84" i="1"/>
  <c r="D83" i="1"/>
  <c r="B83" i="1"/>
  <c r="D82" i="1"/>
  <c r="B82" i="1"/>
  <c r="D81" i="1"/>
  <c r="B81" i="1"/>
  <c r="D80" i="1"/>
  <c r="B80" i="1"/>
  <c r="D79" i="1"/>
  <c r="B79" i="1"/>
  <c r="D77" i="1"/>
  <c r="B77" i="1"/>
  <c r="D76" i="1"/>
  <c r="B76" i="1"/>
  <c r="D75" i="1"/>
  <c r="B75" i="1"/>
  <c r="D74" i="1"/>
  <c r="B74" i="1"/>
  <c r="D73" i="1"/>
  <c r="B73" i="1"/>
  <c r="D72" i="1"/>
  <c r="B72" i="1"/>
  <c r="D71" i="1"/>
  <c r="B71" i="1"/>
  <c r="D70" i="1"/>
  <c r="B70" i="1"/>
  <c r="D69" i="1"/>
  <c r="B69" i="1"/>
  <c r="D68" i="1"/>
  <c r="B68" i="1"/>
  <c r="D66" i="1"/>
  <c r="B66" i="1"/>
  <c r="D65" i="1"/>
  <c r="B65" i="1"/>
  <c r="D64" i="1"/>
  <c r="B64" i="1"/>
  <c r="D63" i="1"/>
  <c r="B63" i="1"/>
  <c r="D62" i="1"/>
  <c r="B62" i="1"/>
  <c r="D61" i="1"/>
  <c r="B61" i="1"/>
  <c r="D60" i="1"/>
  <c r="B60" i="1"/>
  <c r="D59" i="1"/>
  <c r="B59" i="1"/>
  <c r="D58" i="1"/>
  <c r="B58" i="1"/>
  <c r="D57" i="1"/>
  <c r="B57" i="1"/>
  <c r="D55" i="1"/>
  <c r="B55" i="1"/>
  <c r="D54" i="1"/>
  <c r="B54" i="1"/>
  <c r="D53" i="1"/>
  <c r="B53" i="1"/>
  <c r="D52" i="1"/>
  <c r="B52" i="1"/>
  <c r="D51" i="1"/>
  <c r="B51" i="1"/>
  <c r="D50" i="1"/>
  <c r="B50" i="1"/>
  <c r="D49" i="1"/>
  <c r="B49" i="1"/>
  <c r="D48" i="1"/>
  <c r="B48" i="1"/>
  <c r="D47" i="1"/>
  <c r="B47" i="1"/>
  <c r="D46" i="1"/>
  <c r="B46" i="1"/>
  <c r="D44" i="1"/>
  <c r="B44" i="1"/>
  <c r="D43" i="1"/>
  <c r="B43" i="1"/>
  <c r="D42" i="1"/>
  <c r="B42" i="1"/>
  <c r="D41" i="1"/>
  <c r="B41" i="1"/>
  <c r="D40" i="1"/>
  <c r="B40" i="1"/>
  <c r="D39" i="1"/>
  <c r="B39" i="1"/>
  <c r="D38" i="1"/>
  <c r="B38" i="1"/>
  <c r="D37" i="1"/>
  <c r="B37" i="1"/>
  <c r="D36" i="1"/>
  <c r="B36" i="1"/>
  <c r="D35" i="1"/>
  <c r="B35" i="1"/>
  <c r="D33" i="1"/>
  <c r="B33" i="1"/>
  <c r="D32" i="1"/>
  <c r="B32" i="1"/>
  <c r="D31" i="1"/>
  <c r="B31" i="1"/>
  <c r="D30" i="1"/>
  <c r="B30" i="1"/>
  <c r="D29" i="1"/>
  <c r="B29" i="1"/>
  <c r="D28" i="1"/>
  <c r="B28" i="1"/>
  <c r="D27" i="1"/>
  <c r="B27" i="1"/>
  <c r="D26" i="1"/>
  <c r="B26" i="1"/>
  <c r="D25" i="1"/>
  <c r="B25" i="1"/>
  <c r="D24" i="1"/>
  <c r="B24" i="1"/>
  <c r="D22" i="1"/>
  <c r="B22" i="1"/>
  <c r="D21" i="1"/>
  <c r="B21" i="1"/>
  <c r="D20" i="1"/>
  <c r="B20" i="1"/>
  <c r="D19" i="1"/>
  <c r="B19" i="1"/>
  <c r="D18" i="1"/>
  <c r="B18" i="1"/>
  <c r="D17" i="1"/>
  <c r="B17" i="1"/>
  <c r="D16" i="1"/>
  <c r="B16" i="1"/>
  <c r="D15" i="1"/>
  <c r="B15" i="1"/>
  <c r="D14" i="1"/>
  <c r="B14" i="1"/>
  <c r="D13" i="1"/>
  <c r="B13" i="1"/>
  <c r="D11" i="1"/>
  <c r="B11" i="1"/>
  <c r="D10" i="1"/>
  <c r="B10" i="1"/>
  <c r="D9" i="1"/>
  <c r="B9" i="1"/>
  <c r="D8" i="1"/>
  <c r="B8" i="1"/>
  <c r="D7" i="1"/>
  <c r="B7" i="1"/>
  <c r="D6" i="1"/>
  <c r="B6" i="1"/>
  <c r="D5" i="1"/>
  <c r="B5" i="1"/>
  <c r="D4" i="1"/>
  <c r="B4" i="1"/>
  <c r="D3" i="1"/>
  <c r="B3" i="1"/>
  <c r="D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Kupper Thomas</author>
  </authors>
  <commentList>
    <comment ref="C47" authorId="0" shapeId="0" xr:uid="{D319AF66-E5DF-4F65-A545-A74C37536A5D}">
      <text>
        <r>
          <rPr>
            <b/>
            <sz val="9"/>
            <color indexed="81"/>
            <rFont val="Tahoma"/>
            <family val="2"/>
          </rPr>
          <t>Kupper Thomas:</t>
        </r>
        <r>
          <rPr>
            <sz val="9"/>
            <color indexed="81"/>
            <rFont val="Tahoma"/>
            <family val="2"/>
          </rPr>
          <t xml:space="preserve">
short-term emissions ranging from 3 to 27 mg-2 s-1 downwind of  manure basins</t>
        </r>
      </text>
    </comment>
    <comment ref="C48" authorId="0" shapeId="0" xr:uid="{8886A786-CC67-4C69-8044-359CA4600C23}">
      <text>
        <r>
          <rPr>
            <b/>
            <sz val="9"/>
            <color indexed="81"/>
            <rFont val="Tahoma"/>
            <family val="2"/>
          </rPr>
          <t>Kupper Thomas:</t>
        </r>
        <r>
          <rPr>
            <sz val="9"/>
            <color indexed="81"/>
            <rFont val="Tahoma"/>
            <family val="2"/>
          </rPr>
          <t xml:space="preserve">
short-term emissions ranging from 3 to 27 mg-2 s-1 downwind of  manure basins</t>
        </r>
      </text>
    </comment>
  </commentList>
</comments>
</file>

<file path=xl/sharedStrings.xml><?xml version="1.0" encoding="utf-8"?>
<sst xmlns="http://schemas.openxmlformats.org/spreadsheetml/2006/main" count="28979" uniqueCount="2063">
  <si>
    <t>Slurry type</t>
  </si>
  <si>
    <t>Study type</t>
  </si>
  <si>
    <t>Store type</t>
  </si>
  <si>
    <t>pilot-scale</t>
  </si>
  <si>
    <t>laboratory-scale</t>
  </si>
  <si>
    <t>all study types</t>
  </si>
  <si>
    <t>Country</t>
  </si>
  <si>
    <t>Year (of publication)</t>
  </si>
  <si>
    <t>Characterization of slurry</t>
  </si>
  <si>
    <t>Slurry treatment</t>
  </si>
  <si>
    <t>pH</t>
  </si>
  <si>
    <t>Type of store</t>
  </si>
  <si>
    <t>Replicates</t>
  </si>
  <si>
    <t>Investigated slurry storage depth (m)</t>
  </si>
  <si>
    <t>Agitation of slurry (number of agitation events)</t>
  </si>
  <si>
    <t>Other producer events or meteorological conditions</t>
  </si>
  <si>
    <t>Duration storage of investigated slurry (days)</t>
  </si>
  <si>
    <t>Duration of the study (days)</t>
  </si>
  <si>
    <t>Duration of measurement (hours)</t>
  </si>
  <si>
    <t>Measurements at day</t>
  </si>
  <si>
    <t>Number of measurement periods</t>
  </si>
  <si>
    <t>Duration of measurement per period (hours)
or time resolution</t>
  </si>
  <si>
    <t>Season of measurement</t>
  </si>
  <si>
    <t>Cover type</t>
  </si>
  <si>
    <t>Description cover</t>
  </si>
  <si>
    <t>Crust thickness (cm)</t>
  </si>
  <si>
    <t>Difference relative to uncovered storage or untreated slurry (%)</t>
  </si>
  <si>
    <t>N2O-N (% TAN)</t>
  </si>
  <si>
    <t>Situation of study</t>
  </si>
  <si>
    <t>Comp. Group</t>
  </si>
  <si>
    <t>US</t>
  </si>
  <si>
    <t>Cattle</t>
  </si>
  <si>
    <t>Excretions from dairy cows plus straw used as bedding material was collected at an experimental housing and diluted with water  (amount of manure-straw mixture and water added was 114 ± 13 and 61 ± 7 kg, respectively.)</t>
  </si>
  <si>
    <t>none</t>
  </si>
  <si>
    <t>experimental circular tank</t>
  </si>
  <si>
    <t>0, 7, 14, 28, 35, 49, 56, 63, 70, 77</t>
  </si>
  <si>
    <t>not applicable</t>
  </si>
  <si>
    <t>Photoacoustic multi-gas monitor</t>
  </si>
  <si>
    <t>uncovered</t>
  </si>
  <si>
    <t>yes</t>
  </si>
  <si>
    <t>Slurry produced from excretions from dairy cows fed different dietary forage-to-concentrate (F:C) 47:53, 54:46, 61:39, 68:32; values reported: arithmetic mean of the 4 rations</t>
  </si>
  <si>
    <t>comp</t>
  </si>
  <si>
    <t>no</t>
  </si>
  <si>
    <t>Flux chamber method</t>
  </si>
  <si>
    <t>i</t>
  </si>
  <si>
    <t>Wisconsin-Madison (author affiliation)</t>
  </si>
  <si>
    <t>Dfb*/Dfa</t>
  </si>
  <si>
    <t>Peer review paper</t>
  </si>
  <si>
    <t/>
  </si>
  <si>
    <t>AT</t>
  </si>
  <si>
    <t>Dairy cattle slurry</t>
  </si>
  <si>
    <t>0, 7, 14, 28, 35, 49, 56, 63, 70, 78</t>
  </si>
  <si>
    <t>su</t>
  </si>
  <si>
    <t>w</t>
  </si>
  <si>
    <t>FTIR spectroscopy</t>
  </si>
  <si>
    <t>Cfb</t>
  </si>
  <si>
    <t>outdoor</t>
  </si>
  <si>
    <t>cns1</t>
  </si>
  <si>
    <t>separated</t>
  </si>
  <si>
    <t>sol-liq sep</t>
  </si>
  <si>
    <t>digested</t>
  </si>
  <si>
    <t>dig</t>
  </si>
  <si>
    <t>10-cm layer of chopped straw placed at the surface of the slurry</t>
  </si>
  <si>
    <t>Straw cover</t>
  </si>
  <si>
    <t>aerated</t>
  </si>
  <si>
    <t>aer</t>
  </si>
  <si>
    <t>Pig</t>
  </si>
  <si>
    <t>Pig slurry derived from a straw flow system</t>
  </si>
  <si>
    <t>&gt;1</t>
  </si>
  <si>
    <t>pnu1</t>
  </si>
  <si>
    <t>su,fa</t>
  </si>
  <si>
    <t>t,w</t>
  </si>
  <si>
    <t>pnu2</t>
  </si>
  <si>
    <t>a</t>
  </si>
  <si>
    <t>sp</t>
  </si>
  <si>
    <t>t</t>
  </si>
  <si>
    <t>pnu3</t>
  </si>
  <si>
    <t>e</t>
  </si>
  <si>
    <t>lagoon</t>
  </si>
  <si>
    <t>permanently filled</t>
  </si>
  <si>
    <t>fa</t>
  </si>
  <si>
    <t>1-2.5</t>
  </si>
  <si>
    <t>primary store</t>
  </si>
  <si>
    <t>NH3  converter, chemiluminescence technique</t>
  </si>
  <si>
    <t>four di!erent locations within the state of North Carolina.</t>
  </si>
  <si>
    <t>Cfa</t>
  </si>
  <si>
    <t>environment</t>
  </si>
  <si>
    <t>secondary store</t>
  </si>
  <si>
    <t>b</t>
  </si>
  <si>
    <t>1450 animals, breeding pigs (nursery piglets to large sows), research farm</t>
  </si>
  <si>
    <t>tertiary store</t>
  </si>
  <si>
    <t>c</t>
  </si>
  <si>
    <t>d</t>
  </si>
  <si>
    <t>2500 animals, fattenin pigs, commercial operation</t>
  </si>
  <si>
    <t>f</t>
  </si>
  <si>
    <t>Sampson County, North Carolina</t>
  </si>
  <si>
    <t>wi</t>
  </si>
  <si>
    <t>CA</t>
  </si>
  <si>
    <t>anaerobic digestion</t>
  </si>
  <si>
    <t>wi,sp,su,fa</t>
  </si>
  <si>
    <t>c,t,w</t>
  </si>
  <si>
    <t>as occurring under environmental conditions; recorded but not reported in the form of a table</t>
  </si>
  <si>
    <t>partly</t>
  </si>
  <si>
    <t>&lt;5</t>
  </si>
  <si>
    <t>dig subst</t>
  </si>
  <si>
    <t>Average calculated from minimum, maximum</t>
  </si>
  <si>
    <t>Dispersion modeling (bLS)</t>
  </si>
  <si>
    <t>Open-path TDL</t>
  </si>
  <si>
    <t>Ottawa, Ontario, Canada</t>
  </si>
  <si>
    <t>Dfb</t>
  </si>
  <si>
    <t>solid-liquid separation  (Screw press)</t>
  </si>
  <si>
    <t>circular tank</t>
  </si>
  <si>
    <t>almost none</t>
  </si>
  <si>
    <t>&lt;2</t>
  </si>
  <si>
    <t>Section 3.5: On a short-term basis, high CH4 emissions were observed during rainfall events (up to 140 kg h_1 on 13 August of Year 1) and manure agitation events (up to 66 kg h_1 on 10 July of Year 2). However, within a few hours following these events, CH4 emissions dropped to values lower than before the event. High emissions were also observed when bubbles (approximately 5 cm diameter) formed on the manure surface overnight and burst in the morning. These emission rates ranged from 20 to 44 kg h_1 and occurred between 8:00 and 9:00 AM after calm nights throughout July and August. During these events, the manure surface temperature increased due to solar radiation, and the apparent manure depth decreased (due to escaping bubbles)</t>
  </si>
  <si>
    <t>Emission of year 1</t>
  </si>
  <si>
    <t>tank</t>
  </si>
  <si>
    <t>commercial dairy farm near Ottawa, Ontario</t>
  </si>
  <si>
    <t>Emission of year 2</t>
  </si>
  <si>
    <t>Continuous</t>
  </si>
  <si>
    <t>near Ottawa, Ontario</t>
  </si>
  <si>
    <t>redundant data: annual average</t>
  </si>
  <si>
    <t>r</t>
  </si>
  <si>
    <t>solid-liquid separation</t>
  </si>
  <si>
    <t>&lt; 5</t>
  </si>
  <si>
    <t>anaerobic digestion, solid-liquid separation</t>
  </si>
  <si>
    <t>dig subst sol-liq sep</t>
  </si>
  <si>
    <t>near Drayton, Ontario</t>
  </si>
  <si>
    <t>dig sol-liq sep</t>
  </si>
  <si>
    <t>IT</t>
  </si>
  <si>
    <t>Dairy cows; collecting slurry from the exercise areas and feeding alley (both with concrete floors and no liquid runoff system) of dry and lactating cows (average live weight 650 kg) of a dairy farm breeding Italian Fresian cattle.</t>
  </si>
  <si>
    <t>rectangular above-ground tank</t>
  </si>
  <si>
    <t>Acid traps</t>
  </si>
  <si>
    <t>Torino</t>
  </si>
  <si>
    <t>circular above-ground tank</t>
  </si>
  <si>
    <t>Non-peer review paper</t>
  </si>
  <si>
    <t>pnu_sp</t>
  </si>
  <si>
    <t>pnu_su</t>
  </si>
  <si>
    <t>pnu_fa</t>
  </si>
  <si>
    <t>pnu_wi</t>
  </si>
  <si>
    <t>Leca</t>
  </si>
  <si>
    <t>Expanded clay</t>
  </si>
  <si>
    <t>DK</t>
  </si>
  <si>
    <t>each day</t>
  </si>
  <si>
    <t>continuous for 90 days, then one week period until the end of the experiment</t>
  </si>
  <si>
    <t>sp,su,fa,wi</t>
  </si>
  <si>
    <t>GC</t>
  </si>
  <si>
    <t>Arhus</t>
  </si>
  <si>
    <t>continuous for 78 days</t>
  </si>
  <si>
    <t>fa,wi</t>
  </si>
  <si>
    <t>significant crust formation</t>
  </si>
  <si>
    <t>Livestock slurry, organic wate energy crops</t>
  </si>
  <si>
    <t>su, fa</t>
  </si>
  <si>
    <t>slightly drier, but still thin, crust</t>
  </si>
  <si>
    <t>Cattle, pig, mink, other organic residues</t>
  </si>
  <si>
    <t>Mainly dairy cows</t>
  </si>
  <si>
    <t>wet and incomplete layer forming</t>
  </si>
  <si>
    <t>cattle slurry, sewage sludge and industrial organic waste</t>
  </si>
  <si>
    <t>Cattle, digested and dewatered sludge</t>
  </si>
  <si>
    <t>3 farms: 1 breeding pigs (8000 head herd size), 2 fattening pigs (2000 head herd size), 3  fattening pigs (3000 head herd size)</t>
  </si>
  <si>
    <t>probably a few cm (less than 10 cm); surface not entirely covered over the entire measuring period</t>
  </si>
  <si>
    <t>The effect of the “rust-by-facility type” interaction was not significant (p-value &lt; 0.05) for odor, H2S, NH3,</t>
  </si>
  <si>
    <t>southwestern Minnesota</t>
  </si>
  <si>
    <t>Dfa/Dfb</t>
  </si>
  <si>
    <t>pnu_2000</t>
  </si>
  <si>
    <t>Permeable floating cover</t>
  </si>
  <si>
    <t>sp,su,fa</t>
  </si>
  <si>
    <t>Numbers for H2S provided for both years</t>
  </si>
  <si>
    <t>pnu_2001</t>
  </si>
  <si>
    <t>Samples were taken every two weeks. Samples were collected between 10 A.M. and 2 P.M. (first sample), and a second sample between 4 P.M. and 8 P.M. at each farm. Three sets of data (36 data points) were collected from all six farms before geotextile cover installation.</t>
  </si>
  <si>
    <t>Animal operation with 700 milking cows and 80 dry cows with a stocking density of approximately 60 m2 cow-1; open‐lot production facility, typical for southern Idaho; wash water from the milking parlor and runoff from the cattle pens</t>
  </si>
  <si>
    <t>Removal of solids using a settling tank</t>
  </si>
  <si>
    <t>continuous</t>
  </si>
  <si>
    <t>Open-path FTIR</t>
  </si>
  <si>
    <t>Open‐path FTIR</t>
  </si>
  <si>
    <t>commercial dairy in a rural location in southern Idaho</t>
  </si>
  <si>
    <t>BSk/Dfb/Csa/Dsb/Csb/BWk/Dfc/Cfb</t>
  </si>
  <si>
    <t>Median in ppmv</t>
  </si>
  <si>
    <t>removal of slurry</t>
  </si>
  <si>
    <t>Impermeable floating cover</t>
  </si>
  <si>
    <t>Sampling at exhaust</t>
  </si>
  <si>
    <t>Compton and St‐François‐Xavier‐de‐Brompton, both municipalities located in the eastern townships of Quebec, Canada</t>
  </si>
  <si>
    <t>c,w</t>
  </si>
  <si>
    <t>Dairy cows</t>
  </si>
  <si>
    <t>settling basin</t>
  </si>
  <si>
    <t>Air sampling using flux chamber was performed for five consecutive days during daylight hours (9:00 am to 7:00 pm) and concentration values reported for that period.</t>
  </si>
  <si>
    <t>free-stall dairy operation in the Texas Panhandle</t>
  </si>
  <si>
    <t>BSk/Cfa</t>
  </si>
  <si>
    <t>solid-liquid separation, liquid fraction</t>
  </si>
  <si>
    <t>solid-liquid separation, liquid fraction, effluent from primary lagoon</t>
  </si>
  <si>
    <t>central Texas</t>
  </si>
  <si>
    <t>Cfa*/BSh</t>
  </si>
  <si>
    <t>cnu_c</t>
  </si>
  <si>
    <t>cnu_w</t>
  </si>
  <si>
    <t>NZ</t>
  </si>
  <si>
    <t>Reported graphically but not numerically</t>
  </si>
  <si>
    <t>Permanently filled</t>
  </si>
  <si>
    <t>monthly</t>
  </si>
  <si>
    <t>The quality of the study is questionable (gas sampling is not reported, analysis of gas, calibration of gas analyzer). Determination of biogas flow; the composition of the biogas (CH4, CO2,O2, and H2S) was determined at monthly intervals using a portable gas analyser (GA2000plus Landfill Gas Analyser, Geotechnical Instruments Ltd, Leamington Spa, England)' The gas analyser was calibrated biannually with certifed standard gases.</t>
  </si>
  <si>
    <t>Portable gas analyser (GA2000plus Landfill Gas Analyser,</t>
  </si>
  <si>
    <t>Cfb/Cfc</t>
  </si>
  <si>
    <t>addition of slurry once per week</t>
  </si>
  <si>
    <t>Chemiluminescence analyzer</t>
  </si>
  <si>
    <t>indoor in a temperature-controlled room</t>
  </si>
  <si>
    <t>NL</t>
  </si>
  <si>
    <t>EF/comp</t>
  </si>
  <si>
    <t>Book section</t>
  </si>
  <si>
    <t>cnu1</t>
  </si>
  <si>
    <t>Expanded polystyrene</t>
  </si>
  <si>
    <t>cnu2</t>
  </si>
  <si>
    <t>experimentalcircular tank</t>
  </si>
  <si>
    <t>Fattening pigs (20 to 120 kg) kept on barns with slatted floors</t>
  </si>
  <si>
    <t>located within 30 km of Hugoton, KS</t>
  </si>
  <si>
    <t>BSk</t>
  </si>
  <si>
    <t>sp,su</t>
  </si>
  <si>
    <t>Portable gas analyzer (Draeger X-AM 7000)</t>
  </si>
  <si>
    <t>Conference proceedings</t>
  </si>
  <si>
    <t>Hexa Cover Tile®</t>
  </si>
  <si>
    <t>Plastic tiles</t>
  </si>
  <si>
    <t>Floating Joint Elements (Ecomem-brane®)</t>
  </si>
  <si>
    <t>sp,su,wi</t>
  </si>
  <si>
    <t>Membrane for biogas recovery (Ecomembrane®)</t>
  </si>
  <si>
    <t>experimental circular vessels</t>
  </si>
  <si>
    <t>10 to 15</t>
  </si>
  <si>
    <t>ca. 20</t>
  </si>
  <si>
    <t>DE</t>
  </si>
  <si>
    <t>Report</t>
  </si>
  <si>
    <t>pnh1</t>
  </si>
  <si>
    <t>UK</t>
  </si>
  <si>
    <t>Small additions of slurry were pumped in each morning (arising from collecting yards only, as the cows were out grazing most of the day). The slurry was believed to be mainly old slurry from the previous winter housing period, but with some silage effluent and some ‘‘dirty water’’.</t>
  </si>
  <si>
    <t>Passive flux samplers</t>
  </si>
  <si>
    <t>PT</t>
  </si>
  <si>
    <t>Cattle slurry was obtained from an intensive dairy farm in northwest Portugal, more details of which can be found in Fangueiro et al. (2008c). Cows were predominantly fed with maize silage and concentrate feed.</t>
  </si>
  <si>
    <t>solid-liquid separation, liquid fraction, sediment fraction after enhanced settling using polyacrylamide as a flocculant</t>
  </si>
  <si>
    <t>solid-liquid separation, liquid fraction, supernatant fraction after enhanced settling using polyacrylamide as a flocculant</t>
  </si>
  <si>
    <t>Parlor‐wash south lagoon</t>
  </si>
  <si>
    <t>Farm WI1</t>
  </si>
  <si>
    <t>903 animals</t>
  </si>
  <si>
    <t>three commercial dairies: one each in northeast, east‐central, and south‐central Wisconsin</t>
  </si>
  <si>
    <t>Manure north lagoon</t>
  </si>
  <si>
    <t>Manure and wash</t>
  </si>
  <si>
    <t>Farm WI2</t>
  </si>
  <si>
    <t>2198 animals</t>
  </si>
  <si>
    <t>Farm WI3</t>
  </si>
  <si>
    <t>3300 animals</t>
  </si>
  <si>
    <t>Dfb/Dfa</t>
  </si>
  <si>
    <t>910 animals</t>
  </si>
  <si>
    <t>2788 animals</t>
  </si>
  <si>
    <t>slurry surface frozen</t>
  </si>
  <si>
    <t>894 animals</t>
  </si>
  <si>
    <t>1662 animals</t>
  </si>
  <si>
    <t>circular below-ground open tank</t>
  </si>
  <si>
    <t>2 to 5</t>
  </si>
  <si>
    <t>Lacombe, Alberta, Canada</t>
  </si>
  <si>
    <t>3 to 5</t>
  </si>
  <si>
    <t>4 to 5</t>
  </si>
  <si>
    <t>5 to 5</t>
  </si>
  <si>
    <t>ice in winter</t>
  </si>
  <si>
    <t>The facility had a design capacity of 4400 milking cows and 1200 dry cows in six barns. Actual inventories of milking and dry cows were recorded during the study. Manure from the barns and milking parlor was automatically flushed four times daily with recycled water, separated from the sand bedding by gravity, and transferred to one of two earthen-lined settling basins.</t>
  </si>
  <si>
    <t>removal of supernatant liquid for flushing operations at the housings</t>
  </si>
  <si>
    <t>filling</t>
  </si>
  <si>
    <t>wi,sp</t>
  </si>
  <si>
    <t>c,t</t>
  </si>
  <si>
    <t>Liquid fill (east basin)</t>
  </si>
  <si>
    <t>3_4</t>
  </si>
  <si>
    <t>free-stall dairy facility was located in Washington State</t>
  </si>
  <si>
    <t>BSk/CSb/CSa/BWk</t>
  </si>
  <si>
    <t>Crusting fill (east basin)</t>
  </si>
  <si>
    <t>drying</t>
  </si>
  <si>
    <t>&gt;365</t>
  </si>
  <si>
    <t>Drying (east basin)</t>
  </si>
  <si>
    <t>6_8_9</t>
  </si>
  <si>
    <t>Liquid fill (west basin)</t>
  </si>
  <si>
    <t>Emissions from the west basin were determined only by the VRPM method (p 132)</t>
  </si>
  <si>
    <t>Dispersion modeling (bLS) and Micrometeorological mass balance method (VRPM)</t>
  </si>
  <si>
    <t>Crusting fill (west basin)</t>
  </si>
  <si>
    <t>3_4;8_9</t>
  </si>
  <si>
    <t>removal</t>
  </si>
  <si>
    <t>Removal (west basin)</t>
  </si>
  <si>
    <t>Average temperature available for the entire measuring period but not for this sub-period</t>
  </si>
  <si>
    <t>Oklahoma</t>
  </si>
  <si>
    <t>Cfa*/BSk</t>
  </si>
  <si>
    <t>Fatteners</t>
  </si>
  <si>
    <t>20% pump-out of the lagoon on 1 June 2009</t>
  </si>
  <si>
    <t>each day;&gt;=12</t>
  </si>
  <si>
    <t>significant crusting</t>
  </si>
  <si>
    <t>WI</t>
  </si>
  <si>
    <t>Wisconsin</t>
  </si>
  <si>
    <t>&lt;10% crust</t>
  </si>
  <si>
    <t>IN</t>
  </si>
  <si>
    <t>Indiana</t>
  </si>
  <si>
    <t>Cfa/Dfa</t>
  </si>
  <si>
    <t>Sows</t>
  </si>
  <si>
    <t>IN4</t>
  </si>
  <si>
    <t>NC3</t>
  </si>
  <si>
    <t>North Carolina</t>
  </si>
  <si>
    <t>Cfa*/Cfb</t>
  </si>
  <si>
    <t>NC4</t>
  </si>
  <si>
    <t>OK3</t>
  </si>
  <si>
    <t>OK4</t>
  </si>
  <si>
    <t>experimentalcircular vessels</t>
  </si>
  <si>
    <t>indoors temperature control unknown</t>
  </si>
  <si>
    <t>Maize stalks-70 mm</t>
  </si>
  <si>
    <t>Vegetable material other than straw or oil</t>
  </si>
  <si>
    <t>Maize stalks-140 mm</t>
  </si>
  <si>
    <t>Wood chips-70 mm</t>
  </si>
  <si>
    <t>Wood chips-140 mm</t>
  </si>
  <si>
    <t>cnu3</t>
  </si>
  <si>
    <t>Vegetable oil-3 mm</t>
  </si>
  <si>
    <t>Vegetable oil</t>
  </si>
  <si>
    <t>Vegetable oil-9 mm</t>
  </si>
  <si>
    <t>cnu4</t>
  </si>
  <si>
    <t>Expanded clay-70 mm</t>
  </si>
  <si>
    <t>Expanded clay-140 mm</t>
  </si>
  <si>
    <t>cnu5</t>
  </si>
  <si>
    <t>Wheat straw-70 mm</t>
  </si>
  <si>
    <t>Wheat straw-140 mm</t>
  </si>
  <si>
    <t>pnu4</t>
  </si>
  <si>
    <t>pnu5</t>
  </si>
  <si>
    <t>FR</t>
  </si>
  <si>
    <t>3 to 4 (twenty-three, 24- to 48-h data collection periods were made throughout six measurement seasons)</t>
  </si>
  <si>
    <t>Micrometeorological mass balance method</t>
  </si>
  <si>
    <t>Coastal Plains of Georgia</t>
  </si>
  <si>
    <t>wi,sp,su</t>
  </si>
  <si>
    <t>Authors remark in the text: concentrations of O2 and CO2 in the mass flux gas analyses are probably influenced by algae growing in the gas collectors.</t>
  </si>
  <si>
    <t>Flux-gradient method</t>
  </si>
  <si>
    <t>GC-ECD</t>
  </si>
  <si>
    <t>GC FID</t>
  </si>
  <si>
    <t>Infrared gas analyzer</t>
  </si>
  <si>
    <t>LOD not available</t>
  </si>
  <si>
    <t>recycling of supernatants</t>
  </si>
  <si>
    <t>Coastal Plains of North Carolina</t>
  </si>
  <si>
    <t>Annual average emissions North Carolina FF</t>
  </si>
  <si>
    <t>This temperature is an (unweighted) average of the temperatures given for the individual sub-periods</t>
  </si>
  <si>
    <t>Annual average emissions North Carolina FW</t>
  </si>
  <si>
    <t>Dispersion modeling (ADMS)</t>
  </si>
  <si>
    <t>Passive samplers</t>
  </si>
  <si>
    <t>Fresh pig slurry was collected from beneath the slatted ßoor of a commercial pig unit system three days after being emptied.</t>
  </si>
  <si>
    <t>steel tray</t>
  </si>
  <si>
    <t>1, 8, 36, 71, 112</t>
  </si>
  <si>
    <t>plastic barrels</t>
  </si>
  <si>
    <t>once a week</t>
  </si>
  <si>
    <t>crust covered ca. 25% of the surface in the barrel due to separated solids used as bedding material</t>
  </si>
  <si>
    <t>indoors natural ventilation</t>
  </si>
  <si>
    <t>crust covered ca. 75% of the surface in the barrel due to straw bedding</t>
  </si>
  <si>
    <t xml:space="preserve"> solid-liquid separation</t>
  </si>
  <si>
    <t>Chopped straw (5 -15 cm)</t>
  </si>
  <si>
    <t>pns</t>
  </si>
  <si>
    <t>Pegülit M (10 cm)</t>
  </si>
  <si>
    <t>Floating mineral material other than expanded clay</t>
  </si>
  <si>
    <t>pnf1</t>
  </si>
  <si>
    <t xml:space="preserve">Pegülit R (10 cm) </t>
  </si>
  <si>
    <t>pnf2</t>
  </si>
  <si>
    <t>Floating film</t>
  </si>
  <si>
    <t>pni</t>
  </si>
  <si>
    <t>circular above-ground tank/lagoon</t>
  </si>
  <si>
    <t>Tent roof</t>
  </si>
  <si>
    <t>pnt</t>
  </si>
  <si>
    <t>circular open containers</t>
  </si>
  <si>
    <t>Chopped straw</t>
  </si>
  <si>
    <t>pn_lab</t>
  </si>
  <si>
    <t>Rape oil (3mm, 6 mm)</t>
  </si>
  <si>
    <t>Nursing sows with piglets</t>
  </si>
  <si>
    <t>yes (over 4 months)</t>
  </si>
  <si>
    <t>Jersey dairy cows</t>
  </si>
  <si>
    <t>yes (over 8 months)</t>
  </si>
  <si>
    <t>Live weight of Yersey cows assumed for transformation into emission relative to livestock unit: 450 kg</t>
  </si>
  <si>
    <t>constant ventilation rate of 1.2 L/h across the manure surface (0.04 m2).</t>
  </si>
  <si>
    <t>6 mm height</t>
  </si>
  <si>
    <t>3 mm height</t>
  </si>
  <si>
    <t>Jones County, North Carolina</t>
  </si>
  <si>
    <t>2 pumping, emptying operations</t>
  </si>
  <si>
    <t>ca. 3</t>
  </si>
  <si>
    <t>16 rain events</t>
  </si>
  <si>
    <t>yes (crust resisted agitation and pumping and remained intact at the surface)</t>
  </si>
  <si>
    <t>2 to 20</t>
  </si>
  <si>
    <t>Tracer gas method</t>
  </si>
  <si>
    <t>McGill University Macdonald Campus Farm (Ste-Anne-de-Bellevue, Quebec, Canada)</t>
  </si>
  <si>
    <t>1 pumping, emptying operation</t>
  </si>
  <si>
    <t>22 and destruction of the crust after 66 days due to rain events</t>
  </si>
  <si>
    <t>Briefly, manure collection was carried out mechanically every 4 h by scraping the concrete floor of the barn where cows and heifers were housed, into a covered pit at the end of the barn. The collected manure was periodically pumped into an outdoor-circular, concrete storage tank</t>
  </si>
  <si>
    <t>&gt;1.2</t>
  </si>
  <si>
    <t>yes for a part of the measurement period</t>
  </si>
  <si>
    <t>&lt;= 5</t>
  </si>
  <si>
    <t>TDL</t>
  </si>
  <si>
    <t>a commercial dairy farm in Drayton, Ontario, Canada (43° 45' 18.22” N 80° 40' 16.60” W)</t>
  </si>
  <si>
    <t>continuously charged with slurry</t>
  </si>
  <si>
    <t>8 to 10</t>
  </si>
  <si>
    <t>tank filled with slurry from lagoon</t>
  </si>
  <si>
    <t>slurry pumped to tank</t>
  </si>
  <si>
    <t>experimental rectanguular tank</t>
  </si>
  <si>
    <t>2 to 3 weeks old</t>
  </si>
  <si>
    <t>&lt;=24h</t>
  </si>
  <si>
    <t>15-20</t>
  </si>
  <si>
    <t>Le Riche, E.L., VanderZaag, A.C., Wagner-Riddle, C., Dunfield, K., Sokolov, V.K., Gordon, R. 2017. Do volatile solids from bedding materials increase greenhouse gas emissions for stored dairy manure? Can. J. Soil Sci. 97(3): 512-521.</t>
  </si>
  <si>
    <t>&gt;2.5</t>
  </si>
  <si>
    <t>pumping, evacuation</t>
  </si>
  <si>
    <t>D1: A dry lot dairy with manure storage comprised of 3 settling basins and a main lagoon. The main lagoon was monitored.</t>
  </si>
  <si>
    <t>south-central Idaho</t>
  </si>
  <si>
    <t>D2: A dry lot dairy with manure storage comprised of 4 settling basins and a main lagoon. The main lagoon was monitored</t>
  </si>
  <si>
    <t>D3: A dry lot dairy that was recently converted to a heifer operation; however, during the last quarter of the study lactating animals were on the farm. The lagoon system consisted of   settling basins and a main lagoon. The main lagoon and settling basins were monitored.</t>
  </si>
  <si>
    <t>D4: A freestall dairy utilizing a flush system with the manure-storage system consisting of a screen separator, 3 settling basins, 3 main lagoons, and a satellite lagoon. The satellite lagoon was monitored.</t>
  </si>
  <si>
    <t>D5: A dry lot dairy composed of a concrete settling cell and 3 lagoons. The final lagoon in the series was monitored.</t>
  </si>
  <si>
    <t>D6: A dry lot dairy comprised of 1 settling basin and a main lagoon. The main lagoon and settling basin were monitored.</t>
  </si>
  <si>
    <t>permanently filled; emptied after the end of the study</t>
  </si>
  <si>
    <t>dates reported</t>
  </si>
  <si>
    <t>commercial dairy in southern Idaho</t>
  </si>
  <si>
    <t>solid-liquid separation, 50-70% of slurry: anaerobic digestion</t>
  </si>
  <si>
    <t>southern Idaho</t>
  </si>
  <si>
    <t>Storage; before slurry spreading of 600 m3 without stirring</t>
  </si>
  <si>
    <t>reception pit</t>
  </si>
  <si>
    <t>Infrared detection (URAS)</t>
  </si>
  <si>
    <t>Storage before slurry treatment of 400 m3 with an intermittent speed stirring (7.5 kW)</t>
  </si>
  <si>
    <t>Breeding and fattening pigs</t>
  </si>
  <si>
    <t>rectangular tank</t>
  </si>
  <si>
    <t>filling of the tank</t>
  </si>
  <si>
    <t>This uncovered tank served as reference</t>
  </si>
  <si>
    <t>Results reported in 2 other papers: 567, 1689</t>
  </si>
  <si>
    <t>Results reported in 2 other papers: 567, 1690</t>
  </si>
  <si>
    <t>Peat</t>
  </si>
  <si>
    <t>filling of the tank at the beginning of the experiment</t>
  </si>
  <si>
    <t>circular above ground storage tank</t>
  </si>
  <si>
    <t>not reported</t>
  </si>
  <si>
    <t>Corresponds to values reported in 2225: Kariyapperuma, K.A., Johannesson, G., Maldaner, L., VanderZaag, A., Gordon, R., Wagner-Riddle, C. 2017. Year-round methane emissions from liquid dairy manure in a cold climate reveal hysteretic pattern. Agric. For. Meteorol.: "and then compared to one yearround manure emission data from a complementary study (Kariyapperuma et al., 2017) using a similar experimental set up at the same site before the biodigester became operational.</t>
  </si>
  <si>
    <t>Alma, Ontario, Canada, (43°45′N 80°40′W, elevation 400 m). This area of Ontario has relatively high elevation and is comparatively cool compared to other parts of Southern Ontario.</t>
  </si>
  <si>
    <t>Farm effluents plus ca. 30% (by volume) of off farm materials (residues from fruit, vegetables, food industry, chicken waste)</t>
  </si>
  <si>
    <t>thin crust throughout summer only</t>
  </si>
  <si>
    <t>open laboratory vessel</t>
  </si>
  <si>
    <t>dil</t>
  </si>
  <si>
    <t>add</t>
  </si>
  <si>
    <t>LT</t>
  </si>
  <si>
    <t>Portable multigas measuring instrument (Dräger X-am 7000)</t>
  </si>
  <si>
    <t>Multi-gas monitor (M40)</t>
  </si>
  <si>
    <t>pnu_t5</t>
  </si>
  <si>
    <t>Plastic film</t>
  </si>
  <si>
    <t>pnu_t10</t>
  </si>
  <si>
    <t>pnu_t15</t>
  </si>
  <si>
    <t>AU</t>
  </si>
  <si>
    <t>not detected</t>
  </si>
  <si>
    <t>southeastern Queensland (–27.60, 151.84)</t>
  </si>
  <si>
    <t>Measured N2O mixing ratios were generally close to, or below, the detection limit (6 nmol/mol).</t>
  </si>
  <si>
    <t>addition of slurry</t>
  </si>
  <si>
    <t>nr</t>
  </si>
  <si>
    <t>partly; 1-cm thick; however, on windy days the organic cover was pushed against the downwind shoreline</t>
  </si>
  <si>
    <t>approximately 50 km east of Lethbridge, Alberta (lat. 49°48’N; long. 112°22’W).</t>
  </si>
  <si>
    <t>JP</t>
  </si>
  <si>
    <t>eastern Hokkaido</t>
  </si>
  <si>
    <t>Dfb/Dfc</t>
  </si>
  <si>
    <t>mg/m3 at 101 325 Pa and 20°C.</t>
  </si>
  <si>
    <t>Micrometeorological mass balance method (VRPM)</t>
  </si>
  <si>
    <t>Onslow County, North Carolina</t>
  </si>
  <si>
    <t xml:space="preserve">obtained locally from the below-slat storage on a finishing pig farm </t>
  </si>
  <si>
    <t>twice per week</t>
  </si>
  <si>
    <t>1 h for NH3; grab sampling for N2O; semi- continuous for CH4, CO2</t>
  </si>
  <si>
    <t>pnu_c</t>
  </si>
  <si>
    <t>pnu_t</t>
  </si>
  <si>
    <t>pnu_w</t>
  </si>
  <si>
    <t>obtained from the slurry pit reception area from a dairy farm</t>
  </si>
  <si>
    <t>acidification (target pH: 5.5)</t>
  </si>
  <si>
    <t>ac</t>
  </si>
  <si>
    <t>cnu_t</t>
  </si>
  <si>
    <t>Exp. 1 Dairy cattle slurry</t>
  </si>
  <si>
    <t>varyiing over experiment between 5 cm and 30 cm</t>
  </si>
  <si>
    <t>Emission: mean of 4 treatments with the same slurry with different bedding materials</t>
  </si>
  <si>
    <t>Experiment 1</t>
  </si>
  <si>
    <t>Exp. 2 Dairy cattle slurry</t>
  </si>
  <si>
    <t>varyiing over experiment between 5 cm and 8 cm</t>
  </si>
  <si>
    <t>Emission: mean of 3 treatments with the same slurry with different dry matter contents</t>
  </si>
  <si>
    <t>Experiment 2</t>
  </si>
  <si>
    <t>Exp. 4 Dairy cattle slurry</t>
  </si>
  <si>
    <t>varyiing over experiment between 5 cm and 10 cm</t>
  </si>
  <si>
    <t>Air flow rate in the chamber: 0.14 m s-1</t>
  </si>
  <si>
    <t>Experiment 4</t>
  </si>
  <si>
    <t>Air flow rate in the chamber: 0.17 m s-2</t>
  </si>
  <si>
    <t>Air flow rate in the chamber: 0.21 m s-3</t>
  </si>
  <si>
    <t>Exp. 5 Dairy cattle slurry</t>
  </si>
  <si>
    <t>simulated rainfall onto crust</t>
  </si>
  <si>
    <t>Emission: mean of 4 treatments with slurry from grass silage and corn silage fed dairy cows; surface crust left dry or wetted</t>
  </si>
  <si>
    <t>Experiment 5</t>
  </si>
  <si>
    <t>experimentalcircular vessel</t>
  </si>
  <si>
    <t>Fattening pigs</t>
  </si>
  <si>
    <t>Dairy cows; a fraction of manure and process-generated wastewater was conveyed from the crowding area (the area where cows are held temporarily awaiting milking) and milking parlor to the primary lagoon.</t>
  </si>
  <si>
    <t>Dairy cows; the secondary lagoon was used to store treated effluent from the primary lagoon and to irrigate crop and pasture land.</t>
  </si>
  <si>
    <t>experimental vessel</t>
  </si>
  <si>
    <t>0.5, 1, 1.5, 2, 3, 4, 5, 7, 9, 11, 13, 16,19, 21</t>
  </si>
  <si>
    <t>Similar NH3 emissions were observed from field studies. Field NH3 emissions from storages of AD and non-AD manure ranged from 0.12 to 1.4 g m−2 days−1 and 0.09 to 0.79 g m−2 days−1, respectively, in the same study</t>
  </si>
  <si>
    <t>AD influent</t>
  </si>
  <si>
    <t>subst</t>
  </si>
  <si>
    <t>AD effluent</t>
  </si>
  <si>
    <t>AD effluent liquid</t>
  </si>
  <si>
    <t>experimental rectangular tank</t>
  </si>
  <si>
    <t>Method as applied by706: Fangueiro, D., Coutinho, J., Chadwick, D., Moreira, N., Trindade, H. 2008. Effect of cattle slurry separation on greenhouse gas and ammonia emissions during storage. J. Environ. Qual. 37(6): 2322-2331.</t>
  </si>
  <si>
    <t>CSb</t>
  </si>
  <si>
    <t>acidification (target pH: 6.0)</t>
  </si>
  <si>
    <t>addition of an additive (microorganisms; The Biobuster®; 0.40 L m 3 of slurry</t>
  </si>
  <si>
    <t>addition of an additive (microorganisms;EU200®; 0.17 kg m 3 of slurry</t>
  </si>
  <si>
    <t>J1 Farrow-to-wean</t>
  </si>
  <si>
    <t>commercial swine farms in southern Ontario (42°58'N, 80°4'W and 43°33'N, 80°25'W)</t>
  </si>
  <si>
    <t>J2 Farrow-to-wean</t>
  </si>
  <si>
    <t>evacuation of slurry</t>
  </si>
  <si>
    <t>G1 Grower</t>
  </si>
  <si>
    <t>G2 Grower</t>
  </si>
  <si>
    <t>G3 Grower</t>
  </si>
  <si>
    <t>90% cattle slurry and 10% corn silage</t>
  </si>
  <si>
    <t>outdoor circular experimental tank</t>
  </si>
  <si>
    <t>8 (NH3); 1.33 CO2, CH4, and N2O</t>
  </si>
  <si>
    <t>cdu_mix</t>
  </si>
  <si>
    <t>observed but not reported</t>
  </si>
  <si>
    <t>cdu_nomix</t>
  </si>
  <si>
    <t>anaerobic digestion, mechanically separated using a roller press</t>
  </si>
  <si>
    <t>35% pig slurry, 50% cattle, 5% poultry and cattle manure, 10% other biomass (maize and sorghum silage, corn flour)</t>
  </si>
  <si>
    <t>pdu1</t>
  </si>
  <si>
    <t>cdu1</t>
  </si>
  <si>
    <t>Measured, not numerically reported</t>
  </si>
  <si>
    <t>&lt;30</t>
  </si>
  <si>
    <t>&lt;1</t>
  </si>
  <si>
    <t>2.5 kg Mg-1 chopped wheat straw</t>
  </si>
  <si>
    <t xml:space="preserve">LOD not available, negative flow, </t>
  </si>
  <si>
    <t>0 to &gt;180</t>
  </si>
  <si>
    <t>acidified</t>
  </si>
  <si>
    <t>pig</t>
  </si>
  <si>
    <t>weeping wall</t>
  </si>
  <si>
    <t>pilot scale device</t>
  </si>
  <si>
    <t>100 mm thickness</t>
  </si>
  <si>
    <t>Only relative effects are reported based on flows</t>
  </si>
  <si>
    <t>exp2</t>
  </si>
  <si>
    <t>Floating plastic film: 1 mm thickness</t>
  </si>
  <si>
    <t>exp4</t>
  </si>
  <si>
    <t>Perforated polystyrene cover</t>
  </si>
  <si>
    <t>Perforated polystyrene cover: thickness 4 cm, diameter 19.5 cm with 48 holes (diameter 1.6 cm). These holes represented 33% of the cover surface and were the so called ‘‘emitting surface’’.</t>
  </si>
  <si>
    <t>exp3</t>
  </si>
  <si>
    <t>exp5</t>
  </si>
  <si>
    <t>Peat A</t>
  </si>
  <si>
    <t>Directly placed on the top of slurry: 188 g dw; Peat cover: (DM 31.4%, pH 4.52, TKN 17,500 mgNkg_x0001_1 dw, TAN 0 mg Nkg_x0001_1 dw, TAN adsorption 2.5% dw</t>
  </si>
  <si>
    <t>exp1</t>
  </si>
  <si>
    <t>Peat B</t>
  </si>
  <si>
    <t>Directly placed on the top of slurry:377 g dw; Peat cover: (DM 31.4%, pH 4.52, TKN 17,500 mgNkg_x0001_1 dw, TAN 0 mg Nkg_x0001_1 dw, TAN adsorption 2.5% dw</t>
  </si>
  <si>
    <t>Peat C</t>
  </si>
  <si>
    <t>Hydrophobic peat D</t>
  </si>
  <si>
    <t>Directly placed on the top of slurry: 583 g dw; cover of peat dried for three days at 105°C (DM 97.2%, pH 4.52, TKN 17,500 mg N kg-1 dw, TAN 0 mg N kg-1 dw, TAN adsorption 0.6% dw)</t>
  </si>
  <si>
    <t>Hydrophobic peat E</t>
  </si>
  <si>
    <t>On the perforated polystyrene float (placed on the slurry): 157 g dw; cover of peat dried for three days at 105°C (DM 97.2%, pH 4.52, TKN 17,500 mg N kg-1 dw, TAN 0 mg N kg-1 dw, TAN adsorption 0.6% dw)</t>
  </si>
  <si>
    <t>Zeolites 1</t>
  </si>
  <si>
    <t>Zeolites 2</t>
  </si>
  <si>
    <t>CN</t>
  </si>
  <si>
    <t>full scale three-stage wastewater storage tank system</t>
  </si>
  <si>
    <t>Neijiang, Sichuan Province (29 110 N to 30 20 N, 104 150 E to 105 260 E)</t>
  </si>
  <si>
    <t>psu_w</t>
  </si>
  <si>
    <t>psu_c</t>
  </si>
  <si>
    <t>open glass vessel</t>
  </si>
  <si>
    <t>each day for day 1 to 8 and every second day for the remaining period</t>
  </si>
  <si>
    <t>Dynamic chamber method described in Berg et al. (2006).</t>
  </si>
  <si>
    <t>UP</t>
  </si>
  <si>
    <t>Csa</t>
  </si>
  <si>
    <t>P-LF</t>
  </si>
  <si>
    <t>acidification to pH 5.5</t>
  </si>
  <si>
    <t>AP</t>
  </si>
  <si>
    <t>acidification to pH 5.5 and solid-liquid separation</t>
  </si>
  <si>
    <t>AP-LF</t>
  </si>
  <si>
    <t>ac sol-liq sep</t>
  </si>
  <si>
    <t>co-digested</t>
  </si>
  <si>
    <t>UC</t>
  </si>
  <si>
    <t>co-digested solid-liquid separation</t>
  </si>
  <si>
    <t>C-LF</t>
  </si>
  <si>
    <t>co-digested and acidification to pH 5.5</t>
  </si>
  <si>
    <t>AC</t>
  </si>
  <si>
    <t>ac dig subst</t>
  </si>
  <si>
    <t>ac dig</t>
  </si>
  <si>
    <t>co-digested  and acidification to pH 5.5 and solid-liquid separation</t>
  </si>
  <si>
    <t>AC-LF</t>
  </si>
  <si>
    <t>ac dig subst sol-liq sep</t>
  </si>
  <si>
    <t>SE</t>
  </si>
  <si>
    <t>circular outdoor containers, half-buried in the ground</t>
  </si>
  <si>
    <t>twice a month</t>
  </si>
  <si>
    <t>a thin crust (3 cm +/-  5 cm) was observed only at the first measurement in December</t>
  </si>
  <si>
    <t>ca. 50</t>
  </si>
  <si>
    <t>GC-ECD/FID</t>
  </si>
  <si>
    <t>Uppsala</t>
  </si>
  <si>
    <t>straw crust</t>
  </si>
  <si>
    <t>see cover type</t>
  </si>
  <si>
    <t>The roof, 0.05 m above the slurry surface, consisted of a PVC sheet  (diameter 1.6 m, weight 700 g m 2, thickness 2mm) placed on a flat steel net, which was supported by a steel structure fitted in the bottom of the container</t>
  </si>
  <si>
    <t>However, CH4 emissions from PC could have been underestimated here, as during the warm period bubbles were formed occasionally under the plastic sheet, although only spread out below a limited part of the covering sheet. The accumulated gas beneath the cover may have caused unrecorded outbursts between samplings. The peak in CH4 emissions on 29 May could have been one such outburst.</t>
  </si>
  <si>
    <t>1, 7, 14, 21, 40, 76, 91</t>
  </si>
  <si>
    <t>1, 6, 14, 20, 36, 64, 79, 105</t>
  </si>
  <si>
    <t>cdu2</t>
  </si>
  <si>
    <t>95% cattle slurry (same as untreated slurry) and 5% solid cattle manure with some feed residues</t>
  </si>
  <si>
    <t>0-8</t>
  </si>
  <si>
    <t>periodic filling of all lagoons;  emptying of lagoons 3 and 4 at about day 240 and
then when they are filled again near day 310</t>
  </si>
  <si>
    <t>measured, not numerically reported</t>
  </si>
  <si>
    <t>Emission reported for all 4 lagoons</t>
  </si>
  <si>
    <t>Open-path DOAS</t>
  </si>
  <si>
    <t>8 km south of Pullman, Washington, USA (N 46°43.8', W 117°10.1')</t>
  </si>
  <si>
    <t>Conversion from liter to mass by https://www.wolframalpha.com/input/?i=mass+of+147+l+methane+at+273.16+K+and+1+bar</t>
  </si>
  <si>
    <t>0.5 mm thick, reinforced ultraviolet (UV) stabilized black, opaque polyethylene, normally used for lining lagoons supported by a grid pattern of polystyrene floats which floats on the slurry surface</t>
  </si>
  <si>
    <t>Attempts were made to use the hoods to measure the emission rate from above the cover and along the edge of the cover. Any ammonia emissions were, however, too low to be detected with this measurement method. The threshold was estimated as 0)05 gm~2 d~1, which equates to 0)1 g (m cover edge)~1 d~1. In addition, the Ferm tubes that were placed in the inlet and outlet pipes of the lagoon did not record any signi"cant ammonia emissions.</t>
  </si>
  <si>
    <t>The floating plastic cover prevented nearly 100% of these emissions.</t>
  </si>
  <si>
    <t>reported graphically, not numerically</t>
  </si>
  <si>
    <t>Farrow to finish</t>
  </si>
  <si>
    <t>Farrow to wean</t>
  </si>
  <si>
    <t>Finishers</t>
  </si>
  <si>
    <t>Study lasting over 2 years with 5 measurements; 1 measurment: baseline uncovered; 4 measurements after mounting the cover; for comparison: 2 periods selected which seemed to be mot similar to the basleine measurement regarding meteorological conditions</t>
  </si>
  <si>
    <t>Eastern North Carolina</t>
  </si>
  <si>
    <t>Cfa/Cfb</t>
  </si>
  <si>
    <t>Permeable cover was constructed on site by heat bonding together 35-mm panels onto the foam panels to form a geocomposite material and applying granular zeolite</t>
  </si>
  <si>
    <t>Dairy cows, conventional farm</t>
  </si>
  <si>
    <t>uncovered underground concrete tank</t>
  </si>
  <si>
    <t>continuous (not described in detail in the paper; according to the text, more or less continuous sampling seems to occur)</t>
  </si>
  <si>
    <t>Emissions reported from the covered store do not seem to be appropriate for reporting here</t>
  </si>
  <si>
    <t>Dairy cows, organic farm</t>
  </si>
  <si>
    <t>each day for NH3; 3 to 4 day intervals for GHG</t>
  </si>
  <si>
    <t>15 to 20</t>
  </si>
  <si>
    <t>16 to 20</t>
  </si>
  <si>
    <t>Wooden cover (width, length and thickness; 950, 2950, 20 mm), fastened by screws to the slurry tank</t>
  </si>
  <si>
    <t>Wind speed in the tunnels is relatively high</t>
  </si>
  <si>
    <t>Sphagnum peat cover (thickness 90 mm), pH 4-5, 1-6% content of ash, 2% sand.</t>
  </si>
  <si>
    <t>Cover of airfilled pebbles (thickness 90 mm) based on burned montmorillonitic clay, 10-20 mm, 215 kg/m3.</t>
  </si>
  <si>
    <t>Cover of unrefined oil (thickness 10 mm) from oilseed rape (COLZRO). Holes and cracks developed in the rape oil cover in Expts 1 and 2.</t>
  </si>
  <si>
    <t>Cover of chopped wheat straw (thickness 170 mm)</t>
  </si>
  <si>
    <t>The losses from pig slurry were probably reduced by the development of a thick surface crust. In contrast, cattle slurry developed a thin or no surface crust (Sommer et al., 1993)
Wind speed in the tunnels is relatively high</t>
  </si>
  <si>
    <t>Slurry thoroughly stirred once a week. Within 1-2 days a cover of surface crust developed after stirring in Expts 1, 3 and 4</t>
  </si>
  <si>
    <t>When slurry was stirred, NH3 loss rates were generally high during the following 24-48 h period (Sommer et al., 1993)
Wind speed in the tunnels is relatively high</t>
  </si>
  <si>
    <t>circular storage tank</t>
  </si>
  <si>
    <t>Flux samplers at 4 positions around the tank</t>
  </si>
  <si>
    <t>daily addition of slurry, The storage was pumped twice a year, in the fall and spring</t>
  </si>
  <si>
    <t>A 4300-sow (PIC genetics) capacity breeding-gestationfarrowing facility located in central Iowa</t>
  </si>
  <si>
    <t>Dfa</t>
  </si>
  <si>
    <t>circular bucket located in a barn</t>
  </si>
  <si>
    <t>after 70 days</t>
  </si>
  <si>
    <t>visually recognizable crust</t>
  </si>
  <si>
    <t>ADWOS</t>
  </si>
  <si>
    <t>anaerobically digested slurry produces higher emissions than untreated slurry</t>
  </si>
  <si>
    <t>Electrochemical cell sensor</t>
  </si>
  <si>
    <t>Csb/Cfb</t>
  </si>
  <si>
    <t>anaerobic digestion, solid-liquid separation, with additive MTM</t>
  </si>
  <si>
    <t>ADWOSM</t>
  </si>
  <si>
    <t>ADWS</t>
  </si>
  <si>
    <t>anaerobic digestion, with additive MTM</t>
  </si>
  <si>
    <t>ADWSM</t>
  </si>
  <si>
    <t>NADWOS</t>
  </si>
  <si>
    <t>solid-liquid separation, with additive MTM</t>
  </si>
  <si>
    <t>NADWOSM</t>
  </si>
  <si>
    <t>NADWS</t>
  </si>
  <si>
    <t>with additive MTM</t>
  </si>
  <si>
    <t>NADWSM</t>
  </si>
  <si>
    <t>completely filled</t>
  </si>
  <si>
    <t>0, 5, 21, 62, 91, 118, 161, 217, 265</t>
  </si>
  <si>
    <t xml:space="preserve">not applicable </t>
  </si>
  <si>
    <t>treat</t>
  </si>
  <si>
    <t>Goshen Ridge Farm near Mount Olive, Duplin County, North Carolina.</t>
  </si>
  <si>
    <t>0, 5, 21, 62, 91, 118, 161, 217, 266</t>
  </si>
  <si>
    <t>5.1% N loss for treated</t>
  </si>
  <si>
    <t>0, 5, 21, 62, 91, 118, 161, 217, 267</t>
  </si>
  <si>
    <t>0, 5, 21, 62, 91, 118, 161, 217, 268</t>
  </si>
  <si>
    <t>60.3% N loss for untreated</t>
  </si>
  <si>
    <t>commercial dairy farm located in Curry County, New Mexico</t>
  </si>
  <si>
    <t>ES</t>
  </si>
  <si>
    <t>self-buoyant impermeable plastic bag (polyester with double polyvinyl chloride layer)</t>
  </si>
  <si>
    <t>permanently filled (slurry was previously stored stored in an open tank around 3 months)</t>
  </si>
  <si>
    <t>Self-buoyant impermeable plastic bag</t>
  </si>
  <si>
    <t>LOD not available; in accordance with Amon et al. (2006), almost negligible N2O emission was observed during slurry storage</t>
  </si>
  <si>
    <t>100 L double-wall reactors</t>
  </si>
  <si>
    <t>anaerobic digestion, acidified to pH 5.5</t>
  </si>
  <si>
    <t>Spectrophotometer</t>
  </si>
  <si>
    <t>CH4 analyser (Model 450i, TEI,USA)</t>
  </si>
  <si>
    <t>H2S analyser (Model 450i, TEI,USA)</t>
  </si>
  <si>
    <t>circular reactors</t>
  </si>
  <si>
    <t>Twice per week</t>
  </si>
  <si>
    <t>16/46/46/67 for NH3, N2O, CH4, CO2</t>
  </si>
  <si>
    <t>46/67/67/87 for NH3, N2O, CH4, CO3</t>
  </si>
  <si>
    <t>Manure agitated at end of study for five days continously. This data was included in the total.</t>
  </si>
  <si>
    <t>3 days per week for NH3, continuous for CO2, CH4, NH3</t>
  </si>
  <si>
    <t>dontuse1</t>
  </si>
  <si>
    <t>dontuse2</t>
  </si>
  <si>
    <t>dontuse3</t>
  </si>
  <si>
    <t>Manure agitated at end of study for 3 days continously.</t>
  </si>
  <si>
    <t>dontuse4</t>
  </si>
  <si>
    <t>cnu_avg</t>
  </si>
  <si>
    <t>Biocap covers</t>
  </si>
  <si>
    <t>Geotextile adhered to polyetyhleene foam</t>
  </si>
  <si>
    <t>To maintain an approximately neutral waterbalance and provide a physical surface disturbance similar to rainfall, sprinklers inside each chamber were operated twice per week during the summer (30 mm per week) and once per week in the autumn (15 mm per week). This water was taken from a groundwater well (pH 7.9, nitrate-N &lt;2.3 mg L-1, Fe &lt;0.02 mg L-1, Mn &lt;0.02 mg L-1, sulfate 43 mg L-1).</t>
  </si>
  <si>
    <t>dontuse5</t>
  </si>
  <si>
    <t>dontuse_noag</t>
  </si>
  <si>
    <t>dontuse_ag</t>
  </si>
  <si>
    <t>cnu_all</t>
  </si>
  <si>
    <t>15 cm = 3.3 kg m-2 of barley straw</t>
  </si>
  <si>
    <t>30 cm = 6.6 kg m-2) of barley straw</t>
  </si>
  <si>
    <t>Dairy cows, heifers</t>
  </si>
  <si>
    <t>emptying of the tank two times</t>
  </si>
  <si>
    <t>dairy farm near Bright, Ontario (43°15' N, 80°40' W)</t>
  </si>
  <si>
    <t>permanently filled; emptied in April, 30 cm slurry remained</t>
  </si>
  <si>
    <t>permanently filled; emptied in May 15 cm slurry remained</t>
  </si>
  <si>
    <t>commercial swine farms in southern Ontario (42°58'N, 80°4'W)</t>
  </si>
  <si>
    <t>commercial swine farms in southern Ontario (43°33'N, 80°25'W)</t>
  </si>
  <si>
    <t>3 days per week for NH3, continuous for CH4, NH3</t>
  </si>
  <si>
    <t>Weighted average of the monthly temperatures during this season</t>
  </si>
  <si>
    <t>50% innoculated manure left in tank after emptying</t>
  </si>
  <si>
    <t>H2S converter and pulsed fluorescence SO2 analyzer</t>
  </si>
  <si>
    <t>east-central Missouri</t>
  </si>
  <si>
    <t>pnu_fa1</t>
  </si>
  <si>
    <t>pnu_fa2</t>
  </si>
  <si>
    <t>Biocap II cover</t>
  </si>
  <si>
    <t>56 (Slurry stored for about 8 weeks was collected from the below slat storage)</t>
  </si>
  <si>
    <t>Each day</t>
  </si>
  <si>
    <t>N2O measured but not detected</t>
  </si>
  <si>
    <t xml:space="preserve">Cavity ring down </t>
  </si>
  <si>
    <t>pnu</t>
  </si>
  <si>
    <t>low impulse aeration during 28 days (170 L min_x0001_1 of ambient air injected over 2 min every 6 h. Injection was programmed to occur at 03:00 h, 09:00 h, 15:00 h and 21:00 h.</t>
  </si>
  <si>
    <t>&lt;25% of the surfac</t>
  </si>
  <si>
    <t>thin floating crust</t>
  </si>
  <si>
    <t>Store of farm A</t>
  </si>
  <si>
    <t>Prescott–Russell County of Eastern Ontario</t>
  </si>
  <si>
    <t>Finishing pigs</t>
  </si>
  <si>
    <t>9 L min-1</t>
  </si>
  <si>
    <t>Flow &gt;2495</t>
  </si>
  <si>
    <t>Flow &gt;4294</t>
  </si>
  <si>
    <t>eastern North Carolina</t>
  </si>
  <si>
    <t>at 6 days</t>
  </si>
  <si>
    <t>n rec,ag</t>
  </si>
  <si>
    <t>n rec</t>
  </si>
  <si>
    <t>no agitation</t>
  </si>
  <si>
    <t>2 times slurry discharge to tank</t>
  </si>
  <si>
    <t>Iowa</t>
  </si>
  <si>
    <t>Aguirre-Villegas, H.A., Larson, R., Reinemann, D.J. 2014. From waste-to-worth: energy, emissions, and nutrient implications of manure processing pathways. Biofuels Bioprod. Biorefining 8(6): 770-793.</t>
  </si>
  <si>
    <t>probably redundant</t>
  </si>
  <si>
    <t>out of topic</t>
  </si>
  <si>
    <t>no gas fluxes provided</t>
  </si>
  <si>
    <t>redundant to 1459</t>
  </si>
  <si>
    <t>review</t>
  </si>
  <si>
    <t>7 measurement periods on 5 days over &lt;5h each</t>
  </si>
  <si>
    <t>measurement over 1 day</t>
  </si>
  <si>
    <t>only relative reduction:; flows are not reported; only concentration data provided</t>
  </si>
  <si>
    <t>only concentration data provided</t>
  </si>
  <si>
    <t>De Vries, J.W., Groenestein, C.M., Schroder, J.J., Hoogmoed, W.B., Sukkel, W., Koerkamp, P., De Boer, I.J.M. 2015. Integrated manure management to reduce environmental impact: II. Environmental impact assessment of strategies.  138: 88-99.</t>
  </si>
  <si>
    <t>De Vries, J.W., Hoogmoed, W.B., Groenestein, C.M., Schroder, J.J., Sukkel, W., De Boer, I.J.M., Koerkamp, P. 2015. Integrated manure management to reduce environmental impact: I. Structured design of strategies.  139: 29-37.</t>
  </si>
  <si>
    <t>qualitative results on CO2; Investigation insufficient for  determination of gas flows</t>
  </si>
  <si>
    <t>Fornara, D.A., Wasson, E.A., Christie, P., Watson, C.J. 2016. Long-term nutrient fertilization and the carbon balance of permanent grassland: any evidence for sustainable intensification? Biogeosciences 13(17): 4975-4984.</t>
  </si>
  <si>
    <t>documetation of methodological approach is very poor</t>
  </si>
  <si>
    <t>Gioelli, F., Dinuccio, E., Cuk, D., Rolle, L., Balsari, P. 2016. Acidification with sulfur of the separated solid fraction of raw and co-digested pig slurry: effect on greenhouse gas and ammonia emissions during storage. Anim Prod Sci 56(2-3): 343-349.</t>
  </si>
  <si>
    <t>documetation of methodological approach is  poor</t>
  </si>
  <si>
    <t>effect of slurry mixing on emissions</t>
  </si>
  <si>
    <t>effect of manure additifs</t>
  </si>
  <si>
    <t>effect of floating covers (incorporated or spread over the surface) investigated unser lab conditions</t>
  </si>
  <si>
    <t>effect of digestion and/or solid/liquid separation</t>
  </si>
  <si>
    <t>poorly documented study</t>
  </si>
  <si>
    <t>not accessible</t>
  </si>
  <si>
    <t>Huang, D.D., Luo, H., Ying, H., Wang, K. 2012. Methane and ammonia emissions patterns during digested slurry storage. Trans. Chin. Soc. Agricult. Machin. 43(SUPPL.1): 190-193.</t>
  </si>
  <si>
    <t>check table 4 (are papers listed not included here?)</t>
  </si>
  <si>
    <t>EFs reported from the literature,  poorly documented</t>
  </si>
  <si>
    <t>emission reduction is not based on measurments</t>
  </si>
  <si>
    <t>Klevenhusen, F., Bernasconi, S.M., Kreuzer, M., Soliva, C.R. 2011. Experimental validation of the Intergovernmental Panel on Climate Change default values for ruminant-derived methane and its carbon-isotope signature (vol 50, pg 159, 2010). Anim Prod Sci 51(10): 974-167.</t>
  </si>
  <si>
    <t>emissions are reported but it is impossible to calculate emissions per per m2 or per m3</t>
  </si>
  <si>
    <t>review data for NZ practises; to be included?</t>
  </si>
  <si>
    <t>search papers</t>
  </si>
  <si>
    <t>no fluxes provided</t>
  </si>
  <si>
    <t>Misselbrook, T.H., Powell, J.M., Broderick, G.A., Grabber, J.H. 2005. Dietary manipulation in dairy cattle: Laboratory experiments to assess the influence on ammonia emissions. J. Dairy Sci. 88(5): 1765-1777.</t>
  </si>
  <si>
    <t>no response from Barbara Amon</t>
  </si>
  <si>
    <t>review with little substantial inforamtion realted to slurry storage</t>
  </si>
  <si>
    <t>Morsing, S., Strom, J.S., Zhang, G., Kai, P. 2008. Scale model experiments to determine the effects of internal airflow and floor design on gaseous emissions from animal houses. Biosyst. Eng. 99(1): 99-104.</t>
  </si>
  <si>
    <t>Moset, V., Cerisuelo, A., Sutaryo, S., Moller, H.B. 2012. Process performance of anaerobic co-digestion of raw and acidified pig slurry. Water Res 46(16): 5019-5027.</t>
  </si>
  <si>
    <t>literature cited is included in the present literature list.</t>
  </si>
  <si>
    <t>Investigated slurry produced in a barn does not apply; gaseous emissions not measured</t>
  </si>
  <si>
    <t>flows not provided</t>
  </si>
  <si>
    <t>review; data somewhat outdated</t>
  </si>
  <si>
    <t>Osada, T., Sommer, S.G., Dahl, P., Rom, H.B. 2001. Gaseous emission and changes in nutrient composition during deep litter composting. Acta Agr Scand B-S P 51(3): 137-142.</t>
  </si>
  <si>
    <t>example of emisison factors used for a model</t>
  </si>
  <si>
    <t>published papaer available</t>
  </si>
  <si>
    <t>pilot scale experiments redundant to 2199; no gas fluxes provided for lab scale study</t>
  </si>
  <si>
    <t>similar information given in the paper as 1587</t>
  </si>
  <si>
    <t>emission fluxes difficult to derive</t>
  </si>
  <si>
    <t>check for manure management practises; effects of manure treatment techniques</t>
  </si>
  <si>
    <t>out of topic; little specific information on slurry storage</t>
  </si>
  <si>
    <t>Pollet, I., Christiaens, J., Van Langenhove, H. 1998. Determination of the ammonia emission from cubicle houses for dairy cows based on a mass balance. J Agr Eng Res 71(3): 239-248.</t>
  </si>
  <si>
    <t>no emission measurements carried out</t>
  </si>
  <si>
    <t>eperimental approach does generate gas flows</t>
  </si>
  <si>
    <t>data extracted by Lena</t>
  </si>
  <si>
    <t>Ross, A., Seipelt, F., Kowalewsky, H.-H., Fübbeker, A., Steffens, G. 1999. Strohhäckselabdeckungen von Güllebehältern — Auswirkungen auf Emissionen klimarelevanter Gase. Kriterien der Nachhaltigkeit in der Verfahrensentwicklung für die Nutztierhaltung Institut für Agrartechnik Bornim e. V., Potsdam-Bornim, Germany. .</t>
  </si>
  <si>
    <t>no emission measurements carried out; useful summary on slurry, liquid storage p 128,129: dstinction liquid vs. slurry (liquid: addition of water, solid-liquid separation, storage in lagoons)</t>
  </si>
  <si>
    <t>redundant to 496: Smith, K., Cumby, T., Lapworth, J., Misselbrook, T., Williams, A. 2007. Natural crusting of slurry storage as an abatement measure for ammonia emissions on dairy farms. Biosyst. Eng. 97(4): 464-471.</t>
  </si>
  <si>
    <t>out of topic; refers to the the hours immediately after manure is excreted</t>
  </si>
  <si>
    <t>insufficient description of experimental approach; no peer review</t>
  </si>
  <si>
    <t>Investigated slurry produced in a barn not fullfilled</t>
  </si>
  <si>
    <t>data extraction completed</t>
  </si>
  <si>
    <t>no peer review; results seem to be doubtful</t>
  </si>
  <si>
    <t>Willen, A., Junestedt, C., Rodhe, L., Pell, M., Jonsson, H. 2017. Sewage sludge as fertiliser - environmental assessment of storage and land application options. Water Sci. Technol. 75(5): 1034-1050.</t>
  </si>
  <si>
    <t>out of topic; not slurry storage but slurry treatment</t>
  </si>
  <si>
    <t>no experimental data</t>
  </si>
  <si>
    <t>gas flows not provided</t>
  </si>
  <si>
    <t>Inclusion</t>
  </si>
  <si>
    <t>Remark</t>
  </si>
  <si>
    <t>Study</t>
  </si>
  <si>
    <t>n c</t>
  </si>
  <si>
    <t>n t</t>
  </si>
  <si>
    <t>n w</t>
  </si>
  <si>
    <t>Avg c</t>
  </si>
  <si>
    <t>Avg t</t>
  </si>
  <si>
    <t>Avg w</t>
  </si>
  <si>
    <t>Tracking of records</t>
  </si>
  <si>
    <t>Average</t>
  </si>
  <si>
    <t>Aim of studies (ER= generation of emisstion rate, comp=comparison between treatments, between storage covered and uncovered)</t>
  </si>
  <si>
    <t>not available</t>
  </si>
  <si>
    <t>Remarks regarding imit of detection for N2O</t>
  </si>
  <si>
    <t>Additional information on rainfall (mm)</t>
  </si>
  <si>
    <t>Weight according to measurement durations for the calculation of baseline emissions</t>
  </si>
  <si>
    <t>Storage system at farms/experimental facilities (identical characters denote identical systems</t>
  </si>
  <si>
    <t>Koppen-Geiger climate classification</t>
  </si>
  <si>
    <t>General remark 1</t>
  </si>
  <si>
    <t>General remark 2</t>
  </si>
  <si>
    <t>General remark 3</t>
  </si>
  <si>
    <t>Record number</t>
  </si>
  <si>
    <t>Reference</t>
  </si>
  <si>
    <t xml:space="preserve"> slurry was collected from a pit on a pig farm.</t>
  </si>
  <si>
    <t xml:space="preserve">permanently filled with occasiol almost emptying </t>
  </si>
  <si>
    <t>All the covering materials, with the exception of vegetable oil, were conditioned before the trial to accurately reproduce the real conditions of the farm tanks. In fact, covering materials, in real situations, are subjected to a variety of phenome (water/slurry imbibition and drying, volatile suspended solid and nitrogenous compound enrichment, compacting) that transform the surface layer.</t>
  </si>
  <si>
    <t>Recycled post–industrial, cross–link, closed– cell polyethylene foam cut into chips nomilly 1 cm dimension and then heat bonded combined with a biocover (reinforced, carbon black polyester, 850 g/m2placed over clinoptilolite Cs 400 at a rate of 5 kg/m2)</t>
  </si>
  <si>
    <t xml:space="preserve"> apart from straw crust</t>
  </si>
  <si>
    <t>10 kg of chopped straw (length 0.05 to 0.10 m) were added to each container at the start and an additiol 6 kg straw after partial emptying of the containers in spring.</t>
  </si>
  <si>
    <t>1. General characteristics of records</t>
  </si>
  <si>
    <t>3. Slurry characteristics</t>
  </si>
  <si>
    <t>4. Store characteristics</t>
  </si>
  <si>
    <t>6. Meteorological conditions</t>
  </si>
  <si>
    <t>7. Measuring methods applied</t>
  </si>
  <si>
    <t>5. Experimental conditions</t>
  </si>
  <si>
    <t>other</t>
  </si>
  <si>
    <t>excluded for the calculation of baseline emissions for N2O</t>
  </si>
  <si>
    <t>2. Main characteristics for filtering of records</t>
  </si>
  <si>
    <t>10000 animals, fattening pigs, breeding pigs, commercial farm</t>
  </si>
  <si>
    <t>52% raw manure (dairy cows, heifers) and 48% off-farm material, by volume. Off-farm material was composed mainly of (i) 75% food processing wastes (e.g. gelatin, chicken nuggets, dog food), and (ii) 25% fats, oils and grease which included waste vegetable oil/grease and dissolved air flotation waste from turkey slaughterhouses.</t>
  </si>
  <si>
    <t>Pig slurry collected from a pit below a fully slatted floor of a weaning house, and it was then left undisturbed during the following 6 days of trials.</t>
  </si>
  <si>
    <t>Sows and finishing pigs</t>
  </si>
  <si>
    <t>Manure and sludge in a 1:2 w/w mixture based on VS</t>
  </si>
  <si>
    <t>Grower/finisher</t>
  </si>
  <si>
    <t>Dairy manure collection pond</t>
  </si>
  <si>
    <t>Gutter cleaner of a beef cattle barn</t>
  </si>
  <si>
    <t>Slurry from piglets, with pH value adjusted</t>
  </si>
  <si>
    <t>Nursing sows</t>
  </si>
  <si>
    <t>Weaned piglets</t>
  </si>
  <si>
    <t>Lagoon 1</t>
  </si>
  <si>
    <t>Lagoon 2</t>
  </si>
  <si>
    <t>Lagoon 3</t>
  </si>
  <si>
    <t>Lagoon 4</t>
  </si>
  <si>
    <t>Fatteners; collected from an underfloor storage pit</t>
  </si>
  <si>
    <t>Dairy cows fed a mixture of corn silage, hailage (50% grass and 50% legumes), cereal grains, and dry hay.</t>
  </si>
  <si>
    <t>Breeding pigs fed a diet of cereal grains and corn (80%) and soybean (20%).</t>
  </si>
  <si>
    <t>Dairy cows M1 bedding consisting of sand</t>
  </si>
  <si>
    <t>Dairy cows M2 bedding consisting of shavings</t>
  </si>
  <si>
    <t>Dairy cows M3 bedding consisting of shavings</t>
  </si>
  <si>
    <t>Dairy cows M4 bedding consisting of shavings</t>
  </si>
  <si>
    <t>Dairy cows M5 bedding consisting of shavings</t>
  </si>
  <si>
    <t>Dairy cows M6 bedding consisting of shavings</t>
  </si>
  <si>
    <t>Dairy cows, sand bedding</t>
  </si>
  <si>
    <t>Dairy cows, wood shavings bedding</t>
  </si>
  <si>
    <t>D1 Dairy cows dry lot-parlor wash water</t>
  </si>
  <si>
    <t>D2 Dairy cows dry lot-parlor wash water</t>
  </si>
  <si>
    <t>D3 Dairy cows dry lot-parlor wash water</t>
  </si>
  <si>
    <t>D5 Dairy cows dry lot-parlor wash water</t>
  </si>
  <si>
    <t>D6 Dairy cows dry lot-parlor wash water and runoff</t>
  </si>
  <si>
    <t>D4 Dairy cows freestall-flush system from barn and parlor wash water</t>
  </si>
  <si>
    <t>Collection of lot runoff in wet seasons: wash water from the milking parlor and runoff from the open lots was retained in the wastewater pond to the east of the pens, and solid manure from the pens was composted in an area northwest of the facility.</t>
  </si>
  <si>
    <t>Liquid fraction, partly anaerobically digested</t>
  </si>
  <si>
    <t>Breeding and fattening pigs; storage before slurry treatment of 400 m3 with an intermittent speed stirring (7.5 kW)</t>
  </si>
  <si>
    <t>Solid-liquid separation by screw press</t>
  </si>
  <si>
    <t>Solid-liquid separation by centrifuge</t>
  </si>
  <si>
    <t>Raw slurry</t>
  </si>
  <si>
    <t>Raw slurry co-mingled with consumer wastes (food processing byproducts, industrial greases and oils, organic fraction of muncipal solids, etc.)</t>
  </si>
  <si>
    <t>AD (anaerobic digestion) effluent</t>
  </si>
  <si>
    <t>AD (anaerobic digestion)  effluent after solids-liquid separation</t>
  </si>
  <si>
    <t>0% inoculum</t>
  </si>
  <si>
    <t>5% inoculum</t>
  </si>
  <si>
    <t>10% inoculum</t>
  </si>
  <si>
    <t>15% inoculum</t>
  </si>
  <si>
    <t>20% inoculum</t>
  </si>
  <si>
    <t>25% inoculum</t>
  </si>
  <si>
    <t>Periodic mixing</t>
  </si>
  <si>
    <t>No mixing</t>
  </si>
  <si>
    <t>Addition of co-substrates</t>
  </si>
  <si>
    <t>Fattening pig production unit using wood shavings as bedding material</t>
  </si>
  <si>
    <t>Breeding-gestation farrowing facility</t>
  </si>
  <si>
    <t>removal of solids using a settling tank</t>
  </si>
  <si>
    <t>parlor wastewater</t>
  </si>
  <si>
    <t>tank completely emptied</t>
  </si>
  <si>
    <t>raw manure diluted with water to reach DM%</t>
  </si>
  <si>
    <t>flush system from barn and parlor wastewater</t>
  </si>
  <si>
    <t>solids separator (with partly failure over the measurement period)</t>
  </si>
  <si>
    <t>separated slurry (lab centrifuge)</t>
  </si>
  <si>
    <t>aerated slurry 1 (ﬁne bubbles)</t>
  </si>
  <si>
    <t>separated slurry 2 (farm sieve)</t>
  </si>
  <si>
    <t>aerated slurry 2 (surface aerator)</t>
  </si>
  <si>
    <t>dilute slurry 1/2</t>
  </si>
  <si>
    <t>dilute slurry 1/3</t>
  </si>
  <si>
    <t>slurry+NXR</t>
  </si>
  <si>
    <t>slurry+StalosonR</t>
  </si>
  <si>
    <t>slurry+BiosuperR</t>
  </si>
  <si>
    <t>left unaerated for the first 7 days (low impulse aeration)</t>
  </si>
  <si>
    <t>left unaerated for the remainig 9 days (low impulse aeration)</t>
  </si>
  <si>
    <t>Slurry temperature (°C)</t>
  </si>
  <si>
    <t>Remarks regarding slurry temperature</t>
  </si>
  <si>
    <t>Higher by 0.3°C than control</t>
  </si>
  <si>
    <t>Higher by 1.0°C than control</t>
  </si>
  <si>
    <t>Higher by 1.5°C than control</t>
  </si>
  <si>
    <t>Measured, not reported numerically</t>
  </si>
  <si>
    <t>As air temperature during measurements</t>
  </si>
  <si>
    <t>Air speed over the emitting surface (m s-1) (different heights over the surface are given in the papers)</t>
  </si>
  <si>
    <t>14.6 to 19.5</t>
  </si>
  <si>
    <t>Average of the range given in the paper</t>
  </si>
  <si>
    <t>4 to 10 L min-1</t>
  </si>
  <si>
    <t>su,wi</t>
  </si>
  <si>
    <t>Aarnink, A.J.A., Hoeksma, P., Ouwerkerk, E.N.J.v., Van Ouwerkerk, E.N.J., Verstegen, M.W.A., Hartog, L.A.d., Kempen, G.J.M.v., Metz, J.H.M. 1993. Factors affecting ammonium concentration in slurry from fattening pigs. In: (eds.). p.</t>
  </si>
  <si>
    <t>Aguerre, M.J., Wattiaux, M.A., Hunt, T., Lobos, N.E. 2012. Effect of nitrogen content and additional straw on changes in chemical composition, volatile losses, and ammonia emissions from dairy manure during long-term storage. J. Dairy Sci. 95(6): 3454-3466.</t>
  </si>
  <si>
    <t>Aguerre, M.J., Wattiaux, M.A., Powell, J.M. 2012. Emissions of ammonia, nitrous oxide, methane, and carbon dioxide during storage of dairy cow manure as affected by dietary forage-to-concentrate ratio and crust formation. J. Dairy Sci. 95(12): 7409-7416.</t>
  </si>
  <si>
    <t>Amon, B., Kryvoruchko, V., Amon, T. 2006. Influence of different methods of covering slurry stores on greenhouse gas and ammonia emissions. Int. Congr. Ser. 1293: 315-318.</t>
  </si>
  <si>
    <t>Amon, B., Kryvoruchko, V., Amon, T., Boxberger, J. 2005. Lagerung von Milchviehflüssigmist - Wirkung der Abdeckung auf NH3-, N2O- und CH4-Emissionen. Agrartechn. Fo. 11(4): 64–80.</t>
  </si>
  <si>
    <t>Amon, B., Kryvoruchko, V., Amon, T., Zechmeister-Boltenstern, S. 2006. Methane, nitrous oxide and ammonia emissions during storage and after application of dairy cattle slurry and influence of slurry treatment. Agr. Ecosyst. Environ. 112(2-3): 153-162.</t>
  </si>
  <si>
    <t>Amon, B., Kryvoruchko, V., Frohlich, M., Amon, T., Pollinger, A., Mosenbacher, I., Hausleitner, A. 2007. Ammonia and greenhouse gas emissions from a straw flow system for fattening pigs: Housing and manure storage. Livest. Sci. 112(3): 199-207.</t>
  </si>
  <si>
    <t>Amon, B., Kryvoruchko, V., Moitzi, G., Amon, T. 2006. Greenhouse gas and ammonia emission abatement by slurry treatment. Int. Congr. Ser. 1293: 295 – 298.</t>
  </si>
  <si>
    <t>Andriamanohiarisoamanana, F.J., Sakamoto, Y., Yamashiro, T., Yasui, S., Iwasaki, M., Ihara, I., Tsuji, O., Umetsu, K. 2015. Effects of handling parameters on hydrogen sulfide emission from stored dairy manure. J. Enviro.n Manage. 154: 110-116.</t>
  </si>
  <si>
    <t>Aneja, V.P., Bunton, B., Walker, J.T., Malik, B.P. 2001. Measurement and analysis of atmospheric ammonia emissions from anaerobic lagoons. Atmos Environ 35(11): 1949-1958.</t>
  </si>
  <si>
    <t>Aneja, V.P., Chauhan, J.P., Walker, J.T. 2000. Characterization of atmospheric ammonia emissions from swine waste storage and treatment lagoons. J. Geophys. Res.-Atmos. 105(D9): 11535-11545.</t>
  </si>
  <si>
    <t>Antezana, W., Ferrer, P., Cambra-Lopez, M., Estelles, F., Calvet, S. 2016. Ammonia emission quantification from pig slurry using acid wet traps: evaluation and optimization of measurement frequency. Water Air Soil Pollut. 227(8): 227: 277.</t>
  </si>
  <si>
    <t>Baldé, H., VanderZaag, A.C., Burtt, S.D., Wagner-Riddle, C., Evans, L., Gordon, R., Desjardins, R.L., MacDonald, J.D. 2018. Ammonia emissions from liquid manure storages are affected by anaerobic digestion and solid-liquid separation. Agric. Forest Meteorol.</t>
  </si>
  <si>
    <t>Balde, H., VanderZaag, A.C., Burtt, S., Evans, L., Wagner-Riddle, C., Desjardins, R.L., MacDonald, J.D. 2016. Measured versus modeled methane emissions from separated liquid dairy manure show large model underestimates. Agr. Ecosyst. Environ. 230: 261-270.</t>
  </si>
  <si>
    <t>Balde, H., VanderZaag, A.C., Burtt, S.D., Wagner-Riddle, C., Crolla, A., Desjardins, R.L., MacDonald, D.J. 2016. Methane emissions from digestate at an agricultural biogas plant. Bioresource Technol. 216: 914-922.</t>
  </si>
  <si>
    <t>Balsari, P., Airoldi, G., Dinuccio, E., Gioelli, F. 2007. Ammonia Emissions From Farmyard Manure Heaps and Slurry Stores - Effect of Environmental Conditions and Measuring Methods. Biosyst. Eng. 97(4): 456-463.</t>
  </si>
  <si>
    <t>Balsari, P., Dinuccio, E., Gioelli, F. 2006. A low cost solution for ammonia emission abatement from slurry storage. Int. Congr. Ser. 1293 323 – 326.</t>
  </si>
  <si>
    <t>Balsari, P., Dinuccio, E., Gioelli, F. 2013. A floating coverage system for digestate liquid fraction storage. Bioresource Technol. 134: 285-289.</t>
  </si>
  <si>
    <t>Balsari, P., Dinuccio, E., Santoro, E., Gioelli, F. 2008. Ammonia emissions from rough cattle slurry and from derived solid and liquid fractions applied to alfalfa pasture. Aust. J. Exp. Agric. 48(1-2): 198-201.</t>
  </si>
  <si>
    <t>Baral, K.R., Jego, G., Amon, B., Bol, R., Chantigny, M.H., Olesen, J.E., Petersen, S.O. 2018. Greenhouse gas emissions during storage of manure and digestates: Key role of methane for prediction and mitigation. Agr. Syst. 166: 26-35.</t>
  </si>
  <si>
    <t>Bastami, M.S.B., Jones, D.L., Chadwick, D.R. 2016. Reduction of Methane Emission during Slurry Storage by the Addition of Effective Microorganisms and Excessive Carbon Source from Brewing Sugar. J. Environ. Qual. 45(6): 2016-2022.</t>
  </si>
  <si>
    <t>Beline, F., Martinez, J., Chadwick, D., Guiziou, F., Coste, C.M. 1999. Factors affecting nitrogen transformations and related nitrous oxide emissions from aerobically treated piggery slurry. J. Agr. Eng. Res. 73(3): 235-243.</t>
  </si>
  <si>
    <t>Beline, F., Martinez, J., Marol, C., Guiraud, G. 1998. Nitrogen Transformations During Anaerobically Stored N-15-Labelled Pig Slurry. Bioresource Technol. 64(2): 83-88.</t>
  </si>
  <si>
    <t>Bell, M.W., Tang, Y.S., Dragosits, U., Flechard, C.R., Ward, P., Braban, C.F. 2016. Ammonia emissions from an anaerobic digestion plant estimated using atmospheric measurements and dispersion modelling. Waste Manage. 56: 113-124.</t>
  </si>
  <si>
    <t>Berg, W., Brunsch, R., Pazsiczki, I. 2006. Greenhouse gas emissions from covered slurry compared with uncovered during storage. Agr. Ecosyst. Environ. 112(2-3): 129-134.</t>
  </si>
  <si>
    <t>Berg, W., Pazsiczki, I. 2006. Mitigation of methane emissions during manure storage. Int. Congr. Ser. 1293 213 – 216.</t>
  </si>
  <si>
    <t>Berthiaume, P., Bigras-Poulin, M., Rousseau, A.N. 2005. Dynamic simulation model of nitrogen fluxes in pig housing and outdoor storage facilities. Biosyst. Eng. 92(4): 453-467.</t>
  </si>
  <si>
    <t>Bicudo, J.R., Clanton, C.J., Schmidt, D.R., Powers, W., Jacobson, L.D., Tengman, C.L. 2004. Geotextile covers to reduce odor and gas emissions from swine manure storage ponds. Appl. Eng. Agric. 20(1): 65-75.</t>
  </si>
  <si>
    <t>Bildsoe, P., Adamsen, A.P.S., Feilberg, A. 2012. Effect of low-dose liquid ozonation on gaseous emissions from pig slurry. Biosyst. Eng. 113(1): 86-93.</t>
  </si>
  <si>
    <t>Bittman, S., Sheppard, S.C., Hunt, D. 2017. Potential for mitigating atmospheric ammonia in Canada. Soil Use Manage. 33(2): 263-275.</t>
  </si>
  <si>
    <t>Bjorneberg, D.L., Leytem, A.B., Westermann, D.T., Griffiths, P.R., Shao, L., Pollard, M.J. 2009. Measurement of atmospheric ammonia, methane, and nitrous oxide at a concentrated dairy production facility in southern idaho using open-path FTIR spectrometry. Trans. ASABE 52(5): 1749-1756.</t>
  </si>
  <si>
    <t>Blanes-Vidal, V., Guardia, M., Dai, X.R., Nadimi, E.S. 2012. Emissions of NH3, CO2 and H2S during swine wastewater management: Characterization of transient emissions after air-liquid interface disturbances. Atmos Environ 54: 408-418.</t>
  </si>
  <si>
    <t>Blanes-Vidal, V., Hansen, M.N., Pedersen, S., Rom, H.B. 2008. Emissions of ammonia, methane and nitrous oxide from pig houses and slurry: Effects of rooting material, animal activity and ventilation flow. Agr. Ecosyst. Environ. 124(3-4): 237-244.</t>
  </si>
  <si>
    <t>Blanes-Vidal, V., Nadimi, E.S., Sommer, S.G. 2010. A comprehensive model to estimate the simultaneous release of acidic and basic gaseous pollutants from swine slurry under different scenarios. Chem Ecol 26(6): 425-444.</t>
  </si>
  <si>
    <t>Bluteau, C.V., Masse, D.I., Leduc, R. 2009. Ammonia emission rates from covered concrete manure tanks in Eastern Canada. T Asabe 52(5): 1733-1739.</t>
  </si>
  <si>
    <t>Borhan, M.S., Capareda, S.C., Mukhtar, S., Faulkner, W.B., McGee, R., Parnell, C.B. 2011. Greenhouse Gas Emissions from Ground Level Area Sources in Dairy and Cattle Feedyard Operations.  2(3): 303-329.</t>
  </si>
  <si>
    <t>Borhan, M.S., Capareda, S., Mukhtar, S., Faulkner, W.B., McGee, R., Parnell, C.B. 2011. Determining Seasonal Greenhouse Gas Emissions from Ground-Level Area Sources in a Dairy Operation in Central Texas. J. Air Waste Manage. 61(7): 786-795.</t>
  </si>
  <si>
    <t>Bosshard, C., Flisch, R., Mayer, J., Basler, S., Hersener, J.-L., Meier, U., Richner, W. 2010. Improving Nitrogen Efficiency via Slurry Treatment. Agrarforschung 1(10): 378-383.</t>
  </si>
  <si>
    <t>Botermans, J., Gustafsson, G., Jeppsson, K.-H., Brown, N., Rodhe, L. 2010. Measures to reduce ammonia emissions in pig production – Review. Uppsala, Sweden: Department of Rural Buildings, Swedish University of Agricultural Sciences, Alnarp Swedish Institute of Agricultural and Environmental Engineering, Uppsala.</t>
  </si>
  <si>
    <t>Broucek, J. 2017. Nitrous oxide production from cattle and swine manure. J. Anim. Behav. Biomete. 5(1): 13-19.</t>
  </si>
  <si>
    <t>Brown, H.A., Wagner-Riddle, C., Thurtell, G.W. 2002. Nitrous oxide flux from a solid dairy manure pile measured using a micrometeorological mass balance method. Nutr Cycl Agroecosys 62(1): 53-60.</t>
  </si>
  <si>
    <t>Brown, S., Kruger, C., Subler, S. 2008. Greenhouse gas balance for composting operations. J. Environ. Qual. 37(4): 1396-1410.</t>
  </si>
  <si>
    <t>Bussink, D.W. 1996. Ammonia volatilization from intensively managed dairy pastures. Wageningen, NL.</t>
  </si>
  <si>
    <t>Bussink, D.W., van Rotterdam-Los, A.M.D., Wenzl, W. 2012. Potential of biologically acidifying cow slurry to reduce NH3 emissions. Rapport.1422.N.11. Wageningen, The Netherlands: Nutrient Management Institute NMI.</t>
  </si>
  <si>
    <t>Cassel, T., Ashbaugh, L., Flocchini, R., Meyer, D. 2005. Ammonia emission factors for open-lot dairies: direct measurements and estimation by nitrogen intake. J. Air  Waste Manage. Assoc. 55(6): 826-833.</t>
  </si>
  <si>
    <t>Cassel, T., Ashbaugh, L., Flocchini, R., Meyer, D. 2005. Ammonia flux from open-lot dairies: development of measurement methodology and emission factors. J. Air  Waste Manage. Assoc. 55(6): 816-825.</t>
  </si>
  <si>
    <t>Chadwick, D., Sommer, S., Thorman, R., Fangueiro, D., Cardenas, L., Amon, B., Misselbrook, T. 2011. Manure management: Implications for greenhouse gas emissions. Anim. Feed Sci. Technol. 166-167: 514-531.</t>
  </si>
  <si>
    <t>Chianese, D.S., Rotz, C.A., Richard, T.L. 2009. Whole-farm greenhouse gas emissions: a review with application to a Pennsylvania dairy farm. Appl. Eng. Agric. 25(3): 431-442.</t>
  </si>
  <si>
    <t>Clanton, C.J., Schmidt, D.R., Nicolai, R.E., Jacobson, L.D., Goodrich, P.R., Janni, K.A., Bicudo, J.R. 2001. Geotextile fabric-straw manure storage covers for odor, hydrogen sulfide, and ammonia control. Appl. Eng. Agric. 17(6): 849-858.</t>
  </si>
  <si>
    <t>Clanton, C.J., Schmidt, D.R., Jacobson, L.D., Nicolai, R.E., Goodrich, P.R., Janni, K.A. 1999. Swine manure storage covers for odor control. Appl. Eng. Agric. 15(5): 567-572.</t>
  </si>
  <si>
    <t>Clark, O.G., Moehn, S., Edeogu, I., Price, J., Leonard, J. 2005. Manipulation of dietary protein and nonstarch polysaccharide to control swine manure emissions. J. Environ. Qual. 34(5): 1461-1466.</t>
  </si>
  <si>
    <t>Clemens, J., Bergmann, S., Vandre, R. 2002. Reduced ammonia emissions from slurry after self-acidification with organic supplements. Environ. Technol. 23(4): 429-435.</t>
  </si>
  <si>
    <t>Clemens, J., Trimborn, M., Weiland, P., Amon, B. 2006. Mitigation of greenhouse gas emissions by anaerobic digestion of cattle slurry. Agr. Ecosyst. Environ. 112(2-3): 171-177.</t>
  </si>
  <si>
    <t>Cocolo, G., Hjorth, M., Zarebska, A., Provolo, G. 2016. Effect of acidification on solid-liquid separation of pig slurry. Biosyst. Eng. 143: 20-27.</t>
  </si>
  <si>
    <t>Conn, K.L., Topp, E., Lazarovits, G. 2007. Factors influencing the concentration of volatile fatty acids, ammonia, and other nutrients in stored liquid pig manure. J. Environ. Qual. 36(2): 440-447.</t>
  </si>
  <si>
    <t>Coppolecchia, D., Gardoni, D., Baldini, C., Borgonovo, F., Guarino, M. 2015. The influence on biogas production of three slurry-handling systems in dairy farms. J Agric Eng 46(1): 30-35.</t>
  </si>
  <si>
    <t>Craggs, R., Park, J., Heubeck, S. 2008. Methane emissions from anaerobic ponds on a piggery and a dairy farm in New Zealand. Aust J Exp Agr 48(1-2): 142-146.</t>
  </si>
  <si>
    <t>Dai, X.R., Blanes-Vidal, V. 2013. Emissions of ammonia, carbon dioxide, and hydrogen sulfide from swine wastewater during and after acidification treatment: Effect of pH, mixing and aeration. J. Environ. Manage. 115: 147-154.</t>
  </si>
  <si>
    <t>Dai, X.R., Saha, C.K., Ni, J.Q., Heber, A.J., Blanes-Vidal, V., Dunn, J.L. 2015. Characteristics of pollutant gas releases from swine, dairy, beef, and layer manure, and municipal wastewater. Water Res 76: 110-119.</t>
  </si>
  <si>
    <t>Dammgen, U., Amon, B., Hutchings, N.J., Haenel, H.D., Rosemann, C. 2012. Data sets to assess methane emissions from untreated cattle and pig slurry and solid manure storage systems in the German and Austrian emission inventories. Landbauforschung 62(1-2): 1-19.</t>
  </si>
  <si>
    <t>Daniel-Gromke, J., Liebetrau, J., Denysenko, V., Krebs, C. 2015. Digestion of bio-waste - GHG emissions and mitigation potential. Energy Sustain. Soc. 5(1).</t>
  </si>
  <si>
    <t>De Bode, M.J.C. 1991. Odour and ammonia emissions from manure storage. In: Nielsen, V. C., Voorburg, J. H., L'Hermite, P., (eds.). Livestock Farming. London, England: Elsevier Applied Science. pp 59-66.</t>
  </si>
  <si>
    <t>DeSutter, T.M., Ham, J.M. 2005. Lagoon-biogas emissions and carbon balance estimates of a swine production facility. J. Environ. Qual. 34(1): 198-206.</t>
  </si>
  <si>
    <t>De Vries, J.W., Groenestein, C.M., De Boer, I.J.M. 2012. Environmental consequences of processing manure to produce mineral fertilizer and bio-energy. J Environ Manage 102: 173-183.</t>
  </si>
  <si>
    <t>Dennehy, C., Lawlor, P.G., Jiang, Y., Gardiner, G.E., Xie, S.H., Nghiem, L.D., Zhan, X.M. 2017. Greenhouse gas emissions from different pig manure management techniques: a critical analysis. Front. Env. Sci. Eng. 11(3).</t>
  </si>
  <si>
    <t>Dewes, T. 1996. Effect of pH, temperature, amount of litter and storage density on ammonia emissions from stable manure. J. Agric. Sci. 127: 501-509.</t>
  </si>
  <si>
    <t>Dinuccio, E., Balsari, P., Gioelli, F. 2015. Reduction of gaseous emission from pig slurry storage tanks by different covering materials. 16th RAMIRAN International Conference. 8-10 September 2015, Hamburg Germany.</t>
  </si>
  <si>
    <t>Dinuccio, E., Berg, W., Balsari, P. 2008. Gaseous emissions from the storage of untreated slurries and the fractions obtained after mechanical separation. Atmos. Environ. 42(10): 2448-2459.</t>
  </si>
  <si>
    <t>Dinuccio, E., Berg, W., Balsari, P. 2011. Effects of mechanical separation on GHG and ammonia emissions from cattle slurry under winter conditions. Anim. Feed Sci. Technol. 166-67: 532-538.</t>
  </si>
  <si>
    <t>Dinuccio, E., Gioelli, F., Balsari, P., Dorno, N. 2012. Ammonia losses from the storage and application of raw and chemo-mechanically separated slurry. Agr. Ecosyst. Environ. 153: 16-23.</t>
  </si>
  <si>
    <t>DLG. 2005. Hexa Cover ApS Emissionsminderung von Geruch und Ammoniak. Abdecksystem für Güllebehälter -DLG Prüfbericht 5451 F.</t>
  </si>
  <si>
    <t>Döhler, H., Eurich-Menden, B., Dämmgen, U., Osterburg, B., Lüttich, M.B.A., Berg, W., Brunsch, R. 2002. BMVEL/UBA-Ammoniak-Emissionsinventar der deutschen Landwirtschaft und Minderungsszenarien bis zum Jahre 2010. Forschungsbericht 299 42 256/02. Texte 05/02. Berlin, Germany: Umweltbundesamt.</t>
  </si>
  <si>
    <t>Döhler, H., Eurich-Menden, B., Rössler, R., Vandré, R., Wulf, S. 2011. Systematische Kosten-Nutzen-Analyse von Minderungsmaßnahmen für Ammoniakemissionen in der Landwirtschaft für nationale Kostenabschätzungen. Forschungskennzahl 312 01 287UBA-FB 001527. Berlin, Germany: Umweltbundesamt.</t>
  </si>
  <si>
    <t>Dong, H.M., Zhu, Z.P., Zhou, Z.K., Xin, H.W., Chen, Y.X. 2011. Greenhouse gas emissions from swine manure stored at different stack heights. Anim. Feed Sci. Technol. 166-67: 557-561.</t>
  </si>
  <si>
    <t>Dore, C.J., Jones, B.M.R., Scholtens, R., in't Veld, J.W.H.H., Burgess, L.R., Phillips, V.R. 2004. Measuring ammonia emission rates from livestock buildings and manure stores - part 2: Comparative demonstrations of three methods on the farm. Atmos. Environ. 38(19): 3017-3024.</t>
  </si>
  <si>
    <t>Eerden, L.J.M.v.d., Visser, P.H.B.d., Dijk, C.J.v., van der Eerden, L.J.M., de Visser, P.H.B., van Dijk, C.J., Hoek, K.W.v.d., Erisman, J.W., Smeulders, S., Wisniewski, J.R., Wisniewski, J. 1998. Risk of damage to crops in the direct neighbourhood of ammonia sources. Proceedings of the First International Nitrogen Conference. Noordwijkerhout, Netherlands, 23-27 March 1998.  102(Supp 1): 49-53.</t>
  </si>
  <si>
    <t>Ellersiek, H.H. 2005. Der passende Deckel für Ihren „Güllepott". top agrar 4: 13-17.</t>
  </si>
  <si>
    <t>El-Mashad, H.M., Zhang, R., Arteaga, V., Rumsey, T., Mitloehner, F.M. 2011. Volatile fatty acids and alcohols production during anaerobic storage of dairy manure. Trans. ASABE 54(2): 599-607.</t>
  </si>
  <si>
    <t>Eriksen, J., Adamsen, A.P.S., Norgaard, J.V., Poulsen, H.D., Jensen, B.B., Petersen, S.O. 2010. Emissions of Sulfur-Containing Odorants, Ammonia, and Methane from Pig Slurry: Effects of Dietary Methionine and Benzoic Acid. J. Environ. Qual. 39(3): 1097-1107.</t>
  </si>
  <si>
    <t>Eriksen, J., Andersen, A.J., Poulsen, H.V., Adamsen, A.P.S., Petersen, S.O. 2012. Sulfur turnover and emissions during storage of cattle slurry: effects of acidification and sulfur addition. J Environ Qual 41(5): 1633-1641.</t>
  </si>
  <si>
    <t>Eriksen, J., Nørgaard, J.V., Poulsen, H.D., Poulsen, H.V., Jensen, B.B., Petersen, S.O. 2014. Effects of Acidifying Pig Diets on Emissions of Ammonia, Methane, and Sulfur from Slurry during Storage. J. Environ. Qual. 43(6): 2086-2095.</t>
  </si>
  <si>
    <t>Eriksen, J., Sorensen, P., Eisgaard, L. 2008. The fate of sulfate in acidified pig slurry during storage and following application to cropped soil. J. Environ. Qual. 37(1): 280-286.</t>
  </si>
  <si>
    <t>Estermann, B.L., Sutter, F., Schlegel, P.O., Erdin, D., Wettstein, H.R., Kreuzer, M. 2002. Effect of calf age and dam breed on intake, energy expenditure, and excretion of nitrogen, phosphorus, and methane of beef cows with calves. J. Anim. Sci. 80(4): 1124-1134.</t>
  </si>
  <si>
    <t>Fangueiro, D., Coutinho, J., Chadwick, D., Moreira, N., Trindade, H. 2008. Effect of cattle slurry separation on greenhouse gas and ammonia emissions during storage. J. Environ. Qual. 37(6): 2322-2331.</t>
  </si>
  <si>
    <t>Fangueiro, D., Hjorth, M., Gioelli, F. 2015. Acidification of animal slurry– a review. J. Environ. Manage. 149(0): 46-56.</t>
  </si>
  <si>
    <t>Fangueiro, D., Ribeiro, H., Coutinho, J., Cardenas, L., Trindade, H., Cunha-Queda, C., Vasconcelos, E., Cabral, F. 2010. Nitrogen mineralization and CO2 and N2O emissions in a sandy soil amended with original or acidified pig slurries or with the relative fractions. Biol. Fertil. Soils 46(4): 383-391.</t>
  </si>
  <si>
    <t>Fangueiro, D., Ribeiro, H., Vasconcelos, E., Coutinho, J., Cabral, F. 2009. Treatment by acidification followed by solid-liquid separation affects slurry and slurry fractions composition and their potential of N mineralization. Bioresource Technol. 100(20): 4914-4917.</t>
  </si>
  <si>
    <t>Fangueiro, D., Surgy, S., Coutinho, J., Vasconcelos, E. 2013. Impact of cattle slurry acidification on carbon and nitrogen dynamics during storage and after soil incorporation. J. Plant Nutr. Soil Sci. 176(4): 540-550.</t>
  </si>
  <si>
    <t>Ferm, M., Marcinkowski, T., Kieronczyk, M., Pietrzak, S. 2005. Measurements of ammonia emissions from manure storing and spreading stages in Polish commercial farms. Atmos. Environ. 39(37): 7106-7113.</t>
  </si>
  <si>
    <t>Flesch, T.K., Harper, L.A., Powell, J.M., Wilson, J.D. 2009. Inverse-dispersion calculation of ammonia emissions from Wisconsin dairy farms. Trans. ASABE 52(1): 253–265.</t>
  </si>
  <si>
    <t>VanderZaag, A.C., Flesch, T.K., Desjardins, R.L., Baldé, H., Wright, T. 2014. Measuring methane emissions from two dairy farms: Seasonal and manure-management effects. Agric. For. Meteorol. 194: 259–267.</t>
  </si>
  <si>
    <t>Flesch, T.K., Verge, X.P.C., Desjardins, R.L., Worth, D. 2013. Methane emissions from a swine manure tank in western Canada. Can. J. Anim. Sci. 93(1): 159-169.</t>
  </si>
  <si>
    <t>Gao, Z.L., Desjardins, R.L., van Haarlem, R.P., Flesch, T.K. 2008. Estimating Gas Emissions from Multiple Sources Using a Backward Lagrangian Stochastic Model. J. Air Waste Manage. 58(11): 1415-1421.</t>
  </si>
  <si>
    <t>Gay, S.W., Schmidt, D.R., Clanton, C.J., Janni, K.A., Jacobson, L.D., Weisberg, S. 2003. Odor, total reduced sulfur, and ammonia emissions from animal housing facilities and manure storage units in Minnesota. Appl. Eng. Agric. 19(3): 347-360.</t>
  </si>
  <si>
    <t>Gerber, P.J., Hristov, A.N., Henderson, B., Makkar, H., Oh, J., Lee, C., Meinen, R., Montes, F., Ott, T., Firkins, J., Rotz, A., Dell, C., Adesogan, A.T., Yang, W.Z., Tricarico, J.M., Kebreab, E., Waghorn, G., Dijkstra, J., Oosting, S. 2013. Technical options for the mitigation of direct methane and nitrous oxide emissions from livestock: a review. Animal 7: 220-234.</t>
  </si>
  <si>
    <t>Gioelli, F., Dinuccio, E., Balsari, P. 2011. Residual biogas potential from the storage tanks of non-separated digestate and digested liquid fraction. Bioresource Technol. 102(22): 10248-10251.</t>
  </si>
  <si>
    <t>Grant, R.H., Boehm, M.T. 2015. Manure ammonia and hydrogen sulfide emissions from a Western dairy storage basin. 44(1): 127-136.</t>
  </si>
  <si>
    <t>Grant, R.H., Boehm, M.T., Bogan, B.W. 2015. Methane and carbon dioxide emissions from manure storage facilities at two free-stall dairies. Agric. Forest Meteorol. 213: 102-113.</t>
  </si>
  <si>
    <t>Grant, R.H., Boehm, M.T., Lawrence, A.F., Heber, A.J. 2013. Ammonia emissions from anaerobic treatment lagoons at sow and finishing farms in Oklahoma. Agric. For. Meteorol. 180: 203-210.</t>
  </si>
  <si>
    <t>Grant, R.H., Boehm, M.T., Heber, A.J. 2016. Ammonia emissions from anaerobic waste lagoons at pork production operations: Influence of climate. Agric. For. Meteorol. 228: 73-84.</t>
  </si>
  <si>
    <t>Gregorich, E.G., Rochette, P., Vandenbygaart, A.J., Angers, D.A. 2005. Greenhouse gas contributions of agricultural soils and potential mitigation practices in Eastern Canada. Soil Tillage Res. 83(1): 53-72.</t>
  </si>
  <si>
    <t>Guarino, A., Fabbri, C., Brambilla, M., Valli, L., Navarotto, P. 2006. Evaluation of simplified covering systems to reduce gaseous emissions from livestock manure storage. Trans. ASABE 49(3): 737-747.</t>
  </si>
  <si>
    <t>Guingand, N. 2002. Ammonia emission during pig slurry storage : laboratory and pit results (in French). Journées Recherche Porcine 34: 161-166.</t>
  </si>
  <si>
    <t>Guingand, N., Quiniou, N., Courboulay, V. 2010. Comparison of ammonia and greenhouse gas emissions from fattening pigs kept either on partially slatted floor in cold conditions or on fully slatted floor in thermoneutral conditions. J. Rech. Porc. 42: 277–284.</t>
  </si>
  <si>
    <t>Gustafsson, G. 2009. Air leakage and ammonia emissions from covered slurry storage tanks. In: Briese, A., Clauss, M., Springorum, A., Hartung, J., (eds.). Vechta, Germany. p 871-874.</t>
  </si>
  <si>
    <t>Habetwold, J., Gordon, R.J., Wood, J.D., Wagner-Riddle, C., VanderZaag, A.C., Dunfield, K.E. 2017. Dairy Manure Total Solid Levels Impact CH4 Flux and Abundance of Methanogenic Archaeal Communities. J. Environ. Qual. 46(1): 232-236.</t>
  </si>
  <si>
    <t>Haeussermann, A., Hartung, E., Gallmann, E., Jungbluth, T. 2006. Influence of season, ventilation strategy, and slurry removal on methane emissions from pig houses. Agr. Ecosyst. Environ. 112(2-3): 115-121.</t>
  </si>
  <si>
    <t>Hafner, S.D., Montes, F., Rotz, C.A. 2013. The role of carbon dioxide in emission of ammonia from manure. Atmos. Environ. 66: 63-71.</t>
  </si>
  <si>
    <t>Häni, C., Kupper, T., Jocher, M., Neftel, A., Sintermann, J. 2012. Amendment of biochar to slurry: a possibility to mitigate ammonia emissions. In: Hassouna, M., Guingand, N., (eds.). Saint-Malo, France. p 126-129.</t>
  </si>
  <si>
    <t>Hansen, M.N., Henriksen, K., Sommer, S.G. 2006. Observations of production and emission of greenhouse gases and ammonia during storage of solids separated from pig slurry: Effects of covering. Atmos. Environ. 40(22): 4172-4181.</t>
  </si>
  <si>
    <t>Hansen, R.R., Nielsen, D.A., Schramm, A., Nielsen, L.P., Revsbech, N.P., Hansen, M.N. 2009. Greenhouse Gas Microbiology in Wet and Dry Straw Crust Covering Pig Slurry. J. Environ. Qual. 38(3): 1311-1319.</t>
  </si>
  <si>
    <t>Hansen, T.L., Sommer, S.G., Gabriel, S., Christensen, T.H. 2006. Methane Production During Storage of Anaerobically Digested Municipal Organic Waste. J. Environ. Qual. 35(3): 830-836.</t>
  </si>
  <si>
    <t>Hanserud, O.S., Lyng, K.A., De Vries, J.W., Ogaard, A.F., Brattebo, H. 2017. Redistributing Phosphorus in Animal Manure from a Livestock-Intensive Region to an Arable Region: Exploration of Environmental Consequences. Sustainability 9(4).</t>
  </si>
  <si>
    <t>Harper, L.A., Sharpe, R.R., Parkin, T.B. 2000. Gaseous nitrogen emissions from anaerobic swine lagoons: Ammonia, nitrous oxide, and dinitrogen gas. J. Environ. Qual. 29(4): 1356-1365.</t>
  </si>
  <si>
    <t>Harper, L.A., Sharpe, R.R., Parkin, T.B., De Visscher, A., van Cleemput, O., Byers, F.M. 2004. Nitrogen cycling through swine production systems: Ammonia, dinitrogen, and nitrous oxide emissions. J. Environ. Qual. 33(4): 1189-1201.</t>
  </si>
  <si>
    <t xml:space="preserve">Heber, A.J., Ni, J.Q., Lim, T.T., Diehl, C.A., Sutton, A.L., Duggirala, R.K., Haymore, B.L., Kelly, D.T., Adamchuk, V.I. 2000. Effect of a manure additive on ammonia emission from swine finishing buildings. Trans. ASAE 43(6): 1895-1902.
</t>
  </si>
  <si>
    <t>Hensen, A., Groot, T.T., van den Bulk, W.C.M., Vermeulen, A.T., Olesen, J.E., Schelde, K. 2006. Dairy farm CH4 and N2O emissions, from one square metre to the full farm scale. Agr. Ecosyst. Environ. 112(2-3): 146-152.</t>
  </si>
  <si>
    <t>Hersener, J.-L., Meier, U., Dinkel, F. 2002. Ammoniakemissionen aus Gülle und deren Minderungsmassnahmen unter besonderer Berücksichtigung der Vergärung. Bundesamt für Energie, BFE Bern.</t>
  </si>
  <si>
    <t>Hill, R.A., Smith, K., Russell, K., Misselbrook, T., Brookman, S. 2008. Emissions of ammonia from weeping wall stores and earth-banked lagoons determined using passive sampling and atmospheric dispersion modelling. J. Atmos. Chem. 59(2): 83-98.</t>
  </si>
  <si>
    <t>Hjorth, M., Cocolo, G., Jonassen, K., Abildgaard, L., Sommer, S.G. 2015. Continuous in-house acidification affecting animal slurry composition. Biosyst. Eng. 132: 56-60.</t>
  </si>
  <si>
    <t>Hjorth, M., Nielsen, A.M., Nyord, T., Hansen, M.N., Nissen, P., Sommer, S.G. 2009. Nutrient value, odour emission and energy production of manure as influenced by anaerobic digestion and separation. Agron. Sustain. Dev. 29(2): 329-338.</t>
  </si>
  <si>
    <t>Hobbs, P.J., Misselbrook, T.H., Cumby, T.R. 1999. Production and Emission of Odours and Gases From Ageing Pig Waste. J. Agr. Eng. Res. 72(3): 291-298.</t>
  </si>
  <si>
    <t>Hoff, S.J., Bundy, D.S., Nelson, M.A., Zelle, B.C., Jacobson, L.D., Heber, A.J., Ni, J.Q., Zhang, Y.H., Koziel, J.A., Beasley, D.B. 2006. Emissions of ammonia, hydrogen sulfide, and odor before, during, and after slurry removal from a deep-pit swine finisher. J. Air Waste Manage. 56(5): 581-590.</t>
  </si>
  <si>
    <t>Holly, M.A., Larson, R.A. 2017. Effects of manure storage additives on manure composition and greenhouse gas and ammonia emissions. Trans. ASABE 60(2): 449-456.</t>
  </si>
  <si>
    <t>Holly, M.A., Larson, R.A. 2017. Thermochemical Conversion of Biomass Storage Covers to Reduce Ammonia Emissions from Dairy Manure. Water Air Soil Pollut. 228(11).</t>
  </si>
  <si>
    <t>Holly, M.A., Larson, R.A., Powell, J.M., Ruark, M.D., Aguirre-Villegas, H. 2017. Greenhouse gas and ammonia emissions from digested and separated dairy manure during storage and after land application. Agr. Ecosyst. Environ. 239: 410-419.</t>
  </si>
  <si>
    <t>Hörnig, G., Turk, M., Wanka, U. 1999. Slurry covers to reduce ammonia emission and odour nuisance. J. Agr. Eng. Res. 73(2): 151-157.</t>
  </si>
  <si>
    <t>Hou, Y., Velthof, G.L., Oenema, O. 2015. Mitigation of ammonia, nitrous oxide and methane emissions from manure management chains: a meta-analysis and integrated assessment. Glob. Change Biol. 21(3): 1293-1312.</t>
  </si>
  <si>
    <t>Howard, C., Sutton, M.A., Oenema, O., Bittman, S. 2015. Costs of ammonia Abatement: summary, conclusions and policy context. In: Reis, S., Howard, C., Sutton, M. A., (eds.). Costs of ammonia abatement and the climate co-benefits. Springer Netherlands. pp 263-279.</t>
  </si>
  <si>
    <t>Hrad, M., Piringer, M., Huber-Humer, M. 2015. Determining methane emissions from biogas plants - Operational and meteorological aspects. Bioresource Technol. 191: 234-243.</t>
  </si>
  <si>
    <t>Husted, S. 1994. Seasonal-Variation in Methane Emission from Stored Slurry and Solid Manures. J. Environ. Qual. 23(3): 585-592.</t>
  </si>
  <si>
    <t>Huther, L., Schuchardt, F., Willke, T. 1997. Emissions of ammonia and greenhouse gases during storage and composting of animal manures. In: Voermans, J. A. M., Monteny, G. J., (eds.). Ammonia and odour emissions from animal production facilities, Proceedings of the International Symposium. Research Station for Pig Husbandry (PV),. Rosmalen. p 327-334.</t>
  </si>
  <si>
    <t>James, K.M., Blunden, J., Rumsey, I.C., Aneja, V.P. 2012. Characterizing ammonia emissions from a commercial mechanically ventilated swine finishing facility and an anaerobic waste lagoon in North Carolina. Atmos. Pollut. Res. 3(3): 279-288.</t>
  </si>
  <si>
    <t>Jarret, G., Cerisuelo, A., Peu, P., Martinez, J., Dourmad, J.Y. 2012. Impact of pig diets with different fibre contents on the composition of excreta and their gaseous emissions and anaerobic digestion. Agr. Ecosyst. Environ. 160: 51-58.</t>
  </si>
  <si>
    <t>Jarret, G., Martinez, J., Dourmad, J.Y. 2011. Effect of biofuel co-products in pig diets on the excretory patterns of N and C and on the subsequent ammonia and methane emissions from pig effluent. Animal 5(4): 622-631.</t>
  </si>
  <si>
    <t>Jarret, G., Martinez, J., Dourmad, J.Y. 2011. Pig feeding strategy coupled with effluent management - fresh or stored slurry, solid phase separation - on methane potential and methane conversion factors during storage. Atmos. Environ. 45(34): 6204-6209.</t>
  </si>
  <si>
    <t>Jarvis, S.C., Ledgard, S. 2002. Ammonia Emissions From Intensive Dairying: a Comparison of Contrasting Systems in the United Kingdom and New Zealand. Agr. Ecosyst. Environ. 92(1): 83-92.</t>
  </si>
  <si>
    <t>Jayasundara, S., Appuhamy, J.A.D.R.N., Kebreab, E., Wagner-Riddle, C. 2016. Methane and nitrous oxide emissions from Canadian dairy farms and mitigation options: An updated review. Can. J. Anim. Sci. 96(3): 306-331.</t>
  </si>
  <si>
    <t>Jungbluth, T., Hartung, E., Brose, G. 2001. Greenhouse gas emissions from animal houses and manure stores. Nutr. Cycl. Agroecosyst. 60(1-3): 133-145.</t>
  </si>
  <si>
    <t>Kaharabata, S.K., Schuepp, P.H., Desjardins, R.L. 1998. Methane emissions from aboveground open manure slurry tanks. Glob. Biogeochem. Cycle 12(3): 545-554.</t>
  </si>
  <si>
    <t>Kai, P., Pedersen, P., Jensen, J.E., Hansen, M.N., Sommer, S.G. 2008. A whole-farm assessment of the efficacy of slurry acidification in reducing ammonia emissions. Eur. J. Agron. 28(2): 148-154.</t>
  </si>
  <si>
    <t>Kariyapperuma, K.A., Johannesson, G., Maldaner, L., VanderZaag, A., Gordon, R., Wagner-Riddle, C. 2017. Year-round methane emissions from liquid dairy manure in a cold climate reveal hysteretic pattern. Agric. For. Meteorol.</t>
  </si>
  <si>
    <t xml:space="preserve">Kellems, R.O., Miner, J.R., Church, D.C. 1979. Effect ofration, waste composition and length of storage on the volatilization of ammonia, hydrogen sulfide and odors from cattle waste. J. Anim. Sci. 48(3): 436-445.
</t>
  </si>
  <si>
    <t>Kerebel, A., Cassidy, R., Jordan, P., Holden, N.M. 2013. Farmer perception of suitable conditions for slurry application compared with decision support system recommendations. Agr. Syst. 120: 49-60.</t>
  </si>
  <si>
    <t>Kerebel, A., Holden, N.M. 2016. The relationship between farmer opinion of suitable conditions for nutrient application, soil moisture deficit and weather. Soil Use. Manage. 32(4): 613-622.</t>
  </si>
  <si>
    <t>Khan, R.Z., Muller, C., Sommer, S.G. 1997. Micrometeorological mass balance technique for measuring CH4 emission from stored cattle slurry. Biol. Fert. Soils. 24(4): 442-444.</t>
  </si>
  <si>
    <t>Kim, J.H., Williams, A.G., Phillips, V.R. 1999. A simple, controllable, non-point source of gaseous ammonia, for use in field experiments. Environ. Technol. 20(3): 239-247.</t>
  </si>
  <si>
    <t>Klevenhusen, F., Bernasconi, S.M., Kreuzer, M., Soliva, C.R. 2010. Experimental validation of the Intergovernmental Panel on Climate Change default values for ruminant-derived methane and its carbon-isotope signature. Anim. Prod. Sci. 50(3): 159-167.</t>
  </si>
  <si>
    <t>Klevenhusen, F., Kreuzer, M., Soliva, C.R. 2011. Enteric and manure-derived methane and nitrogen emissions as well as metabolic energy losses in cows fed balanced diets based on maize, barley or grass hay. Animal 5(3): 450-461.</t>
  </si>
  <si>
    <t>Koirala, K., Ndegwa, P.M., Joo, H.S., Frear, C., Stockle, C.O., Harrison, J.H. 2013. Impact of Anaerobic Digestion of Liquid Dairy Manure on Ammonia Volatilization Process. Trans. ASABE 56(5): 1959-1966.</t>
  </si>
  <si>
    <t>Krause, M., Hartung, E. 2002. Ammonia measurements above slurry lagoons. Landtechnik 57(1): 30-39a.</t>
  </si>
  <si>
    <t>Kresse, A.D. 2008. Minderung der Methan-, Ammoniak- und Lachgasemissionen aus Schweinemastställen durch Flüssigmistbelüftung. Hohe  Landwirtschaftliche  Fakultät. Rheinische Friedrich-Wilhelms-Universität</t>
  </si>
  <si>
    <t>Kreuzer, M., Machmuller, A., Verstegen, M.W.A., Hartog, L.A.d., Kempen, G.J.M.v., Metz, J.H.M. 1993. Reduction of gaseous nitrogen emission from pig manure by increasing the level of bacterially fermentable substrates in the ration. In: (eds.). p 151-156.</t>
  </si>
  <si>
    <t>Krober, T.F., Kulling, D.R., Menzi, H., Sutter, F., Kreuzer, M. 2000. Quantitative Effects of Feed Protein Reduction and Methionine on Nitrogen Use by Cows and Nitrogen Emission From Slurry. J. Dairy Sci. 83(12): 2941-2951.</t>
  </si>
  <si>
    <t>roodsma, W., Tveld, J., Scholtens, R. 1993. Ammonia emission and its reduction from cubicle houses by flushing. Livest. Prod. Sci. 35(3-4): 293-302.</t>
  </si>
  <si>
    <t>Kulling, D.R., Dohme, F., Menzi, H., Sutter, F., Lischer, P., Kreuzer, M. 2002. Methane emissions of differently fed dairy cows and corresponding methane and nitrogen emissions from their manure during storage. Environ. Monit. Ass. 79(2): 129-150.</t>
  </si>
  <si>
    <t>Kulling, D.R., Menzi, H., Krober, T.F., Neftel, A., Sutter, F., Lischer, P., Kreuzer, M. 2001. Emissions of ammonia, nitrous oxide and methane from different types of dairy manure during storage as affected by dietary protein content. J. Agric. Sci. 137: 235-250.</t>
  </si>
  <si>
    <t>Kulling, D.R., Menzi, H., Sutter, F., Lischer, P., Kreuzer, M. 2003. Ammonia, nitrous oxide and methane emissions from differently stored dairy manure derived from grass- and hay-based rations. Nutr. Cycl. Agroecosyst. 65(1): 13-22.</t>
  </si>
  <si>
    <t>Kupper, T., Bonjour, C., Menzi, H. 2015. Evolution of farm and manure management and their influence on ammonia emissions from agriculture in Switzerland between 1990 and 2010. Atmos. Environ. 103(0): 215-221.</t>
  </si>
  <si>
    <t>Lague, C., Gaudet, E., Agnew, J., Fonstad, T.A. 2005. Greenhouse gas emissions from liquid swine manure storage facilities in Saskatchewan. Trans. ASAE 48(6): 2289-2296.</t>
  </si>
  <si>
    <t>Laubach, J., Heubeck, S., Pratt, C., Woodward, K.B., Guieysse, B., van der Weerden, T.J., Chung, M.L., Shilton, A.N., Craggs, R.J. 2015. Review of greenhouse gas emissions from the storage and land application of farm dairy effluent. N. Z. J. Agric. Res. 58(2): 203-233.</t>
  </si>
  <si>
    <t>Le Riche, E.L., VanderZaag, A.C., Wood, J.D., Wagner-Riddle, C., Dunfield, K., Ngwabie, N.M., McCabe, J., Gordon, R.J. 2016. Greenhouse gas emissions from stored dairy slurry from multiple farms. J. Environ. Qual. 45(6): 1822-1828.</t>
  </si>
  <si>
    <t>Leick, B.C. 2003. Emission von Ammoniak (NH3) und Lachgas (N2O) von landwirtschaftlich genutzten Böden in Abhängigkeit von produktionstechnischen Maßnahmen. Fakultät Agrarwissenschaften der Universität Hohenheim.</t>
  </si>
  <si>
    <t>Leytem, A.B., Bjorneberg, D.L., Koehn, A.C., Moraes, L.E., Kebreab, E., Dungan, R.S. 2017. Methane emissions from dairy lagoons in the western United States. J. Dairy Sci. 100(8): 6785-6803.</t>
  </si>
  <si>
    <t>Leytem, A.B., Dungan, R.S., Bjorneberg, D.L., Koehn, A.C. 2011. Emissions of Ammonia, Methane, Carbon Dioxide, and Nitrous Oxide from Dairy Cattle Housing and Manure Management Systems. J Environ Qual 40(5): 1383-1394.</t>
  </si>
  <si>
    <t>Leytem, A.B., Dungan, R.S., Bjorneberg, D.L., Koehn, A.C. 2013. Greenhouse gas and ammonia emissions from an open-freestall dairy in Southern Idaho. J. Environ. Qual. 42(1): 10-20.</t>
  </si>
  <si>
    <t>Leytem, A.B., Bjorneberg, D.L., Rotz, C.A., Moraes, L.E., Kebreab, E., Dungan, R.S. 2018. Ammonia Emissions from Dairy Lagoons in the Western U.S. Trans. ASABE 61(3): 1001-1015.</t>
  </si>
  <si>
    <t>Liu, Z., Powers, W., Liu, H. 2013. Greenhouse gas emissions from swine operations: Evaluation of the Intergovernmental Panel on Climate Change approaches through meta-analysis. J. Anim. Sc.i 91(8): 4017-4032.</t>
  </si>
  <si>
    <t xml:space="preserve">Loyon, L., Burton, C.H., Guiziou, F. 2009. Intensive livestock farming systems in use across Europe - a review of the current situation relating to IPPC based on recent data gathered by questionnaire. </t>
  </si>
  <si>
    <t>Loyon, L., Guiziou, F., Beline, E., Peu, P. 2007. Gaseous emissions (NH3, N2O, CH4 and CO2) from the aerobic treatment of piggery slurry - Comparison with a conventional storage system Biosyst. Eng. 97(4): 472-480.</t>
  </si>
  <si>
    <t>Loyon, L., Guiziou, F., Picard, S., Saint Cast, P. 2006. Impact of a peat cover on ammonia emissions during storage and spreading of pig slurry. A farm-scale study (in French). Journées Recherche Porcine 38: 35-40.</t>
  </si>
  <si>
    <t>Loyon, L., Guiziou, F., Picard, S., Saint-Cast, P. 2016. Farm-scale applicability of three covers (peat, polystyrene balls and synthetic sheet roof) to reduce ammonia emissions from pig slurry storage. Agricult. Sci. 7: 396-406.</t>
  </si>
  <si>
    <t>Loyon, L., Guiziou, F., Saint Cast, P. 2008. Impact of manure management of different livestock on gaseous emissions: laboratory study. Aust. J. Exp. Agric. 48(1-2): 128-131.</t>
  </si>
  <si>
    <t>Lyngbye, M., Jonassen, C., Rasmussen, D.K., Christophersen, C. 2008. Ozone treatment of slurry from finishers in climate chambers (Report No. 0801). Copenhagen, DK: Denmark: Danish Pig Production.</t>
  </si>
  <si>
    <t>Maldaner, L., Wagner-Riddle, C., VanderZaag, A.C., Gordon, R., Duke, C. Methane emissions from storage of digestate at a dairy manure biogas facility. Agric. For. Meteorol.</t>
  </si>
  <si>
    <t>Martinez, J., Dabert, P., Barrington, S., Burton, C. 2009. Livestock waste treatment systems for environmental quality, food safety, and sustainability. Bioresource Technol. 100(22): 5527-5536.</t>
  </si>
  <si>
    <t>Martinez, J., Guiziou, F., Peu, P., Gueutier, V. 2003. Influence of treatment techniques for pig slurry on methane emissions during subsequent storage. Biosyst. Eng. 85(3): 347-354.</t>
  </si>
  <si>
    <t>Masse, D.I., Jarret, G., Hassanat, F., Benchaar, C., Saady, N.M.C. 2016. Effect of increasing levels of corn silage in an alfalfa-based dairy cow diet and of manure management practices on manure fugitive methane emissions. Agr. Ecosyst. Environ. 221: 109-114.</t>
  </si>
  <si>
    <t>Masse, D.I., Masse, L., Claveau, S., Benchaar, C., Thomas, O. 2008. Methane emissions from, manure storages. Trans. ASABE 51(5): 1775-1781.</t>
  </si>
  <si>
    <t>Masse, D.I., Talbot, G., Gilbert, Y. 2011. On farm biogas production: A method to reduce GHG emissions and develop more sustainable livestock operations. Anim. Feed Sci. Technol. 166-67: 436-445.</t>
  </si>
  <si>
    <t>Matulaitis, R., Juskiene, V., Juska, R. 2015. The effect of floating covers on gas emissions from liquid pig manure. Chil. J. Agricult. Res. 75(2): 232-238.</t>
  </si>
  <si>
    <t>McGahan, E.J., Phillips, F.A., Wiedemann, S.G., Naylor, T.A., Warren, B., Murphy, C.M., Griffith, D.W.T., Desservettaz, M. 2016. Methane, nitrous oxide and ammonia emissions from an Australian piggery with short and long hydraulic retention-time effluent storage. Anim. Prod. Sci. 56(9): 1376-1389.</t>
  </si>
  <si>
    <t>McGinn, S.M., Coates, T., Flesch, T.K., Crenna, B. 2008. Ammonia emission from dairy cow manure stored in a lagoon over summer. Can. J. Soil Sci. 88(4): 611-615.</t>
  </si>
  <si>
    <t>McQuilling, A.M., Adams, P.J. 2015. Semi-empirical process-based models for ammonia emissions from beef, swine, and poultry operations in the United States. Atmos. Environ. 120: 127-136.</t>
  </si>
  <si>
    <t>Milford, C., Theobald, M.R., Nemitz, E., Hargreaves, K.J., Horvath, L., Raso, J., Dammgen, U., Neftel, A., Jones, S.K., Hensen, A., Loubet, B., Cellier, P., Sutton, M.A. 2009. Ammonia fluxes in relation to cutting and fertilization of an intensively managed grassland derived from an inter-comparison of gradient measurements. Biogeosciences 6(5): 819-834.</t>
  </si>
  <si>
    <t>Minato, K., Kouda, Y., Yamakawa, M., Hara, S., Tamura, T., Osada, T. 2013. Determination of GHG and ammonia emissions from stored dairy cattle slurry by using a floating dynamic chamber. Anim. Sci. J. 84(2): 165-177.</t>
  </si>
  <si>
    <t>Miner, J.R., Humenik, F.J., Rice, J.M., Rashash, D.M.C., Williams, C., Robarge, W., Harris, D.B., Sheffield, R. 2003. Evaluation of a permeable, 5 cm thick, polyethylene foam lagoon cover. Trans. ASAE 46(5): 1421-1426.</t>
  </si>
  <si>
    <t>Minet, E.P., Jahangir, M.M.R., Krol, D.J., Rochford, N., Fenton, O., Rooney, D., Lanigan, G., Forrestal, P.J., Breslin, C., Richards, K.G. 2016. Amendment of cattle slurry with the nitrification inhibitor dicyandiamide during storage: A new effective and practical N2O mitigation measure for landspreading. Agr. Ecosyst. Environ. 215: 68-75.</t>
  </si>
  <si>
    <t>Miranda, N.D., Tuomisto, H.L., McCulloch, M.D. 2015. Meta-Analysis of Greenhouse Gas Emissions from Anaerobic Digestion Processes in Dairy Farms. Environ. Sci. Technol. 49(8): 5211-5219.</t>
  </si>
  <si>
    <t>Misselbrook, T., Hunt, J., Perazzolo, F., Provolo, G. 2016. Greenhouse gas and ammonia emissions from slurry storage: impacts of temperature and potential mitigation through covering (pig slurry) or acidification (cattle slurry). J. Environ. Qual. 45(5): 1520-1530.</t>
  </si>
  <si>
    <t>Misselbrook, T.H., Brookman, S.K.E., Smith, K.A., Cumby, T., Williams, A.G., McCrory, D.F. 2005. Crusting of stored dairy slurry to abate ammonia emissions: pilot-scale studies. J. Environ. Qual. 34(2): 411-419.</t>
  </si>
  <si>
    <t>Misselbrook, T.H., Van Der Weerden, T.J., Pain, B.F., Jarvis, S.C., Chambers, B.J., Smith, K.A., Phillips, V.R., Demmers, T.G.M. 2000. Ammonia Emission Factors for Uk Agriculture. Atmos. Environ. 34(6): 871-880.</t>
  </si>
  <si>
    <t>Moitzi, G., Amon, B., Amon, T., Kryvoruchko, V., Wagner-Alt, C., Hackl, E., Zechmeister-Boltenstern, S., Boxberger, J. 2007. Emissions of NH3, CH4 and N2O during storage and after application of untreated and anaerobically digested slurry. Bulletin USAMV-CN 63: 368-373.</t>
  </si>
  <si>
    <t>Moller, K., Schulz, R., Muller, T. 2010. Substrate inputs, nutrient flows and nitrogen loss of two centralized biogas plants in southern Germany. Nutr. Cycl. Agroecosyst. 87(2): 307-325.</t>
  </si>
  <si>
    <t>Moller, H.B., Sommer, S.G., Ahring, B.K. 2004. Biological degradation and greenhouse gas emissions during pre-storage of liquid animal manure. J. Environ. Qual. 33(1): 27-36.</t>
  </si>
  <si>
    <t>Molodovskaya, M., Singurindy, O., Richards, B.K., Steenhuis, T.S. 2008. Nitrous oxide from aerated dairy manure slurries: Effects of aeration rates and oxic/anoxic phasing. Bioresource Technol. 99(18): 8643-8648.</t>
  </si>
  <si>
    <t>Monaco, S., Sacco, D., Pelissetti, S., Dinuccio, E., Balsari, P., Rostami, M., Grignani, C. 2012. Laboratory assessment of ammonia emission after soil application of treated and untreated manures. J. Agric. Sci. 150(1): 65-73.</t>
  </si>
  <si>
    <t>Monteny, G.J., Bannink, A., Chadwick, D. 2006. Greenhouse gas abatement strategies for animal husbandry. Agr. Ecosyst. Environ. 112(2-3): 163-170.</t>
  </si>
  <si>
    <t>Monteny, G.J., Erisman, J.W. 1998. Ammonia emission from dairy cow buildings: A review of measurement techniques, influencing factors and possibilities for reduction. Neth. J. Agric. Sci. 46(3-4): 225-247.</t>
  </si>
  <si>
    <t>Monteny, G.J., Groenestein, C.M., Hilhorst, M.A. 2001. Interactions and coupling between emissions of methane and nitrous oxide from animal husbandry. Nutr. Cycl. Agroecosyst. 60(1-3): 123-132.</t>
  </si>
  <si>
    <t>Montes, F., Meinen, R., Dell, C., Rotz, A., Hristov, A.N., Oh, J., Waghorn, G., Gerber, P.J., Henderson, B., Makkar, H.P.S., Dijkstra, J. 2013. SPECIAL TOPICS-Mitigation of methane and nitrous oxide emissions from animal operations: II. A review of manure management mitigation options. J. Anim. Sci. 91(11): 5070-5094.</t>
  </si>
  <si>
    <t>Moral, R., Bustamante, M.A., Chadwick, D.R., Camp, V., Misselbrook, T.H. 2012. N and C transformations in stored cattle farmyard manure, including direct estimates of N-2 emission. Resour. Conserv. Recy. 63: 35-42.</t>
  </si>
  <si>
    <t>Moset, V., Cambra-Lopez, M., Estelles, F., Torres, A.G., Cerisuelo, A. 2012. Evolution of chemical composition and gas emissions from aged pig slurry during outdoor storage with and without prior solid separation. Biosyst. Eng. 111(1): 2-10.</t>
  </si>
  <si>
    <t>Mosquera, J., Schils, R.L.M., Groenestein, C.M., Hoeksma, P., Velthof, G., Hummelink, E. 2010. Emissions of nitrous oxide, methane and ammonia from manure after separation. Rapport 427, Lelystad..Rapport 387 (in Dutch). Wageningen, The Netherlands: Livestock Research, Wageningen UR.</t>
  </si>
  <si>
    <t>Mukhtar, S., Mutlu, A., Capareda, S.C., Parnell, C.B. 2008. Seasonal and spatial variations of ammonia emissions from an open-lot dairy operation. J. Air Waste Manage. Assoc. 58(3): 369-376.</t>
  </si>
  <si>
    <t>Neerackal, G.M., Ndegwa, P.M., Joo, H.S., Harrison, J.H. 2017. Manure-pH management for mitigating ammonia emissions from dairy barns and liquid manure storages. Appl. Eng. Agric. 33(2): 235-242.</t>
  </si>
  <si>
    <t>Neerackal, G.M., Ndegwa, P.M., Joo, H.S., Wang, X., Harrison, J.H., Heber, A.J., Ni, J.Q., Frear, C. 2015. Effects of Anaerobic Digestion and Solids Separation on Ammonia Emissions from Stored and Land Applied Dairy Manure. Wat. Air Soil Pollut. 226(9).</t>
  </si>
  <si>
    <t>Ngwabie, N.M., Gordon, R.J., VanderZaag, A., Dunfield, K., Sissoko, A., Wagner-Riddle, C. 2016. The Extent of Manure Removal from Storages and Its Impact on Gaseous Emissions. J. Environ. Qual. 45(6): 2023-2029.</t>
  </si>
  <si>
    <t>Ni, J.Q., Heber, A.J., Sutton, A.L., Kelly, D.T. 2009. Mechanisms of gas releases from swine wastes. Trans. ASABE 52(6): 2013-2025.</t>
  </si>
  <si>
    <t>Ni, J.Q., Heber, A.J., Sutton, A.L., Kelly, D.T., Patterson, J.A., Kim, S.T. 2010. Effect of swine manure dilution on ammonia, hydrogen sulfide, carbon dioxide, and sulfur dioxide releases. Sci. Total Environ. 408(23): 5917-5923.</t>
  </si>
  <si>
    <t>Nicholson, F.A., Williams, J.R., Chambers, B.J. 2000. Ammonia losses from straw and slurry based pig manure management systems. In: Engineers, A. S. o. A., (eds.). Oct 09-11; 2nd International Conference on Air Pollution from Agricultural Operations. Des Moines, Ia. p 18-24. data used from report 0632</t>
  </si>
  <si>
    <t>Nicholson, R.J., Brewer, A.J. 1997. Estimates of Volumes and Exposed Surface Areas of Stored Animal Manures and Slurries in England &amp; Wales. J. Agr. Eng. Res. 66(4): 239-250.</t>
  </si>
  <si>
    <t>Nicholson, R.J., Webb, J., Moore, A. 2002. A Review of the Environmental Effects of Different Livestock Manure Storage Systems, and a Suggested Procedure for Assigning Environmental Ratings. Biosyst. Eng. 81(4): 363-377.</t>
  </si>
  <si>
    <t xml:space="preserve">Nicolai, R.E., Pohl, S., Schmidt, D. 2002. Covers for manure storage units. South Dakota State University, Brookings. </t>
  </si>
  <si>
    <t>Nielsen, D.A., Nielsen, L.P., Schramm, A., Revsbech, N.P. 2010. Oxygen Distribution and Potential Ammonia Oxidation in Floating, Liquid Manure Crusts. J. Environ. Qual. 39(5): 1813-1820.</t>
  </si>
  <si>
    <t>Nielsen, D.A., Schramm, A., Nielsen, L.P., Revsbech, N.P. 2013. Seasonal Methane Oxidation Potential in Manure Crusts. Appl. Environ. Microb. 79(1): 407-410.</t>
  </si>
  <si>
    <t>Niu, M., Appuhamy, J., Dungan, R.S., Kebreab, E., Leytem, A.B. 2017. Effects of diet and manure storage method on carbon and nitrogen dynamics during storage and plant nitrogen uptake. Agric. Ecosyst. Environ. 250: 51-58.</t>
  </si>
  <si>
    <t>Novak, S.M., Fiorelli, J.L. 2010. Greenhouse gases and ammonia emissions from organic mixed crop-dairy systems: a critical review of mitigation options. Agron. Sustain. Dev. 30(2): 215-236.</t>
  </si>
  <si>
    <t>Oenema, O., Oudendag, D., Velthof, G.L. 2007. Nutrient losses from manure management in the European Union. Livest. Sci. 112(3): 261-272.</t>
  </si>
  <si>
    <t>Oenema, O., Velthof, G.L. 1993. Denitrification in Nitric-Acid-Treated Cattle Slurry During Storage. Neth. J. Agric. Sci. 41(2): 63-80.</t>
  </si>
  <si>
    <t>Oenema, O., Velthof, G.L., Verdoes, N., Groot Koerkamp, P.W.G., Bannink, A., Monteny, G.J., van der Meer, H.G., van de Hoek, K. 2000. Forfaitaire waarden voor gasvormige stikstofverliezen uit stallen en mestopslagen.  Alterra Rapport 107. Wageningen NL: Alterra Wageningen UR.</t>
  </si>
  <si>
    <t>Olesen, J.E., Schelde, K., Weiske, A., Weisbjerg, M.R., Asman, W.A.H., Djurhuus, J. 2006. Modelling greenhouse gas emissions from European conventional and organic dairy farms. Agr. Ecosyst. Environ. 112(2-3): 207-220.</t>
  </si>
  <si>
    <t>Oonk, H., Koopmans, J., Geck, C., Peters, B., van Bergen, J. 2015. Methane emission reduction from storage of manure and digestate-slurry. J. Integr. Environ. Sci. 12: 121-137.</t>
  </si>
  <si>
    <t>Ottosen, L.D.M., Poulsen, H.V., Nielsen, D.A., Finster, K., Nielsen, L.P., Revsbech, N.P. 2009. Observations on microbial activity in acidified pig slurry. Biosyst. Eng. 102(3): 291-297.</t>
  </si>
  <si>
    <t>Owen, J.J., Silver, W.L. 2015. Greenhouse gas emissions from dairy manure management: a review of field-based studies. Glob. Change Biol. 21(2): 550-565.</t>
  </si>
  <si>
    <t>Owusu-Twum, M.Y., Polastre, A., Subedi, R., Santos, A.S., Ferreira, L.M.M., Coutinho, J., Trindade, H. 2017. Gaseous emissions and modification of slurry composition during storage and after field application: Effect of slurry additives and mechanical separation. J. Environ. Manage. 200: 416-422.</t>
  </si>
  <si>
    <t>Pain, B.F., Van Der Weerden, T.J., Chambers, B.J., Phillips, V.R., Jarvis, S.C. 1998. A New Inventory for Ammonia Emissions From Uk Agriculture. Atmos. Environ. 32(3): 309-313.</t>
  </si>
  <si>
    <t>Panetta, D.M., Powers, W.J., Lorimor, J.C. 2005. Management strategy impacts on ammonia volatilization from swine manure. J. Environ. Qual. 34(3): 1119-1130.</t>
  </si>
  <si>
    <t>Pardo, G., Moral, R., Aguilera, E., del Prado, A. 2015. Gaseous emissions from management of solid waste: a systematic review. Glob. Change Biol. 21(3): 1313-1327.</t>
  </si>
  <si>
    <t>Pardo, G., Moral, R., del Prado, A. 2017. SIMSWASTE-AD - A modelling framework for the environmental assessment of agricultural waste management strategies: Anaerobic digestion. Sci. Total Environ. 574: 806-817.</t>
  </si>
  <si>
    <t>Park, K.H., Thompson, A.G., Marinier, M., Clark, K., Wagner-Riddle, C. 2006. Greenhouse gas emissions from stored liquid swine manure in a cold climate. Atmos. Environ. 40(4): 618-627.</t>
  </si>
  <si>
    <t>Park, K.H., Wagner-Riddle, C., Gordon, R.J. 2010. Comparing methane fluxes from stored liquid manure using micrometeorological mass balance and floating chamber methods. Agr. Forest. Meteorol. 150(2): 175-181.</t>
  </si>
  <si>
    <t>Park, K.H., Wagner-Riddle, C. 2010. Methane emission patterns from stored liquid swine manure. Asian Austral. J. Anim. 23(9): 1229-1235.</t>
  </si>
  <si>
    <t>Pattey, E., Trzcinski, M.K., Desjardins, R.L. 2005. Quantifying the reduction of greenhouse gas emissions as a result of composting dairy and beef cattle manure. Nutr. Cycl. Agroecosys. 72(2): 173-187.</t>
  </si>
  <si>
    <t>Paulsen, H.M., Blank, B., Schaub, D., Aulrich, K., Rahmann, G. 2013. Composition, storage and application of farmyard manure in organic and conventional German dairy farms and consequences for the green house gas emissions. Landbauforschung 63(1): 29-36.</t>
  </si>
  <si>
    <t>Pedersen, C.O., Hjorth, M., Hutchings, N.J. 2014. Effect of Livestock Slurry Ozonation and Separation on pH, Particles, and Phosphate. J Environ Qual 43(3): 1043-1049.</t>
  </si>
  <si>
    <t>Perazzolo, F., Mattachini, G., Finzi, A., Provolo, G. 2013. Effect of mechanical separation of digested slurry on greenhouse gas and ammonia emissions during storage. In: (eds.). Versailles, France. p.</t>
  </si>
  <si>
    <t>Perazzolo, F., Mattachini, G., Riva, E., Provolo, G. 2017. Nutrient Losses during Winter and Summer Storage of Separated and Unseparated Digested Cattle Slurry. J. Environ. Qual. 46(4): 879-888.</t>
  </si>
  <si>
    <t>Perazzolo, F., Mattachini, G., Tambone, F., Calcante, A., Provolo, G. 2016. Nutrient losses from cattle co-digestate slurry during storage. J. Agric. Eng. 47(2): 94-99.</t>
  </si>
  <si>
    <t>Perazzolo, F., Mattachini, G., Tambone, F., Misselbrook, T., Provolo, G. 2015. Effect of mechanical separation on emissions during storage of two anaerobically codigested animal slurries. Agr. Ecosyst. Environ. 207: 1-9.</t>
  </si>
  <si>
    <t>Petersen, J., Sorensen, P. 2008. Loss of nitrogen and carbon during storage of the fibrous fraction of separated pig slurry and influence on nitrogen availability. J. Agric. Sci. 146: 403-413.</t>
  </si>
  <si>
    <t>Petersen, S.O., Ambus, P. 2006. Methane oxidation in pig and cattle slurry storages, and effects of surface crust moisture and methane availability. Nutr. Cycl. Agroecosys. 74(1): 1-11.</t>
  </si>
  <si>
    <t>Petersen, S.O., Amon, B., Gattinger, A. 2005. Methane oxidation in slurry storage surface crusts. J. Environ. Qual. 34(2): 455-461.</t>
  </si>
  <si>
    <t>Petersen, S.O., Andersen, A.J., Eriksen, J. 2012. Effects of cattle slurry acidification on ammonia and methane evolution during storage. J. Environ. Qual. 41(1): 88-94.</t>
  </si>
  <si>
    <t>Petersen, S.O., Blanchard, M., Chadwick, D., Del Prado, A., Edouard, N., Mosquera, J., Sommer, S.G. 2013. Manure management for greenhouse gas mitigation. Animal 7: 266-282.</t>
  </si>
  <si>
    <t>Petersen, S.O., Dorno, N., Lindholst, S., Feilberg, A., Eriksen, J. 2013. Emissions of CH4, N2O, NH3 and odorants from pig slurry during winter and summer storage. Nutr. Cycl. Agroecosyst. 95(1): 103-113.</t>
  </si>
  <si>
    <t>Petersen, S.O., Hojberg, O., Poulsen, M., Schwab, C., Eriksen, J. 2014. Methanogenic community changes, and emissions of methane and other gases, during storage of acidified and untreated pig slurry. J. Appl. Microbiol. 117(1): 160-172.</t>
  </si>
  <si>
    <t>Petersen, S.O., Hutchings, N.J., Hafner, S.D., Sommer, S.G., Hjorth, M., Jonassen, K.E.N. 2016. Ammonia abatement by slurry acidification: A pilot-scale study of three finishing pig production periods. Agr. Ecosyst. Environ. 216: 258-268.</t>
  </si>
  <si>
    <t>Petersen, S.O., Olsen, A.B., Elsgaard, L., Triolo, J.M., Sommer, S.G. 2016. Estimation of Methane Emissions from Slurry Pits below Pig and Cattle Confinements. Plos One 11(8).</t>
  </si>
  <si>
    <t>Petersen, S.O., Skov, M., Droscher, P., Adamsen, A.P.S. 2009. Pilot scale facility to determine gaseous emissions from livestock slurry during storage. J. Environ. Qual. 38(4): 1560-1568.</t>
  </si>
  <si>
    <t>Petersen, S.O., Sommer, S.G. 2011. Ammonia and nitrous oxide interactions: Roles of manure organic matter management. Anim. Feed Sci. Technol. 166-67: 503-513.</t>
  </si>
  <si>
    <t>Petersen, S.O., Sommer, S.G., Beline, F., Burton, C., Dach, J., Dourmad, J.Y., Leip, A., Misselbrook, T., Nicholson, F., Poulsen, H.D., Provolo, G., Sorensen, P., Vinneras, B., Weiske, A., Bernal, M.P., Bohm, R., Juhasz, C., Mihelic, R. 2007. Recycling of livestock manure in a whole-farm perspective. Livest. Sci. 112(3): 180-191.</t>
  </si>
  <si>
    <t>Peu, P., Beline, F., Martinez, J. 1999. A floating chamber for estimating nitrous oxide emissions from farm scale treatment units for livestock wastes. J. Agr. Eng. Res. 73(1): 101-104.</t>
  </si>
  <si>
    <t>Philippe, F.-X., Cabaraux, J.-F., Nicks, B. 2011. Ammonia emissions from pig houses: Influencing factors and mitigation techniques. Agric. Ecosyst. Environ. 141(3-4): 245-260.</t>
  </si>
  <si>
    <t>Phillips, V.R., Cowell, D.A., Sneath, R.W., Cumby, T.R., Williams, A.G., Demmers, T.G.M., Sandars, D.L. 1999. An Assessment of Ways to Abate Ammonia Emissions From Uk Livestock Buildings and Waste Stores. Part 1: Ranking Exercise. Bioresource Technol. 70(2): 143-155.</t>
  </si>
  <si>
    <t>Phillips, V.R., Sneath, R.W., Williams, A.G., Welch, S.K., Burgess, L.R., Demmers, T.G.M., Short, J.L. 1997. Measuring emission rates of ammonia, methane and nitrous oxide from full size slurry and manure storages. In: Voermans, J. A. M., Monteny, G. J., (eds.). Ammonia and odour emissions from animal production facilities, Proceedings of the International Symposium. Research Station for Pig Husbandry (PV),. Rosmalen. p 197-208.</t>
  </si>
  <si>
    <t>Popovic, O., Jensen, L.S. 2012. Storage temperature affects distribution of carbon, VFA, ammonia, phosphorus, copper and zinc in raw pig slurry and its separated liquid fraction. Water Res 46(12): 3849-3858.</t>
  </si>
  <si>
    <t>Portejoie, S., Dourmad, J.Y., Martinez, J., Lebreton, Y. 2004. Effect of lowering dietary crude protein on nitrogen excretion, manure composition and ammonia emission from fattening pigs. Livest. Prod. Sci. 91(1-2): 45-55.</t>
  </si>
  <si>
    <t>Portejoie, S., Martinez, J., Guiziou, F., Coste, C.M. 2003. Effect of covering pig slurry stores on the ammonia emission processes. Bioresource Technol. 87(3): 199-207.</t>
  </si>
  <si>
    <t>Powell, J.M., Jokela, W.E., Misselbrook, T.H. 2011. Dairy Slurry Application Method Impacts Ammonia Emission and Nitrate Leaching in No-Till Corn Silage. J. Environ. Qual. 40(2): 383-392.</t>
  </si>
  <si>
    <t>Powers, W., Capelari, M. 2017. PRODUCTION, MANAGEMENT AND THE ENVIRONMENT SYMPOSIUM: Measurement and mitigation of reactive nitrogen species from swine and poultry production. J. Anim. Sci. 95(5): 2236-2240.</t>
  </si>
  <si>
    <t>Prenafeta-Boldu, F.X., Fernandez, B., Vinas, M., Lizardo, R., Brufau, J., Owusu-Asiedu, A., Walsh, M.C., Awati, A. 2017. Effect of Bacillus spp. direct-fed microbial on slurry characteristics and gaseous emissions in growing pigs fed with high fibre-based diets. Animal 11(2): 209-218.</t>
  </si>
  <si>
    <t>Provolo, G., Finzi, A., Perazzolo, F., Mattachini, G., Riva, E. 2016. Effect of a Biological Additive on Nitrogen Losses from Pig Slurry during Storage. J. Environ. Qual. 45(4): 1460-1465.</t>
  </si>
  <si>
    <t>Qi, X.Y., Wu, S.B., Wang, Z.Q., Zuo, Z., Dong, R.J. 2015. Seasonal and daily emissions of methane and carbon dioxide from a pig wastewater storage system and the use of artificial vermiculite crusts. Biosyst. Eng. 131: 15-22.</t>
  </si>
  <si>
    <t>Regueiro, I., Coutinho, J., Fangueiro, D. 2016. Alternatives to sulfuric acid for slurry acidification: impact on slurry composition and ammonia emissions during storage. J. Clean Prod. 131: 296-307.</t>
  </si>
  <si>
    <t>Regueiro, I., Coutinho, J., Gioelli, F., Balsari, P., Dinuccio, E., Fangueiro, D. 2016. Acidification of raw and co-digested pig slurries with alum before mechanical separation reduces gaseous emission during storage of solid and liquid fractions. Agr. Ecosyst. Environ. 227: 42-51.</t>
  </si>
  <si>
    <t>Rigolot, C., Espagnol, S., Robin, P., Hassouna, M., Beline, F., Paillat, J.M., Dourmad, J.Y. 2010. Modelling of manure production by pigs and NH3, N2O and CH4 emissions. Part II: effect of animal housing, manure storage and treatment practices. Animal 4(8): 1413-1424.</t>
  </si>
  <si>
    <t>Rodhe, L., Mathisen, B., Wikber, A., Malgeryd, J. 2005. Additives for slurry – a review and development of a method for testing. JTI-rapport Lantbruk &amp; Industri 333 (in Swedish). Uppsala, Sweden: JTI – Institutet för jordbruks- och miljöteknik.</t>
  </si>
  <si>
    <t>Rodhe, L.K.K., Abubaker, J., Ascue, J., Pell, M., Nordberg, A. 2012. Greenhouse gas emissions from pig slurry during storage and after field application in northern European conditions. Biosyst. Eng. 113(4): 379-394.</t>
  </si>
  <si>
    <t>Rodhe, L.K.K., Ascue, J., Willén, A., Persson, B.V., Nordberg, Å. 2015. Greenhouse gas emissions from storage and field application of anaerobically digested and non-digested cattle slurry. Agric. Ecosyst. Environ. 199(0): 358-368.</t>
  </si>
  <si>
    <t>Rodhe, L., Ascue, J., Å, N. 2009. Emissions of greenhouse gases (methane and nitrous oxide) from cattle slurry storage in Northern Europe. IOP C. Ser. Earth Env. 8(1): 012019.</t>
  </si>
  <si>
    <t>Rotz, C.A. 2004. Management to reduce nitrogen losses in animal production. J. Anim. Sci. 82: E119-E137.</t>
  </si>
  <si>
    <t>Rumburg, B., Neger, M., Mount, G.H., Yonge, D., Filipy, J., Swain, J., Kincaid, R., Johnson, K. 2004. Liquid and atmospheric ammonia concentrations from a dairy lagoon during an aeration experiment. Atmos. Environ. 38(10): 1523-1533.</t>
  </si>
  <si>
    <t>Rumburg, B., Mount, G.H., Yonge, D., Lamb, B., Westberg, H., Neger, M., Filipy, J., Kincaid, R., Johnson, K. 2008. Measurements and modeling of atmospheric flux of ammonia from an anaerobic dairy waste lagoon. Atmos. Environ. 42(14): 3380-3393.</t>
  </si>
  <si>
    <t>Safley, L.M., Westerman, P.W. 1988. Biogas production from anaerobic lagoons. Biol. Waste 23(3): 181-193.</t>
  </si>
  <si>
    <t>Safley, L.M., Westerman, P.W. 1992. Performance of a Dairy Manure Anaerobic Lagoon. Bioresource Technol. 42(1): 43-52.</t>
  </si>
  <si>
    <t>Sagoo, E., Williams, J.R., Chambers, B.J., Boyles, L.O., Matthews, R., Chadwick, D.R. 2007. Integrated management practices to minimise losses and maximise the crop nitrogen value of broiler litter. Biosyst. Eng. 97(4): 512-519.</t>
  </si>
  <si>
    <t>Scholtens, R., Dore, C.J., Jones, B.M.R., Lee, D.S., Phillips, V.R. 2004. Measuring ammonia emission rates from livestock buildings and manure stores - part 1: development and validation of external tracer ratio, internal tracer ratio and passive flux sampling methods. Atmos. Environ. 38(19): 3003-3015.</t>
  </si>
  <si>
    <t>Sharpe, R.R., Harper, L.A. 1999. Methane emissions from an anaerobic swine lagoon. Atmos. Environ. 33(22): 3627-3633.</t>
  </si>
  <si>
    <t>Sharpe, R.R., Harper, L.A., Byers, F.M. 2002. Methane emissions from swine lagoons in Southeastern US. Agr Ecosyst Environ 90(1): 17-24.</t>
  </si>
  <si>
    <t>Sawamoto, T., Nakamura, M., Nekomoto, K., Hoshiba, S., Minato, K., Nakayama, M., Osada, T. 2016. The cumulative methane production from dairy cattle slurry can be explained by its volatile solid, temperature and length of storage. Anim. Sci. J. 87(6): 827-834.</t>
  </si>
  <si>
    <t>Scotford, I.M., Williams, A.G. 2001. Practicalities, costs and effectiveness of a floating plastic cover to reduce ammonia emissions from a pig slurry lagoon. J. Agric. Eng. Res. 80(3): 273-281.</t>
  </si>
  <si>
    <t>Sheppard, S.C., Bittman, S., Tait, J. 2009. Monthly NH3 emissions from poultry in 12 Ecoregions of Canada. Can. J. Anim. Sci. 89(1): 21-35.</t>
  </si>
  <si>
    <t>Shores, R.C., Harris, D.B., Thompson, E.L., Vogel, C.A., Natschke, D., Hashmonay, R.A., Wagoner, K.R., Modrak, M. 2005. Plane-integrated open-path Fourier transform infrared spectrometry methodology for anaerobic swine lagoon emission measurements. Appl. Eng. Agric. 21(3): 487-492.</t>
  </si>
  <si>
    <t>Smith, K., Brookman, S., Cumby, T., Lapworth, J., Misselbrook, T.H., Nigro, E., Williams, A.G. 2004. Natural crusting of slurry storage as an abatement measure for ammonia emissions on dairy farms. 11th RAMIRAN International Conference. 6-9 October 2004, Murcia Spain. 309-312.</t>
  </si>
  <si>
    <t>Smith, K., Cumby, T., Lapworth, J., Misselbrook, T., Williams, A. 2007. Natural crusting of slurry storage as an abatement measure for ammonia emissions on dairy farms. Biosyst. Eng. 97(4): 464-471.</t>
  </si>
  <si>
    <t>Sneath, R.W., Beline, F., Hilhorst, M.A., Peu, P. 2006. Monitoring GHG from manure stores on organic and conventional dairy farms. Agr. Ecosyst. Environ. 112(2-3): 122-128.</t>
  </si>
  <si>
    <t>Snoek, J.W. 2009. Effect of floor design in a dairy cow house on ammonia emission. Design approach and run of experiments. MSc. Agrotechnology and Bioresource engineering. Thesis Farm Technology. Wageningen, The Netherlands: Farm Technology, Wageningen UR.</t>
  </si>
  <si>
    <t>Sommer, S.G. 2001. Effect of composting on nutrient loss and nitrogen availability of cattle deep litter. Eur. J. Agron. 14(2): 123-133.</t>
  </si>
  <si>
    <t>Sommer, S.G., Christensen, B.T., Nielsen, N.E., Schjorring, J.K. 1993. Ammonia volatilization during storage of cattle and pig slurry - effect of surface cover. J. Agric. Sci. 121(1): 63-71.</t>
  </si>
  <si>
    <t>Sommer, S.G., Clough, T.J., Balaine, N., Hafner, S.D., Cameron, K.C. 2017. Transformation of Organic Matter and the Emissions of Methane and Ammonia during Storage of Liquid Manure as Affected by Acidification. J. Environ. Qual. 46(3): 514-521.</t>
  </si>
  <si>
    <t>Sommer, S.G., Hjorth, M., Leahy, J.J., Zhu, K., Christel, W., Sorensen, C.G., Sutaryo. 2015. Pig slurry characteristics, nutrient balance and biogas production as affected by separation and acidification. J. Agric. Sci. 153(1): 177-191.</t>
  </si>
  <si>
    <t>Sommer, S.G., Olesen, J.E., Petersen, S.O., Weisbjergz, M.R., Valli, L., Rodhe, L., Beline, F. 2009. Region-specific assessment of greenhouse gas mitigation with different manure management strategies in four agroecological zones. Glob. Change Biol. 15(12): 2825-2837.</t>
  </si>
  <si>
    <t>Sommer, S.G., Petersen, S.O., Sogaard, H.T. 2000. Greenhouse gas emission from stored livestock slurry. J. Environ. Qual. 29(3): 744-751.</t>
  </si>
  <si>
    <t>Sommer, S.G., Petersen, S.O., Sorensen, P., Poulsen, H.D., Moller, H.B. 2007. Methane and carbon dioxide emissions and nitrogen turnover during liquid manure storage. Nutr. Cycl. Agroecosyst. 78(1): 27-36.</t>
  </si>
  <si>
    <t>Sommer, S.G., Sibbesen, E., Nielsen, T., Schjorring, J.K., Olesen, J.E. 1996. A passive flux sampler for measuring ammonia volatilization from manure storage facilities. J Environ Qual 25(2): 241-247.</t>
  </si>
  <si>
    <t>Sparks, J.A., Ogejo, J.A., Cyriac, J., Hanigan, M.D., Knowlton, K.F., Gay, S.W., Marr, L.C. 2011. The effects of dietary protein content and manure handling technique on ammonia emissions during short-term storage of dairy cow manure. Trans. ASABE 54(2): 675-683.</t>
  </si>
  <si>
    <t>Stinn, J.P., Xin, H.W., Shepherd, T.A., Li, H., Burns, R.T. 2014. Ammonia and greenhouse gas emissions from a modern US swine breeding-gestation-farrowing system. Atmos Environ 98: 620-628.</t>
  </si>
  <si>
    <t>Stroud, D.A., Phillips, V.R., Nielsen, V.C., Voorburg, J.H., P, L.H. 1988. A preliminary assessment of machines for surface spreading of sludges and slurries with minimum odour. In: (eds.). p 103-108.</t>
  </si>
  <si>
    <t>Sun, F., Harrison, J.H., Ndegwa, P.M., Johnson, K. 2014. Effect of manure treatment on ammonia emission during storage under ambient environment. Water Air Soil Pollut. 225(9).</t>
  </si>
  <si>
    <t>Szogi, A.A., Vanotti, M.B., Stansbery, A.E. 2006. Reduction of ammonia emissions from treated anaerobic swine lagoons. Trans ASABE 49(1): 217-225.</t>
  </si>
  <si>
    <t>ten Hoeve, M., Nyord, T., Peters, G.M., Hutchings, N.J., Jensen, L.S., Bruun, S. 2016. A life cycle perspective of slurry acidification strategies under different nitrogen regulations. J. Clean Prod. 127: 591-599.</t>
  </si>
  <si>
    <t>Terryn, L., Monteny, G.J., Jongebreur, A.A. 2010. Developments in innovative dairy cow using systems with low environmental pollution and improved animal welfare. In: (eds.). 6-8 September, 2010; Clermont-Ferrand, France. p.</t>
  </si>
  <si>
    <t>Thorman, R.E., Chadwick, D.R., Harrison, R., Boyles, L.O., Matthews, R. 2007. The effect on N2O emissions of storage conditions and rapid incorporation of pig and cattle farmyard manure into tillage land. Biosyst. Eng. 97(4): 501-511.</t>
  </si>
  <si>
    <t>Thorman, R., Harrison, R., Cooke, S.D., Ellis, S., Chadwick, D., Burston, M., Gilhespy, S.L. 2002. Nitrous oxide emissions from slurry- and straw-based systems for cattle and pigs - in relation to emissions of ammonia. In: McTaggart, I., Gairns, L., (eds.). Agriculture Waste and the Environment. Selected Papers from the SAC/SEPA Biennial Conference III, Edinburgh, UK, 26-28 March 2002. The Scottish Agricultural College. pp 26-32.</t>
  </si>
  <si>
    <t>Todd, R.W., Cole, N.A., Casey, K.D., Hagevoort, R., Auvermann, B.W. 2011. Methane emissions from southern High Plains dairy wastewater lagoons in the summer. Anim. Feed Sci. Technol. 166-67: 575-580.</t>
  </si>
  <si>
    <t>Tran, M.T., Vu, T.K.V., Sommer, S.G., Jensen, L.S. 2011. Nitrogen turnover and loss during storage of slurry and composting of solid manure under typical Vietnamese farming conditions. J. Agr. Sci. 149: 285-296.</t>
  </si>
  <si>
    <t>Uchida, Y., Clough, T.J. 2015. Nitrous oxide emissions from pastures during wet and cold seasons. Grassl. Sci. 61(2): 61-74.</t>
  </si>
  <si>
    <t>Umetsu, K., Kimura, Y., Takahashi, J., Kishimoto, T., Kojima, T., Young, B. 2005. Methane emission from stored dairy manure slurry and slurry after digestion by methane digester. Anim. Sci. J. 76(1): 73-79.</t>
  </si>
  <si>
    <t>Vac, S.C., Popita, G.E., Frunzeti, N., Popovic, A. 2013. Evaluation of Greenhouse Gas Emission from Animal Manure Using the Closed Chamber Method for Gas Fluxes. Not. Bot. Horti Agrobot. Cluj-Na. 41(2): 576-581.</t>
  </si>
  <si>
    <t>Van Caenegem, L. 2008. Tent-roof ventilation reduces emissions effect in slurry containers. Agrarforschung 15(3): 150-155.</t>
  </si>
  <si>
    <t>Van Der Peet-Schwering, C.M.C., Aarnink, A.J.A., Rom, H.B., Dourmad, J.Y. 1999. Ammonia Emissions From Pig Houses in the Netherlands, Denmark and France. Livest. Prod. Sci. 58(3): 265-269.</t>
  </si>
  <si>
    <t>Van Der Stelt, B., Temminghoff, E.J.M., Van Vliet, P.C.J., Van Riemsdijk, W.H. 2007. Volatilization of ammonia from manure as affected by manure additives, temperature and mixing. Bioresource Technol. 98(18): 3449-3455.</t>
  </si>
  <si>
    <t>van der Weerden, T.J., Luo, J.F., Dexter, M. 2014. Addition of straw or sawdust to mitigate greenhouse gas emissions from slurry produced by housed cattle: a field incubation study. J. Environ. Qual. 43(4): 1345-1355.</t>
  </si>
  <si>
    <t>VanderZaag, A., Amon, B., Bittman, S., Kuczynski, T. 2015. Ammonia abatement with manure storage and processing techniques. In: Reis, S., Howard, C., Sutton, M. A., (eds.). Costs of ammonia abatement and the climate co-benefits. Springer Netherlands. pp 75-112.</t>
  </si>
  <si>
    <t>VanderZaag, A.C., Gordon, R.J., Glass, V.M., Jamieson, R.C. 2008. Floating covers to reduce gas emissions from liquid manure storages: a review. Appl. Eng. Agric. 24(5): 657-671.</t>
  </si>
  <si>
    <t>VanderZaag, A.C., Gordon, R.J., Jamieson, R.C., Burton, D.L., Stratton, G.W. 2009. Gas emissions from straw covered liquid dairy manure during summer storage and autumn agitation. Trans. ASABE 52(2): 599-608.</t>
  </si>
  <si>
    <t>VanderZaag, A.C., Gordon, R.J., Jamieson, R.C., Burton, D.L., Stratton, G.W. 2010. Effects of winter storage conditions and subsequent agitation on gaseous emissions from liquid dairy manure. Can. J. Soil Sci. 90(1): 229-239.</t>
  </si>
  <si>
    <t>VanderZaag, A.C., Gordon, R.J., Jamieson, R.C., Burton, D.L., Stratton, G.W. 2010. Permeable synthetic covers for controlling emissions from liquid dairy manure. Appl. Eng. Agric. 26(2): 287-297.</t>
  </si>
  <si>
    <t>VanderZaag, A.C., Wagner-Riddle, C., Park, K.H., Gordon, R.J. 2011. Methane emissions from stored liquid dairy manure in a cold climate. Anim. Feed Sci. Technol. 166-67: 581-589.</t>
  </si>
  <si>
    <t>Velthof, G.L. 2011. Synthesis of the research within the framework of the Mineral Concentrates Pilot. Alterra-report 2224. Wageningen NL: Alterra Wageningen UR.</t>
  </si>
  <si>
    <t>Velthof, G.L., Nelemans, J.A., Oenema, O., Kuikman, P.I. 2005. Gaseous nitrogen and carbon losses from pig manure derived from different diets. J. Environ. Qual. 34(2): 698-706.</t>
  </si>
  <si>
    <t>Viguria, M., Ro, K.S., Stone, K.C., Johnson, M.H. 2015. Accuracy of vertical radial plume mapping technique in measuring lagoon gas emissions. J. Air Waste Manage. Assoc. 65(4): 395-403.</t>
  </si>
  <si>
    <t>Viguria, M., Sanz-Cobena, A., Lopez, D.M., Arriaga, H., Merino, P. 2015. Ammonia and greenhouse gases emission from impermeable covered storage and land application of cattle slurry to bare soil. Agr. Ecosyst. Environ. 199: 261-271.</t>
  </si>
  <si>
    <t>Wagner-Riddle, C., Park, K.H., Thurtell, G.W. 2006. A micrometeorological mass balance approach for greenhouse gas flux measurements from stored animal manure. Agr Forest Meteorol 136(3-4): 175-187.</t>
  </si>
  <si>
    <t>Wang, G.S., Chen, S.L., Frear, C. 2012. Estimating greenhouse gas emissions from soil following liquid manure applications using a unit response curve method. Geoderma 170: 295-304.</t>
  </si>
  <si>
    <t>Wang, J.J., Duan, C.Q., Ji, Y.Q., Sun, Y.C. 2010. Methane emissions during storage of different treatments from cattle manure in Tianjin. J. Environ. Sci.-China 22(10): 1564-1569.</t>
  </si>
  <si>
    <t>Wang, K., Huang, D., Ying, H., Luo, H. 2014. Effects of acidification during storage on emissions of methane, ammonia, and hydrogen sulfide from digested pig slurry. Biosyst. Eng. 122: 23-30.</t>
  </si>
  <si>
    <t>Wang, Y., Dong, H., Zhu, Z., Li, T., Mei, K., Xin, H. 2014. Ammonia and greenhouse gas emissions from biogas digester effluent stored at different depths. Trans. ASABE 57(5): 1483-1491.</t>
  </si>
  <si>
    <t>Wang, Y., Dong, H., Zhu, Z., Liu, C., Xin, H. 2014. Comparison of air emissions from raw liquid pig manure and biogas digester effluent storages. Trans. ASABE 57(2): 635-645.</t>
  </si>
  <si>
    <t>Wang, Y., Dong, H.M., Zhu, Z.P., Li, L.L., Zhou, T.L., Jiang, B., Xin, H.W. 2016. CH4, NH3, N2O and NO emissions from stored biogas digester effluent of pig manure at different temperatures. Agric. Ecosyst. Environ. 217: 1-12.</t>
  </si>
  <si>
    <t>Wanka, U., Barbe, E. 1997. Untersuchungen zur Wirksamkeit von Abdeckungen auf Schweinegüllebehältern. Bericht zum Forschungsprojekt 1997. Sächsische Landesanstalt für Landwirtschaft.</t>
  </si>
  <si>
    <t>Webb, J., Menzi, H., Pain, B.F., Misselbrook, T.H., Dammgen, U., Hendriks, H., Dohler, H. 2005. Managing Ammonia Emissions From Livestock Production in Europe. Environ. Pollut. 135(3): 399-406.</t>
  </si>
  <si>
    <t>Wheeler, E.F., Adviento-Borbe, A.A., Brandt, R.C., Topper, P.A., Topper, D.A., Elliott, H.A., Graves, R.E., Hristov, A.N., Ishler, V.A., Bruns, M.V. 2011. Amendments for mitigation of dairy manure ammonia and greenhouse gas emissions: preliminary screening. Agric. Eng. Int. CIGR J. 13(2): 1-14.</t>
  </si>
  <si>
    <t>Whelan, M.J., Everitt, T., Villa, R. 2010. A mass transfer model of ammonia volatilisation from anaerobic digestate. Waste Manage 30(10): 1808-1812.</t>
  </si>
  <si>
    <t>Willeghems, G., De Clercq, L., Michels, E., Meers, E., Buysse, J. 2016. Can spatial reallocation of livestock reduce the impact of GHG emissions? Agr. Syst. 149: 11-19.</t>
  </si>
  <si>
    <t>Willers, H.C., Derikx, P.J.L., TenHave, P.J.W., Vijn, T.K. 1996. Emission of ammonia and nitrous oxide from aerobic treatment of veal calf slurry. J. Agr. Eng. Res. 63(4): 345-352.</t>
  </si>
  <si>
    <t>Wood, J.D., Gordon, R.J., Wagner-Riddle, C. 2013. Biases in discrete CH4 and N2O sampling protocols associated with temporal variation of gas fluxes from manure storage systems. Agr. Forest. Meteorol. 171: 295-305.</t>
  </si>
  <si>
    <t>Wood, J.D., Gordon, R.J., Wagner-Riddle, C., Dunfield, K.E., Madani, A. 2012. Relationships between dairy slurry total solids, gas emissions, and surface crusts. J. Environ. Qual. 41(3): 694-704.</t>
  </si>
  <si>
    <t>Wood, J.D., VanderZaag, A.C., Wagner-Riddle, C., Smith, E.L., Gordon, R.J. 2014. Gas emissions from liquid dairy manure: complete versus partial storage emptying. Nutr. Cycl. Agroecosyst. 99(1-3): 95-105.</t>
  </si>
  <si>
    <t>Wulf, S., Jager, P., Dohler, H. 2006. Balancing of greenhouse gas emissions and economic efficiency for biogas-production through anaerobic co-fermentation of slurry with organic waste. Agr. Ecosyst. Environ. 112(2-3): 178-185.</t>
  </si>
  <si>
    <t>Xue, S.K., Chen, S., Hermanson, R.E. 1998. Measuring ammonia and hydrogen sulfide emitted from manure storage facilities. Trans. ASAE 41(4): 1125-1130.</t>
  </si>
  <si>
    <t>Yague, M.R., Guillen, M., Quilez, D. 2011. Effect of covers on swine slurry nitrogen conservation during storage in Mediterranean conditions. Nutr. Cycl. Agroecosyst. 90(1): 121-132.</t>
  </si>
  <si>
    <t>Yamulki, S. 2006. Effect of straw addition on nitrous oxide and methane emissions from stored farmyard manures. Agr. Ecosyst. Environ. 112(2-3): 140-145.</t>
  </si>
  <si>
    <t>Ye, Z., Zhang, G., Seo, I.H., Kai, P., Saha, C.K., Wang, C., Li, B. 2009. Airflow characteristics at the surface of manure in a storage pit affected by ventilation rate, floor slat opening, and headspace height. Biosyst. Eng. 104(1): 97-105.</t>
  </si>
  <si>
    <t>Zahn, J.A., Tung, A.E., Roberts, B.A., Hatfield, J.L. 2001. Abatement of ammonia and hydrogen sulfide emissions from a swine lagoon using a polymer biocover. J Air Waste Manage 51(4): 562-573.</t>
  </si>
  <si>
    <t>Zhao, L.Y., Darr, M.J., Wang, X., Manuzon, R., Brugger, M., Imerman, E., Arnold, G., Keener, H., Heber, A.J. 2007. Temporal variations in gas and odor emissions from a dairy manure storage pond. In Proc. 6th Intl. Dairy Housing Conf. ASABE Paper No. 701P0507e. St. Joseph, Mich.: ASABE.</t>
  </si>
  <si>
    <t>Zubillaga, M.S., Rimski, H., Korsakov, Traveria, G., Lavado, R.S. 2005. Ammonia volatilization from different organic amendments during storage and after field application. Agrochimica 49(5-6): 169-174.</t>
  </si>
  <si>
    <t>Calvet, S., Hunt, J., Misselbrook, T.H. 2017. Low frequency aeration of pig slurry affects slurry characteristics and emissions of greenhouse gases and ammonia. Biosyst. Eng. 159: 121-132.</t>
  </si>
  <si>
    <t>Blunden, J., Aneja, V.P. 2008. Characterizing ammonia and hydrogen sulfide emissions from a swine waste treatment lagoon in North Carolina. Atmos. Environ. 42(14): 3277-3290.</t>
  </si>
  <si>
    <t>Aneja, V.P., Arya, S.P., Kim, D.S., Rumsey, I.C., Arkinson, H.L., Semunegus, H., Bajwa, K.S., Dickey, D.A., Stefanski, L.A., Todd, L., Mottus, K., Robarge, W.P., Williams, C.M. 2008. Characterizing ammonia emissions from swine farms in eastern north carolina: Part 1-conventional lagoon and spray technology for waste treatment. J. Air Waste Manage. Assoc. 58(9): 1130-1144.</t>
  </si>
  <si>
    <t>Lim, T.T., Heber, A.J., Ni, J.Q., Sutton, A.L., Shao, P. 2003. Odor and gas release from anaerobic treatment lagoons for swine manure. J. Environ. Qual. 32(2): 406-416.</t>
  </si>
  <si>
    <t>Rumsey, I.C., Aneja, V.P. 2014. Measurement and Modeling of Hydrogen Sulfide Lagoon Emissions from a Swine Concentrated Animal Feeding Operation. Environ. Sci. Technol. 48(3): 1609-1617.</t>
  </si>
  <si>
    <t>Grant, R.H., Boehm, M.T. 2018. Ammonia emissions from an in-ground finisher hog manure tank. Atmos. Environ. 190: 43-52.</t>
  </si>
  <si>
    <t>Study number</t>
  </si>
  <si>
    <t>Control</t>
  </si>
  <si>
    <t>Uncontrolled conditions</t>
  </si>
  <si>
    <t>In house acidification:  10 to 11  kg t- 1 slurry using 96% sulphuric acid</t>
  </si>
  <si>
    <t>1400 animals: 105 sow (average weight: 225 kg animal-1), 330 piglets (6 kg animal-1), 525 weanlings (18 kg animal-1), 420 grower-finishers (80 kg animal-1); slatted floors</t>
  </si>
  <si>
    <t>1800 animals, fattening pigs, breeding pigs, research farm</t>
  </si>
  <si>
    <t>4400 animals, fattening pigs, commercial operation</t>
  </si>
  <si>
    <t>Addition of 6 kg t-1 slurry using 96% sulphuric acid</t>
  </si>
  <si>
    <t>plastic containers (heigh: 1040 mm) buried into the ground by 970 mm</t>
  </si>
  <si>
    <t>polyethylene tank</t>
  </si>
  <si>
    <t>circular earthen tank</t>
  </si>
  <si>
    <t>during fall 2008, because the slurry was spread onto the fields, the amount stored decreased (16–23 October)</t>
  </si>
  <si>
    <t>several loading and emptying cycles</t>
  </si>
  <si>
    <t>daily feeding of the slurry tanks trhough flushing of the houses</t>
  </si>
  <si>
    <t xml:space="preserve"> fresh pig slurry and co-digested pig slurry</t>
  </si>
  <si>
    <t>hydraulic retention time in the digester: 5 days</t>
  </si>
  <si>
    <t>hydraulic retention time in the digester: 20 days</t>
  </si>
  <si>
    <t>hydraulic retention time in the digester: 15 to 20 days</t>
  </si>
  <si>
    <t>fa,wi,sp</t>
  </si>
  <si>
    <t>1 to 2.5</t>
  </si>
  <si>
    <t>0.05 to 0.1</t>
  </si>
  <si>
    <t>1.18 to 5.2</t>
  </si>
  <si>
    <t>Additional information on air speed over the emitting surface (windspeed given in m s-1 unless specified differently)</t>
  </si>
  <si>
    <t>0.5 to 1</t>
  </si>
  <si>
    <t>measured but not teported</t>
  </si>
  <si>
    <t>Additional information on air temperature during measurements (i)</t>
  </si>
  <si>
    <t>Additional information on air temperature during measurements (ii)</t>
  </si>
  <si>
    <t>-15 to 20°C</t>
  </si>
  <si>
    <t>-10 to 20°C</t>
  </si>
  <si>
    <t>-20 to 28°C</t>
  </si>
  <si>
    <t>8 to 20°C</t>
  </si>
  <si>
    <t>5 to 20°C</t>
  </si>
  <si>
    <t>12 to 20°C</t>
  </si>
  <si>
    <t>3 to 10°C</t>
  </si>
  <si>
    <t>14.6 to 19.5°C</t>
  </si>
  <si>
    <t>16.8 to 20.5°C</t>
  </si>
  <si>
    <t>0.3 to 7.8°C</t>
  </si>
  <si>
    <t>‐0.4 to 11.3°C</t>
  </si>
  <si>
    <t>7.7 to 35.7°C</t>
  </si>
  <si>
    <t>0.8 to 22.7°C</t>
  </si>
  <si>
    <t>9.4 to 22°C</t>
  </si>
  <si>
    <t>4.9°C, 27°C</t>
  </si>
  <si>
    <t>1.5 to 2.0°C</t>
  </si>
  <si>
    <t>21 to 22°C</t>
  </si>
  <si>
    <t>ca. 5 to 25°C</t>
  </si>
  <si>
    <t>ca. 7°C</t>
  </si>
  <si>
    <t>ca. 5°C</t>
  </si>
  <si>
    <t>ca. 21°C</t>
  </si>
  <si>
    <t>ca. 20°C</t>
  </si>
  <si>
    <t>-6.2 to 15.7°C</t>
  </si>
  <si>
    <t>-11.7 to 37.1°C</t>
  </si>
  <si>
    <t>-13.4 to 34.5°C</t>
  </si>
  <si>
    <t>−21.2 to 22.7°C</t>
  </si>
  <si>
    <t>−14.2 to 27.1°C</t>
  </si>
  <si>
    <t>1 to 18°C</t>
  </si>
  <si>
    <t>&gt;0°C to approx. 20°C (partly frozen slurry surface)</t>
  </si>
  <si>
    <t>18°C and 16°C at 24 cm and 94 cm depth, respectively</t>
  </si>
  <si>
    <t>5 to 20.8°C</t>
  </si>
  <si>
    <t>17 to 25°C</t>
  </si>
  <si>
    <t>17 to 25°C during four different experiments</t>
  </si>
  <si>
    <t>12 to 15°C</t>
  </si>
  <si>
    <t>2 to 25°C</t>
  </si>
  <si>
    <t>21 to 25°C</t>
  </si>
  <si>
    <t>13 to 36°C</t>
  </si>
  <si>
    <t>16 to 17°C</t>
  </si>
  <si>
    <t>15 to 17°C</t>
  </si>
  <si>
    <t>18 to 17°C</t>
  </si>
  <si>
    <t>20 to 32°C</t>
  </si>
  <si>
    <t>13.4 to 22.5°C</t>
  </si>
  <si>
    <t>no rainfall</t>
  </si>
  <si>
    <t>rainfall occurred</t>
  </si>
  <si>
    <t>42.5 to 118</t>
  </si>
  <si>
    <t>1 pumping out operation</t>
  </si>
  <si>
    <t>6 pumping out operations</t>
  </si>
  <si>
    <t>experimental approach destined to mimic conditions in an underfloor pit where rooting material was added</t>
  </si>
  <si>
    <t>slurry composed of freshly collected excreta used for the experiments</t>
  </si>
  <si>
    <t>data not appropriate for the determination of gas flows</t>
  </si>
  <si>
    <t>data not appropriate for the determination of gas flows (cited from the paper: The amount of recovered biogas from the tank was determined indirectly as a function of pump working hours and flow rate.)</t>
  </si>
  <si>
    <t>Investigated slurry volume (m3)</t>
  </si>
  <si>
    <t>Investigated Tank surface (m2)</t>
  </si>
  <si>
    <t>Formation of natural crust</t>
  </si>
  <si>
    <t>Time for natural crust formation (days)</t>
  </si>
  <si>
    <t>Study site/location</t>
  </si>
  <si>
    <t>Type of publication</t>
  </si>
  <si>
    <t>ER</t>
  </si>
  <si>
    <t>anaerobic lagoon</t>
  </si>
  <si>
    <t>earthen storage (no separation; sludge layer accumulated on the bottom)</t>
  </si>
  <si>
    <t>circular concrete tank</t>
  </si>
  <si>
    <t>earthen storage (no separation)</t>
  </si>
  <si>
    <t>manure storage ponds (earthen basins)</t>
  </si>
  <si>
    <t>wastewater storage pond (gravity manure separator )</t>
  </si>
  <si>
    <t>primary lagoon</t>
  </si>
  <si>
    <t>secondary lagoon</t>
  </si>
  <si>
    <t>anaerobic pond</t>
  </si>
  <si>
    <t>outdoor storage lagoons</t>
  </si>
  <si>
    <t>anaerobic treatment lagoons</t>
  </si>
  <si>
    <t>earth-banked lagoon with straining wall</t>
  </si>
  <si>
    <t>earth-banked lagoon with strainer box</t>
  </si>
  <si>
    <t>concrete lagoon with straining wall</t>
  </si>
  <si>
    <t>weeping wall store with two weeping walls</t>
  </si>
  <si>
    <t>rectangular dairy slurry pond</t>
  </si>
  <si>
    <t>dry lot dairy with manure storage comprised of 3 settling basins and a main lagoon. The main lagoon was monitored.</t>
  </si>
  <si>
    <t>dry lot dairy with manure storage comprised of 4 settling basins and a main lagoon. The main lagoon was monitored</t>
  </si>
  <si>
    <t>dry lot dairy that was recently converted to a heifer operation; however, during the last quarter of the study lactating animals were on the farm. The lagoon system consisted of   settling basins and a main lagoon. The main lagoon and settling basins were monitored.</t>
  </si>
  <si>
    <t>freestall dairy utilizing a flush system with the manure-storage system consisting of a screen separator, 3 settling basins, 3 main lagoons, and a satellite lagoon. The satellite lagoon was monitored.</t>
  </si>
  <si>
    <t>dry lot dairy composed of a concrete settling cell and 3 lagoons. The final lagoon in the series was monitored.</t>
  </si>
  <si>
    <t>dry lot dairy comprised of 1 settling basin and a main lagoon. The main lagoon and settling basin were monitored.</t>
  </si>
  <si>
    <t>wastewater pond</t>
  </si>
  <si>
    <t>wastewater ponds</t>
  </si>
  <si>
    <t>single anaerobic pond</t>
  </si>
  <si>
    <t>anaerobic dairy waste lagoon</t>
  </si>
  <si>
    <t>earthen storage</t>
  </si>
  <si>
    <t>Remark regarding slurry store</t>
  </si>
  <si>
    <t xml:space="preserve">denoted anaerobic lagoon (All lagoons sampled were anaerobic, meaning the bacteria used for the treatment of organic wastes were not dependent on dissolved oxygen in the lagoon); on some farms, use of recycled lagoon water for flusing manure out of the housings poining at sol.-liq-sep.) </t>
  </si>
  <si>
    <t>very likely to be a lagoon</t>
  </si>
  <si>
    <t>flushing of pit in housings with recycled effluent</t>
  </si>
  <si>
    <t>lagoon water recharge system in the barns.</t>
  </si>
  <si>
    <t>lagoon water recharge of the pits</t>
  </si>
  <si>
    <t>lagoon water recharge</t>
  </si>
  <si>
    <t>flushing with 82% of the water recycled from Lagoon 4.</t>
  </si>
  <si>
    <t xml:space="preserve">high DM contents suggest rather tank or earthen storage </t>
  </si>
  <si>
    <t>recharge liquid was all treated lagoon effluent</t>
  </si>
  <si>
    <t>low DM suggests a treatment lagoon</t>
  </si>
  <si>
    <t>the concrete alleys behind the stalls were flushed with recycled water two or three times a day</t>
  </si>
  <si>
    <t>unclear; low DM suggests a treatment lagoon</t>
  </si>
  <si>
    <t>denoted lagoon</t>
  </si>
  <si>
    <t>earthen storage although denoted lagoon in the paper; pers. communication A. VanderZaag: fill/empty earthen storage rather than a lagoon. I know the paper uses the word “lagoon” but they also mention a surface crust (suggests no solid separation), and I know the farm through personal communication and I believe it is an earthen storage.</t>
  </si>
  <si>
    <t>inlet line for recycled pit flush water</t>
  </si>
  <si>
    <t>pits are flushed with recycled wastewater</t>
  </si>
  <si>
    <t>denoted lagoon but unclear whehter treatment lagoon</t>
  </si>
  <si>
    <t>flushing with recycled wastewater</t>
  </si>
  <si>
    <t>recycled as flush water</t>
  </si>
  <si>
    <t>liquid from the active basin was skimmed, separated, and returned as flush to the barns through a storage lagoon</t>
  </si>
  <si>
    <t>{75,76,77,78},{159,160,161,162,163,164,165,166,167},{173,174,175,176,177,178},{318,320},335,{346,347,348,349,350,351},{439,440,442,443,444},530,601</t>
  </si>
  <si>
    <t>{26,27,28,29},{46,47,48,49},119,154,{317,319},406,{407,408,409},494,{585,586,587}</t>
  </si>
  <si>
    <t>-</t>
  </si>
  <si>
    <t>{67,68},{90,95},{107,113},{321,322,323,324,325,326},{327,328},{419,421,423},{425,426,427,428,429,430},{449,450,451,452,453,454,455,456,457,458,460},{547,548},{617,618},{620,621,622,623},{630,631,632,633,634,636},{666,667,669,670},672</t>
  </si>
  <si>
    <t>1,{104,105,106},{142,144},146,155,{208,211,214,217,220},297,{431,433},445,551,595</t>
  </si>
  <si>
    <t>1,{26,27,28,29},{46,47,48,49},{67,68},{75,76,77,78},{90,95},{104,105,106},{107,113,119},{142,144},146,154,155,{159,160,161,162,163,164,165,166,167},{173,174,175,176,177,178},{208,211,214,217,220},297,{317,318,319,320},{321,322,323,324,325,326},{327,328},335,{346,347,348,349,350,351},406,{407,408,409},{419,421,423},{425,426,427,428,429,430},{431,433},{439,440,442,443,444},445,{449,450,451,452,453,454,455,456,457,458,460},494,530,{547,548},551,{585,586,587},595,601,{617,618},{620,621,622,623},{630,631,632,633,634,636},{666,667,669,670},672</t>
  </si>
  <si>
    <t>{13,14,15,16,17,18},{19,20,21,22},{71,73},{179,180,181,182,184,185,186,187},{203,204,205,206,207},{243,244,245,246,247,248},{254,255,256,257,258,259,260,261,262,263,264,266,267,268,269,270,271,272,273,274},{305,306},{402,403},410,495,532,544,{599,600},{678,679,680},{693,694,695,696},{697,698,699,700},{701,702}</t>
  </si>
  <si>
    <t>{50,51,52,53,54},{55,56,57,58},130,{148,150},241,352,354,{356,358},496,588,{707,708,709,710}</t>
  </si>
  <si>
    <t>{7,9,11},{63,64},{120,125},{132,137},{413,415,417},{482,484,486,488},{490,492},{684,685,686,688}</t>
  </si>
  <si>
    <t>{102,103},{138,140},{223,226,229,232,235},{238,239,240},280,{381,388,395},{435,437},512,609</t>
  </si>
  <si>
    <t>{7,9,11},{13,14,15,16,17,18},{19,20,21,22},{50,51,52,53,54},{55,56,57,58},{63,64},{71,73},{102,103},{120,125,130},{132,137},{138,140},{148,150},{179,180,181,182,184,185,186,187},{203,204,205,206,207},{223,226,229,232,235},{238,239,240,241},{243,244,245,246,247,248},{254,255,256,257,258,259,260,261,262,263,264,266,267,268,269,270,271,272,273,274},280,{305,306},352,354,{356,358},{381,388,395},{402,403},410,{413,415,417},{435,437},{482,484,486,488},{490,492},{495,496},512,532,544,588,{599,600},609,{678,679,680},{684,685,686,688},{693,694,695,696},{697,698,699,700},{701,702},{707,708,709,710}</t>
  </si>
  <si>
    <t>{75,76,77,78},{82,83,84},{85,86,87,88,89},335</t>
  </si>
  <si>
    <t>{407,408,409}</t>
  </si>
  <si>
    <t>{67,68},{90,95},{321,322,323,324,325,326},{327,328},{419,421,423},{449,450,451,452,453,454,455,456,457,458,460},{523,524},529,{617,618},{620,621,622,623},{630,631,632,633,634,636},{666,667,669,670},672</t>
  </si>
  <si>
    <t>1,146,155,297,{431,433}</t>
  </si>
  <si>
    <t>1,{67,68},{75,76,77,78},{82,83,84},{85,86,87,88,89},{90,95},146,155,297,{321,322,323,324,325,326},{327,328},335,{407,408,409},{419,421,423},{431,433},{449,450,451,452,453,454,455,456,457,458,460},{523,524},529,{617,618},{620,621,622,623},{630,631,632,633,634,636},{666,667,669,670},672</t>
  </si>
  <si>
    <t>{250,251,252,253},{402,403}</t>
  </si>
  <si>
    <t>352,354,{356,358},588</t>
  </si>
  <si>
    <t>{7,9,11},{63,64},{132,137},{413,415,417},{482,484,486,488},{490,492},520</t>
  </si>
  <si>
    <t>{435,437},512,609</t>
  </si>
  <si>
    <t>{7,9,11},{63,64},{132,137},{250,251,252,253},352,354,{356,358},{402,403},{413,415,417},{435,437},{482,484,486,488},{490,492},512,520,588,609</t>
  </si>
  <si>
    <t>101,330,531</t>
  </si>
  <si>
    <t>296,{315,316},362,494,{549,550}</t>
  </si>
  <si>
    <t>1,{142,144},146,155,{208,211,214,217,220},297,{431,433},461,551</t>
  </si>
  <si>
    <t>1,{67,68},{90,95},101,{142,144},146,155,{208,211,214,217,220},296,297,{315,316},{321,322,323,324,325,326},{327,328},330,362,{419,421,423},{431,433},{449,450,451,452,453,454,455,456,457,458,460},461,494,{523,524},529,531,{549,550},551,{617,618},{620,621,622,623},{630,631,632,633,634,636},{666,667,669,670},672</t>
  </si>
  <si>
    <t>100,495</t>
  </si>
  <si>
    <t>{168,169,170,171},295,352,354,{356,358},496</t>
  </si>
  <si>
    <t>{7,9,11},{63,64},{132,137},{413,415,417},{482,484,486,488},{490,492},520,{684,685,686,688}</t>
  </si>
  <si>
    <t>{138,140},{223,226,229,232,235},{368,371,374,377},{381,388,395},{435,437},512,609</t>
  </si>
  <si>
    <t>{7,9,11},{63,64},100,{132,137},{138,140},{168,169,170,171},{223,226,229,232,235},295,352,354,{356,358},{368,371,374,377},{381,388,395},{413,415,417},{435,437},{482,484,486,488},{490,492},{495,496},512,520,609,{684,685,686,688}</t>
  </si>
  <si>
    <t>{82,83,84},{85,86,87,88,89},{189,190,191,192,195,196,197,199,201},335</t>
  </si>
  <si>
    <t>{419,421,423},{617,618},{620,621,622,623},{630,631,632,633,634,636}</t>
  </si>
  <si>
    <t>1,{104,105,106},{142,144},146,155,{208,211,214,217,220},551</t>
  </si>
  <si>
    <t>1,{82,83,84},{85,86,87,88,89},{104,105,106},{142,144},146,155,{189,190,191,192,195,196,197,199,201},{208,211,214,217,220},335,{407,408,409},{419,421,423},551,{617,618},{620,621,622,623},{630,631,632,633,634,636}</t>
  </si>
  <si>
    <t>131,{250,251,252,253},{701,702}</t>
  </si>
  <si>
    <t>{413,415,417},{684,685,686,688}</t>
  </si>
  <si>
    <t>{102,103},{138,140},{223,226,232,235},280,{381,388,395},512,609</t>
  </si>
  <si>
    <t>{102,103},131,{138,140},{223,226,232,235},{250,251,252,253},280,{381,388,395},{413,415,417},512,588,609,{684,685,686,688},{701,702}</t>
  </si>
  <si>
    <t>{173,174,175}</t>
  </si>
  <si>
    <t>{104,105,106}</t>
  </si>
  <si>
    <t>{104,105,106},{173,174,175}</t>
  </si>
  <si>
    <t>71,{678,679,680},{693,694,695,696},{701,702},{703,704,705,706}</t>
  </si>
  <si>
    <t>{102,103},280,{381,388,395}</t>
  </si>
  <si>
    <t>71,{102,103},280,{381,388,395},{678,679,680},{693,694,695,696},{701,702},{703,704,705,706}</t>
  </si>
  <si>
    <t>{75,76,77,78},{82,83,84},{85,86,87,88,89},101,{189,190,191,192,194,196,197,198,199,200,201},{309,310,311,312,313,314},{329,330,331,332,333,334},335,531,601,602</t>
  </si>
  <si>
    <t>307,{315,316},362,{407,408,409},494,{654,655,656,657,658,659,660},{691,692}</t>
  </si>
  <si>
    <t>1,{142,144},146,155,{208,211,214,217,220},297,{431,433},551</t>
  </si>
  <si>
    <t>1,{67,68},{75,76,77,78},{82,83,84},{85,86,87,88,89},{90,95},101,{142,144},146,155,{189,190,191,192,194,196,197,198,199,200,201},{208,211,214,217,220},297,307,{309,310,311,312,313,314},{315,316},{321,322,323,324,325,326},{327,328},{329,330,331,332,333,334},335,362,{407,408,409},{419,421,423},{431,433},{449,450,451,452,453,454,455,456,457,458,460},494,{523,524},529,531,551,601,602,{617,618},{620,621,622,623},{630,631,632,633,634,636},{654,655,656,657,658,659,660},{666,667,669,670},672,{691,692}</t>
  </si>
  <si>
    <t>100,131,{250,251,252,253},{402,403},495,{534,535,536},{537,538,539,541,542},544,{678,679,680}</t>
  </si>
  <si>
    <t>{168,169,170,171},308,{465,466,467,468,469},496,588,{661,662,663,664,665}</t>
  </si>
  <si>
    <t>{7,9,11},{63,64},{132,137},{413,415,417},{482,484,486,488},{490,492},{684,685,686,688}</t>
  </si>
  <si>
    <t>{138,140},{223,226,229,232,235},280,{381,388,395},{435,437},512,609</t>
  </si>
  <si>
    <t>{7,9,11},{63,64},100,131,{132,137},{138,140},{168,169,170,171},{223,226,229,232,235},{250,251,252,253},280,308,{381,388,395},{402,403},{413,415,417},{435,437},{465,466,467,468,469},{482,484,486,488},{490,492},{495,496},512,{534,535,536},{537,538,539,541,542},544,588,609,{661,662,663,664,665},{678,679,680},{684,685,686,688}</t>
  </si>
  <si>
    <t>30,406</t>
  </si>
  <si>
    <t>{67,68},{321,322,323,324,325,326},{327,328},{419,421,423},{425,426,427,428,429,430},{449,450,451,452,453,454,455,456,457,458,460},619,624,{635,637},{668,671},672</t>
  </si>
  <si>
    <t>1,{142,144},146,155,{431,433},445,461,551</t>
  </si>
  <si>
    <t>1,30,{67,68},{142,144},146,155,{321,322,323,324,325,326},{327,328},406,{419,421,423},{425,426,427,428,429,430},{431,433},445,{449,450,451,452,453,454,455,456,457,458,460},461,551,619,624,{635,637},{668,671},672</t>
  </si>
  <si>
    <t>{148,150},241</t>
  </si>
  <si>
    <t>{7,9,11},{63,64},{132,137},{413,415,417},{482,484,486,488},{490,492},690</t>
  </si>
  <si>
    <t>{138,140},{238,239,240},{381,388,395},{435,437},512,609</t>
  </si>
  <si>
    <t>{7,9,11},{63,64},{132,137},{138,140},{148,150},{238,239,240,241},{381,388,395},{413,415,417},{435,437},{482,484,486,488},{490,492},512,609,690</t>
  </si>
  <si>
    <t>{67,68},{321,322,323,324,325,326},{327,328},{523,524},529,619,624,{635,637},{668,671},672</t>
  </si>
  <si>
    <t>1,146,155,297,{431,433},461</t>
  </si>
  <si>
    <t>1,{67,68},146,155,297,{321,322,323,324,325,326},{327,328},{431,433},461,{523,524},529,619,624,{635,637},{668,671},672</t>
  </si>
  <si>
    <t>{7,9,11},{63,64},{482,484,486,488},{490,492}</t>
  </si>
  <si>
    <t>{435,437},512</t>
  </si>
  <si>
    <t>{7,9,11},{63,64},{435,437},{482,484,486,488},{490,492},512</t>
  </si>
  <si>
    <t>{321,322,323,324,325,326},{327,328},{419,421,423},{449,450,451,452,453,454,455,456,457,458,460},{523,524},529,624,{668,671},672</t>
  </si>
  <si>
    <t>{142,144},146,{208,211,214,217,220},{431,433},461,551</t>
  </si>
  <si>
    <t>{142,144},146,{208,211,214,217,220},{321,322,323,324,325,326},{327,328},362,{419,421,423},{431,433},{449,450,451,452,453,454,455,456,457,458,460},461,{523,524},529,551,624,{668,671},672</t>
  </si>
  <si>
    <t>{7,9,11},{132,137},{413,415,417},{482,484,486,488},{490,492},520,690</t>
  </si>
  <si>
    <t>{138,140},{223,226,229,232,235},{381,388,395},{435,437},512,609</t>
  </si>
  <si>
    <t>{7,9,11},{132,137},{138,140},{223,226,229,232,235},{381,388,395},{413,415,417},{435,437},{482,484,486,488},{490,492},512,520,609,690</t>
  </si>
  <si>
    <t>{419,421,423},624</t>
  </si>
  <si>
    <t>{142,144},146,{208,211,214,217,220},461,551</t>
  </si>
  <si>
    <t>{142,144},146,{208,211,214,217,220},{419,421,423},461,551,624</t>
  </si>
  <si>
    <t>{413,415,417}</t>
  </si>
  <si>
    <t>{138,140},{223,226,232,235},{381,388,395},512,609</t>
  </si>
  <si>
    <t>{138,140},{223,226,232,235},{381,388,395},{413,415,417},512,609</t>
  </si>
  <si>
    <t>Avg</t>
  </si>
  <si>
    <t>l95</t>
  </si>
  <si>
    <t>u95</t>
  </si>
  <si>
    <t>{75,(76,78),77},{159,163,166,160,164,161,165,167,162},{173,(174,175,177),176,178},335,{346,347,348,349,350,351},{441,443,444},530,601</t>
  </si>
  <si>
    <t>30,{(46,48),47,49},154,406,{(407,409),408},{585,586,587}</t>
  </si>
  <si>
    <t xml:space="preserve"> </t>
  </si>
  <si>
    <t>{67,68},{90,95},{321,322,323,324,325,326},{327,328},{419,421,423},{425,(426,427,428,429,430)},{449,455,450,456,451,457,452,458,453,454,460},619,624,637,{668,671},672</t>
  </si>
  <si>
    <t>30,{(46,48),47,49},{67,68},{75,(76,78),77},{90,95},154,{159,163,166,160,164,161,165,167,162},{173,(174,175,177),176,178},{321,322,323,324,325,326},{327,328},335,{346,347,348,349,350,351},406,{(407,409),408},{419,421,423},{425,(426,427,428,429,430)},{441,443,444},{449,455,450,456,451,457,452,458,453,454,460},530,{585,586,587},601,619,624,637,{668,671},672</t>
  </si>
  <si>
    <t>{13,14,15,16,17,18},{19,(20,21),22},(71,73),{183,188},{203,204,205,206,207},249,{265,275},{305,306},{402,403},410,532,544,{599,600},{678,(679,680)},{(693,695),694,696},{697,698,699,700},{701,702}</t>
  </si>
  <si>
    <t>{(50,52),51,(53,54)},{148,150},352,588,711</t>
  </si>
  <si>
    <t>{7,9,11},{63,64},{413,415,417},{482,484,486,488},{490,492},690</t>
  </si>
  <si>
    <t>{7,9,11},{13,14,15,16,17,18},{19,(20,21),22},{(50,52),51,(53,54)},{63,64},(71,73),{148,150},{183,188},{203,204,205,206,207},249,{265,275},{305,306},352,{402,403},410,{413,415,417},{482,484,486,488},{490,492},532,544,588,{599,600},{678,(679,680)},690,{(693,695),694,696},{697,698,699,700},{701,702},711</t>
  </si>
  <si>
    <t>baseline emissions</t>
  </si>
  <si>
    <t>30,{(46,48),47,49},{67,68},{90,95},154,{321,322,323,324,325,326},{327,328},406,{(407,409),408},{419,421,423},{425,(426,427,428,429,430)},{449,455,450,456,451,457,452,458,453,454,460},{585,586,587},619,624,637,{668,671},672</t>
  </si>
  <si>
    <t>{7,9,11},{(50,52),51,(53,54)},{63,64},{148,150},352,{413,415,417},{482,484,486,488},{490,492},588,690,711</t>
  </si>
  <si>
    <t>{(407,409),408}</t>
  </si>
  <si>
    <t>{67,68},{90,95},{321,322,323,324,325,326},{327,328},{419,421,423},{449,455,450,456,451,457,452,458,453,454,460},{523,524},529,619,624,637,{668,671},672</t>
  </si>
  <si>
    <t>{402,403}</t>
  </si>
  <si>
    <t>352,588</t>
  </si>
  <si>
    <t>296,{315,316},362,{549,550}</t>
  </si>
  <si>
    <t>{67,68},{90,95},101,296,{315,316},{321,322,323,324,325,326},{327,328},330,362,{419,421,423},{449,455,450,456,451,457,452,458,453,454,460},{523,524},529,531,{549,550},619,624,637,{668,671},672</t>
  </si>
  <si>
    <t>172,295,352</t>
  </si>
  <si>
    <t>{7,9,11},{63,64},{413,415,417},{482,484,486,488},{490,492},520,690</t>
  </si>
  <si>
    <t>{7,9,11},{63,64},100,172,295,352,{413,415,417},{482,484,486,488},{490,492},520,690</t>
  </si>
  <si>
    <t>{67,68},{90,95},296,{315,316},{321,322,323,324,325,326},{327,328},362,{419,421,423},{449,455,450,456,451,457,452,458,453,454,460},{523,524},529,{549,550},619,624,637,{668,671},672</t>
  </si>
  <si>
    <t>{7,9,11},{63,64},172,295,352,{413,415,417},{482,484,486,488},{490,492},520,690</t>
  </si>
  <si>
    <t>{82,83,84},{85,87,86,89,88},{(189,190),(191,192),(197,199),(195,196),201},335</t>
  </si>
  <si>
    <t>{419,421,423},619,624,637</t>
  </si>
  <si>
    <t>{82,83,84},{85,87,86,89,88},{(189,190),(191,192),(197,199),(195,196),201},335,{(407,409),408},{419,421,423},619,624,637</t>
  </si>
  <si>
    <t>131,{701,702}</t>
  </si>
  <si>
    <t>{413,415,417},690</t>
  </si>
  <si>
    <t>131,{413,415,417},588,690,{701,702}</t>
  </si>
  <si>
    <t>{(407,409),408},{419,421,423},619,624,637</t>
  </si>
  <si>
    <t>{413,415,417},588,690</t>
  </si>
  <si>
    <t>{173,(174,175)}</t>
  </si>
  <si>
    <t>71,{678,(679,680)},{(693,695),694,696},{701,702},{703,(704,706),705}</t>
  </si>
  <si>
    <t>{75,(76,78),77},{82,83,84},{85,87,86,89,88},101,{193,202},{(309,310,311),(312,313,314)},{329,330,331,332,333,334},335,531,601,602</t>
  </si>
  <si>
    <t>307,{315,316},362,{(407,409),408},{(654,655),(656,657,658),(659,660)},(691,692)</t>
  </si>
  <si>
    <t>{67,68},{75,(76,78),77},{82,83,84},{85,87,86,89,88},{90,95},101,{193,202},307,{(309,310,311),(312,313,314)},{315,316},{321,322,323,324,325,326},{327,328},{329,330,331,332,333,334},335,362,{(407,409),408},{419,421,423},{449,455,450,456,451,457,452,458,453,454,460},{523,524},529,531,601,602,619,624,637,{(654,655),(656,657,658),(659,660)},{668,671},672,(691,692)</t>
  </si>
  <si>
    <t>100,131,{402,403},{534,535,536},{540,543},544,{678,(679,680)}</t>
  </si>
  <si>
    <t>172,308,{465,466,467,468,469},588,{661,662,663,664,665}</t>
  </si>
  <si>
    <t>{7,9,11},{63,64},100,131,172,308,{402,403},{413,415,417},{465,466,467,468,469},{482,484,486,488},{490,492},{534,535,536},{540,543},544,588,{661,662,663,664,665},{678,(679,680)},690</t>
  </si>
  <si>
    <t>{67,68},{90,95},307,{315,316},{321,322,323,324,325,326},{327,328},362,{(407,409),408},{419,421,423},{449,455,450,456,451,457,452,458,453,454,460},{523,524},529,619,624,637,{(654,655),(656,657,658),(659,660)},{668,671},672,(691,692)</t>
  </si>
  <si>
    <t>{7,9,11},{63,64},172,308,{413,415,417},{465,466,467,468,469},{482,484,486,488},{490,492},588,{661,662,663,664,665},690</t>
  </si>
  <si>
    <t>{67,68},{321,322,323,324,325,326},{327,328},{419,421,423},{425,(426,427,428,429,430)},{449,455,450,456,451,457,452,458,453,454,460},619,624,637</t>
  </si>
  <si>
    <t>30,{67,68},{321,322,323,324,325,326},{327,328},406,{419,421,423},{425,(426,427,428,429,430)},{449,455,450,456,451,457,452,458,453,454,460},619,624,637</t>
  </si>
  <si>
    <t>{148,150}</t>
  </si>
  <si>
    <t>{7,9,11},{63,64},{148,150},{413,415,417},{482,484,486,488},{490,492},690</t>
  </si>
  <si>
    <t>{67,68},{321,322,323,324,325,326},{327,328},{523,524},529,619,624,637</t>
  </si>
  <si>
    <t>{321,322,323,324,325,326},{327,328},{419,421,423},{449,455,450,456,451,457,452,458,453,454,460},{523,524},529,624</t>
  </si>
  <si>
    <t>{321,322,323,324,325,326},{327,328},362,{419,421,423},{449,455,450,456,451,457,452,458,453,454,460},{523,524},529,624</t>
  </si>
  <si>
    <t>{7,9,11},{413,415,417},{482,484,486,488},{490,492},520,690</t>
  </si>
  <si>
    <t>DM (g L-1)</t>
  </si>
  <si>
    <t>VS (g L-1)</t>
  </si>
  <si>
    <t>Ntot (g L-1)</t>
  </si>
  <si>
    <t>C (g L-1)</t>
  </si>
  <si>
    <t>S (g L-1)</t>
  </si>
  <si>
    <t>{75,(76,78),77},{82,83,84},{85,87,86,89,88}</t>
  </si>
  <si>
    <t>{67,68},{321,322,323,324,325,326},{327,328},{419,421,423},{449,455,450,456,451,457,452,458,453,454,460},{523,524},529,619,624,637,{668,671},672</t>
  </si>
  <si>
    <t>{67,68},{75,(76,78),77},{82,83,84},{85,87,86,89,88},{321,322,323,324,325,326},{327,328},{(407,409),408},{419,421,423},{449,455,450,456,451,457,452,458,453,454,460},{523,524},529,619,624,637,{668,671},672</t>
  </si>
  <si>
    <t>{63,64},{413,415,417},{482,484,486,488},{490,492},520</t>
  </si>
  <si>
    <t>{63,64},352,{402,403},{413,415,417},{482,484,486,488},{490,492},520,588</t>
  </si>
  <si>
    <t>{67,68},{321,322,323,324,325,326},{327,328},{(407,409),408},{419,421,423},{449,455,450,456,451,457,452,458,453,454,460},{523,524},529,619,624,637,{668,671},672</t>
  </si>
  <si>
    <t>{63,64},352,{413,415,417},{482,484,486,488},{490,492},520,588</t>
  </si>
  <si>
    <t>{63,64},{482,484,486,488},{490,492}</t>
  </si>
  <si>
    <t>untreated</t>
  </si>
  <si>
    <t>Redundant  record r, individual record i</t>
  </si>
  <si>
    <t>Used for baseline emission calculation on an area or volume basis</t>
  </si>
  <si>
    <t>Used for baseline emission calculation flow-based emissions</t>
  </si>
  <si>
    <t>Used for calculation of emission changes due to slurry treatments</t>
  </si>
  <si>
    <t>Used for calculation of emission changes due to coverage of slurry stores</t>
  </si>
  <si>
    <t>n: number of records</t>
  </si>
  <si>
    <t>Min.: minimum</t>
  </si>
  <si>
    <t>1st Qu.: first quartile</t>
  </si>
  <si>
    <t>3st Qu.: third quartile</t>
  </si>
  <si>
    <t>Max.: maximum</t>
  </si>
  <si>
    <t>c: cold season</t>
  </si>
  <si>
    <t>t: temperate season</t>
  </si>
  <si>
    <t>w: warm season</t>
  </si>
  <si>
    <t>ct: cold and temperate season</t>
  </si>
  <si>
    <t>tw: temperate and warm season</t>
  </si>
  <si>
    <t>ctw: cold, temperate and warm season</t>
  </si>
  <si>
    <t>Suppl. data 1</t>
  </si>
  <si>
    <t>Suppl. data 2</t>
  </si>
  <si>
    <t>Suppl. data 3</t>
  </si>
  <si>
    <t>The records are compiled in an excel sheet with grouped into the following sections where the corresponding information can be found:</t>
  </si>
  <si>
    <t>Suppl. data 4</t>
  </si>
  <si>
    <t>Suppl. data 5</t>
  </si>
  <si>
    <t>Suppl. data 6</t>
  </si>
  <si>
    <t>Suppl. data 7</t>
  </si>
  <si>
    <t xml:space="preserve">Section 2 comprises the important characteristics of the records used for the calculation of baseline emissions (slurry type, slurry treatment, type of study, type of store, cover type) and for emission changes due to treatment or store covering. It can be used to group the records used for a certain calculation </t>
  </si>
  <si>
    <t>Abbreviations</t>
  </si>
  <si>
    <t>ac: Acidification</t>
  </si>
  <si>
    <t>ac dig: Acidification, anaerobic digestion</t>
  </si>
  <si>
    <t>ac dig subst: Acidification, anaerobic digestion with addition of co-substrates</t>
  </si>
  <si>
    <t>ac dig subst sol-liq sep: Acidification, anaerobic digestion, and solid-liquid separation with addition of co-substrates</t>
  </si>
  <si>
    <t>ac sol-liq sep: Acidification, solid-liquid separation</t>
  </si>
  <si>
    <t>add: Addition of additives</t>
  </si>
  <si>
    <t>aer: Aeration</t>
  </si>
  <si>
    <t>dig: Anaerobic digestion</t>
  </si>
  <si>
    <t>dig sol-liq sep: Anaerobic digestion, solid-liquid separation</t>
  </si>
  <si>
    <t>dig subst: Anaerobic digestion with addition of co-substrates</t>
  </si>
  <si>
    <t>dig subst sol-liq sep : Anaerobic digestion, solid-liquid separation with addition of co-substrates</t>
  </si>
  <si>
    <t>dil: Dilution</t>
  </si>
  <si>
    <t>untreated: No treatment of the slurry s</t>
  </si>
  <si>
    <t>subst: Addition of co-substrates</t>
  </si>
  <si>
    <t>sol-liq sep: Solid-liquid separation</t>
  </si>
  <si>
    <t>Abbreviations for treatments</t>
  </si>
  <si>
    <t>c,t: cold and temperate season</t>
  </si>
  <si>
    <t>c,w: cold and warm season</t>
  </si>
  <si>
    <t>t,w: temperate and warm season</t>
  </si>
  <si>
    <t>c,t,w: cold, temperate and warm season</t>
  </si>
  <si>
    <t>sp: spring</t>
  </si>
  <si>
    <t>su: summer</t>
  </si>
  <si>
    <t>fa: fall</t>
  </si>
  <si>
    <t>wi: winter</t>
  </si>
  <si>
    <t>Koppen-Geiger climate classification:</t>
  </si>
  <si>
    <t>see Kottek, M., Grieser, J., Beck, C., Rudolf, B., Rubel, F., 2006. World map of the Koppen-Geiger climate classification updated. Meteorol. Z. 15, 259-263.</t>
  </si>
  <si>
    <t>Suppl. Data</t>
  </si>
  <si>
    <t>Inclusion of studies into the review paper</t>
  </si>
  <si>
    <t>3: Paper out of the the topic or without  substantial information</t>
  </si>
  <si>
    <t>Avg: average</t>
  </si>
  <si>
    <r>
      <t>n rec:</t>
    </r>
    <r>
      <rPr>
        <sz val="10"/>
        <color theme="1"/>
        <rFont val="Calibri"/>
        <family val="2"/>
        <scheme val="minor"/>
      </rPr>
      <t xml:space="preserve"> the total number of records used for calculation</t>
    </r>
  </si>
  <si>
    <r>
      <t xml:space="preserve">n rec,ag: </t>
    </r>
    <r>
      <rPr>
        <sz val="10"/>
        <color theme="1"/>
        <rFont val="Calibri"/>
        <family val="2"/>
        <scheme val="minor"/>
      </rPr>
      <t>number of records used for calculation of baseline emissions after aggregation</t>
    </r>
  </si>
  <si>
    <t>n c: number of records of cold season</t>
  </si>
  <si>
    <t>n t: number of records of temperate season</t>
  </si>
  <si>
    <t>n w: number of records of warm season</t>
  </si>
  <si>
    <t>Avg c: average emission of records of cold season</t>
  </si>
  <si>
    <t>Avg w: average emission of records of warm season</t>
  </si>
  <si>
    <t>Avg t: average emission of records of temperate season</t>
  </si>
  <si>
    <t>Explanations</t>
  </si>
  <si>
    <t>Tracking of records: see explanation in Supplementary data 9</t>
  </si>
  <si>
    <t>wastewater treatment which includes solid-liquid separation and N&amp;P removal</t>
  </si>
  <si>
    <t>treat: Advanced treatment, i.e. wastewater treatment which includes solid-liquid separation and N&amp;P removal</t>
  </si>
  <si>
    <t>Annual mean of 94 kg CH4 m-2 y-1 reported  in the paper is greater by one order of magnitude than the values reported for one measuring period. On request, the author commented as follows on 2/6/2019: I found that the annual estimates in the text were wrong.  These were calculated by integration of a fitted 2nd order polynomial as indicated in the methods and both integrations (IN and WI) were in error.  The corrected annual emissions based on integration of monthly mean emissions for WI was 0.91 g m-2h-1 (8.01 kg/m-2) and for IN was 0.78 g m-2h-1 (6.87 kg/m-2).</t>
  </si>
  <si>
    <t>Redundant data: annual average</t>
  </si>
  <si>
    <t>Redundant data: average of cumulative emnissions</t>
  </si>
  <si>
    <t>Average of cumulative emissions during 158 d of undisturbed storage</t>
  </si>
  <si>
    <t>Average of cumulative emissions during 165d incl. 3 days with agitation</t>
  </si>
  <si>
    <t>Average of cumulative emissions during 121d excl. 5 days with agitation</t>
  </si>
  <si>
    <t>Average of cumulative emissions during 126d incl. 5 days with agitation</t>
  </si>
  <si>
    <t>Average of cumulative emissions during 155d</t>
  </si>
  <si>
    <t xml:space="preserve">Annual average WI </t>
  </si>
  <si>
    <t>Annual average IN</t>
  </si>
  <si>
    <t>Annual average</t>
  </si>
  <si>
    <t>The reduced emission from the digestate tank is not only due to the VS removal, but also due to a less digestible form of VS in the digestate.</t>
  </si>
  <si>
    <t>Laboratory reactors of 60 l capacity; the slurry filled half of the volume of the vesselö</t>
  </si>
  <si>
    <t>No rain</t>
  </si>
  <si>
    <t>With rain</t>
  </si>
  <si>
    <t>Agitation 8 h per day on five consecutive days at the end of the experiment</t>
  </si>
  <si>
    <t>Lagoon A; Lagoon A treated manure from 14 pits, Lagoon A received fresh manure every day. The loading of Lagoon B was more uniform than Lagoon A since each pit in the buildings was flushed every 4 to 6 h.</t>
  </si>
  <si>
    <t>Lagoon B; Lagoon A treated manure from 14 pits, Lagoon A received fresh manure every day. The loading of Lagoon B was more uniform than Lagoon A since each pit in the buildings was flushed every 4 to 6 h.</t>
  </si>
  <si>
    <t>Average over entire measuring campaign</t>
  </si>
  <si>
    <t>Excluded for the calculation of baseline emissions for N2O</t>
  </si>
  <si>
    <t>Aguerre, M.J., Wattiaux, M.A., Powell, J.M., 2012. Emissions of ammonia, nitrous oxide, methane, and carbon dioxide during storage of dairy cow manure as affected by dietary forage-to-concentrate ratio and crust formation. J Dairy Sci 95, 7409-7416.</t>
  </si>
  <si>
    <t>Amon, B., Kryvoruchko, V., Amon, T., Zechmeister-Boltenstern, S., 2006. Methane, nitrous oxide and ammonia emissions during storage and after application of dairy cattle slurry and influence of slurry treatment. Agric. Ecosyst. Environ. 112, 153-162.</t>
  </si>
  <si>
    <t>Amon, B., Kryvoruchko, V., Frohlich, M., Amon, T., Pollinger, A., Mosenbacher, I., Hausleitner, A., 2007. Ammonia and greenhouse gas emissions from a straw flow system for fattening pigs: Housing and manure storage. Livest. Sci. 112, 199-207.</t>
  </si>
  <si>
    <t>Aneja, V.P., Bunton, B., Walker, J.T., Malik, B.P., 2001. Measurement and analysis of atmospheric ammonia emissions from anaerobic lagoons. Atmos Environ 35, 1949-1958.</t>
  </si>
  <si>
    <t>Aneja, V.P., Chauhan, J.P., Walker, J.T., 2000. Characterization of atmospheric ammonia emissions from swine waste storage and treatment lagoons. J. Geophys. Res.-Atmos. 105, 11535-11545.</t>
  </si>
  <si>
    <t>Balde, H., VanderZaag, A.C., Burtt, S., Evans, L., Wagner-Riddle, C., Desjardins, R.L., MacDonald, J.D., 2016. Measured versus modeled methane emissions from separated liquid dairy manure show large model underestimates. Agr. Ecosyst. Environ. 230: 261-270.</t>
  </si>
  <si>
    <t>Baldé, H., VanderZaag, A.C., Burtt, S.D., Wagner-Riddle, C., Evans, L., Gordon, R., Desjardins, R.L., MacDonald, J.D., 2018. Ammonia emissions from liquid manure storages are affected by anaerobic digestion and solid-liquid separation. Agric. Forest Meteorol. 258: 80-88.</t>
  </si>
  <si>
    <t>Balsari, P., Dinuccio, E., Gioelli, F., 2006. A low cost solution for ammonia emission abatement from slurry storage. Int. Congr. Ser. 1293 323 – 326.</t>
  </si>
  <si>
    <t>Baral, K.R., Jego, G., Amon, B., Bol, R., Chantigny, M.H., Olesen, J.E., Petersen, S.O., 2018. Greenhouse gas emissions during storage of manure and digestates: Key role of methane for prediction and mitigation. Agr. Syst. 166: 26-35.</t>
  </si>
  <si>
    <t>Bicudo, J.R., Clanton, C.J., Schmidt, D.R., Powers, W., Jacobson, L.D., Tengman, C.L., 2004. Geotextile covers to reduce odor and gas emissions from swine manure storage ponds. Appl. Eng. Agric., 20, 65-75.</t>
  </si>
  <si>
    <t>Bjorneberg, D.L., Leytem, A.B., Westermann, D.T., Griffiths, P.R., Shao, L., Pollard, M.J., 2009. Measurement of atmospheric ammonia, methane, and nitrous oxide at a concentrated dairy production facility in southern idaho using open-path FTIR spectrometry. Trans. ASABE 52, 1749-1756.</t>
  </si>
  <si>
    <t>Bluteau, C.V., Masse, D.I., Leduc, R., 2009. Ammonia emission rates from covered concrete manure tanks in Eastern Canada. Trans. ASABE 52, 1733-1739.</t>
  </si>
  <si>
    <t>Borhan, M.S., Capareda, S.C., Mukhtar, S., Faulkner, W.B., McGee, R., Parnell, C.B., 2011. Greenhouse gas emissions from ground level area sources in dairy and cattle feedyard operations. Atmosphere 2, 303-329.</t>
  </si>
  <si>
    <t>Borhan, M.S., Capareda, S., Mukhtar, S., Faulkner, W.B., McGee, R., Parnell, C.B., 2011. Determining seasonal greenhouse gas emissions from ground-level area sources in a dairy operation in Central Texas. J. Air Waste Manage. 61, 786-795.</t>
  </si>
  <si>
    <t>Clemens, J., Trimborn, M., Weiland, P., Amon, B., 2006. Mitigation of greenhouse gas emissions by anaerobic digestion of cattle slurry. Agr. Ecosyst. Environ. 112, 171-177.</t>
  </si>
  <si>
    <t>Craggs, R., Park, J., Heubeck, S., 2008. Methane emissions from anaerobic ponds on a piggery and a dairy farm in New Zealand. Aust. J. Exp. Agr. 48, 142-146.</t>
  </si>
  <si>
    <t>Dai, X.R., Saha, C.K., Ni, J.Q., Heber, A.J., Blanes-Vidal, V., Dunn, J.L., 2015. Characteristics of pollutant gas releases from swine, dairy, beef, and layer manure, and municipal wastewater. Water Res 76: 110-119.</t>
  </si>
  <si>
    <t>DeSutter, T.M., Ham, J.M., 2005. Lagoon-biogas emissions and carbon balance estimates of a swine production facility. J. Environ. Qual. 34, 198-206.</t>
  </si>
  <si>
    <t>Dinuccio, E., Balsari, P., Gioelli, F., 2015. Reduction of gaseous emission from pig slurry storage tanks by different covering materials. 16th RAMIRAN International Conference. 8-10 September 2015, Hamburg Germany.</t>
  </si>
  <si>
    <t>Dinuccio, E., Berg, W., Balsari, P., 2008. Gaseous emissions from the storage of untreated slurries and the fractions obtained after mechanical separation. Atmos. Environ. 42, 2448-2459.</t>
  </si>
  <si>
    <t>Dinuccio, E., Berg, W., Balsari, P., 2011. Effects of mechanical separation on GHG and ammonia emissions from cattle slurry under winter conditions. Anim. Feed Sci. Technol. 166-67: 532-538.</t>
  </si>
  <si>
    <t>Dinuccio, E., Gioelli, F., Balsari, P., Dorno, N., 2012. Ammonia losses from the storage and application of raw and chemo-mechanically separated slurry. Agr. Ecosyst. Environ. 153: 16-23.</t>
  </si>
  <si>
    <t>DLG., 2005. Hexa Cover ApS Emissionsminderung von Geruch und Ammoniak. Abdecksystem für Güllebehälter -DLG Prüfbericht 5451 F.</t>
  </si>
  <si>
    <t>Dore, C.J., Jones, B.M.R., Scholtens, R., in't Veld, J.W.H.H., Burgess, L.R., Phillips, V.R., 2004. Measuring ammonia emission rates from livestock buildings and manure stores - part 2: Comparative demonstrations of three methods on the farm. Atmos. Environ. 38(19): 3017-3024.</t>
  </si>
  <si>
    <t>Fangueiro, D., Coutinho, J., Chadwick, D., Moreira, N., Trindade, H., 2008. Effect of cattle slurry separation on greenhouse gas and ammonia emissions during storage. J. Environ. Qual. 37, 2322-2331.</t>
  </si>
  <si>
    <t>Flesch, T.K., Harper, L.A., Powell, J.M., Wilson, J.D., 2009. Inverse-dispersion calculation of ammonia emissions from Wisconsin dairy farms. Trans. ASABE 52, 253–265.</t>
  </si>
  <si>
    <t>Flesch, T.K., Verge, X.P.C., Desjardins, R.L., Worth, D., 2013. Methane emissions from a swine manure tank in western Canada. Can. J. Anim. Sci. 93, 159-169.</t>
  </si>
  <si>
    <t>Grant, R.H., Boehm, M.T., 2015. Manure ammonia and hydrogen sulfide emissions from a Western dairy storage basin.J. Environ. Qual. 44, 127-136.</t>
  </si>
  <si>
    <t>Grant, R.H., Boehm, M.T., Lawrence, A.F., Heber, A.J., 2013. Ammonia emissions from anaerobic treatment lagoons at sow and finishing farms in Oklahoma. Agric. For. Meteorol. 180: 203-210.</t>
  </si>
  <si>
    <t>Grant, R.H., Boehm, M.T., Bogan, B.W., 2015. Methane and carbon dioxide emissions from manure storage facilities at two free-stall dairies. Agric. Forest Meteorol. 213: 102-113.</t>
  </si>
  <si>
    <t>Grant, R.H., Boehm, M.T., Heber, A.J., 2016. Ammonia emissions from anaerobic waste lagoons at pork production operations: Influence of climate. Agric. For. Meteorol. 228: 73-84.</t>
  </si>
  <si>
    <t>Guarino, M., Fabbri, C., Brambilla, M., Valli, L., Navarotto, P., 2006. Evaluation of simplified covering systems to reduce gaseous emissions from livestock manure storage. Trans. ASABE 49, 737-747.</t>
  </si>
  <si>
    <t>Guingand, N., 2002. Ammonia emission during pig slurry storage : laboratory and pit results (in French). Journées Recherche Porcine 34: 161-166.</t>
  </si>
  <si>
    <t>Harper, L.A., Sharpe, R.R., Parkin, T.B., 2000. Gaseous nitrogen emissions from anaerobic swine lagoons: Ammonia, nitrous oxide, and dinitrogen gas. J. Environ. Qual. 29, 1356-1365.</t>
  </si>
  <si>
    <t>Harper, L.A., Sharpe, R.R., Parkin, T.B., De Visscher, A., van Cleemput, O., Byers, F.M., 2004. Nitrogen cycling through swine production systems: Ammonia, dinitrogen, and nitrous oxide emissions. J. Environ. Qual. 33, 1189-1201.</t>
  </si>
  <si>
    <t>Hill, R.A., Smith, K., Russell, K., Misselbrook, T., Brookman, S., 2008. Emissions of ammonia from weeping wall stores and earth-banked lagoons determined using passive sampling and atmospheric dispersion modelling. J. Atmos. Chem. 59, 83-98.</t>
  </si>
  <si>
    <t>Holly, M.A., Larson, R.A., Powell, J.M., Ruark, M.D., Aguirre-Villegas, H., 2017. Greenhouse gas and ammonia emissions from digested and separated dairy manure during storage and after land application. Agr. Ecosyst. Environ. 239: 410-419.</t>
  </si>
  <si>
    <t>James, K.M., Blunden, J., Rumsey, I.C., Aneja, V.P., 2012. Characterizing ammonia emissions from a commercial mechanically ventilated swine finishing facility and an anaerobic waste lagoon in North Carolina. Atmos. Pollut. Res. 3, 279-288.</t>
  </si>
  <si>
    <t>Kariyapperuma, K.A., Johannesson, G., Maldaner, L., VanderZaag, A., Gordon, R., Wagner-Riddle, C., 2018. Year-round methane emissions from liquid dairy manure in a cold climate reveal hysteretic pattern. Agric. For. Meteorol. 258: 56-65.</t>
  </si>
  <si>
    <t>Krause, M., Hartung, E., 2002. Ammonia measurements above slurry lagoons. Landtechnik 57, 30-39a.</t>
  </si>
  <si>
    <t>Le Riche, E.L., VanderZaag, A.C., Wood, J.D., Wagner-Riddle, C., Dunfield, K., Ngwabie, N.M., McCabe, J., Gordon, R.J., 2016. Greenhouse gas emissions from stored dairy slurry from multiple farms. J. Environ. Qual. 45, 1822-1828.</t>
  </si>
  <si>
    <t>Le Riche, E.L., VanderZaag, A.C., Wagner-Riddle, C., Dunfield, K., Sokolov, V.K., Gordon, R., 2017. Do volatile solids from bedding materials increase greenhouse gas emissions for stored dairy manure? Can. J. Soil Sci. 97, 512-521.</t>
  </si>
  <si>
    <t>Leytem, A.B., Bjorneberg, D.L., Koehn, A.C., Moraes, L.E., Kebreab, E., Dungan, R.S., 2017. Methane emissions from dairy lagoons in the western United States. J. Dairy Sci. 100, 6785-6803.</t>
  </si>
  <si>
    <t>Leytem, A.B., Dungan, R.S., Bjorneberg, D.L., Koehn, A.C., 2013. Greenhouse gas and ammonia emissions from an open-freestall dairy in Southern Idaho. J. Environ. Qual. 42, 10-20.</t>
  </si>
  <si>
    <t>Loyon, L., Guiziou, F., Beline, E., Peu, P., 2007. Gaseous emissions (NH3, N2O, CH4 and CO2) from the aerobic treatment of piggery slurry - Comparison with a conventional storage system Biosyst. Eng. 97, 472-480.</t>
  </si>
  <si>
    <t>Loyon, L., Guiziou, F., Picard, S., Saint Cast, P., 2006. Impact of a peat cover on ammonia emissions during storage and spreading of pig slurry. A farm-scale study (in French). Journées Recherche Porcine 38: 35-40.
1689: Loyon, L., Guiziou, F., Picard, S., Saint-Cast, P., 2016. Farm-scale applicability of three covers (peat, polystyrene balls and synthetic sheet roof) to reduce ammonia emissions from pig slurry storage. Agricult. Sci. 7: 396-406.</t>
  </si>
  <si>
    <t>Loyon, L., Guiziou, F., Picard, S., Saint-Cast, P., 2016. Farm-scale applicability of three covers (peat, polystyrene balls and synthetic sheet roof) to reduce ammonia emissions from pig slurry storage. Agricult. Sci. 7: 396-406.</t>
  </si>
  <si>
    <t>Maldaner, L., Wagner-Riddle, C., VanderZaag, A.C., Gordon, R., Duke, C., 2017. Methane emissions from storage of digestate at a dairy manure biogas facility. Agric. For. Meteorol. 258: 96-107.</t>
  </si>
  <si>
    <t>Martinez, J., Guiziou, F., Peu, P., Gueutier, V., 2003. Influence of treatment techniques for pig slurry on methane emissions during subsequent storage. Biosyst. Eng. 85, 347-354.</t>
  </si>
  <si>
    <t>Matulaitis, R., Juskiene, V., Juska, R., 2015. The effect of floating covers on gas emissions from liquid pig manure. Chil. J. Agricult. Res. 75, 232-238.</t>
  </si>
  <si>
    <t>McGahan, E.J., Phillips, F.A., Wiedemann, S.G., Naylor, T.A., Warren, B., Murphy, C.M., Griffith, D.W.T., Desservettaz, M., 2016. Methane, nitrous oxide and ammonia emissions from an Australian piggery with short and long hydraulic retention-time effluent storage. Anim. Prod. Sci. 56, 1376-1389.</t>
  </si>
  <si>
    <t>McGinn, S.M., Coates, T., Flesch, T.K., Crenna, B., 2008. Ammonia emission from dairy cow manure stored in a lagoon over summer. Can. J. Soil Sci. 88, 611-615.</t>
  </si>
  <si>
    <t>Minato, K., Kouda, Y., Yamakawa, M., Hara, S., Tamura, T., Osada, T., 2013. Determination of GHG and ammonia emissions from stored dairy cattle slurry by using a floating dynamic chamber. Anim. Sci. J. 84, 165-177.</t>
  </si>
  <si>
    <t>Miner, J.R., Humenik, F.J., Rice, J.M., Rashash, D.M.C., Williams, C., Robarge, W., Harris, D.B., Sheffield, R., 2003. Evaluation of a permeable, 5 cm thick, polyethylene foam lagoon cover. Trans. ASAE 46, 1421-1426.</t>
  </si>
  <si>
    <t>Misselbrook, T., Hunt, J., Perazzolo, F., Provolo, G., 2016. Greenhouse gas and ammonia emissions from slurry storage: impacts of temperature and potential mitigation through covering (pig slurry) or acidification (cattle slurry). J. Environ. Qual. 45, 1520-1530.</t>
  </si>
  <si>
    <t>Misselbrook, T.H., Brookman, S.K.E., Smith, K.A., Cumby, T., Williams, A.G., McCrory, D.F., 2005. Crusting of stored dairy slurry to abate ammonia emissions: pilot-scale studies. J. Environ. Qual. 34, 411-419.</t>
  </si>
  <si>
    <t>Mosquera, J., Schils, R.L.M., Groenestein, C.M., Hoeksma, P., Velthof, G., Hummelink, E., 2010. Emissions of nitrous oxide, methane and ammonia from manure after separation. Rapport 427, Lelystad..Rapport 387 (in Dutch). Wageningen, The Netherlands: Livestock Research, Wageningen UR.</t>
  </si>
  <si>
    <t>Mukhtar, S., Mutlu, A., Capareda, S.C., Parnell, C.B., 2008. Seasonal and spatial variations of ammonia emissions from an open-lot dairy operation. J. Air Waste Manage. Assoc. 58, 369-376.</t>
  </si>
  <si>
    <t>Neerackal, G.M., Ndegwa, P.M., Joo, H.S., Wang, X., Harrison, J.H., Heber, A.J., Ni, J.Q., Frear, C., 2015. Effects of Anaerobic Digestion and Solids Separation on Ammonia Emissions from Stored and Land Applied Dairy Manure. Wat. Air Soil Pollut. 226.</t>
  </si>
  <si>
    <t>Owusu-Twum, M.Y., Polastre, A., Subedi, R., Santos, A.S., Ferreira, L.M.M., Coutinho, J., Trindade, H., 2017. Gaseous emissions and modification of slurry composition during storage and after field application: Effect of slurry additives and mechanical separation. J. Environ. Manage., 200: 416-422.</t>
  </si>
  <si>
    <t>Park, K.H., Wagner-Riddle, C., 2010. Methane emission patterns from stored liquid swine manure. Asian Austral. J. Anim. 23, 1229-1235.</t>
  </si>
  <si>
    <t>Perazzolo, F., Mattachini, G., Riva, E., Provolo, G., 2017. Nutrient Losses during Winter and Summer Storage of Separated and Unseparated Digested Cattle Slurry. J. Environ. Qual. 46, 879-888.</t>
  </si>
  <si>
    <t>Perazzolo, F., Mattachini, G., Tambone, F., Misselbrook, T., Provolo, G., 2015. Effect of mechanical separation on emissions during storage of two anaerobically codigested animal slurries. Agr. Ecosyst. Environ., 207: 1-9.</t>
  </si>
  <si>
    <t>Petersen, S.O., Dorno, N., Lindholst, S., Feilberg, A., Eriksen, J., 2013. Emissions of CH4, N2O, NH3 and odorants from pig slurry during winter and summer storage. Nutr. Cycl. Agroecosyst. 95, 103-113.</t>
  </si>
  <si>
    <t>Petersen, S.O., Hojberg, O., Poulsen, M., Schwab, C., Eriksen, J., 2014. Methanogenic community changes, and emissions of methane and other gases, during storage of acidified and untreated pig slurry. J. Appl. Microbiol. 117, 160-172.</t>
  </si>
  <si>
    <t>Portejoie, S., Martinez, J., Guiziou, F., Coste, C.M., 2003. Effect of covering pig slurry stores on the ammonia emission processes. Bioresource Technol. 87, 199-207.</t>
  </si>
  <si>
    <t>Qi, X.Y., Wu, S.B., Wang, Z.Q., Zuo, Z., Dong, R.J., 2015. Seasonal and daily emissions of methane and carbon dioxide from a pig wastewater storage system and the use of artificial vermiculite crusts. Biosyst. Eng. 131: 15-22.</t>
  </si>
  <si>
    <t>Regueiro, I., Coutinho, J., Gioelli, F., Balsari, P., Dinuccio, E., Fangueiro, D., 2016. Acidification of raw and co-digested pig slurries with alum before mechanical separation reduces gaseous emission during storage of solid and liquid fractions. Agr. Ecosyst. Environ. 227: 42-51.</t>
  </si>
  <si>
    <t>Rodhe, L.K.K., Abubaker, J., Ascue, J., Pell, M., Nordberg, A., 2012. Greenhouse gas emissions from pig slurry during storage and after field application in northern European conditions. Biosyst. Eng. 113, 379-394.</t>
  </si>
  <si>
    <t>Rodhe, L., Ascue, J., Å, N., 2009. Emissions of greenhouse gases (methane and nitrous oxide) from cattle slurry storage in Northern Europe. IOP C. Ser. Earth Env. 8, 012019.</t>
  </si>
  <si>
    <t>Rumburg, B., Mount, G.H., Yonge, D., Lamb, B., Westberg, H., Neger, M., Filipy, J., Kincaid, R., Johnson, K., 2008. Measurements and modeling of atmospheric flux of ammonia from an anaerobic dairy waste lagoon. Atmos. Environ. 42, 3380-3393.</t>
  </si>
  <si>
    <t>Scotford, I.M., Williams, A.G., 2001. Practicalities, costs and effectiveness of a floating plastic cover to reduce ammonia emissions from a pig slurry lagoon. J. Agric. Eng. Res. 80, 273-281.</t>
  </si>
  <si>
    <t>Sharpe, R.R., Harper, L.A., Byers, F.M., 2002. Methane emissions from swine lagoons in Southeastern US. Agr Ecosyst Environ 90, 17-24.</t>
  </si>
  <si>
    <t>Shores, R.C., Harris, D.B., Thompson, E.L., Vogel, C.A., Natschke, D., Hashmonay, R.A., Wagoner, K.R., Modrak, M., 2005. Plane-integrated open-path Fourier transform infrared spectrometry methodology for anaerobic swine lagoon emission measurements. Appl. Eng. Agric. 21, 487-492.</t>
  </si>
  <si>
    <t>Sneath, R.W., Beline, F., Hilhorst, M.A., Peu, P., 2006. Monitoring GHG from manure stores on organic and conventional dairy farms. Agr. Ecosyst. Environ. 112, 122-128.</t>
  </si>
  <si>
    <t>Sommer, S.G., Clough, T.J., Balaine, N., Hafner, S.D., Cameron, K.C., 2017. Transformation of Organic Matter and the Emissions of Methane and Ammonia during Storage of Liquid Manure as Affected by Acidification. J. Environ. Qual. 46, 514-521.</t>
  </si>
  <si>
    <t>Stinn, J.P., Xin, H.W., Shepherd, T.A., Li, H., Burns, R.T., 2014. Ammonia and greenhouse gas emissions from a modern US swine breeding-gestation-farrowing system. Atmos Environ 98: 620-628.</t>
  </si>
  <si>
    <t>Sun, F., Harrison, J.H., Ndegwa, P.M., Johnson, K., 2014. Effect of manure treatment on ammonia emission during storage under ambient environment. Water Air Soil Pollut. 225.</t>
  </si>
  <si>
    <t>Szogi, A.A., Vanotti, M.B., Stansbery, A.E., 2006. Reduction of ammonia emissions from treated anaerobic swine lagoons. Trans ASABE 49, 217-225.</t>
  </si>
  <si>
    <t>Todd, R.W., Cole, N.A., Hagevoort, G.R., Casey, K.D., Auvermann, B.W., 2015. Ammonia losses and nitrogen partitioning at a southern High Plains open tot dairy. Atmos. Environ. 110: 75-83.</t>
  </si>
  <si>
    <t>Todd, R.W., Cole, N.A., Casey, K.D., Hagevoort, R., Auvermann, B.W., 2011. Methane emissions from southern High Plains dairy wastewater lagoons in the summer. Anim. Feed Sci. Technol. 166-67: 575-580.</t>
  </si>
  <si>
    <t>Wang, K., Huang, D., Ying, H., Luo, H., 2014. Effects of acidification during storage on emissions of methane, ammonia, and hydrogen sulfide from digested pig slurry. Biosyst. Eng. 122: 23-30.</t>
  </si>
  <si>
    <t>Wang, Y., Dong, H., Zhu, Z., Li, T., Mei, K., Xin, H., 2014. Ammonia and greenhouse gas emissions from biogas digester effluent stored at different depths. Trans. ASABE 57, 1483-1491.</t>
  </si>
  <si>
    <t>Wang, Y., Dong, H., Zhu, Z., Liu, C., Xin, H., 2014. Comparison of air emissions from raw liquid pig manure and biogas digester effluent storages. Trans. ASABE 57, 635-645.</t>
  </si>
  <si>
    <t>Wang, Y., Dong, H.M., Zhu, Z.P., Li, L.L., Zhou, T.L., Jiang, B., Xin, H.W., 2016. CH4, NH3, N2O and NO emissions from stored biogas digester effluent of pig manure at different temperatures. Agric. Ecosyst. Environ. 217: 1-12.</t>
  </si>
  <si>
    <t>VanderZaag, A.C., Gordon, R.J., Jamieson, R.C., Burton, D.L., Stratton, G.W., 2010. Effects of winter storage conditions and subsequent agitation on gaseous emissions from liquid dairy manure. Can. J. Soil Sci. 90, 229-239.</t>
  </si>
  <si>
    <t>VanderZaag, A.C., Gordon, R.J., Jamieson, R.C., Burton, D.L., Stratton, G.W., 2010. Permeable synthetic covers for controlling emissions from liquid dairy manure. Appl. Eng. Agric. 26, 287-297.</t>
  </si>
  <si>
    <t>VanderZaag, A.C., Gordon, R.J., Jamieson, R.C., Burton, D.L., Stratton, G.W., 2009. Gas emissions from straw covered liquid dairy manure during summer storage and autumn agitation. Trans. ASABE 52, 599-608.</t>
  </si>
  <si>
    <t>VanderZaag, A.C., Wagner-Riddle, C., Park, K.H., Gordon, R.J., 2011. Methane emissions from stored liquid dairy manure in a cold climate. Anim. Feed Sci. Technol. 166-67: 581-589.</t>
  </si>
  <si>
    <t>Wagner-Riddle, C., Park, K.H., Thurtell, G.W., 2006. A micrometeorological mass balance approach for greenhouse gas flux measurements from stored animal manure. Agr Forest Meteorol 136, 175-187.</t>
  </si>
  <si>
    <t>Wood, J.D., VanderZaag, A.C., Wagner-Riddle, C., Smith, E.L., Gordon, R.J., 2014. Gas emissions from liquid dairy manure: complete versus partial storage emptying. Nutr. Cycl. Agroecosyst. 99, 95-105.</t>
  </si>
  <si>
    <t>Wood, J.D., Gordon, R.J., Wagner-Riddle, C., Dunfield, K.E., Madani, A., 2012. Relationships between dairy slurry total solids, gas emissions, and surface crusts. J. Environ. Qual. 41, 694-704.</t>
  </si>
  <si>
    <t>Calvet, S., Hunt, J., Misselbrook, T.H., 2017. Low frequency aeration of pig slurry affects slurry characteristics and emissions of greenhouse gases and ammonia. Biosyst. Eng. 159: 121-132.</t>
  </si>
  <si>
    <t>Blunden, J., Aneja, V.P., 2008. Characterizing ammonia and hydrogen sulfide emissions from a swine waste treatment lagoon in North Carolina. Atmos. Environ. 42, 3277-3290.</t>
  </si>
  <si>
    <t>Aneja, V.P., Arya, S.P., Kim, D.S., Rumsey, I.C., Arkinson, H.L., Semunegus, H., Bajwa, K.S., Dickey, D.A., Stefanski, L.A., Todd, L., Mottus, K., Robarge, W.P., Williams, C.M., 2008. Characterizing ammonia emissions from swine farms in eastern north carolina: Part 1-conventional lagoon and spray technology for waste treatment. J. Air Waste Manage. Assoc. 58, 1130-1144.</t>
  </si>
  <si>
    <t>Lim, T.T., Heber, A.J., Ni, J.Q., Sutton, A.L., Shao, P., 2003. Odor and gas release from anaerobic treatment lagoons for swine manure. J. Environ. Qual. 32, 406-416.</t>
  </si>
  <si>
    <t>Rumsey, I.C., Aneja, V.P., 2014. Measurement and Modeling of Hydrogen Sulfide Lagoon Emissions from a Swine Concentrated Animal Feeding Operation. Environ. Sci. Technol. 48, 1609-1617.</t>
  </si>
  <si>
    <t>De Bode, M.J.C., 1991. Odour and ammonia emissions from manure storage. In: Nielsen, V. C., Voorburg, J. H., L'Hermite, P., (eds.). Odour and ammonia emissions from livestock farming. London, England: Elsevier Applied Science. pp 69-76.</t>
  </si>
  <si>
    <t>Hobbs, P.J., Misselbrook, T.H., Cumby, T.R., 1999. Production and Emission of Odours and Gases From Ageing Pig Waste. J. Agr. Eng. Res. 72, 291-298.</t>
  </si>
  <si>
    <t>Hörnig, G., Turk, M., Wanka, U., 1999. Slurry covers to reduce ammonia emission and odour nuisance. J. Agr. Eng. Res. 73, 151-157.</t>
  </si>
  <si>
    <t>Husted, S., 1994. Seasonal-Variation in Methane Emission from Stored Slurry and Solid Manures. J. Environ. Qual. 23, 585-592.</t>
  </si>
  <si>
    <t>Huther, L., Schuchardt, F., Willke, T., 1997. Emissions of ammonia and greenhouse gases during storage and composting of animal manures. In: Voermans, J. A. M., Monteny, G. J., (eds.). Ammonia and odour emissions from animal production facilities, Proceedings of the International Symposium. Research Station for Pig Husbandry (PV),. Rosmalen. p 327-334.</t>
  </si>
  <si>
    <t>Kaharabata, S.K., Schuepp, P.H., Desjardins, R.L., 1998. Methane emissions from aboveground open manure slurry tanks. Glob. Biogeochem. Cycle 12, 545-554.</t>
  </si>
  <si>
    <t>Khan, R.Z., Muller, C., Sommer, S.G., 1997. Micrometeorological mass balance technique for measuring CH4 emission from stored cattle slurry. Biol. Fert. Soils. 24, 442-444.</t>
  </si>
  <si>
    <t>Phillips, V.R., Sneath, R.W., Williams, A.G., Welch, S.K., Burgess, L.R., Demmers, T.G.M., Short, J.L., 1997. Measuring emission rates of ammonia, methane and nitrous oxide from full size slurry and manure storages. In: Voermans, J. A. M., Monteny, G. J., (eds.). Ammonia and odour emissions from animal production facilities, Proceedings of the International Symposium. Research Station for Pig Husbandry (PV),. Rosmalen. p 197-208.</t>
  </si>
  <si>
    <t>Rodhe, L.K.K., Ascue, J., Willén, A., Persson, B.V., Nordberg, Å., 2015. Greenhouse gas emissions from storage and field application of anaerobically digested and non-digested cattle slurry. Agric. Ecosyst. Environ., 199, 358-368.</t>
  </si>
  <si>
    <t>Sharpe, R.R., Harper, L.A., 1999. Methane emissions from an anaerobic swine lagoon. Atmos. Environ. 33, 3627-3633.</t>
  </si>
  <si>
    <t>Sommer, S.G., Christensen, B.T., Nielsen, N.E., Schjorring, J.K., 1993. Ammonia volatilization during storage of cattle and pig slurry - effect of surface cover. J. Agric. Sci. 121, 63-71.</t>
  </si>
  <si>
    <t>Sommer, S.G., Sibbesen, E., Nielsen, T., Schjorring, J.K., Olesen, J.E., 1996. A passive flux sampler for measuring ammonia volatilization from manure storage facilities. J Environ Qual 25, 241-247.</t>
  </si>
  <si>
    <t>Viguria, M., Sanz-Cobena, A., Lopez, D.M., Arriaga, H., Merino, P., 2015. Ammonia and greenhouse gases emission from impermeable covered storage and land application of cattle slurry to bare soil. Agr. Ecosyst. Environ., 199: 261-271.</t>
  </si>
  <si>
    <t>VanderZaag, A.C., Flesch, T.K., Desjardins, R.L., Baldé, H., Wright, T., 2014. Measuring methane emissions from two dairy farms: Seasonal and manure-management effects. Agric. For. Meteorol., 194: 259–267.</t>
  </si>
  <si>
    <t>Grant, R.H., Boehm, M.T., 2018. Ammonia emissions from an in-ground finisher hog manure tank. Atmos. Environ., 190: 43-52.</t>
  </si>
  <si>
    <t>Zahn, J.A., Tung, A.E., Roberts, B.A., Hatfield, J.L., 2001. Abatement of ammonia and hydrogen sulfide emissions from a swine lagoon using a polymer biocover. J. Air Waste Manage. Assoc. 51, 562-573.</t>
  </si>
  <si>
    <t>Leytem, A.B., Bjorneberg, D.L., Rotz, C.A., Moraes, L.E., Kebreab, E., Dungan, R.S., 2018. Ammonia emissions from dairy lagoons in the Western U.S. Trans. ASABE 61, 1001-1015.</t>
  </si>
  <si>
    <t>Leytem, A.B., Dungan, R.S., Bjorneberg, D.L., Koehn, A.C., 2011. Emissions of ammonia, methane, carbon dioxide, and nitrous oxide from dairy cattle housing and manure management systems. J. Environ. Qual. 40, 1383-1394.</t>
  </si>
  <si>
    <t>Balsari, P., Airoldi, G., Dinuccio, E., Gioelli, F., 2007. Emissions from farmyard manure heaps and slurry stores - effect of environmental conditions and measuring methods. Biosyst. Eng. 97, 456-463.</t>
  </si>
  <si>
    <t>Ngwabie, N.M., Gordon, R.J., VanderZaag, A., Dunfield, K., Sissoko, A., Wagner-Riddle, C., 2016. The extent of manure removal from storages and its impact on gaseous emissions. J. Environ. Qual. 45, 2023-2029.</t>
  </si>
  <si>
    <t>Safley, L.M., Westerman, P.W., 1992. Performance of a dairy manure anaerobic lagoon. Bioresource Technol. 42, 43-52.</t>
  </si>
  <si>
    <t>Treatment</t>
  </si>
  <si>
    <t>n</t>
  </si>
  <si>
    <t>Min.</t>
  </si>
  <si>
    <t>1st Qu.</t>
  </si>
  <si>
    <t>Median</t>
  </si>
  <si>
    <t>3rd Qu.</t>
  </si>
  <si>
    <t>Max.</t>
  </si>
  <si>
    <t>420,422,424,462,552</t>
  </si>
  <si>
    <t>463,464,596</t>
  </si>
  <si>
    <t>92,97,282</t>
  </si>
  <si>
    <t>673,674,675,676,677</t>
  </si>
  <si>
    <t>143,145,147,156,157,158,285,301,432,434,593,594</t>
  </si>
  <si>
    <t>491,493,514</t>
  </si>
  <si>
    <t>139,141,149,151,436,438,513</t>
  </si>
  <si>
    <t>463,464</t>
  </si>
  <si>
    <t>147,156,157,158,285,301</t>
  </si>
  <si>
    <t>92,97,282,525,526</t>
  </si>
  <si>
    <t>143,145,147,156,157,158,285,301,432,434</t>
  </si>
  <si>
    <t>378,379,380</t>
  </si>
  <si>
    <t>375,376</t>
  </si>
  <si>
    <t>139,141,369,372,436,438,513</t>
  </si>
  <si>
    <t>143,145,147,156,157,158,285</t>
  </si>
  <si>
    <t>139,141,369,372,513</t>
  </si>
  <si>
    <t>218,219,556,564</t>
  </si>
  <si>
    <t>111,117</t>
  </si>
  <si>
    <t>109,115,554,562</t>
  </si>
  <si>
    <t>555,563</t>
  </si>
  <si>
    <t>91,96,110,116,553,561</t>
  </si>
  <si>
    <t>112,118,221,222,558,566,645,653</t>
  </si>
  <si>
    <t>108,114</t>
  </si>
  <si>
    <t>209,210,212,213</t>
  </si>
  <si>
    <t>215,216,557,565</t>
  </si>
  <si>
    <t>59,60,61,62,133,233,234,414,416,418,572,580</t>
  </si>
  <si>
    <t>124,129,357,359</t>
  </si>
  <si>
    <t>134,152</t>
  </si>
  <si>
    <t>122,127,135,136,570,578</t>
  </si>
  <si>
    <t>355,571,579</t>
  </si>
  <si>
    <t>8,10,12,123,128,569,577</t>
  </si>
  <si>
    <t>236,237,483,485,487,489,574,582</t>
  </si>
  <si>
    <t>121,126</t>
  </si>
  <si>
    <t>224,225,227,228</t>
  </si>
  <si>
    <t>230,231,573,581</t>
  </si>
  <si>
    <t>91,96</t>
  </si>
  <si>
    <t>645,653</t>
  </si>
  <si>
    <t>135,136</t>
  </si>
  <si>
    <t>8,10,12,522</t>
  </si>
  <si>
    <t>487,489,521</t>
  </si>
  <si>
    <t>218,219</t>
  </si>
  <si>
    <t>221,222,645,653</t>
  </si>
  <si>
    <t>215,216</t>
  </si>
  <si>
    <t>133,233,234,414,416,418</t>
  </si>
  <si>
    <t>357,359</t>
  </si>
  <si>
    <t>681,682,683</t>
  </si>
  <si>
    <t>236,237,483,485,487,489,521</t>
  </si>
  <si>
    <t>230,231</t>
  </si>
  <si>
    <t>233,234,414,416,418</t>
  </si>
  <si>
    <t>236,237</t>
  </si>
  <si>
    <t>72,681,682,683</t>
  </si>
  <si>
    <t>NH4+ or
TAN (g L-1)</t>
  </si>
  <si>
    <t>Additional remarks</t>
  </si>
  <si>
    <t>farm-scale</t>
  </si>
  <si>
    <t>NH3</t>
  </si>
  <si>
    <t>N2O</t>
  </si>
  <si>
    <t>CH4</t>
  </si>
  <si>
    <t>CO2</t>
  </si>
  <si>
    <t>H2S</t>
  </si>
  <si>
    <t>Crust became thicker with time</t>
  </si>
  <si>
    <t>crust became thicker with time</t>
  </si>
  <si>
    <t>n ct</t>
  </si>
  <si>
    <t>n tw</t>
  </si>
  <si>
    <t>n ctw</t>
  </si>
  <si>
    <t>n na</t>
  </si>
  <si>
    <t>Rainfall (mm) (0.999 is greater than 0)</t>
  </si>
  <si>
    <t>Cover of natural zeolites (16–32 mm) (DM 93.8%, pH 7.7, TKN 0 mg mg N kg-1 dw, TAN 0 mg N kg-1 dw, TAN adsorption 0.4% dw) on the perforated polystyrene float (placed on the slurry): 244 g dw</t>
  </si>
  <si>
    <t>Cover of natural zeolites (&lt;0.3 mm) (DM 93.8%, pH 7.7, TKN 0 mg mg N kg-1 dw, TAN 0 mg N kg-1 dw, TAN adsorption 0.9% dw) on the perforated polystyrene float (placed on the slurry): 244 g dw</t>
  </si>
  <si>
    <t>Cover of natural surface crust developed mainly from straw residues in the slurry. No surface crust developed in Expt 1</t>
  </si>
  <si>
    <t>Balde, H., VanderZaag, A.C., Burtt, S.D., Wagner-Riddle, C., Crolla, A., Desjardins, R.L., MacDonald, D.J., 2016. Methane emissions from digestate at an agriculnatural biogas plant. Bioresource Technol. 216: 914-922.</t>
  </si>
  <si>
    <t>one of North Carolina State University's agriculnatural research facilities</t>
  </si>
  <si>
    <t>Smith, K., Cumby, T., Lapworth, J., Misselbrook, T., Williams, A., 2007. natural crusting of slurry storage as an abatement measure for ammonia emissions on dairy farms. Biosyst. Eng. 97, 464-471.</t>
  </si>
  <si>
    <t>Plastic fabrics</t>
  </si>
  <si>
    <t>72,74,681,682,683</t>
  </si>
  <si>
    <t>Unit</t>
  </si>
  <si>
    <t>Measuring method</t>
  </si>
  <si>
    <t>Concentration measurement (NH3)</t>
  </si>
  <si>
    <t>Concentration measurement (N2O)</t>
  </si>
  <si>
    <t>Concentration measurement (CH4)</t>
  </si>
  <si>
    <t>Concentration measurement (CO2)</t>
  </si>
  <si>
    <t>Concentration measurement (H2S)</t>
  </si>
  <si>
    <t>Emission values not available for this treatment</t>
  </si>
  <si>
    <t>This record exhibits the same emission values as record no 354 (therefore, cells reporting emission values are left blank)</t>
  </si>
  <si>
    <t>7. Measurement methods applied</t>
  </si>
  <si>
    <t>Season code</t>
  </si>
  <si>
    <t>Season code: abbreviations for seasons of measurements</t>
  </si>
  <si>
    <t>1: Paper from which data was extracted and added to records of Suppl. data 2</t>
  </si>
  <si>
    <t>2: Paper being within the topic including substantial information but data was not extrcted due to e.g. missing numerical data or non-compliance with the criteria given in section 2.1 of the paper</t>
  </si>
  <si>
    <t>8. Storage cover</t>
  </si>
  <si>
    <t>10. Measuring data</t>
  </si>
  <si>
    <t>11. Remarks and additional information</t>
  </si>
  <si>
    <t>12. Ancillary data</t>
  </si>
  <si>
    <t xml:space="preserve">8. Storage cover </t>
  </si>
  <si>
    <t>9. Occurrence of a natural crust at the store's surface</t>
  </si>
  <si>
    <t>bc</t>
  </si>
  <si>
    <t>ab</t>
  </si>
  <si>
    <t>ce</t>
  </si>
  <si>
    <t>cdef</t>
  </si>
  <si>
    <t>def</t>
  </si>
  <si>
    <t>bcde</t>
  </si>
  <si>
    <t>abcde</t>
  </si>
  <si>
    <t>cf</t>
  </si>
  <si>
    <t>ade</t>
  </si>
  <si>
    <t>ad</t>
  </si>
  <si>
    <t>Stat.</t>
  </si>
  <si>
    <t>Stat.: values denoted with different letters are significantly different (p&lt;0.05)</t>
  </si>
  <si>
    <t>l95 c</t>
  </si>
  <si>
    <t>u95 c</t>
  </si>
  <si>
    <t>l95 t</t>
  </si>
  <si>
    <t>u95 t</t>
  </si>
  <si>
    <t>l95 w</t>
  </si>
  <si>
    <t>u95 w</t>
  </si>
  <si>
    <t>as explained in section 2.4.2.2 of the paper and Supplementary data 9</t>
  </si>
  <si>
    <t>na: information on season not available</t>
  </si>
  <si>
    <t>75,{166,167}</t>
  </si>
  <si>
    <t>(76,78),{163,164,165},176</t>
  </si>
  <si>
    <t>77,{159,160,161,162},178,{440,443},601</t>
  </si>
  <si>
    <t>26,47,587</t>
  </si>
  <si>
    <t>(27,29),(46,48),408,{585,586}</t>
  </si>
  <si>
    <t>28,49,154,406,(407,409)</t>
  </si>
  <si>
    <t>90,419,617</t>
  </si>
  <si>
    <t>421,(620,622),(633,634),{667,670}</t>
  </si>
  <si>
    <t>95,621,(630,631,632),{666,669}</t>
  </si>
  <si>
    <t>26,47,75,90,{166,167},419,587,617</t>
  </si>
  <si>
    <t>(27,29),(46,48),(76,78),{163,164,165},176,408,421,{585,586},(620,622),(633,634),{667,670}</t>
  </si>
  <si>
    <t>28,49,77,95,154,{159,160,161,162},178,406,(407,409),{440,443},601,621,(630,631,632),{666,669}</t>
  </si>
  <si>
    <t>(20,21),{182,187},(244,246),{(261,262,263,264),(272,273,274)},305,402,600,694,{698,700}</t>
  </si>
  <si>
    <t>{13,14,15,16,17,18},22,{(179,181),(184,186)},(245,247),{(254,255,256,257,258),(266,267,268)},306,(679,680),(693,695),{697,699}</t>
  </si>
  <si>
    <t>19,{180,185},(243,248),{(259,260),(269,270,271)},403,410,544,599,678,696</t>
  </si>
  <si>
    <t>51,148,707</t>
  </si>
  <si>
    <t>(50,52),(708,710)</t>
  </si>
  <si>
    <t>(53,54),150,352,709</t>
  </si>
  <si>
    <t>{482,484}</t>
  </si>
  <si>
    <t>7,417,{486,488},690</t>
  </si>
  <si>
    <t>(20,21),51,148,{182,187},(244,246),{(261,262,263,264),(272,273,274)},305,402,{482,484},600,694,{698,700},707</t>
  </si>
  <si>
    <t>11,{13,14,15,16,17,18},22,(50,52),{(179,181),(184,186)},(245,247),{(254,255,256,257,258),(266,267,268)},306,(679,680),(693,695),{697,699},(708,710)</t>
  </si>
  <si>
    <t>7,19,(53,54),150,{180,185},(243,248),{(259,260),(269,270,271)},352,403,410,417,{486,488},544,599,678,690,696,709</t>
  </si>
  <si>
    <t>26,47,90,419,587,617</t>
  </si>
  <si>
    <t>(27,29),(46,48),408,421,{585,586},(620,622),(633,634),{667,670}</t>
  </si>
  <si>
    <t>28,49,95,154,406,(407,409),621,(630,631,632),{666,669}</t>
  </si>
  <si>
    <t>51,148,{482,484},707</t>
  </si>
  <si>
    <t>11,(50,52),(708,710)</t>
  </si>
  <si>
    <t>7,(53,54),150,352,417,{486,488},690,709</t>
  </si>
  <si>
    <t>75,{87,88,89}</t>
  </si>
  <si>
    <t>(76,78)</t>
  </si>
  <si>
    <t>77,{82,83,84},{85,86}</t>
  </si>
  <si>
    <t>(407,409)</t>
  </si>
  <si>
    <t>419,524,617</t>
  </si>
  <si>
    <t>523,621,(630,631,632),{666,669}</t>
  </si>
  <si>
    <t>75,{87,88,89},419,524,617</t>
  </si>
  <si>
    <t>(76,78),408,421,(620,622),(633,634),{667,670}</t>
  </si>
  <si>
    <t>77,{82,83,84},{85,86},(407,409),523,621,(630,631,632),{666,669}</t>
  </si>
  <si>
    <t>417,{486,488}</t>
  </si>
  <si>
    <t>402,{482,484}</t>
  </si>
  <si>
    <t>352,403,417,{486,488}</t>
  </si>
  <si>
    <t>408,421,(620,622),(633,634),{667,670}</t>
  </si>
  <si>
    <t>(407,409),523,621,(630,631,632),{666,669}</t>
  </si>
  <si>
    <t>352,417,{486,488}</t>
  </si>
  <si>
    <t>90,419,524,617</t>
  </si>
  <si>
    <t>95,523,621,(630,631,632),{666,669}</t>
  </si>
  <si>
    <t>(168,170)</t>
  </si>
  <si>
    <t>169,352</t>
  </si>
  <si>
    <t>171,{482,484}</t>
  </si>
  <si>
    <t>11,(168,170)</t>
  </si>
  <si>
    <t>7,169,352,417,{486,488},690</t>
  </si>
  <si>
    <t>{87,88,89},{(191,192),201}</t>
  </si>
  <si>
    <t>{(189,190),(197,199)}</t>
  </si>
  <si>
    <t>{82,83,84},{85,86},(195,196)</t>
  </si>
  <si>
    <t>419,617</t>
  </si>
  <si>
    <t>421,(620,622),(633,634)</t>
  </si>
  <si>
    <t>621,(630,631,632)</t>
  </si>
  <si>
    <t>{87,88,89},{(191,192),201},419,617</t>
  </si>
  <si>
    <t>{(189,190),(197,199)},408,421,(620,622),(633,634)</t>
  </si>
  <si>
    <t>{82,83,84},{85,86},(195,196),(407,409),621,(630,631,632)</t>
  </si>
  <si>
    <t>417,690</t>
  </si>
  <si>
    <t>408,421,(620,622),(633,634)</t>
  </si>
  <si>
    <t>(407,409),621,(630,631,632)</t>
  </si>
  <si>
    <t>694,705</t>
  </si>
  <si>
    <t>(679,680),(693,695),(704,706)</t>
  </si>
  <si>
    <t>678,696,703</t>
  </si>
  <si>
    <t>75,{87,88,89},{(191,192),(200,201)},(312,313,314)</t>
  </si>
  <si>
    <t>(76,78),{(189,190),(194,197,198,199)},(309,310,311)</t>
  </si>
  <si>
    <t>77,{82,83,84},{85,86},196,601,602</t>
  </si>
  <si>
    <t>(654,655)</t>
  </si>
  <si>
    <t>408,(656,657,658),(691,692)</t>
  </si>
  <si>
    <t>(407,409),(659,660)</t>
  </si>
  <si>
    <t>75,{87,88,89},90,{(191,192),(200,201)},(312,313,314),419,524,617,(654,655)</t>
  </si>
  <si>
    <t>(76,78),{(189,190),(194,197,198,199)},(309,310,311),408,421,(620,622),(633,634),(656,657,658),{667,670},(691,692)</t>
  </si>
  <si>
    <t>77,{82,83,84},{85,86},95,196,(407,409),523,601,602,621,(630,631,632),(659,660),{666,669}</t>
  </si>
  <si>
    <t>402,534,{539,542}</t>
  </si>
  <si>
    <t>535,{537,541},(679,680)</t>
  </si>
  <si>
    <t>403,536,538,544,678</t>
  </si>
  <si>
    <t>(168,170),{466,468},{662,664}</t>
  </si>
  <si>
    <t>169,467,663</t>
  </si>
  <si>
    <t>171,402,{482,484},534,{539,542}</t>
  </si>
  <si>
    <t>11,(168,170),{466,468},535,{537,541},{662,664},(679,680)</t>
  </si>
  <si>
    <t>7,169,403,417,467,{486,488},536,538,544,663,678,690</t>
  </si>
  <si>
    <t>90,419,524,617,(654,655)</t>
  </si>
  <si>
    <t>408,421,(620,622),(633,634),(656,657,658),{667,670},(691,692)</t>
  </si>
  <si>
    <t>95,(407,409),523,621,(630,631,632),(659,660),{666,669}</t>
  </si>
  <si>
    <t>11,(168,170),{466,468},{662,664}</t>
  </si>
  <si>
    <t>7,169,417,467,{486,488},663,690</t>
  </si>
  <si>
    <t>148,{482,484}</t>
  </si>
  <si>
    <t>7,150,417,{486,488},690</t>
  </si>
  <si>
    <t>{486,488}</t>
  </si>
  <si>
    <t>419,524</t>
  </si>
  <si>
    <t>Tracking of records c</t>
  </si>
  <si>
    <t>Tracking of records t</t>
  </si>
  <si>
    <t>Tracking of records w</t>
  </si>
  <si>
    <t>For the calculation of Avg, l95 and u95, only values from the season “c” were used.</t>
  </si>
  <si>
    <t>For the calculation of Avg, l95 and u95, only values from the season “t” were used.</t>
  </si>
  <si>
    <t>For the calculation of Avg, l95 and u95, only values from the season “w” were used.</t>
  </si>
  <si>
    <t>Air temperature during measurements (°C)</t>
  </si>
  <si>
    <t>Results of emission measurements (transformed, standardized or aggregated where necessary). Columns labeled with "Difference relative to uncovered storage or untreated slurry (%)": Positive figures indicate a decline, negative numbers an increase in emissions.</t>
  </si>
  <si>
    <t>NH3-N (% TAN)</t>
  </si>
  <si>
    <t>NH3-N (% N)</t>
  </si>
  <si>
    <t>N2O (g N2O AU-1 h-1)</t>
  </si>
  <si>
    <t>CH4-C (% VS)</t>
  </si>
  <si>
    <t>CO2-C (% VS)</t>
  </si>
  <si>
    <t>NH3
(g NH3 m-2 h-1)</t>
  </si>
  <si>
    <t>NH3
(g NH3 AU-1 h-1)</t>
  </si>
  <si>
    <t>NH3
(g NH3 m-3 h-1)</t>
  </si>
  <si>
    <t>N2O
(g N2O m-2 h-1)</t>
  </si>
  <si>
    <t>N2O
(g N2O m-3 h-1)</t>
  </si>
  <si>
    <t>N2O-N (% N)</t>
  </si>
  <si>
    <t>CH4
(g CH4 m-2 h-1)</t>
  </si>
  <si>
    <t>CH4
(g CH4 m-3 h-1)</t>
  </si>
  <si>
    <t>CH4
(g CH4 AU-1 h-1)</t>
  </si>
  <si>
    <t>CO2
(g CO2 AU-1 h-1)</t>
  </si>
  <si>
    <t>CO2eq
(g CO2 eq m-2 h-1)</t>
  </si>
  <si>
    <t>CO2eq
(g CO2 eq m-3 h-1)</t>
  </si>
  <si>
    <t>CO2eq
(g CO2 eq AU-1 h-1)</t>
  </si>
  <si>
    <t>H2S
(g H2S AU-1 h-1)</t>
  </si>
  <si>
    <t>Source rating (publication included in WebofScience by 2018: yes or no)</t>
  </si>
  <si>
    <t>CO2
(g CO2 m-2 h-1)</t>
  </si>
  <si>
    <t>CO2
(g CO2 m-3 h-1)</t>
  </si>
  <si>
    <t>H2S
(g H2S m-2 h-1)</t>
  </si>
  <si>
    <t>H2S
(g H2S m-3 h-1)</t>
  </si>
  <si>
    <t>H2S-S (% S)</t>
  </si>
  <si>
    <r>
      <t>Percentage emission change (i.e. % change of emissions on an area or volume basis) from storage of slurry due to a treatment relative to untreated slurry.</t>
    </r>
    <r>
      <rPr>
        <sz val="10"/>
        <color theme="1"/>
        <rFont val="Lucida Sans"/>
        <family val="2"/>
      </rPr>
      <t xml:space="preserve"> Positive figures indicate a decline, negative numbers an increase in emissions</t>
    </r>
  </si>
  <si>
    <t>Std.</t>
  </si>
  <si>
    <t>Std.: standard deviation</t>
  </si>
  <si>
    <t>Permeable synthetic floating cover</t>
  </si>
  <si>
    <t>Impermeable structural cover</t>
  </si>
  <si>
    <t>Impermeable synthetic floating cover</t>
  </si>
  <si>
    <t>Permeable natural floating cover</t>
  </si>
  <si>
    <t>Other organic material (e.g. corn stalks, wood chips)</t>
  </si>
  <si>
    <t>Tent covering</t>
  </si>
  <si>
    <t>Lid (wood or concrete)</t>
  </si>
  <si>
    <t>Percent (%)</t>
  </si>
  <si>
    <t>g m-2 h-1</t>
  </si>
  <si>
    <t>g m-3 h-1</t>
  </si>
  <si>
    <t>% of TAN</t>
  </si>
  <si>
    <t>% of N</t>
  </si>
  <si>
    <t>% of VS</t>
  </si>
  <si>
    <t>kg m-2 y-1</t>
  </si>
  <si>
    <t>kg m-3 y-1</t>
  </si>
  <si>
    <t xml:space="preserve"> % of N</t>
  </si>
  <si>
    <t xml:space="preserve"> % of VS</t>
  </si>
  <si>
    <t>g m2 h1</t>
  </si>
  <si>
    <t>g m3 h1</t>
  </si>
  <si>
    <t>little</t>
  </si>
  <si>
    <t>some crust formation was observed</t>
  </si>
  <si>
    <t>Cover depth of 5 to 15 cm</t>
  </si>
  <si>
    <t>Balls (∅: 20 cm) of SPE polystyrene</t>
  </si>
  <si>
    <t>Addition of 4-7 kg chopped straw per m2</t>
  </si>
  <si>
    <t>A layer of 2-cm-diameter expanded clay granules (supplied by Ameram Ltd.) was applied to the slurry surface to a depth of 7 cm.</t>
  </si>
  <si>
    <t>Wood</t>
  </si>
  <si>
    <t>Geotextile cover, Biocap</t>
  </si>
  <si>
    <t>Floating composite membrane durable enough to safely support foot traffic and snow load (Geomembrane Technologies, Inc., Fredericton, New Brunswick, Cada). The cover is anchored to the perimeter of the circular concrete storage by a stainless steel band, and a seal is provided by a gasket between the band and the perimeter.</t>
  </si>
  <si>
    <t>Wooden lid, chopped straw</t>
  </si>
  <si>
    <t>Corrugated sheets</t>
  </si>
  <si>
    <t>in early April, half of the tank had a thick crust with a dry surface and large cracks, while the rest of the tank had a thinner and wetter crust interspersed with a few open areas</t>
  </si>
  <si>
    <t>some days (although the crust was removed during the slurry sampling in all tanks (at the beginning of each experimental phase), it reestablished within a few days if no aeration was conducted)</t>
  </si>
  <si>
    <t>Synthetic sheet roof</t>
  </si>
  <si>
    <t>Vermiculite</t>
  </si>
  <si>
    <t>l95: lower 95% confidence bound</t>
  </si>
  <si>
    <t xml:space="preserve">u95: upper 95% confidence bound </t>
  </si>
  <si>
    <t>The lower and upper 95% confidence bounds (l95, u95) for baseline emissions were determined using bias-corrected and accelerated bootstrap intervals (Efron, 1987).</t>
  </si>
  <si>
    <t>l95 c: lower 95% confidence bound for emission of records of cold season</t>
  </si>
  <si>
    <t>u95 c: upper 95% confidence bound for emission of records of cold season</t>
  </si>
  <si>
    <t>l95 t: lower 95% confidence bound for emission of records of temperate season</t>
  </si>
  <si>
    <t>u95 t: upper 95% confidence bound for emission of records of temperate season</t>
  </si>
  <si>
    <t>l95 w: lower 95% confidence bound for emission of records of warm season</t>
  </si>
  <si>
    <t>u95 w: upper 95% confidence bound for emission of records of warm season</t>
  </si>
  <si>
    <t>Leca,40 mm thickness</t>
  </si>
  <si>
    <t>Peat,40 mm thickness</t>
  </si>
  <si>
    <t>Sunflower oil,2 mm thickness</t>
  </si>
  <si>
    <t>Sawdust,40 mm thickness</t>
  </si>
  <si>
    <t>Straw,40 mm thickness; straw chopped to a 6-cm length</t>
  </si>
  <si>
    <t>Plastic film,0.1 mm thickness</t>
  </si>
  <si>
    <t>Polyester coated with PVC on both sides 2mm thickness kept floating by an airfilled tube along the edge</t>
  </si>
  <si>
    <t>On the perforated polystyrene float (placed on the slurry): 174 g dw; Peat cover: (DM 31.4%, pH 4.52, TKN 17,500 mgNkg 1 dw, TAN 0 mg Nkg 1 dw, TAN adsorption 2.5% dw</t>
  </si>
  <si>
    <t>simulation of full scale storage: addition of slurry once a month (Fillings 2e12). In spring (29 April 2008) the containers were partly emptied, leaving 0.4 m of slurry in the bottom. Thereafter, monthly filling resumed until the end of the experiment.</t>
  </si>
  <si>
    <t>7, 14, 21, 35, 49, 56, 70, 17, 84, 91,105</t>
  </si>
  <si>
    <t>14, 28, 42, 56, 70, 84, 98</t>
  </si>
  <si>
    <t>1, 4, 8, 11, 15, 22, 25, 29, 32</t>
  </si>
  <si>
    <t>1, 2, 3, 4, 5, 6, 7, 8, 10, 12, 16, 18, 20, 21, 25, 28, 32, 35, 39</t>
  </si>
  <si>
    <t>1, 2, 3, 4, 5, 6…</t>
  </si>
  <si>
    <t>14, 28,  42 etc.</t>
  </si>
  <si>
    <t>1, 2, 3 etc.</t>
  </si>
  <si>
    <t>0, 3, 7</t>
  </si>
  <si>
    <t>every 3 days</t>
  </si>
  <si>
    <t>each</t>
  </si>
  <si>
    <t>day 1,2,3,4,7 of each week</t>
  </si>
  <si>
    <t>day 1,2,3,4,5,6</t>
  </si>
  <si>
    <t>sampling in two week intervals</t>
  </si>
  <si>
    <t>24 h d−1 for the first 12 d and then 8 h d−1 for the next 36 d for NH3; 4 h during the first 3 d, every 6 h from day 4 to 8, and twice a day for the remaining days for CH4, CO2, and N2O</t>
  </si>
  <si>
    <t>periods lasting over 24, 48, 72, 144 or 216 h</t>
  </si>
  <si>
    <t>wash water from the milking parlor and runoff from the open lots was retained in the wastewater pond</t>
  </si>
  <si>
    <t>manure from the barns along with lagoon water recharge</t>
  </si>
  <si>
    <r>
      <t>Percentage emission change (i.e. % change of emissions on an area or volume basis) from storage of slurry due to different types of covers relative to uncovered storage.</t>
    </r>
    <r>
      <rPr>
        <sz val="10"/>
        <color theme="1"/>
        <rFont val="Lucida Sans"/>
        <family val="2"/>
      </rPr>
      <t xml:space="preserve"> Positive figures indicate a decline, negative numbers an increase in emissions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</si>
</sst>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
    <numFmt numFmtId="168" formatCode="0.000%"/>
  </numFmts>
  <fonts count="14" x14ac:knownFonts="1">
    <font>
      <sz val="10"/>
      <color theme="1"/>
      <name val="Calibri"/>
      <family val="2"/>
      <scheme val="minor"/>
    </font>
    <font>
      <sz val="10"/>
      <color theme="1"/>
      <name val="Calibri"/>
      <family val="2"/>
      <scheme val="minor"/>
    </font>
    <font>
      <sz val="10"/>
      <color indexed="8"/>
      <name val="Arial"/>
      <family val="2"/>
    </font>
    <font>
      <sz val="9.5"/>
      <color theme="1"/>
      <name val="Lucida Sans"/>
      <family val="2"/>
    </font>
    <font>
      <sz val="9"/>
      <color theme="1"/>
      <name val="Lucida Sans"/>
      <family val="2"/>
    </font>
    <font>
      <b/>
      <sz val="9"/>
      <color indexed="81"/>
      <name val="Tahoma"/>
      <family val="2"/>
    </font>
    <font>
      <sz val="9"/>
      <color indexed="81"/>
      <name val="Tahoma"/>
      <family val="2"/>
    </font>
    <font>
      <sz val="10"/>
      <color theme="1"/>
      <name val="Lucida Sans"/>
      <family val="2"/>
    </font>
    <font>
      <sz val="10"/>
      <color rgb="FF000000"/>
      <name val="Calibri"/>
      <family val="2"/>
      <scheme val="minor"/>
    </font>
    <font>
      <b/>
      <sz val="10"/>
      <color theme="1"/>
      <name val="Calibri"/>
      <family val="2"/>
      <scheme val="minor"/>
    </font>
    <font>
      <sz val="8"/>
      <name val="Calibri"/>
      <family val="2"/>
      <scheme val="minor"/>
    </font>
    <font>
      <sz val="8"/>
      <color rgb="FF000000"/>
      <name val="Lucida Sans"/>
      <family val="2"/>
    </font>
    <font>
      <sz val="10"/>
      <color indexed="8"/>
      <name val="Calibri"/>
      <family val="2"/>
      <scheme val="minor"/>
    </font>
    <font>
      <sz val="10"/>
      <color theme="0" tint="-4.9989318521683403E-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rgb="FF00B0F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C6E0B4"/>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2" fillId="0" borderId="0"/>
    <xf numFmtId="0" fontId="3" fillId="0" borderId="0"/>
    <xf numFmtId="0" fontId="1" fillId="0" borderId="0"/>
    <xf numFmtId="9" fontId="3" fillId="0" borderId="0" applyFont="0" applyFill="0" applyBorder="0" applyAlignment="0" applyProtection="0"/>
    <xf numFmtId="9" fontId="1" fillId="0" borderId="0" applyFont="0" applyFill="0" applyBorder="0" applyAlignment="0" applyProtection="0"/>
  </cellStyleXfs>
  <cellXfs count="120">
    <xf numFmtId="0" fontId="0" fillId="0" borderId="0" xfId="0"/>
    <xf numFmtId="2" fontId="0" fillId="0" borderId="0" xfId="0" applyNumberFormat="1"/>
    <xf numFmtId="164" fontId="0" fillId="0" borderId="0" xfId="0" applyNumberFormat="1"/>
    <xf numFmtId="165" fontId="0" fillId="0" borderId="0" xfId="0" applyNumberFormat="1"/>
    <xf numFmtId="1" fontId="0" fillId="0" borderId="0" xfId="0" applyNumberFormat="1"/>
    <xf numFmtId="0" fontId="0" fillId="0" borderId="0" xfId="0" applyAlignment="1">
      <alignment horizontal="center"/>
    </xf>
    <xf numFmtId="164" fontId="0" fillId="0" borderId="0" xfId="0" applyNumberFormat="1" applyAlignment="1">
      <alignment horizontal="center"/>
    </xf>
    <xf numFmtId="166" fontId="0" fillId="0" borderId="0" xfId="0" applyNumberFormat="1"/>
    <xf numFmtId="0" fontId="0" fillId="0" borderId="0" xfId="0" applyAlignment="1">
      <alignment horizontal="left"/>
    </xf>
    <xf numFmtId="0" fontId="4" fillId="0" borderId="0" xfId="0" applyFont="1"/>
    <xf numFmtId="0" fontId="7" fillId="0" borderId="0" xfId="0" applyFont="1"/>
    <xf numFmtId="0" fontId="8" fillId="3" borderId="0" xfId="0" applyFont="1" applyFill="1"/>
    <xf numFmtId="9" fontId="0" fillId="0" borderId="0" xfId="5" applyFont="1"/>
    <xf numFmtId="167" fontId="0" fillId="0" borderId="0" xfId="5" applyNumberFormat="1" applyFont="1"/>
    <xf numFmtId="10" fontId="0" fillId="0" borderId="0" xfId="5" applyNumberFormat="1" applyFont="1"/>
    <xf numFmtId="0" fontId="9" fillId="0" borderId="0" xfId="0" applyFont="1" applyAlignment="1">
      <alignment vertical="top"/>
    </xf>
    <xf numFmtId="0" fontId="0" fillId="0" borderId="0" xfId="0" applyAlignment="1">
      <alignment vertical="top"/>
    </xf>
    <xf numFmtId="0" fontId="4" fillId="0" borderId="0" xfId="0" applyFont="1" applyAlignment="1">
      <alignment horizontal="left"/>
    </xf>
    <xf numFmtId="0" fontId="0" fillId="0" borderId="0" xfId="0" quotePrefix="1"/>
    <xf numFmtId="168" fontId="0" fillId="0" borderId="0" xfId="5" applyNumberFormat="1" applyFont="1"/>
    <xf numFmtId="1" fontId="7" fillId="0" borderId="0" xfId="5" applyNumberFormat="1" applyFont="1"/>
    <xf numFmtId="9" fontId="7" fillId="0" borderId="0" xfId="5" applyFont="1"/>
    <xf numFmtId="0" fontId="11" fillId="0" borderId="0" xfId="0" applyFont="1"/>
    <xf numFmtId="0" fontId="9" fillId="6" borderId="0" xfId="2" applyFont="1" applyFill="1" applyAlignment="1">
      <alignment horizontal="left"/>
    </xf>
    <xf numFmtId="0" fontId="9" fillId="0" borderId="0" xfId="2" applyFont="1"/>
    <xf numFmtId="0" fontId="12" fillId="2" borderId="1" xfId="1" applyFont="1" applyFill="1" applyBorder="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3" borderId="0" xfId="0" applyFont="1" applyFill="1" applyAlignment="1">
      <alignmen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1" fillId="8" borderId="0" xfId="0" applyFont="1" applyFill="1" applyAlignment="1">
      <alignment horizontal="left" vertical="top" wrapText="1"/>
    </xf>
    <xf numFmtId="0" fontId="1" fillId="7" borderId="0" xfId="0" applyFont="1" applyFill="1" applyAlignment="1">
      <alignment horizontal="left" vertical="top" wrapText="1"/>
    </xf>
    <xf numFmtId="0" fontId="1" fillId="6" borderId="0" xfId="0" applyFont="1" applyFill="1" applyAlignment="1">
      <alignment horizontal="left" vertical="top" wrapText="1"/>
    </xf>
    <xf numFmtId="0" fontId="1" fillId="0" borderId="0" xfId="0" applyFont="1" applyAlignment="1">
      <alignment horizontal="left" vertical="top" wrapText="1"/>
    </xf>
    <xf numFmtId="9" fontId="1" fillId="0" borderId="0" xfId="5" applyFont="1" applyFill="1" applyAlignment="1">
      <alignment horizontal="left" vertical="top" wrapText="1"/>
    </xf>
    <xf numFmtId="0" fontId="1" fillId="9" borderId="0" xfId="0" applyFont="1" applyFill="1" applyAlignment="1">
      <alignment horizontal="left" vertical="top" wrapText="1"/>
    </xf>
    <xf numFmtId="0" fontId="1" fillId="9" borderId="0" xfId="0" applyFont="1" applyFill="1" applyAlignment="1">
      <alignment vertical="top" wrapText="1"/>
    </xf>
    <xf numFmtId="0" fontId="8" fillId="11" borderId="0" xfId="0" applyFont="1" applyFill="1" applyAlignment="1">
      <alignment vertical="center" wrapText="1"/>
    </xf>
    <xf numFmtId="0" fontId="1" fillId="10" borderId="0" xfId="0" applyFont="1" applyFill="1" applyAlignment="1">
      <alignment horizontal="left" vertical="top" wrapText="1"/>
    </xf>
    <xf numFmtId="0" fontId="1" fillId="10" borderId="0" xfId="0" applyFont="1" applyFill="1" applyAlignment="1">
      <alignment vertical="top" wrapText="1"/>
    </xf>
    <xf numFmtId="0" fontId="1" fillId="10" borderId="0" xfId="3" applyFill="1" applyAlignment="1">
      <alignment vertical="top" wrapText="1"/>
    </xf>
    <xf numFmtId="0" fontId="1" fillId="0" borderId="0" xfId="2" applyFont="1" applyAlignment="1">
      <alignment horizontal="left" vertical="top" wrapText="1"/>
    </xf>
    <xf numFmtId="0" fontId="12" fillId="2" borderId="2" xfId="1" applyFont="1" applyFill="1" applyBorder="1" applyAlignment="1">
      <alignment horizontal="right" wrapText="1"/>
    </xf>
    <xf numFmtId="0" fontId="1" fillId="2" borderId="0" xfId="0" applyFont="1" applyFill="1"/>
    <xf numFmtId="0" fontId="1" fillId="3" borderId="0" xfId="0" applyFont="1" applyFill="1"/>
    <xf numFmtId="0" fontId="1" fillId="3" borderId="0" xfId="0" applyFont="1" applyFill="1" applyAlignment="1">
      <alignment horizontal="center"/>
    </xf>
    <xf numFmtId="0" fontId="1" fillId="4" borderId="0" xfId="0" applyFont="1" applyFill="1"/>
    <xf numFmtId="1" fontId="1" fillId="4" borderId="0" xfId="0" applyNumberFormat="1" applyFont="1" applyFill="1"/>
    <xf numFmtId="164" fontId="1" fillId="4" borderId="0" xfId="0" applyNumberFormat="1" applyFont="1" applyFill="1"/>
    <xf numFmtId="2" fontId="1" fillId="4" borderId="0" xfId="0" applyNumberFormat="1" applyFont="1" applyFill="1"/>
    <xf numFmtId="0" fontId="1" fillId="5" borderId="0" xfId="0" applyFont="1" applyFill="1"/>
    <xf numFmtId="164" fontId="1" fillId="5" borderId="0" xfId="0" applyNumberFormat="1" applyFont="1" applyFill="1"/>
    <xf numFmtId="0" fontId="1" fillId="8" borderId="0" xfId="0" applyFont="1" applyFill="1"/>
    <xf numFmtId="1" fontId="1" fillId="8" borderId="0" xfId="0" applyNumberFormat="1" applyFont="1" applyFill="1"/>
    <xf numFmtId="164" fontId="1" fillId="7" borderId="0" xfId="0" applyNumberFormat="1" applyFont="1" applyFill="1" applyAlignment="1">
      <alignment horizontal="right"/>
    </xf>
    <xf numFmtId="2" fontId="1" fillId="7" borderId="0" xfId="0" applyNumberFormat="1" applyFont="1" applyFill="1"/>
    <xf numFmtId="0" fontId="1" fillId="6" borderId="0" xfId="0" applyFont="1" applyFill="1"/>
    <xf numFmtId="2" fontId="1" fillId="0" borderId="0" xfId="0" applyNumberFormat="1" applyFont="1"/>
    <xf numFmtId="9" fontId="1" fillId="0" borderId="0" xfId="5" applyFont="1" applyFill="1"/>
    <xf numFmtId="167" fontId="1" fillId="0" borderId="0" xfId="5" applyNumberFormat="1" applyFont="1" applyFill="1"/>
    <xf numFmtId="165" fontId="1" fillId="0" borderId="0" xfId="0" applyNumberFormat="1" applyFont="1"/>
    <xf numFmtId="0" fontId="1" fillId="9" borderId="0" xfId="0" applyFont="1" applyFill="1"/>
    <xf numFmtId="0" fontId="8" fillId="11" borderId="0" xfId="0" applyFont="1" applyFill="1" applyAlignment="1">
      <alignment vertical="center"/>
    </xf>
    <xf numFmtId="0" fontId="1" fillId="10" borderId="0" xfId="0" applyFont="1" applyFill="1"/>
    <xf numFmtId="0" fontId="1" fillId="10" borderId="0" xfId="0" applyFont="1" applyFill="1" applyAlignment="1">
      <alignment horizontal="left"/>
    </xf>
    <xf numFmtId="0" fontId="1" fillId="10" borderId="0" xfId="3" applyFill="1"/>
    <xf numFmtId="0" fontId="1" fillId="0" borderId="0" xfId="2" applyFont="1"/>
    <xf numFmtId="0" fontId="1" fillId="3" borderId="0" xfId="0" applyFont="1" applyFill="1" applyAlignment="1">
      <alignment horizontal="center" vertical="top"/>
    </xf>
    <xf numFmtId="1" fontId="1" fillId="5" borderId="0" xfId="0" applyNumberFormat="1" applyFont="1" applyFill="1"/>
    <xf numFmtId="166" fontId="1" fillId="7" borderId="0" xfId="0" applyNumberFormat="1" applyFont="1" applyFill="1"/>
    <xf numFmtId="0" fontId="1" fillId="9" borderId="0" xfId="0" quotePrefix="1" applyFont="1" applyFill="1"/>
    <xf numFmtId="0" fontId="1" fillId="2" borderId="0" xfId="0" applyFont="1" applyFill="1" applyAlignment="1">
      <alignment vertical="center"/>
    </xf>
    <xf numFmtId="164" fontId="1" fillId="9" borderId="0" xfId="0" applyNumberFormat="1" applyFont="1" applyFill="1"/>
    <xf numFmtId="0" fontId="1" fillId="4" borderId="0" xfId="0" applyFont="1" applyFill="1" applyAlignment="1">
      <alignment vertical="top"/>
    </xf>
    <xf numFmtId="9" fontId="1" fillId="0" borderId="0" xfId="5" applyFont="1"/>
    <xf numFmtId="0" fontId="1" fillId="2" borderId="0" xfId="3" applyFill="1"/>
    <xf numFmtId="1" fontId="1" fillId="7" borderId="0" xfId="0" applyNumberFormat="1" applyFont="1" applyFill="1"/>
    <xf numFmtId="10" fontId="1" fillId="0" borderId="0" xfId="5" applyNumberFormat="1" applyFont="1" applyFill="1"/>
    <xf numFmtId="164" fontId="1" fillId="8" borderId="0" xfId="0" applyNumberFormat="1" applyFont="1" applyFill="1"/>
    <xf numFmtId="2" fontId="1" fillId="5" borderId="0" xfId="0" applyNumberFormat="1" applyFont="1" applyFill="1"/>
    <xf numFmtId="167" fontId="1" fillId="0" borderId="0" xfId="5" applyNumberFormat="1" applyFont="1"/>
    <xf numFmtId="10" fontId="1" fillId="0" borderId="0" xfId="5" applyNumberFormat="1" applyFont="1"/>
    <xf numFmtId="0" fontId="8" fillId="11" borderId="0" xfId="0" applyFont="1" applyFill="1" applyAlignment="1">
      <alignment horizontal="center" vertical="center"/>
    </xf>
    <xf numFmtId="2" fontId="1" fillId="7" borderId="0" xfId="0" applyNumberFormat="1" applyFont="1" applyFill="1" applyAlignment="1">
      <alignment horizontal="left" vertical="top" shrinkToFit="1"/>
    </xf>
    <xf numFmtId="2" fontId="1" fillId="7" borderId="0" xfId="0" applyNumberFormat="1" applyFont="1" applyFill="1" applyAlignment="1">
      <alignment horizontal="right"/>
    </xf>
    <xf numFmtId="164" fontId="1" fillId="7" borderId="0" xfId="0" applyNumberFormat="1" applyFont="1" applyFill="1"/>
    <xf numFmtId="2" fontId="1" fillId="8" borderId="0" xfId="0" applyNumberFormat="1" applyFont="1" applyFill="1"/>
    <xf numFmtId="0" fontId="8" fillId="11" borderId="0" xfId="0" applyFont="1" applyFill="1" applyAlignment="1">
      <alignment horizontal="right" vertical="center"/>
    </xf>
    <xf numFmtId="0" fontId="12" fillId="2" borderId="2" xfId="1" applyFont="1" applyFill="1" applyBorder="1" applyAlignment="1">
      <alignment horizontal="right"/>
    </xf>
    <xf numFmtId="9" fontId="1" fillId="0" borderId="0" xfId="5" applyFont="1" applyAlignment="1"/>
    <xf numFmtId="1" fontId="1" fillId="8" borderId="0" xfId="0" applyNumberFormat="1" applyFont="1" applyFill="1" applyAlignment="1">
      <alignment horizontal="right"/>
    </xf>
    <xf numFmtId="1" fontId="1" fillId="4" borderId="0" xfId="0" applyNumberFormat="1" applyFont="1" applyFill="1" applyAlignment="1">
      <alignment horizontal="right"/>
    </xf>
    <xf numFmtId="167" fontId="1" fillId="3" borderId="0" xfId="4" applyNumberFormat="1" applyFont="1" applyFill="1"/>
    <xf numFmtId="164" fontId="1" fillId="4" borderId="0" xfId="0" applyNumberFormat="1" applyFont="1" applyFill="1" applyAlignment="1">
      <alignment horizontal="right"/>
    </xf>
    <xf numFmtId="2" fontId="1" fillId="4" borderId="0" xfId="0" applyNumberFormat="1" applyFont="1" applyFill="1" applyAlignment="1">
      <alignment horizontal="right"/>
    </xf>
    <xf numFmtId="0" fontId="1" fillId="8" borderId="0" xfId="0" applyFont="1" applyFill="1" applyAlignment="1">
      <alignment horizontal="center"/>
    </xf>
    <xf numFmtId="9" fontId="1" fillId="6" borderId="0" xfId="0" applyNumberFormat="1" applyFont="1" applyFill="1"/>
    <xf numFmtId="166" fontId="1" fillId="5" borderId="0" xfId="0" applyNumberFormat="1" applyFont="1" applyFill="1"/>
    <xf numFmtId="0" fontId="1" fillId="3" borderId="0" xfId="0" applyFont="1" applyFill="1" applyAlignment="1">
      <alignment horizontal="left" vertical="top"/>
    </xf>
    <xf numFmtId="0" fontId="1" fillId="2" borderId="2" xfId="1" applyFont="1" applyFill="1" applyBorder="1" applyAlignment="1">
      <alignment horizontal="right" wrapText="1"/>
    </xf>
    <xf numFmtId="164" fontId="1" fillId="7" borderId="0" xfId="0" quotePrefix="1" applyNumberFormat="1" applyFont="1" applyFill="1" applyAlignment="1">
      <alignment horizontal="right"/>
    </xf>
    <xf numFmtId="0" fontId="1" fillId="5" borderId="0" xfId="0" applyFont="1" applyFill="1" applyAlignment="1">
      <alignment horizontal="center"/>
    </xf>
    <xf numFmtId="9" fontId="1" fillId="0" borderId="0" xfId="5" applyFont="1" applyFill="1" applyAlignment="1"/>
    <xf numFmtId="0" fontId="1" fillId="5" borderId="0" xfId="0" applyFont="1" applyFill="1" applyAlignment="1">
      <alignment horizontal="right"/>
    </xf>
    <xf numFmtId="0" fontId="1" fillId="7" borderId="0" xfId="0" applyFont="1" applyFill="1"/>
    <xf numFmtId="0" fontId="13" fillId="0" borderId="0" xfId="2" applyFont="1"/>
    <xf numFmtId="2" fontId="1" fillId="0" borderId="0" xfId="2" applyNumberFormat="1" applyFont="1"/>
    <xf numFmtId="9" fontId="1" fillId="0" borderId="0" xfId="4" applyFont="1" applyFill="1" applyAlignment="1"/>
    <xf numFmtId="0" fontId="9" fillId="2" borderId="0" xfId="2" applyFont="1" applyFill="1" applyAlignment="1">
      <alignment horizontal="center"/>
    </xf>
    <xf numFmtId="0" fontId="9" fillId="3" borderId="0" xfId="2" applyFont="1" applyFill="1" applyAlignment="1">
      <alignment horizontal="center"/>
    </xf>
    <xf numFmtId="0" fontId="9" fillId="4" borderId="0" xfId="2" applyFont="1" applyFill="1" applyAlignment="1">
      <alignment horizontal="center" vertical="top"/>
    </xf>
    <xf numFmtId="0" fontId="9" fillId="5" borderId="0" xfId="2" applyFont="1" applyFill="1" applyAlignment="1">
      <alignment horizontal="center"/>
    </xf>
    <xf numFmtId="0" fontId="9" fillId="8" borderId="0" xfId="2" applyFont="1" applyFill="1" applyAlignment="1">
      <alignment horizontal="center"/>
    </xf>
    <xf numFmtId="0" fontId="9" fillId="9" borderId="0" xfId="2" applyFont="1" applyFill="1" applyAlignment="1">
      <alignment horizontal="center" vertical="top"/>
    </xf>
    <xf numFmtId="0" fontId="9" fillId="10" borderId="0" xfId="2" applyFont="1" applyFill="1" applyAlignment="1">
      <alignment horizontal="center"/>
    </xf>
    <xf numFmtId="0" fontId="9" fillId="7" borderId="0" xfId="2" applyFont="1" applyFill="1" applyAlignment="1">
      <alignment horizontal="center"/>
    </xf>
    <xf numFmtId="0" fontId="9" fillId="0" borderId="0" xfId="2" applyFont="1" applyAlignment="1">
      <alignment horizontal="center"/>
    </xf>
    <xf numFmtId="0" fontId="9" fillId="6" borderId="0" xfId="2" applyFont="1" applyFill="1" applyAlignment="1">
      <alignment horizontal="left"/>
    </xf>
    <xf numFmtId="164" fontId="1" fillId="0" borderId="0" xfId="2" applyNumberFormat="1" applyFont="1"/>
  </cellXfs>
  <cellStyles count="6">
    <cellStyle name="Normal" xfId="0" builtinId="0"/>
    <cellStyle name="Normal 2" xfId="2" xr:uid="{DE372E28-26E3-423F-885C-0D131CCBF4EA}"/>
    <cellStyle name="Normal 2 2" xfId="3" xr:uid="{F6DDB2FF-1B84-48FF-A073-B6774301BA21}"/>
    <cellStyle name="Normal_Sheet1 2" xfId="1" xr:uid="{216A4502-DBB1-4848-9312-6521F1D8A64D}"/>
    <cellStyle name="Percent" xfId="5" builtinId="5"/>
    <cellStyle name="Percent 2" xfId="4" xr:uid="{B006DD18-B20E-44A6-95DE-2234EE4D13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ocal_data\Daten%20E\Oeffarb\Artikel\Art%20Review%20NH3%20G&#252;llelager\Auswertung\20190708\Template%20Data%20shared%20201907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local_data\Daten%20E\Oeffarb\Artikel\Art%20Review%20NH3%20G&#252;llelager\Auswertung\20190619\Summary%20emission%20data%20201906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local_data\Daten%20E\Oeffarb\Artikel\Art%20Review%20NH3%20G&#252;llelager\Auswertung\20190708\Summary%20emission%20data%20201907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
      <sheetName val="Data tr"/>
      <sheetName val="Duration"/>
      <sheetName val="readme"/>
      <sheetName val="2438"/>
      <sheetName val="2408"/>
      <sheetName val="515"/>
      <sheetName val="939"/>
      <sheetName val="496"/>
      <sheetName val="2357"/>
      <sheetName val="2356"/>
      <sheetName val="2013"/>
      <sheetName val="2303"/>
      <sheetName val="LeRiche"/>
      <sheetName val="1983"/>
      <sheetName val="2153"/>
      <sheetName val="1545"/>
      <sheetName val="888"/>
      <sheetName val="1384"/>
      <sheetName val="1143"/>
      <sheetName val="1569"/>
      <sheetName val="1984"/>
      <sheetName val="645"/>
      <sheetName val="1395"/>
      <sheetName val="1295"/>
      <sheetName val="1547"/>
      <sheetName val="1637"/>
      <sheetName val="2289"/>
      <sheetName val="1081"/>
      <sheetName val="1535"/>
      <sheetName val="2199"/>
      <sheetName val="1082"/>
      <sheetName val="1396_2277"/>
      <sheetName val="1859"/>
      <sheetName val="1057"/>
      <sheetName val="1690"/>
      <sheetName val="1546"/>
      <sheetName val="2223"/>
      <sheetName val="1689"/>
      <sheetName val="2023"/>
      <sheetName val="2198"/>
      <sheetName val="1861"/>
      <sheetName val="1718"/>
      <sheetName val="1945"/>
      <sheetName val="1946"/>
      <sheetName val="35"/>
      <sheetName val="2214"/>
      <sheetName val="2228"/>
      <sheetName val="2227"/>
      <sheetName val="944"/>
      <sheetName val="533"/>
      <sheetName val="1999"/>
      <sheetName val="202"/>
      <sheetName val="516"/>
      <sheetName val="1382"/>
      <sheetName val="514"/>
      <sheetName val="706"/>
      <sheetName val="1544"/>
      <sheetName val="Data (inv)"/>
    </sheetNames>
    <sheetDataSet>
      <sheetData sheetId="0"/>
      <sheetData sheetId="1"/>
      <sheetData sheetId="2"/>
      <sheetData sheetId="3">
        <row r="2">
          <cell r="EE2">
            <v>0.41666666666666669</v>
          </cell>
        </row>
        <row r="3">
          <cell r="EE3">
            <v>2.8571428571428572</v>
          </cell>
        </row>
        <row r="4">
          <cell r="EE4">
            <v>2.8571428571428572</v>
          </cell>
        </row>
        <row r="5">
          <cell r="EE5">
            <v>2.8571428571428572</v>
          </cell>
        </row>
        <row r="6">
          <cell r="EE6">
            <v>2.8571428571428572</v>
          </cell>
        </row>
        <row r="7">
          <cell r="EE7">
            <v>2.8571428571428572</v>
          </cell>
        </row>
        <row r="8">
          <cell r="EE8">
            <v>1.1904761904761905</v>
          </cell>
        </row>
        <row r="9">
          <cell r="EE9">
            <v>1.1904761904761905</v>
          </cell>
        </row>
        <row r="10">
          <cell r="EE10">
            <v>4.7619047619047619</v>
          </cell>
        </row>
        <row r="11">
          <cell r="EE11">
            <v>4.7619047619047619</v>
          </cell>
        </row>
        <row r="12">
          <cell r="EE12">
            <v>1.1904761904761905</v>
          </cell>
        </row>
        <row r="13">
          <cell r="EE13">
            <v>1.1904761904761905</v>
          </cell>
        </row>
        <row r="14">
          <cell r="EE14">
            <v>8</v>
          </cell>
        </row>
        <row r="15">
          <cell r="EE15">
            <v>9</v>
          </cell>
        </row>
        <row r="16">
          <cell r="EE16">
            <v>6</v>
          </cell>
        </row>
        <row r="17">
          <cell r="EE17">
            <v>10</v>
          </cell>
        </row>
        <row r="18">
          <cell r="EE18">
            <v>10</v>
          </cell>
        </row>
        <row r="19">
          <cell r="EE19">
            <v>8</v>
          </cell>
        </row>
        <row r="20">
          <cell r="EE20">
            <v>15</v>
          </cell>
        </row>
        <row r="21">
          <cell r="EE21">
            <v>6</v>
          </cell>
        </row>
        <row r="22">
          <cell r="EE22">
            <v>10</v>
          </cell>
        </row>
        <row r="23">
          <cell r="EE23">
            <v>9</v>
          </cell>
        </row>
        <row r="24">
          <cell r="EE24">
            <v>34.427083333333336</v>
          </cell>
        </row>
        <row r="25">
          <cell r="EE25">
            <v>18.479166666666668</v>
          </cell>
        </row>
        <row r="26">
          <cell r="EE26">
            <v>30.583333333333332</v>
          </cell>
        </row>
        <row r="27">
          <cell r="EE27">
            <v>2.9791666666666665</v>
          </cell>
        </row>
        <row r="28">
          <cell r="EE28">
            <v>4.5</v>
          </cell>
        </row>
        <row r="29">
          <cell r="EE29">
            <v>11.604166666666666</v>
          </cell>
        </row>
        <row r="30">
          <cell r="EE30">
            <v>10.802083333333334</v>
          </cell>
        </row>
        <row r="31">
          <cell r="EE31">
            <v>29.885416666666668</v>
          </cell>
        </row>
        <row r="32">
          <cell r="EE32">
            <v>10.770833333333334</v>
          </cell>
        </row>
        <row r="33">
          <cell r="EE33">
            <v>4.802083333333333</v>
          </cell>
        </row>
        <row r="34">
          <cell r="EE34">
            <v>10.375</v>
          </cell>
        </row>
        <row r="35">
          <cell r="EE35">
            <v>17.71875</v>
          </cell>
        </row>
        <row r="36">
          <cell r="EE36">
            <v>43.666666666666664</v>
          </cell>
        </row>
        <row r="37">
          <cell r="EE37">
            <v>1.2604166666666667</v>
          </cell>
        </row>
        <row r="38">
          <cell r="EE38">
            <v>3.7708333333333335</v>
          </cell>
        </row>
        <row r="39">
          <cell r="EE39">
            <v>6.833333333333333</v>
          </cell>
        </row>
        <row r="40">
          <cell r="EE40">
            <v>5.96875</v>
          </cell>
        </row>
        <row r="41">
          <cell r="EE41">
            <v>17.833333333333332</v>
          </cell>
        </row>
        <row r="42">
          <cell r="EE42">
            <v>0.15625</v>
          </cell>
        </row>
        <row r="43">
          <cell r="EE43">
            <v>0.76041666666666663</v>
          </cell>
        </row>
        <row r="44">
          <cell r="EE44">
            <v>7.125</v>
          </cell>
        </row>
        <row r="45">
          <cell r="EE45">
            <v>9.1354166666666661</v>
          </cell>
        </row>
        <row r="46">
          <cell r="EE46">
            <v>17.177083333333332</v>
          </cell>
        </row>
        <row r="47">
          <cell r="EE47">
            <v>6</v>
          </cell>
        </row>
        <row r="48">
          <cell r="EE48">
            <v>6</v>
          </cell>
        </row>
        <row r="49">
          <cell r="EE49">
            <v>6</v>
          </cell>
        </row>
        <row r="50">
          <cell r="EE50">
            <v>6</v>
          </cell>
        </row>
        <row r="51">
          <cell r="EE51">
            <v>6</v>
          </cell>
        </row>
        <row r="52">
          <cell r="EE52">
            <v>6</v>
          </cell>
        </row>
        <row r="53">
          <cell r="EE53">
            <v>6</v>
          </cell>
        </row>
        <row r="54">
          <cell r="EE54">
            <v>6</v>
          </cell>
        </row>
        <row r="55">
          <cell r="EE55">
            <v>6</v>
          </cell>
        </row>
        <row r="56">
          <cell r="EE56">
            <v>6</v>
          </cell>
        </row>
        <row r="57">
          <cell r="EE57">
            <v>6</v>
          </cell>
        </row>
        <row r="58">
          <cell r="EE58">
            <v>6</v>
          </cell>
        </row>
        <row r="59">
          <cell r="EE59">
            <v>6</v>
          </cell>
        </row>
        <row r="60">
          <cell r="EE60">
            <v>6</v>
          </cell>
        </row>
        <row r="61">
          <cell r="EE61">
            <v>6</v>
          </cell>
        </row>
        <row r="62">
          <cell r="EE62">
            <v>6</v>
          </cell>
        </row>
        <row r="63">
          <cell r="EE63">
            <v>6</v>
          </cell>
        </row>
        <row r="64">
          <cell r="EE64">
            <v>139</v>
          </cell>
        </row>
        <row r="65">
          <cell r="EE65">
            <v>78</v>
          </cell>
        </row>
        <row r="66">
          <cell r="EE66">
            <v>139</v>
          </cell>
        </row>
        <row r="67">
          <cell r="EE67">
            <v>78</v>
          </cell>
        </row>
        <row r="68">
          <cell r="EE68">
            <v>139</v>
          </cell>
        </row>
        <row r="69">
          <cell r="EE69">
            <v>78</v>
          </cell>
        </row>
        <row r="70">
          <cell r="EE70">
            <v>139</v>
          </cell>
        </row>
        <row r="71">
          <cell r="EE71">
            <v>78</v>
          </cell>
        </row>
        <row r="72">
          <cell r="EE72">
            <v>13</v>
          </cell>
        </row>
        <row r="73">
          <cell r="EE73">
            <v>7</v>
          </cell>
        </row>
        <row r="74">
          <cell r="EE74">
            <v>6</v>
          </cell>
        </row>
        <row r="75">
          <cell r="EE75">
            <v>6.166666666666667</v>
          </cell>
        </row>
        <row r="76">
          <cell r="EE76">
            <v>0.91666666666666663</v>
          </cell>
        </row>
        <row r="77">
          <cell r="EE77">
            <v>0.70833333333333337</v>
          </cell>
        </row>
        <row r="78">
          <cell r="EE78">
            <v>1.9166666666666667</v>
          </cell>
        </row>
        <row r="79">
          <cell r="EE79">
            <v>0.95833333333333337</v>
          </cell>
        </row>
        <row r="80">
          <cell r="EE80">
            <v>4</v>
          </cell>
        </row>
        <row r="81">
          <cell r="EE81">
            <v>4</v>
          </cell>
        </row>
        <row r="82">
          <cell r="EE82">
            <v>4</v>
          </cell>
        </row>
        <row r="83">
          <cell r="EE83">
            <v>2.7777777777777776E-2</v>
          </cell>
        </row>
        <row r="84">
          <cell r="EE84">
            <v>2.7777777777777776E-2</v>
          </cell>
        </row>
        <row r="85">
          <cell r="EE85">
            <v>2.7777777777777776E-2</v>
          </cell>
        </row>
        <row r="86">
          <cell r="EE86">
            <v>4.1666666666666664E-2</v>
          </cell>
        </row>
        <row r="87">
          <cell r="EE87">
            <v>8.3333333333333329E-2</v>
          </cell>
        </row>
        <row r="88">
          <cell r="EE88">
            <v>6.25E-2</v>
          </cell>
        </row>
        <row r="89">
          <cell r="EE89">
            <v>6.9444444444444434E-2</v>
          </cell>
        </row>
        <row r="90">
          <cell r="EE90">
            <v>6.9444444444444434E-2</v>
          </cell>
        </row>
        <row r="91">
          <cell r="EE91">
            <v>197</v>
          </cell>
        </row>
        <row r="92">
          <cell r="EE92">
            <v>197</v>
          </cell>
        </row>
        <row r="93">
          <cell r="EE93">
            <v>197</v>
          </cell>
        </row>
        <row r="94">
          <cell r="EE94">
            <v>197</v>
          </cell>
        </row>
        <row r="95">
          <cell r="EE95">
            <v>197</v>
          </cell>
        </row>
        <row r="96">
          <cell r="EE96">
            <v>197</v>
          </cell>
        </row>
        <row r="97">
          <cell r="EE97">
            <v>197</v>
          </cell>
        </row>
        <row r="98">
          <cell r="EE98">
            <v>197</v>
          </cell>
        </row>
        <row r="99">
          <cell r="EE99">
            <v>197</v>
          </cell>
        </row>
        <row r="100">
          <cell r="EE100">
            <v>197</v>
          </cell>
        </row>
        <row r="101">
          <cell r="EE101">
            <v>197</v>
          </cell>
        </row>
        <row r="102">
          <cell r="EE102">
            <v>197</v>
          </cell>
        </row>
        <row r="103">
          <cell r="EE103">
            <v>10.75</v>
          </cell>
        </row>
        <row r="104">
          <cell r="EE104">
            <v>10.75</v>
          </cell>
        </row>
        <row r="105">
          <cell r="EE105">
            <v>9.5</v>
          </cell>
        </row>
        <row r="106">
          <cell r="EE106">
            <v>9.5</v>
          </cell>
        </row>
        <row r="107">
          <cell r="EE107">
            <v>9.5</v>
          </cell>
        </row>
        <row r="108">
          <cell r="EE108">
            <v>4</v>
          </cell>
        </row>
        <row r="109">
          <cell r="EE109">
            <v>4</v>
          </cell>
        </row>
        <row r="110">
          <cell r="EE110">
            <v>4</v>
          </cell>
        </row>
        <row r="111">
          <cell r="EE111">
            <v>4</v>
          </cell>
        </row>
        <row r="112">
          <cell r="EE112">
            <v>4</v>
          </cell>
        </row>
        <row r="113">
          <cell r="EE113">
            <v>4</v>
          </cell>
        </row>
        <row r="114">
          <cell r="EE114">
            <v>4</v>
          </cell>
        </row>
        <row r="115">
          <cell r="EE115">
            <v>4</v>
          </cell>
        </row>
        <row r="116">
          <cell r="EE116">
            <v>4</v>
          </cell>
        </row>
        <row r="117">
          <cell r="EE117">
            <v>4</v>
          </cell>
        </row>
        <row r="118">
          <cell r="EE118">
            <v>4</v>
          </cell>
        </row>
        <row r="119">
          <cell r="EE119">
            <v>4</v>
          </cell>
        </row>
        <row r="120">
          <cell r="EE120">
            <v>4</v>
          </cell>
        </row>
        <row r="121">
          <cell r="EE121">
            <v>4</v>
          </cell>
        </row>
        <row r="122">
          <cell r="EE122">
            <v>4</v>
          </cell>
        </row>
        <row r="123">
          <cell r="EE123">
            <v>4</v>
          </cell>
        </row>
        <row r="124">
          <cell r="EE124">
            <v>4</v>
          </cell>
        </row>
        <row r="125">
          <cell r="EE125">
            <v>4</v>
          </cell>
        </row>
        <row r="126">
          <cell r="EE126">
            <v>4</v>
          </cell>
        </row>
        <row r="127">
          <cell r="EE127">
            <v>4</v>
          </cell>
        </row>
        <row r="128">
          <cell r="EE128">
            <v>4</v>
          </cell>
        </row>
        <row r="129">
          <cell r="EE129">
            <v>4</v>
          </cell>
        </row>
        <row r="130">
          <cell r="EE130">
            <v>4</v>
          </cell>
        </row>
        <row r="131">
          <cell r="EE131">
            <v>4</v>
          </cell>
        </row>
        <row r="132">
          <cell r="EE132">
            <v>365</v>
          </cell>
        </row>
        <row r="133">
          <cell r="EE133">
            <v>197</v>
          </cell>
        </row>
        <row r="134">
          <cell r="EE134">
            <v>197</v>
          </cell>
        </row>
        <row r="135">
          <cell r="EE135">
            <v>197</v>
          </cell>
        </row>
        <row r="136">
          <cell r="EE136">
            <v>197</v>
          </cell>
        </row>
        <row r="137">
          <cell r="EE137">
            <v>197</v>
          </cell>
        </row>
        <row r="138">
          <cell r="EE138">
            <v>197</v>
          </cell>
        </row>
        <row r="139">
          <cell r="EE139">
            <v>18.5</v>
          </cell>
        </row>
        <row r="140">
          <cell r="EE140">
            <v>18.5</v>
          </cell>
        </row>
        <row r="141">
          <cell r="EE141">
            <v>18.5</v>
          </cell>
        </row>
        <row r="142">
          <cell r="EE142">
            <v>18.5</v>
          </cell>
        </row>
        <row r="143">
          <cell r="EE143">
            <v>18.5</v>
          </cell>
        </row>
        <row r="144">
          <cell r="EE144">
            <v>18.5</v>
          </cell>
        </row>
        <row r="145">
          <cell r="EE145">
            <v>18.5</v>
          </cell>
        </row>
        <row r="146">
          <cell r="EE146">
            <v>18.5</v>
          </cell>
        </row>
        <row r="147">
          <cell r="EE147">
            <v>18.5</v>
          </cell>
        </row>
        <row r="148">
          <cell r="EE148">
            <v>18.5</v>
          </cell>
        </row>
        <row r="149">
          <cell r="EE149">
            <v>21</v>
          </cell>
        </row>
        <row r="150">
          <cell r="EE150">
            <v>21</v>
          </cell>
        </row>
        <row r="151">
          <cell r="EE151">
            <v>21</v>
          </cell>
        </row>
        <row r="152">
          <cell r="EE152">
            <v>21</v>
          </cell>
        </row>
        <row r="153">
          <cell r="EE153">
            <v>4</v>
          </cell>
        </row>
        <row r="154">
          <cell r="EE154">
            <v>4</v>
          </cell>
        </row>
        <row r="155">
          <cell r="EE155">
            <v>6</v>
          </cell>
        </row>
        <row r="156">
          <cell r="EE156">
            <v>24</v>
          </cell>
        </row>
        <row r="157">
          <cell r="EE157">
            <v>24</v>
          </cell>
        </row>
        <row r="158">
          <cell r="EE158">
            <v>24</v>
          </cell>
        </row>
        <row r="159">
          <cell r="EE159">
            <v>24</v>
          </cell>
        </row>
        <row r="160">
          <cell r="EE160">
            <v>18.5</v>
          </cell>
        </row>
        <row r="161">
          <cell r="EE161">
            <v>18.5</v>
          </cell>
        </row>
        <row r="162">
          <cell r="EE162">
            <v>18.5</v>
          </cell>
        </row>
        <row r="163">
          <cell r="EE163">
            <v>18.5</v>
          </cell>
        </row>
        <row r="164">
          <cell r="EE164">
            <v>18.5</v>
          </cell>
        </row>
        <row r="165">
          <cell r="EE165">
            <v>18.5</v>
          </cell>
        </row>
        <row r="166">
          <cell r="EE166">
            <v>18.5</v>
          </cell>
        </row>
        <row r="167">
          <cell r="EE167">
            <v>18.5</v>
          </cell>
        </row>
        <row r="168">
          <cell r="EE168">
            <v>18.5</v>
          </cell>
        </row>
        <row r="169">
          <cell r="EE169">
            <v>0.6875</v>
          </cell>
        </row>
        <row r="170">
          <cell r="EE170">
            <v>2.03125</v>
          </cell>
        </row>
        <row r="171">
          <cell r="EE171">
            <v>0.41666666666666669</v>
          </cell>
        </row>
        <row r="172">
          <cell r="EE172">
            <v>1.3229166666666667</v>
          </cell>
        </row>
        <row r="173">
          <cell r="EE173">
            <v>4.458333333333333</v>
          </cell>
        </row>
        <row r="174">
          <cell r="EE174">
            <v>26</v>
          </cell>
        </row>
        <row r="175">
          <cell r="EE175">
            <v>21</v>
          </cell>
        </row>
        <row r="176">
          <cell r="EE176">
            <v>54</v>
          </cell>
        </row>
        <row r="177">
          <cell r="EE177">
            <v>22</v>
          </cell>
        </row>
        <row r="178">
          <cell r="EE178">
            <v>58</v>
          </cell>
        </row>
        <row r="179">
          <cell r="EE179">
            <v>21</v>
          </cell>
        </row>
        <row r="180">
          <cell r="EE180">
            <v>33</v>
          </cell>
        </row>
        <row r="181">
          <cell r="EE181">
            <v>82</v>
          </cell>
        </row>
        <row r="182">
          <cell r="EE182">
            <v>34</v>
          </cell>
        </row>
        <row r="183">
          <cell r="EE183">
            <v>39</v>
          </cell>
        </row>
        <row r="184">
          <cell r="EE184">
            <v>188</v>
          </cell>
        </row>
        <row r="185">
          <cell r="EE185">
            <v>43</v>
          </cell>
        </row>
        <row r="186">
          <cell r="EE186">
            <v>51</v>
          </cell>
        </row>
        <row r="187">
          <cell r="EE187">
            <v>27</v>
          </cell>
        </row>
        <row r="188">
          <cell r="EE188">
            <v>40</v>
          </cell>
        </row>
        <row r="189">
          <cell r="EE189">
            <v>161</v>
          </cell>
        </row>
        <row r="190">
          <cell r="EE190">
            <v>5.5</v>
          </cell>
        </row>
        <row r="191">
          <cell r="EE191">
            <v>2</v>
          </cell>
        </row>
        <row r="192">
          <cell r="EE192">
            <v>4.5</v>
          </cell>
        </row>
        <row r="193">
          <cell r="EE193">
            <v>0.5</v>
          </cell>
        </row>
        <row r="194">
          <cell r="EE194">
            <v>12.5</v>
          </cell>
        </row>
        <row r="195">
          <cell r="EE195">
            <v>9</v>
          </cell>
        </row>
        <row r="196">
          <cell r="EE196">
            <v>0.5</v>
          </cell>
        </row>
        <row r="197">
          <cell r="EE197">
            <v>5</v>
          </cell>
        </row>
        <row r="198">
          <cell r="EE198">
            <v>2.5</v>
          </cell>
        </row>
        <row r="199">
          <cell r="EE199">
            <v>9.5</v>
          </cell>
        </row>
        <row r="200">
          <cell r="EE200">
            <v>6</v>
          </cell>
        </row>
        <row r="201">
          <cell r="EE201">
            <v>2.5</v>
          </cell>
        </row>
        <row r="202">
          <cell r="EE202">
            <v>7.5</v>
          </cell>
        </row>
        <row r="203">
          <cell r="EE203">
            <v>42</v>
          </cell>
        </row>
        <row r="204">
          <cell r="EE204">
            <v>365</v>
          </cell>
        </row>
        <row r="205">
          <cell r="EE205">
            <v>197</v>
          </cell>
        </row>
        <row r="206">
          <cell r="EE206">
            <v>197</v>
          </cell>
        </row>
        <row r="207">
          <cell r="EE207">
            <v>197</v>
          </cell>
        </row>
        <row r="208">
          <cell r="EE208">
            <v>197</v>
          </cell>
        </row>
        <row r="209">
          <cell r="EE209">
            <v>1.25</v>
          </cell>
        </row>
        <row r="210">
          <cell r="EE210">
            <v>1.25</v>
          </cell>
        </row>
        <row r="211">
          <cell r="EE211">
            <v>1.25</v>
          </cell>
        </row>
        <row r="212">
          <cell r="EE212">
            <v>1.25</v>
          </cell>
        </row>
        <row r="213">
          <cell r="EE213">
            <v>1.25</v>
          </cell>
        </row>
        <row r="214">
          <cell r="EE214">
            <v>1.25</v>
          </cell>
        </row>
        <row r="215">
          <cell r="EE215">
            <v>1.25</v>
          </cell>
        </row>
        <row r="216">
          <cell r="EE216">
            <v>1.25</v>
          </cell>
        </row>
        <row r="217">
          <cell r="EE217">
            <v>1.25</v>
          </cell>
        </row>
        <row r="218">
          <cell r="EE218">
            <v>1.25</v>
          </cell>
        </row>
        <row r="219">
          <cell r="EE219">
            <v>1.25</v>
          </cell>
        </row>
        <row r="220">
          <cell r="EE220">
            <v>1.25</v>
          </cell>
        </row>
        <row r="221">
          <cell r="EE221">
            <v>1.25</v>
          </cell>
        </row>
        <row r="222">
          <cell r="EE222">
            <v>1.25</v>
          </cell>
        </row>
        <row r="223">
          <cell r="EE223">
            <v>1.25</v>
          </cell>
        </row>
        <row r="224">
          <cell r="EE224">
            <v>1.25</v>
          </cell>
        </row>
        <row r="225">
          <cell r="EE225">
            <v>1.25</v>
          </cell>
        </row>
        <row r="226">
          <cell r="EE226">
            <v>1.25</v>
          </cell>
        </row>
        <row r="227">
          <cell r="EE227">
            <v>1.25</v>
          </cell>
        </row>
        <row r="228">
          <cell r="EE228">
            <v>1.25</v>
          </cell>
        </row>
        <row r="229">
          <cell r="EE229">
            <v>1.25</v>
          </cell>
        </row>
        <row r="230">
          <cell r="EE230">
            <v>1.25</v>
          </cell>
        </row>
        <row r="231">
          <cell r="EE231">
            <v>1.25</v>
          </cell>
        </row>
        <row r="232">
          <cell r="EE232">
            <v>1.25</v>
          </cell>
        </row>
        <row r="233">
          <cell r="EE233">
            <v>1.25</v>
          </cell>
        </row>
        <row r="234">
          <cell r="EE234">
            <v>1.25</v>
          </cell>
        </row>
        <row r="235">
          <cell r="EE235">
            <v>1.25</v>
          </cell>
        </row>
        <row r="236">
          <cell r="EE236">
            <v>1.25</v>
          </cell>
        </row>
        <row r="237">
          <cell r="EE237">
            <v>1.25</v>
          </cell>
        </row>
        <row r="238">
          <cell r="EE238">
            <v>1.25</v>
          </cell>
        </row>
        <row r="239">
          <cell r="EE239">
            <v>18.5</v>
          </cell>
        </row>
        <row r="240">
          <cell r="EE240">
            <v>18.5</v>
          </cell>
        </row>
        <row r="241">
          <cell r="EE241">
            <v>18.5</v>
          </cell>
        </row>
        <row r="242">
          <cell r="EE242">
            <v>4</v>
          </cell>
        </row>
        <row r="243">
          <cell r="EE243">
            <v>4</v>
          </cell>
        </row>
        <row r="244">
          <cell r="EE244">
            <v>6</v>
          </cell>
        </row>
        <row r="245">
          <cell r="EE245">
            <v>6</v>
          </cell>
        </row>
        <row r="246">
          <cell r="EE246">
            <v>6</v>
          </cell>
        </row>
        <row r="247">
          <cell r="EE247">
            <v>6</v>
          </cell>
        </row>
        <row r="248">
          <cell r="EE248">
            <v>6</v>
          </cell>
        </row>
        <row r="249">
          <cell r="EE249">
            <v>6</v>
          </cell>
        </row>
        <row r="250">
          <cell r="EE250">
            <v>36</v>
          </cell>
        </row>
        <row r="251">
          <cell r="EE251">
            <v>4</v>
          </cell>
        </row>
        <row r="252">
          <cell r="EE252">
            <v>4</v>
          </cell>
        </row>
        <row r="253">
          <cell r="EE253">
            <v>4</v>
          </cell>
        </row>
        <row r="254">
          <cell r="EE254">
            <v>4</v>
          </cell>
        </row>
        <row r="255">
          <cell r="EE255">
            <v>4</v>
          </cell>
        </row>
        <row r="256">
          <cell r="EE256">
            <v>4</v>
          </cell>
        </row>
        <row r="257">
          <cell r="EE257">
            <v>4</v>
          </cell>
        </row>
        <row r="258">
          <cell r="EE258">
            <v>4</v>
          </cell>
        </row>
        <row r="259">
          <cell r="EE259">
            <v>4</v>
          </cell>
        </row>
        <row r="260">
          <cell r="EE260">
            <v>4</v>
          </cell>
        </row>
        <row r="261">
          <cell r="EE261">
            <v>4</v>
          </cell>
        </row>
        <row r="262">
          <cell r="EE262">
            <v>4</v>
          </cell>
        </row>
        <row r="263">
          <cell r="EE263">
            <v>4</v>
          </cell>
        </row>
        <row r="264">
          <cell r="EE264">
            <v>4</v>
          </cell>
        </row>
        <row r="265">
          <cell r="EE265">
            <v>4</v>
          </cell>
        </row>
        <row r="266">
          <cell r="EE266">
            <v>11</v>
          </cell>
        </row>
        <row r="267">
          <cell r="EE267">
            <v>4</v>
          </cell>
        </row>
        <row r="268">
          <cell r="EE268">
            <v>4</v>
          </cell>
        </row>
        <row r="269">
          <cell r="EE269">
            <v>4</v>
          </cell>
        </row>
        <row r="270">
          <cell r="EE270">
            <v>4</v>
          </cell>
        </row>
        <row r="271">
          <cell r="EE271">
            <v>4</v>
          </cell>
        </row>
        <row r="272">
          <cell r="EE272">
            <v>4</v>
          </cell>
        </row>
        <row r="273">
          <cell r="EE273">
            <v>4</v>
          </cell>
        </row>
        <row r="274">
          <cell r="EE274">
            <v>4</v>
          </cell>
        </row>
        <row r="275">
          <cell r="EE275">
            <v>4</v>
          </cell>
        </row>
        <row r="276">
          <cell r="EE276">
            <v>9</v>
          </cell>
        </row>
        <row r="277">
          <cell r="EE277">
            <v>197</v>
          </cell>
        </row>
        <row r="278">
          <cell r="EE278">
            <v>197</v>
          </cell>
        </row>
        <row r="279">
          <cell r="EE279">
            <v>197</v>
          </cell>
        </row>
        <row r="280">
          <cell r="EE280">
            <v>197</v>
          </cell>
        </row>
        <row r="281">
          <cell r="EE281">
            <v>0.16666666666666666</v>
          </cell>
        </row>
        <row r="282">
          <cell r="EE282">
            <v>197</v>
          </cell>
        </row>
        <row r="283">
          <cell r="EE283">
            <v>197</v>
          </cell>
        </row>
        <row r="284">
          <cell r="EE284">
            <v>197</v>
          </cell>
        </row>
        <row r="285">
          <cell r="EE285">
            <v>197</v>
          </cell>
        </row>
        <row r="286">
          <cell r="EE286">
            <v>197</v>
          </cell>
        </row>
        <row r="287">
          <cell r="EE287">
            <v>4</v>
          </cell>
        </row>
        <row r="288">
          <cell r="EE288">
            <v>4</v>
          </cell>
        </row>
        <row r="289">
          <cell r="EE289">
            <v>4</v>
          </cell>
        </row>
        <row r="290">
          <cell r="EE290">
            <v>4</v>
          </cell>
        </row>
        <row r="291">
          <cell r="EE291">
            <v>4</v>
          </cell>
        </row>
        <row r="292">
          <cell r="EE292">
            <v>1.0416666666666667</v>
          </cell>
        </row>
        <row r="293">
          <cell r="EE293">
            <v>1.0416666666666667</v>
          </cell>
        </row>
        <row r="294">
          <cell r="EE294">
            <v>1.0416666666666667</v>
          </cell>
        </row>
        <row r="295">
          <cell r="EE295">
            <v>3.5</v>
          </cell>
        </row>
        <row r="296">
          <cell r="EE296">
            <v>15.208333333333334</v>
          </cell>
        </row>
        <row r="297">
          <cell r="EE297">
            <v>15.208333333333334</v>
          </cell>
        </row>
        <row r="298">
          <cell r="EE298">
            <v>197</v>
          </cell>
        </row>
        <row r="299">
          <cell r="EE299">
            <v>197</v>
          </cell>
        </row>
        <row r="300">
          <cell r="EE300">
            <v>197</v>
          </cell>
        </row>
        <row r="301">
          <cell r="EE301">
            <v>197</v>
          </cell>
        </row>
        <row r="302">
          <cell r="EE302">
            <v>197</v>
          </cell>
        </row>
        <row r="303">
          <cell r="EE303">
            <v>197</v>
          </cell>
        </row>
        <row r="304">
          <cell r="EE304">
            <v>197</v>
          </cell>
        </row>
        <row r="305">
          <cell r="EE305">
            <v>197</v>
          </cell>
        </row>
        <row r="306">
          <cell r="EE306">
            <v>4.020833333333333</v>
          </cell>
        </row>
        <row r="307">
          <cell r="EE307">
            <v>4.791666666666667</v>
          </cell>
        </row>
        <row r="308">
          <cell r="EE308">
            <v>13.75</v>
          </cell>
        </row>
        <row r="309">
          <cell r="EE309">
            <v>13.75</v>
          </cell>
        </row>
        <row r="310">
          <cell r="EE310">
            <v>2.0833333333333333E-3</v>
          </cell>
        </row>
        <row r="311">
          <cell r="EE311">
            <v>2.0833333333333333E-3</v>
          </cell>
        </row>
        <row r="312">
          <cell r="EE312">
            <v>2.0833333333333333E-3</v>
          </cell>
        </row>
        <row r="313">
          <cell r="EE313">
            <v>1.0416666666666666E-2</v>
          </cell>
        </row>
        <row r="314">
          <cell r="EE314">
            <v>1.0416666666666666E-2</v>
          </cell>
        </row>
        <row r="315">
          <cell r="EE315">
            <v>1.0416666666666666E-2</v>
          </cell>
        </row>
        <row r="316">
          <cell r="EE316">
            <v>13.583333333333334</v>
          </cell>
        </row>
        <row r="317">
          <cell r="EE317">
            <v>13.583333333333334</v>
          </cell>
        </row>
        <row r="318">
          <cell r="EE318">
            <v>59.093749999999993</v>
          </cell>
        </row>
        <row r="319">
          <cell r="EE319">
            <v>59.093749999999993</v>
          </cell>
        </row>
        <row r="320">
          <cell r="EE320">
            <v>33.906249999999993</v>
          </cell>
        </row>
        <row r="321">
          <cell r="EE321">
            <v>33.906249999999993</v>
          </cell>
        </row>
        <row r="322">
          <cell r="EE322">
            <v>173</v>
          </cell>
        </row>
        <row r="323">
          <cell r="EE323">
            <v>173</v>
          </cell>
        </row>
        <row r="324">
          <cell r="EE324">
            <v>173</v>
          </cell>
        </row>
        <row r="325">
          <cell r="EE325">
            <v>173</v>
          </cell>
        </row>
        <row r="326">
          <cell r="EE326">
            <v>173</v>
          </cell>
        </row>
        <row r="327">
          <cell r="EE327">
            <v>173</v>
          </cell>
        </row>
        <row r="328">
          <cell r="EE328">
            <v>69</v>
          </cell>
        </row>
        <row r="329">
          <cell r="EE329">
            <v>69</v>
          </cell>
        </row>
        <row r="330">
          <cell r="EE330">
            <v>3.6041666666666665</v>
          </cell>
        </row>
        <row r="331">
          <cell r="EE331">
            <v>5.989583333333333</v>
          </cell>
        </row>
        <row r="332">
          <cell r="EE332">
            <v>11.041666666666666</v>
          </cell>
        </row>
        <row r="333">
          <cell r="EE333">
            <v>13.979166666666666</v>
          </cell>
        </row>
        <row r="334">
          <cell r="EE334">
            <v>45.645833333333336</v>
          </cell>
        </row>
        <row r="335">
          <cell r="EE335">
            <v>75.197916666666671</v>
          </cell>
        </row>
        <row r="336">
          <cell r="EE336">
            <v>13</v>
          </cell>
        </row>
        <row r="337">
          <cell r="EE337">
            <v>0.5</v>
          </cell>
        </row>
        <row r="338">
          <cell r="EE338">
            <v>0.75</v>
          </cell>
        </row>
        <row r="339">
          <cell r="EE339">
            <v>0.5</v>
          </cell>
        </row>
        <row r="340">
          <cell r="EE340">
            <v>1.25</v>
          </cell>
        </row>
        <row r="341">
          <cell r="EE341">
            <v>1.25</v>
          </cell>
        </row>
        <row r="342">
          <cell r="EE342">
            <v>0.75</v>
          </cell>
        </row>
        <row r="343">
          <cell r="EE343">
            <v>0.75</v>
          </cell>
        </row>
        <row r="344">
          <cell r="EE344">
            <v>0.5</v>
          </cell>
        </row>
        <row r="345">
          <cell r="EE345">
            <v>1</v>
          </cell>
        </row>
        <row r="346">
          <cell r="EE346">
            <v>0.75</v>
          </cell>
        </row>
        <row r="347">
          <cell r="EE347">
            <v>3.6041666666666665</v>
          </cell>
        </row>
        <row r="348">
          <cell r="EE348">
            <v>5.989583333333333</v>
          </cell>
        </row>
        <row r="349">
          <cell r="EE349">
            <v>11.041666666666666</v>
          </cell>
        </row>
        <row r="350">
          <cell r="EE350">
            <v>13.979166666666666</v>
          </cell>
        </row>
        <row r="351">
          <cell r="EE351">
            <v>45.645833333333336</v>
          </cell>
        </row>
        <row r="352">
          <cell r="EE352">
            <v>75.197916666666671</v>
          </cell>
        </row>
        <row r="353">
          <cell r="EE353">
            <v>4</v>
          </cell>
        </row>
        <row r="354">
          <cell r="EE354">
            <v>4</v>
          </cell>
        </row>
        <row r="355">
          <cell r="EE355">
            <v>197</v>
          </cell>
        </row>
        <row r="356">
          <cell r="EE356">
            <v>197</v>
          </cell>
        </row>
        <row r="357">
          <cell r="EE357">
            <v>49</v>
          </cell>
        </row>
        <row r="358">
          <cell r="EE358">
            <v>49</v>
          </cell>
        </row>
        <row r="359">
          <cell r="EE359">
            <v>49</v>
          </cell>
        </row>
        <row r="360">
          <cell r="EE360">
            <v>49</v>
          </cell>
        </row>
        <row r="361">
          <cell r="EE361">
            <v>4</v>
          </cell>
        </row>
        <row r="362">
          <cell r="EE362">
            <v>4</v>
          </cell>
        </row>
        <row r="363">
          <cell r="EE363">
            <v>365</v>
          </cell>
        </row>
        <row r="364">
          <cell r="EE364">
            <v>365</v>
          </cell>
        </row>
        <row r="365">
          <cell r="EE365">
            <v>90</v>
          </cell>
        </row>
        <row r="366">
          <cell r="EE366">
            <v>91</v>
          </cell>
        </row>
        <row r="367">
          <cell r="EE367">
            <v>92</v>
          </cell>
        </row>
        <row r="368">
          <cell r="EE368">
            <v>92</v>
          </cell>
        </row>
        <row r="369">
          <cell r="EE369">
            <v>57</v>
          </cell>
        </row>
        <row r="370">
          <cell r="EE370">
            <v>20</v>
          </cell>
        </row>
        <row r="371">
          <cell r="EE371">
            <v>15</v>
          </cell>
        </row>
        <row r="372">
          <cell r="EE372">
            <v>20</v>
          </cell>
        </row>
        <row r="373">
          <cell r="EE373">
            <v>95</v>
          </cell>
        </row>
        <row r="374">
          <cell r="EE374">
            <v>300</v>
          </cell>
        </row>
        <row r="375">
          <cell r="EE375">
            <v>300</v>
          </cell>
        </row>
        <row r="376">
          <cell r="EE376">
            <v>31</v>
          </cell>
        </row>
        <row r="377">
          <cell r="EE377">
            <v>28</v>
          </cell>
        </row>
        <row r="378">
          <cell r="EE378">
            <v>31</v>
          </cell>
        </row>
        <row r="379">
          <cell r="EE379">
            <v>30</v>
          </cell>
        </row>
        <row r="380">
          <cell r="EE380">
            <v>31</v>
          </cell>
        </row>
        <row r="381">
          <cell r="EE381">
            <v>30</v>
          </cell>
        </row>
        <row r="382">
          <cell r="EE382">
            <v>31</v>
          </cell>
        </row>
        <row r="383">
          <cell r="EE383">
            <v>57</v>
          </cell>
        </row>
        <row r="384">
          <cell r="EE384">
            <v>21</v>
          </cell>
        </row>
        <row r="385">
          <cell r="EE385">
            <v>14</v>
          </cell>
        </row>
        <row r="386">
          <cell r="EE386">
            <v>20</v>
          </cell>
        </row>
        <row r="387">
          <cell r="EE387">
            <v>94</v>
          </cell>
        </row>
        <row r="388">
          <cell r="EE388">
            <v>180</v>
          </cell>
        </row>
        <row r="389">
          <cell r="EE389">
            <v>180</v>
          </cell>
        </row>
        <row r="390">
          <cell r="EE390">
            <v>180</v>
          </cell>
        </row>
        <row r="391">
          <cell r="EE391">
            <v>180</v>
          </cell>
        </row>
        <row r="392">
          <cell r="EE392">
            <v>180</v>
          </cell>
        </row>
        <row r="393">
          <cell r="EE393">
            <v>180</v>
          </cell>
        </row>
        <row r="394">
          <cell r="EE394">
            <v>197</v>
          </cell>
        </row>
        <row r="395">
          <cell r="EE395">
            <v>197</v>
          </cell>
        </row>
        <row r="396">
          <cell r="EE396">
            <v>197</v>
          </cell>
        </row>
        <row r="397">
          <cell r="EE397">
            <v>197</v>
          </cell>
        </row>
        <row r="398">
          <cell r="EE398">
            <v>197</v>
          </cell>
        </row>
        <row r="399">
          <cell r="EE399">
            <v>197</v>
          </cell>
        </row>
        <row r="400">
          <cell r="EE400">
            <v>197</v>
          </cell>
        </row>
        <row r="401">
          <cell r="EE401">
            <v>197</v>
          </cell>
        </row>
        <row r="402">
          <cell r="EE402">
            <v>197</v>
          </cell>
        </row>
        <row r="403">
          <cell r="EE403">
            <v>30</v>
          </cell>
        </row>
        <row r="404">
          <cell r="EE404">
            <v>30</v>
          </cell>
        </row>
        <row r="405">
          <cell r="EE405">
            <v>30</v>
          </cell>
        </row>
        <row r="406">
          <cell r="EE406">
            <v>30</v>
          </cell>
        </row>
        <row r="407">
          <cell r="EE407">
            <v>85</v>
          </cell>
        </row>
        <row r="408">
          <cell r="EE408">
            <v>21</v>
          </cell>
        </row>
        <row r="409">
          <cell r="EE409">
            <v>21</v>
          </cell>
        </row>
        <row r="410">
          <cell r="EE410">
            <v>21</v>
          </cell>
        </row>
        <row r="411">
          <cell r="EE411">
            <v>8.3333333333333329E-2</v>
          </cell>
        </row>
        <row r="412">
          <cell r="EE412">
            <v>8.3333333333333329E-2</v>
          </cell>
        </row>
        <row r="413">
          <cell r="EE413">
            <v>8.3333333333333329E-2</v>
          </cell>
        </row>
        <row r="414">
          <cell r="EE414">
            <v>35.416666666666664</v>
          </cell>
        </row>
        <row r="415">
          <cell r="EE415">
            <v>35.416666666666664</v>
          </cell>
        </row>
        <row r="416">
          <cell r="EE416">
            <v>35.416666666666664</v>
          </cell>
        </row>
        <row r="417">
          <cell r="EE417">
            <v>35.416666666666664</v>
          </cell>
        </row>
        <row r="418">
          <cell r="EE418">
            <v>30.854166666666668</v>
          </cell>
        </row>
        <row r="419">
          <cell r="EE419">
            <v>30.854166666666668</v>
          </cell>
        </row>
        <row r="420">
          <cell r="EE420">
            <v>31.375</v>
          </cell>
        </row>
        <row r="421">
          <cell r="EE421">
            <v>31.375</v>
          </cell>
        </row>
        <row r="422">
          <cell r="EE422">
            <v>36.666666666666664</v>
          </cell>
        </row>
        <row r="423">
          <cell r="EE423">
            <v>36.666666666666664</v>
          </cell>
        </row>
        <row r="424">
          <cell r="EE424">
            <v>36.4375</v>
          </cell>
        </row>
        <row r="425">
          <cell r="EE425">
            <v>36.4375</v>
          </cell>
        </row>
        <row r="426">
          <cell r="EE426">
            <v>1.0357142857142858</v>
          </cell>
        </row>
        <row r="427">
          <cell r="EE427">
            <v>1.1547619047619049</v>
          </cell>
        </row>
        <row r="428">
          <cell r="EE428">
            <v>0.97619047619047616</v>
          </cell>
        </row>
        <row r="429">
          <cell r="EE429">
            <v>0.97619047619047616</v>
          </cell>
        </row>
        <row r="430">
          <cell r="EE430">
            <v>0.97619047619047616</v>
          </cell>
        </row>
        <row r="431">
          <cell r="EE431">
            <v>0.66666666666666663</v>
          </cell>
        </row>
        <row r="432">
          <cell r="EE432">
            <v>8.3333333333333329E-2</v>
          </cell>
        </row>
        <row r="433">
          <cell r="EE433">
            <v>8.3333333333333329E-2</v>
          </cell>
        </row>
        <row r="434">
          <cell r="EE434">
            <v>8.3333333333333329E-2</v>
          </cell>
        </row>
        <row r="435">
          <cell r="EE435">
            <v>8.3333333333333329E-2</v>
          </cell>
        </row>
        <row r="436">
          <cell r="EE436">
            <v>8.3333333333333329E-2</v>
          </cell>
        </row>
        <row r="437">
          <cell r="EE437">
            <v>8.3333333333333329E-2</v>
          </cell>
        </row>
        <row r="438">
          <cell r="EE438">
            <v>8.3333333333333329E-2</v>
          </cell>
        </row>
        <row r="439">
          <cell r="EE439">
            <v>8.3333333333333329E-2</v>
          </cell>
        </row>
        <row r="440">
          <cell r="EE440">
            <v>4</v>
          </cell>
        </row>
        <row r="441">
          <cell r="EE441">
            <v>4</v>
          </cell>
        </row>
        <row r="442">
          <cell r="EE442">
            <v>4</v>
          </cell>
        </row>
        <row r="443">
          <cell r="EE443">
            <v>4</v>
          </cell>
        </row>
        <row r="444">
          <cell r="EE444">
            <v>4</v>
          </cell>
        </row>
        <row r="445">
          <cell r="EE445">
            <v>4</v>
          </cell>
        </row>
        <row r="446">
          <cell r="EE446">
            <v>21</v>
          </cell>
        </row>
        <row r="447">
          <cell r="EE447">
            <v>21</v>
          </cell>
        </row>
        <row r="448">
          <cell r="EE448">
            <v>21</v>
          </cell>
        </row>
        <row r="449">
          <cell r="EE449">
            <v>21</v>
          </cell>
        </row>
        <row r="450">
          <cell r="EE450">
            <v>164</v>
          </cell>
        </row>
        <row r="451">
          <cell r="EE451">
            <v>164</v>
          </cell>
        </row>
        <row r="452">
          <cell r="EE452">
            <v>164</v>
          </cell>
        </row>
        <row r="453">
          <cell r="EE453">
            <v>164</v>
          </cell>
        </row>
        <row r="454">
          <cell r="EE454">
            <v>164</v>
          </cell>
        </row>
        <row r="455">
          <cell r="EE455">
            <v>164</v>
          </cell>
        </row>
        <row r="456">
          <cell r="EE456">
            <v>172</v>
          </cell>
        </row>
        <row r="457">
          <cell r="EE457">
            <v>172</v>
          </cell>
        </row>
        <row r="458">
          <cell r="EE458">
            <v>172</v>
          </cell>
        </row>
        <row r="459">
          <cell r="EE459">
            <v>172</v>
          </cell>
        </row>
        <row r="460">
          <cell r="EE460">
            <v>172</v>
          </cell>
        </row>
        <row r="461">
          <cell r="EE461">
            <v>172</v>
          </cell>
        </row>
        <row r="462">
          <cell r="EE462">
            <v>197</v>
          </cell>
        </row>
        <row r="463">
          <cell r="EE463">
            <v>197</v>
          </cell>
        </row>
        <row r="464">
          <cell r="EE464">
            <v>197</v>
          </cell>
        </row>
        <row r="465">
          <cell r="EE465">
            <v>197</v>
          </cell>
        </row>
        <row r="466">
          <cell r="EE466">
            <v>57</v>
          </cell>
        </row>
        <row r="467">
          <cell r="EE467">
            <v>20</v>
          </cell>
        </row>
        <row r="468">
          <cell r="EE468">
            <v>15</v>
          </cell>
        </row>
        <row r="469">
          <cell r="EE469">
            <v>20</v>
          </cell>
        </row>
        <row r="470">
          <cell r="EE470">
            <v>95</v>
          </cell>
        </row>
        <row r="471">
          <cell r="EE471">
            <v>2</v>
          </cell>
        </row>
        <row r="472">
          <cell r="EE472">
            <v>2</v>
          </cell>
        </row>
        <row r="473">
          <cell r="EE473">
            <v>2</v>
          </cell>
        </row>
        <row r="474">
          <cell r="EE474">
            <v>2</v>
          </cell>
        </row>
        <row r="475">
          <cell r="EE475">
            <v>2</v>
          </cell>
        </row>
        <row r="476">
          <cell r="EE476">
            <v>2</v>
          </cell>
        </row>
        <row r="477">
          <cell r="EE477">
            <v>2</v>
          </cell>
        </row>
        <row r="478">
          <cell r="EE478">
            <v>2</v>
          </cell>
        </row>
        <row r="479">
          <cell r="EE479">
            <v>1.125</v>
          </cell>
        </row>
        <row r="480">
          <cell r="EE480">
            <v>1.125</v>
          </cell>
        </row>
        <row r="481">
          <cell r="EE481">
            <v>1.125</v>
          </cell>
        </row>
        <row r="482">
          <cell r="EE482">
            <v>1.125</v>
          </cell>
        </row>
        <row r="483">
          <cell r="EE483">
            <v>6</v>
          </cell>
        </row>
        <row r="484">
          <cell r="EE484">
            <v>6</v>
          </cell>
        </row>
        <row r="485">
          <cell r="EE485">
            <v>6</v>
          </cell>
        </row>
        <row r="486">
          <cell r="EE486">
            <v>6</v>
          </cell>
        </row>
        <row r="487">
          <cell r="EE487">
            <v>6</v>
          </cell>
        </row>
        <row r="488">
          <cell r="EE488">
            <v>6</v>
          </cell>
        </row>
        <row r="489">
          <cell r="EE489">
            <v>6</v>
          </cell>
        </row>
        <row r="490">
          <cell r="EE490">
            <v>6</v>
          </cell>
        </row>
        <row r="491">
          <cell r="EE491">
            <v>11.857142857142856</v>
          </cell>
        </row>
        <row r="492">
          <cell r="EE492">
            <v>11.857142857142856</v>
          </cell>
        </row>
        <row r="493">
          <cell r="EE493">
            <v>11.857142857142856</v>
          </cell>
        </row>
        <row r="494">
          <cell r="EE494">
            <v>11.857142857142856</v>
          </cell>
        </row>
        <row r="495">
          <cell r="EE495">
            <v>197</v>
          </cell>
        </row>
        <row r="496">
          <cell r="EE496">
            <v>197</v>
          </cell>
        </row>
        <row r="497">
          <cell r="EE497">
            <v>197</v>
          </cell>
        </row>
        <row r="498">
          <cell r="EE498">
            <v>15</v>
          </cell>
        </row>
        <row r="499">
          <cell r="EE499">
            <v>15</v>
          </cell>
        </row>
        <row r="500">
          <cell r="EE500">
            <v>15</v>
          </cell>
        </row>
        <row r="501">
          <cell r="EE501">
            <v>15</v>
          </cell>
        </row>
        <row r="502">
          <cell r="EE502">
            <v>15</v>
          </cell>
        </row>
        <row r="503">
          <cell r="EE503">
            <v>15</v>
          </cell>
        </row>
        <row r="504">
          <cell r="EE504">
            <v>15</v>
          </cell>
        </row>
        <row r="505">
          <cell r="EE505">
            <v>15</v>
          </cell>
        </row>
        <row r="506">
          <cell r="EE506">
            <v>15</v>
          </cell>
        </row>
        <row r="507">
          <cell r="EE507">
            <v>15</v>
          </cell>
        </row>
        <row r="508">
          <cell r="EE508">
            <v>15</v>
          </cell>
        </row>
        <row r="509">
          <cell r="EE509">
            <v>3</v>
          </cell>
        </row>
        <row r="510">
          <cell r="EE510">
            <v>3</v>
          </cell>
        </row>
        <row r="511">
          <cell r="EE511">
            <v>3</v>
          </cell>
        </row>
        <row r="512">
          <cell r="EE512">
            <v>3</v>
          </cell>
        </row>
        <row r="513">
          <cell r="EE513">
            <v>0.43333333333333335</v>
          </cell>
        </row>
        <row r="514">
          <cell r="EE514">
            <v>0.43333333333333335</v>
          </cell>
        </row>
        <row r="515">
          <cell r="EE515">
            <v>0.43333333333333335</v>
          </cell>
        </row>
        <row r="516">
          <cell r="EE516">
            <v>0.43333333333333335</v>
          </cell>
        </row>
        <row r="517">
          <cell r="EE517">
            <v>0.43333333333333335</v>
          </cell>
        </row>
        <row r="518">
          <cell r="EE518">
            <v>0.43333333333333335</v>
          </cell>
        </row>
        <row r="519">
          <cell r="EE519">
            <v>0.43333333333333335</v>
          </cell>
        </row>
        <row r="520">
          <cell r="EE520">
            <v>0.43333333333333335</v>
          </cell>
        </row>
        <row r="521">
          <cell r="EE521">
            <v>0.5</v>
          </cell>
        </row>
        <row r="522">
          <cell r="EE522">
            <v>0.5</v>
          </cell>
        </row>
        <row r="523">
          <cell r="EE523">
            <v>0.5</v>
          </cell>
        </row>
        <row r="524">
          <cell r="EE524">
            <v>0.14583333333333334</v>
          </cell>
        </row>
        <row r="525">
          <cell r="EE525">
            <v>0.16666666666666666</v>
          </cell>
        </row>
        <row r="526">
          <cell r="EE526">
            <v>0.14583333333333334</v>
          </cell>
        </row>
        <row r="527">
          <cell r="EE527">
            <v>0.16666666666666666</v>
          </cell>
        </row>
        <row r="528">
          <cell r="EE528">
            <v>0.14583333333333334</v>
          </cell>
        </row>
        <row r="529">
          <cell r="EE529">
            <v>0.16666666666666666</v>
          </cell>
        </row>
        <row r="530">
          <cell r="EE530">
            <v>0.5</v>
          </cell>
        </row>
        <row r="531">
          <cell r="EE531">
            <v>365</v>
          </cell>
        </row>
        <row r="532">
          <cell r="EE532">
            <v>365</v>
          </cell>
        </row>
        <row r="533">
          <cell r="EE533">
            <v>197</v>
          </cell>
        </row>
        <row r="534">
          <cell r="EE534">
            <v>197</v>
          </cell>
        </row>
        <row r="535">
          <cell r="EE535">
            <v>5</v>
          </cell>
        </row>
        <row r="536">
          <cell r="EE536">
            <v>6</v>
          </cell>
        </row>
        <row r="537">
          <cell r="EE537">
            <v>6</v>
          </cell>
        </row>
        <row r="538">
          <cell r="EE538">
            <v>4</v>
          </cell>
        </row>
        <row r="539">
          <cell r="EE539">
            <v>4</v>
          </cell>
        </row>
        <row r="540">
          <cell r="EE540">
            <v>18.5</v>
          </cell>
        </row>
        <row r="541">
          <cell r="EE541">
            <v>19</v>
          </cell>
        </row>
        <row r="542">
          <cell r="EE542">
            <v>18.5</v>
          </cell>
        </row>
        <row r="543">
          <cell r="EE543">
            <v>4</v>
          </cell>
        </row>
        <row r="544">
          <cell r="EE544">
            <v>12</v>
          </cell>
        </row>
        <row r="545">
          <cell r="EE545">
            <v>1</v>
          </cell>
        </row>
        <row r="546">
          <cell r="EE546">
            <v>1</v>
          </cell>
        </row>
        <row r="547">
          <cell r="EE547">
            <v>1</v>
          </cell>
        </row>
        <row r="548">
          <cell r="EE548">
            <v>4</v>
          </cell>
        </row>
        <row r="549">
          <cell r="EE549">
            <v>4</v>
          </cell>
        </row>
        <row r="550">
          <cell r="EE550">
            <v>300</v>
          </cell>
        </row>
        <row r="551">
          <cell r="EE551">
            <v>300</v>
          </cell>
        </row>
        <row r="552">
          <cell r="EE552">
            <v>47</v>
          </cell>
        </row>
        <row r="553">
          <cell r="EE553">
            <v>47</v>
          </cell>
        </row>
        <row r="554">
          <cell r="EE554">
            <v>176</v>
          </cell>
        </row>
        <row r="555">
          <cell r="EE555">
            <v>176</v>
          </cell>
        </row>
        <row r="556">
          <cell r="EE556">
            <v>176</v>
          </cell>
        </row>
        <row r="557">
          <cell r="EE557">
            <v>176</v>
          </cell>
        </row>
        <row r="558">
          <cell r="EE558">
            <v>176</v>
          </cell>
        </row>
        <row r="559">
          <cell r="EE559">
            <v>176</v>
          </cell>
        </row>
        <row r="560">
          <cell r="EE560">
            <v>176</v>
          </cell>
        </row>
        <row r="561">
          <cell r="EE561">
            <v>176</v>
          </cell>
        </row>
        <row r="562">
          <cell r="EE562">
            <v>58</v>
          </cell>
        </row>
        <row r="563">
          <cell r="EE563">
            <v>58</v>
          </cell>
        </row>
        <row r="564">
          <cell r="EE564">
            <v>58</v>
          </cell>
        </row>
        <row r="565">
          <cell r="EE565">
            <v>58</v>
          </cell>
        </row>
        <row r="566">
          <cell r="EE566">
            <v>58</v>
          </cell>
        </row>
        <row r="567">
          <cell r="EE567">
            <v>58</v>
          </cell>
        </row>
        <row r="568">
          <cell r="EE568">
            <v>58</v>
          </cell>
        </row>
        <row r="569">
          <cell r="EE569">
            <v>58</v>
          </cell>
        </row>
        <row r="570">
          <cell r="EE570">
            <v>83</v>
          </cell>
        </row>
        <row r="571">
          <cell r="EE571">
            <v>83</v>
          </cell>
        </row>
        <row r="572">
          <cell r="EE572">
            <v>83</v>
          </cell>
        </row>
        <row r="573">
          <cell r="EE573">
            <v>83</v>
          </cell>
        </row>
        <row r="574">
          <cell r="EE574">
            <v>83</v>
          </cell>
        </row>
        <row r="575">
          <cell r="EE575">
            <v>83</v>
          </cell>
        </row>
        <row r="576">
          <cell r="EE576">
            <v>83</v>
          </cell>
        </row>
        <row r="577">
          <cell r="EE577">
            <v>83</v>
          </cell>
        </row>
        <row r="578">
          <cell r="EE578">
            <v>118</v>
          </cell>
        </row>
        <row r="579">
          <cell r="EE579">
            <v>118</v>
          </cell>
        </row>
        <row r="580">
          <cell r="EE580">
            <v>118</v>
          </cell>
        </row>
        <row r="581">
          <cell r="EE581">
            <v>118</v>
          </cell>
        </row>
        <row r="582">
          <cell r="EE582">
            <v>118</v>
          </cell>
        </row>
        <row r="583">
          <cell r="EE583">
            <v>118</v>
          </cell>
        </row>
        <row r="584">
          <cell r="EE584">
            <v>118</v>
          </cell>
        </row>
        <row r="585">
          <cell r="EE585">
            <v>118</v>
          </cell>
        </row>
        <row r="586">
          <cell r="EE586">
            <v>2</v>
          </cell>
        </row>
        <row r="587">
          <cell r="EE587">
            <v>3.875</v>
          </cell>
        </row>
        <row r="588">
          <cell r="EE588">
            <v>1.8958333333333333</v>
          </cell>
        </row>
        <row r="589">
          <cell r="EE589">
            <v>365</v>
          </cell>
        </row>
        <row r="590">
          <cell r="EE590">
            <v>2.2916666666666669E-2</v>
          </cell>
        </row>
        <row r="591">
          <cell r="EE591">
            <v>2.2916666666666669E-2</v>
          </cell>
        </row>
        <row r="592">
          <cell r="EE592">
            <v>2.2916666666666669E-2</v>
          </cell>
        </row>
        <row r="593">
          <cell r="EE593">
            <v>2.2916666666666669E-2</v>
          </cell>
        </row>
        <row r="594">
          <cell r="EE594">
            <v>2.2916666666666669E-2</v>
          </cell>
        </row>
        <row r="595">
          <cell r="EE595">
            <v>2.2916666666666669E-2</v>
          </cell>
        </row>
        <row r="596">
          <cell r="EE596">
            <v>2.2916666666666669E-2</v>
          </cell>
        </row>
        <row r="597">
          <cell r="EE597">
            <v>2.2916666666666669E-2</v>
          </cell>
        </row>
        <row r="598">
          <cell r="EE598">
            <v>8.625</v>
          </cell>
        </row>
        <row r="599">
          <cell r="EE599">
            <v>8.625</v>
          </cell>
        </row>
        <row r="600">
          <cell r="EE600">
            <v>8.625</v>
          </cell>
        </row>
        <row r="601">
          <cell r="EE601">
            <v>8.625</v>
          </cell>
        </row>
        <row r="602">
          <cell r="EE602">
            <v>9</v>
          </cell>
        </row>
        <row r="603">
          <cell r="EE603">
            <v>8</v>
          </cell>
        </row>
        <row r="604">
          <cell r="EE604">
            <v>12</v>
          </cell>
        </row>
        <row r="605">
          <cell r="EE605">
            <v>95</v>
          </cell>
        </row>
        <row r="606">
          <cell r="EE606">
            <v>95</v>
          </cell>
        </row>
        <row r="607">
          <cell r="EE607">
            <v>71.5</v>
          </cell>
        </row>
        <row r="608">
          <cell r="EE608">
            <v>71.5</v>
          </cell>
        </row>
        <row r="609">
          <cell r="EE609">
            <v>71.5</v>
          </cell>
        </row>
        <row r="610">
          <cell r="EE610">
            <v>21.388888888888889</v>
          </cell>
        </row>
        <row r="611">
          <cell r="EE611">
            <v>21.388888888888889</v>
          </cell>
        </row>
        <row r="612">
          <cell r="EE612">
            <v>21.648</v>
          </cell>
        </row>
        <row r="613">
          <cell r="EE613">
            <v>21.648</v>
          </cell>
        </row>
        <row r="614">
          <cell r="EE614">
            <v>21.648</v>
          </cell>
        </row>
        <row r="615">
          <cell r="EE615">
            <v>21.648</v>
          </cell>
        </row>
        <row r="616">
          <cell r="EE616">
            <v>21.648</v>
          </cell>
        </row>
        <row r="617">
          <cell r="EE617">
            <v>21.648</v>
          </cell>
        </row>
        <row r="618">
          <cell r="EE618">
            <v>32</v>
          </cell>
        </row>
        <row r="619">
          <cell r="EE619">
            <v>92</v>
          </cell>
        </row>
        <row r="620">
          <cell r="EE620">
            <v>124</v>
          </cell>
        </row>
        <row r="621">
          <cell r="EE621">
            <v>9.8571428571428577</v>
          </cell>
        </row>
        <row r="622">
          <cell r="EE622">
            <v>39.428571428571431</v>
          </cell>
        </row>
        <row r="623">
          <cell r="EE623">
            <v>20.142857142857142</v>
          </cell>
        </row>
        <row r="624">
          <cell r="EE624">
            <v>1.2857142857142856</v>
          </cell>
        </row>
        <row r="625">
          <cell r="EE625">
            <v>70.714285714285722</v>
          </cell>
        </row>
        <row r="626">
          <cell r="EE626">
            <v>9.8571428571428577</v>
          </cell>
        </row>
        <row r="627">
          <cell r="EE627">
            <v>39.428571428571431</v>
          </cell>
        </row>
        <row r="628">
          <cell r="EE628">
            <v>20.142857142857142</v>
          </cell>
        </row>
        <row r="629">
          <cell r="EE629">
            <v>1.2857142857142856</v>
          </cell>
        </row>
        <row r="630">
          <cell r="EE630">
            <v>70.714285714285722</v>
          </cell>
        </row>
        <row r="631">
          <cell r="EE631">
            <v>7.7142857142857153</v>
          </cell>
        </row>
        <row r="632">
          <cell r="EE632">
            <v>13.839285714285715</v>
          </cell>
        </row>
        <row r="633">
          <cell r="EE633">
            <v>14.392857142857144</v>
          </cell>
        </row>
        <row r="634">
          <cell r="EE634">
            <v>14.464285714285715</v>
          </cell>
        </row>
        <row r="635">
          <cell r="EE635">
            <v>6</v>
          </cell>
        </row>
        <row r="636">
          <cell r="EE636">
            <v>62.660714285714278</v>
          </cell>
        </row>
        <row r="637">
          <cell r="EE637">
            <v>2.6785714285714284</v>
          </cell>
        </row>
        <row r="638">
          <cell r="EE638">
            <v>69.75</v>
          </cell>
        </row>
        <row r="639">
          <cell r="EE639">
            <v>10.285714285714286</v>
          </cell>
        </row>
        <row r="640">
          <cell r="EE640">
            <v>18.267857142857142</v>
          </cell>
        </row>
        <row r="641">
          <cell r="EE641">
            <v>18.821428571428573</v>
          </cell>
        </row>
        <row r="642">
          <cell r="EE642">
            <v>18.75</v>
          </cell>
        </row>
        <row r="643">
          <cell r="EE643">
            <v>7.7142857142857126</v>
          </cell>
        </row>
        <row r="644">
          <cell r="EE644">
            <v>79.946428571428569</v>
          </cell>
        </row>
        <row r="645">
          <cell r="EE645">
            <v>3.3928571428571428</v>
          </cell>
        </row>
        <row r="646">
          <cell r="EE646">
            <v>87.75</v>
          </cell>
        </row>
        <row r="647">
          <cell r="EE647">
            <v>12.857142857142859</v>
          </cell>
        </row>
        <row r="648">
          <cell r="EE648">
            <v>22.696428571428573</v>
          </cell>
        </row>
        <row r="649">
          <cell r="EE649">
            <v>23.25</v>
          </cell>
        </row>
        <row r="650">
          <cell r="EE650">
            <v>23.035714285714288</v>
          </cell>
        </row>
        <row r="651">
          <cell r="EE651">
            <v>9.4285714285714288</v>
          </cell>
        </row>
        <row r="652">
          <cell r="EE652">
            <v>97.232142857142847</v>
          </cell>
        </row>
        <row r="653">
          <cell r="EE653">
            <v>4.1071428571428568</v>
          </cell>
        </row>
        <row r="654">
          <cell r="EE654">
            <v>105.75</v>
          </cell>
        </row>
        <row r="655">
          <cell r="EE655">
            <v>31</v>
          </cell>
        </row>
        <row r="656">
          <cell r="EE656">
            <v>28</v>
          </cell>
        </row>
        <row r="657">
          <cell r="EE657">
            <v>31</v>
          </cell>
        </row>
        <row r="658">
          <cell r="EE658">
            <v>30</v>
          </cell>
        </row>
        <row r="659">
          <cell r="EE659">
            <v>31</v>
          </cell>
        </row>
        <row r="660">
          <cell r="EE660">
            <v>30</v>
          </cell>
        </row>
        <row r="661">
          <cell r="EE661">
            <v>31</v>
          </cell>
        </row>
        <row r="662">
          <cell r="EE662">
            <v>57</v>
          </cell>
        </row>
        <row r="663">
          <cell r="EE663">
            <v>21</v>
          </cell>
        </row>
        <row r="664">
          <cell r="EE664">
            <v>14</v>
          </cell>
        </row>
        <row r="665">
          <cell r="EE665">
            <v>20</v>
          </cell>
        </row>
        <row r="666">
          <cell r="EE666">
            <v>94</v>
          </cell>
        </row>
        <row r="667">
          <cell r="EE667">
            <v>180</v>
          </cell>
        </row>
        <row r="668">
          <cell r="EE668">
            <v>180</v>
          </cell>
        </row>
        <row r="669">
          <cell r="EE669">
            <v>180</v>
          </cell>
        </row>
        <row r="670">
          <cell r="EE670">
            <v>180</v>
          </cell>
        </row>
        <row r="671">
          <cell r="EE671">
            <v>180</v>
          </cell>
        </row>
        <row r="672">
          <cell r="EE672">
            <v>180</v>
          </cell>
        </row>
        <row r="673">
          <cell r="EE673">
            <v>180</v>
          </cell>
        </row>
        <row r="674">
          <cell r="EE674">
            <v>180</v>
          </cell>
        </row>
        <row r="675">
          <cell r="EE675">
            <v>180</v>
          </cell>
        </row>
        <row r="676">
          <cell r="EE676">
            <v>180</v>
          </cell>
        </row>
        <row r="677">
          <cell r="EE677">
            <v>180</v>
          </cell>
        </row>
        <row r="678">
          <cell r="EE678">
            <v>180</v>
          </cell>
        </row>
        <row r="679">
          <cell r="EE679">
            <v>3</v>
          </cell>
        </row>
        <row r="680">
          <cell r="EE680">
            <v>3</v>
          </cell>
        </row>
        <row r="681">
          <cell r="EE681">
            <v>3</v>
          </cell>
        </row>
        <row r="682">
          <cell r="EE682">
            <v>3</v>
          </cell>
        </row>
        <row r="683">
          <cell r="EE683">
            <v>3</v>
          </cell>
        </row>
        <row r="684">
          <cell r="EE684">
            <v>3</v>
          </cell>
        </row>
        <row r="685">
          <cell r="EE685">
            <v>0.40833333333333338</v>
          </cell>
        </row>
        <row r="686">
          <cell r="EE686">
            <v>0.40833333333333338</v>
          </cell>
        </row>
        <row r="687">
          <cell r="EE687">
            <v>0.81666666666666676</v>
          </cell>
        </row>
        <row r="688">
          <cell r="EE688">
            <v>14</v>
          </cell>
        </row>
        <row r="689">
          <cell r="EE689">
            <v>0.52500000000000002</v>
          </cell>
        </row>
        <row r="690">
          <cell r="EE690">
            <v>0.52500000000000002</v>
          </cell>
        </row>
        <row r="691">
          <cell r="EE691">
            <v>1.75</v>
          </cell>
        </row>
        <row r="692">
          <cell r="EE692">
            <v>0.77083333333333337</v>
          </cell>
        </row>
        <row r="693">
          <cell r="EE693">
            <v>0.8125</v>
          </cell>
        </row>
        <row r="694">
          <cell r="EE694">
            <v>4.354166666666667</v>
          </cell>
        </row>
        <row r="695">
          <cell r="EE695">
            <v>4.354166666666667</v>
          </cell>
        </row>
        <row r="696">
          <cell r="EE696">
            <v>4.354166666666667</v>
          </cell>
        </row>
        <row r="697">
          <cell r="EE697">
            <v>4.354166666666667</v>
          </cell>
        </row>
        <row r="698">
          <cell r="EE698">
            <v>6.239583333333333</v>
          </cell>
        </row>
        <row r="699">
          <cell r="EE699">
            <v>9.0104166666666661</v>
          </cell>
        </row>
        <row r="700">
          <cell r="EE700">
            <v>7.979166666666667</v>
          </cell>
        </row>
        <row r="701">
          <cell r="EE701">
            <v>7.125</v>
          </cell>
        </row>
        <row r="702">
          <cell r="EE702">
            <v>4.1666666666666664E-2</v>
          </cell>
        </row>
        <row r="703">
          <cell r="EE703">
            <v>4.1666666666666664E-2</v>
          </cell>
        </row>
        <row r="704">
          <cell r="EE704">
            <v>7.34375</v>
          </cell>
        </row>
        <row r="705">
          <cell r="EE705">
            <v>6.729166666666667</v>
          </cell>
        </row>
        <row r="706">
          <cell r="EE706">
            <v>6.572916666666667</v>
          </cell>
        </row>
        <row r="707">
          <cell r="EE707">
            <v>4.979166666666667</v>
          </cell>
        </row>
        <row r="708">
          <cell r="EE708">
            <v>17.1875</v>
          </cell>
        </row>
        <row r="709">
          <cell r="EE709">
            <v>8.8541666666666661</v>
          </cell>
        </row>
        <row r="710">
          <cell r="EE710">
            <v>19.270833333333332</v>
          </cell>
        </row>
        <row r="711">
          <cell r="EE711">
            <v>14.583333333333334</v>
          </cell>
        </row>
        <row r="712">
          <cell r="EE712">
            <v>59.895833333333336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ummary"/>
      <sheetName val="Baseline em"/>
      <sheetName val="stat ev"/>
      <sheetName val="Sum Red. effect cover"/>
      <sheetName val="Red. effect cover"/>
      <sheetName val="Red. effect treatment"/>
      <sheetName val="Em seas boot"/>
      <sheetName val="Enm seas"/>
      <sheetName val="Data"/>
      <sheetName val="aim study"/>
      <sheetName val="read me"/>
    </sheetNames>
    <sheetDataSet>
      <sheetData sheetId="0"/>
      <sheetData sheetId="1"/>
      <sheetData sheetId="2">
        <row r="3">
          <cell r="A3" t="str">
            <v>Cattle</v>
          </cell>
          <cell r="C3" t="str">
            <v>lagoon</v>
          </cell>
        </row>
        <row r="4">
          <cell r="A4" t="str">
            <v>Cattle</v>
          </cell>
          <cell r="C4" t="str">
            <v>tank</v>
          </cell>
        </row>
        <row r="5">
          <cell r="A5" t="str">
            <v>Cattle</v>
          </cell>
          <cell r="C5" t="str">
            <v xml:space="preserve"> </v>
          </cell>
        </row>
        <row r="6">
          <cell r="A6" t="str">
            <v>Cattle</v>
          </cell>
          <cell r="C6" t="str">
            <v xml:space="preserve"> </v>
          </cell>
        </row>
        <row r="8">
          <cell r="A8" t="str">
            <v>Cattle</v>
          </cell>
          <cell r="C8" t="str">
            <v xml:space="preserve"> </v>
          </cell>
        </row>
        <row r="9">
          <cell r="A9" t="str">
            <v>Pig</v>
          </cell>
          <cell r="C9" t="str">
            <v>lagoon</v>
          </cell>
        </row>
        <row r="10">
          <cell r="A10" t="str">
            <v>Pig</v>
          </cell>
          <cell r="C10" t="str">
            <v>tank</v>
          </cell>
        </row>
        <row r="11">
          <cell r="A11" t="str">
            <v>Pig</v>
          </cell>
          <cell r="C11" t="str">
            <v xml:space="preserve"> </v>
          </cell>
        </row>
        <row r="12">
          <cell r="A12" t="str">
            <v>Pig</v>
          </cell>
          <cell r="C12" t="str">
            <v xml:space="preserve"> </v>
          </cell>
        </row>
        <row r="14">
          <cell r="A14" t="str">
            <v>Pig</v>
          </cell>
          <cell r="C14" t="str">
            <v xml:space="preserve"> </v>
          </cell>
        </row>
        <row r="16">
          <cell r="A16" t="str">
            <v>Cattle</v>
          </cell>
          <cell r="C16" t="str">
            <v>lagoon</v>
          </cell>
        </row>
        <row r="17">
          <cell r="A17" t="str">
            <v>Cattle</v>
          </cell>
          <cell r="C17" t="str">
            <v>tank</v>
          </cell>
        </row>
        <row r="18">
          <cell r="A18" t="str">
            <v>Cattle</v>
          </cell>
          <cell r="C18" t="str">
            <v xml:space="preserve"> </v>
          </cell>
        </row>
        <row r="19">
          <cell r="A19" t="str">
            <v>Cattle</v>
          </cell>
          <cell r="C19" t="str">
            <v xml:space="preserve"> </v>
          </cell>
        </row>
        <row r="21">
          <cell r="A21" t="str">
            <v>Cattle</v>
          </cell>
          <cell r="C21" t="str">
            <v xml:space="preserve"> </v>
          </cell>
        </row>
        <row r="22">
          <cell r="A22" t="str">
            <v>Pig</v>
          </cell>
          <cell r="C22" t="str">
            <v>lagoon</v>
          </cell>
        </row>
        <row r="23">
          <cell r="A23" t="str">
            <v>Pig</v>
          </cell>
          <cell r="C23" t="str">
            <v>tank</v>
          </cell>
        </row>
        <row r="24">
          <cell r="A24" t="str">
            <v>Pig</v>
          </cell>
          <cell r="C24" t="str">
            <v xml:space="preserve"> </v>
          </cell>
        </row>
        <row r="25">
          <cell r="A25" t="str">
            <v>Pig</v>
          </cell>
          <cell r="C25" t="str">
            <v xml:space="preserve"> </v>
          </cell>
        </row>
        <row r="27">
          <cell r="A27" t="str">
            <v>Pig</v>
          </cell>
          <cell r="C27" t="str">
            <v xml:space="preserve"> </v>
          </cell>
        </row>
        <row r="29">
          <cell r="A29" t="str">
            <v>Cattle</v>
          </cell>
          <cell r="C29" t="str">
            <v>lagoon</v>
          </cell>
        </row>
        <row r="30">
          <cell r="A30" t="str">
            <v>Cattle</v>
          </cell>
          <cell r="C30" t="str">
            <v>tank</v>
          </cell>
        </row>
        <row r="31">
          <cell r="A31" t="str">
            <v>Cattle</v>
          </cell>
          <cell r="C31" t="str">
            <v xml:space="preserve"> </v>
          </cell>
        </row>
        <row r="32">
          <cell r="A32" t="str">
            <v>Cattle</v>
          </cell>
          <cell r="C32" t="str">
            <v xml:space="preserve"> </v>
          </cell>
        </row>
        <row r="34">
          <cell r="A34" t="str">
            <v>Cattle</v>
          </cell>
          <cell r="C34" t="str">
            <v xml:space="preserve"> </v>
          </cell>
        </row>
        <row r="35">
          <cell r="A35" t="str">
            <v>Pig</v>
          </cell>
          <cell r="C35" t="str">
            <v>lagoon</v>
          </cell>
        </row>
        <row r="36">
          <cell r="A36" t="str">
            <v>Pig</v>
          </cell>
          <cell r="C36" t="str">
            <v>tank</v>
          </cell>
        </row>
        <row r="37">
          <cell r="A37" t="str">
            <v>Pig</v>
          </cell>
          <cell r="C37" t="str">
            <v xml:space="preserve"> </v>
          </cell>
        </row>
        <row r="38">
          <cell r="A38" t="str">
            <v>Pig</v>
          </cell>
          <cell r="C38" t="str">
            <v xml:space="preserve"> </v>
          </cell>
        </row>
        <row r="40">
          <cell r="A40" t="str">
            <v>Pig</v>
          </cell>
          <cell r="C40" t="str">
            <v xml:space="preserve"> </v>
          </cell>
        </row>
        <row r="42">
          <cell r="A42" t="str">
            <v>Cattle</v>
          </cell>
          <cell r="C42" t="str">
            <v>lagoon</v>
          </cell>
        </row>
        <row r="43">
          <cell r="A43" t="str">
            <v>Cattle</v>
          </cell>
          <cell r="C43" t="str">
            <v>tank</v>
          </cell>
        </row>
        <row r="44">
          <cell r="A44" t="str">
            <v>Cattle</v>
          </cell>
          <cell r="C44" t="str">
            <v xml:space="preserve"> </v>
          </cell>
        </row>
        <row r="45">
          <cell r="A45" t="str">
            <v>Cattle</v>
          </cell>
          <cell r="C45" t="str">
            <v xml:space="preserve"> </v>
          </cell>
        </row>
        <row r="47">
          <cell r="A47" t="str">
            <v>Cattle</v>
          </cell>
          <cell r="C47" t="str">
            <v xml:space="preserve"> </v>
          </cell>
        </row>
        <row r="48">
          <cell r="A48" t="str">
            <v>Pig</v>
          </cell>
          <cell r="C48" t="str">
            <v>lagoon</v>
          </cell>
        </row>
        <row r="49">
          <cell r="A49" t="str">
            <v>Pig</v>
          </cell>
          <cell r="C49" t="str">
            <v>tank</v>
          </cell>
        </row>
        <row r="50">
          <cell r="A50" t="str">
            <v>Pig</v>
          </cell>
          <cell r="C50" t="str">
            <v xml:space="preserve"> </v>
          </cell>
        </row>
        <row r="51">
          <cell r="A51" t="str">
            <v>Pig</v>
          </cell>
          <cell r="C51" t="str">
            <v xml:space="preserve"> </v>
          </cell>
        </row>
        <row r="53">
          <cell r="A53" t="str">
            <v>Pig</v>
          </cell>
          <cell r="C53" t="str">
            <v xml:space="preserve"> </v>
          </cell>
        </row>
        <row r="55">
          <cell r="A55" t="str">
            <v>Cattle</v>
          </cell>
          <cell r="C55" t="str">
            <v>lagoon</v>
          </cell>
        </row>
        <row r="56">
          <cell r="A56" t="str">
            <v>Cattle</v>
          </cell>
          <cell r="C56" t="str">
            <v>tank</v>
          </cell>
        </row>
        <row r="57">
          <cell r="A57" t="str">
            <v>Cattle</v>
          </cell>
          <cell r="C57" t="str">
            <v xml:space="preserve"> </v>
          </cell>
        </row>
        <row r="58">
          <cell r="A58" t="str">
            <v>Cattle</v>
          </cell>
          <cell r="C58" t="str">
            <v xml:space="preserve"> </v>
          </cell>
        </row>
        <row r="60">
          <cell r="A60" t="str">
            <v>Cattle</v>
          </cell>
          <cell r="C60" t="str">
            <v xml:space="preserve"> </v>
          </cell>
        </row>
        <row r="61">
          <cell r="A61" t="str">
            <v>Pig</v>
          </cell>
          <cell r="C61" t="str">
            <v>lagoon</v>
          </cell>
        </row>
        <row r="62">
          <cell r="A62" t="str">
            <v>Pig</v>
          </cell>
          <cell r="C62" t="str">
            <v>tank</v>
          </cell>
        </row>
        <row r="63">
          <cell r="A63" t="str">
            <v>Pig</v>
          </cell>
          <cell r="C63" t="str">
            <v xml:space="preserve"> </v>
          </cell>
        </row>
        <row r="64">
          <cell r="A64" t="str">
            <v>Pig</v>
          </cell>
          <cell r="C64" t="str">
            <v xml:space="preserve"> </v>
          </cell>
        </row>
        <row r="66">
          <cell r="A66" t="str">
            <v>Pig</v>
          </cell>
          <cell r="C66" t="str">
            <v xml:space="preserve"> </v>
          </cell>
        </row>
        <row r="81">
          <cell r="A81" t="str">
            <v>Cattle</v>
          </cell>
          <cell r="C81" t="str">
            <v>lagoon</v>
          </cell>
        </row>
        <row r="82">
          <cell r="A82" t="str">
            <v>Cattle</v>
          </cell>
          <cell r="C82" t="str">
            <v>tank</v>
          </cell>
        </row>
        <row r="83">
          <cell r="A83" t="str">
            <v>Cattle</v>
          </cell>
          <cell r="C83" t="str">
            <v xml:space="preserve"> </v>
          </cell>
        </row>
        <row r="84">
          <cell r="A84" t="str">
            <v>Cattle</v>
          </cell>
          <cell r="C84" t="str">
            <v xml:space="preserve"> </v>
          </cell>
        </row>
        <row r="86">
          <cell r="A86" t="str">
            <v>Cattle</v>
          </cell>
          <cell r="C86" t="str">
            <v xml:space="preserve"> </v>
          </cell>
        </row>
        <row r="87">
          <cell r="A87" t="str">
            <v>Pig</v>
          </cell>
          <cell r="C87" t="str">
            <v>lagoon</v>
          </cell>
        </row>
        <row r="88">
          <cell r="A88" t="str">
            <v>Pig</v>
          </cell>
          <cell r="C88" t="str">
            <v>tank</v>
          </cell>
        </row>
        <row r="89">
          <cell r="A89" t="str">
            <v>Pig</v>
          </cell>
          <cell r="C89" t="str">
            <v xml:space="preserve"> </v>
          </cell>
        </row>
        <row r="90">
          <cell r="A90" t="str">
            <v>Pig</v>
          </cell>
          <cell r="C90" t="str">
            <v xml:space="preserve"> </v>
          </cell>
        </row>
        <row r="92">
          <cell r="A92" t="str">
            <v>Pig</v>
          </cell>
          <cell r="C92" t="str">
            <v xml:space="preserve"> </v>
          </cell>
        </row>
        <row r="107">
          <cell r="A107" t="str">
            <v>Cattle</v>
          </cell>
          <cell r="C107" t="str">
            <v>lagoon</v>
          </cell>
        </row>
        <row r="108">
          <cell r="A108" t="str">
            <v>Cattle</v>
          </cell>
          <cell r="C108" t="str">
            <v>tank</v>
          </cell>
        </row>
        <row r="109">
          <cell r="A109" t="str">
            <v>Cattle</v>
          </cell>
          <cell r="C109" t="str">
            <v xml:space="preserve"> </v>
          </cell>
        </row>
        <row r="110">
          <cell r="A110" t="str">
            <v>Cattle</v>
          </cell>
          <cell r="C110" t="str">
            <v xml:space="preserve"> </v>
          </cell>
        </row>
        <row r="112">
          <cell r="A112" t="str">
            <v>Cattle</v>
          </cell>
          <cell r="C112" t="str">
            <v xml:space="preserve"> </v>
          </cell>
        </row>
        <row r="113">
          <cell r="A113" t="str">
            <v>Pig</v>
          </cell>
          <cell r="C113" t="str">
            <v>lagoon</v>
          </cell>
        </row>
        <row r="114">
          <cell r="A114" t="str">
            <v>Pig</v>
          </cell>
          <cell r="C114" t="str">
            <v>tank</v>
          </cell>
        </row>
        <row r="115">
          <cell r="A115" t="str">
            <v>Pig</v>
          </cell>
          <cell r="C115" t="str">
            <v xml:space="preserve"> </v>
          </cell>
        </row>
        <row r="116">
          <cell r="A116" t="str">
            <v>Pig</v>
          </cell>
          <cell r="C116" t="str">
            <v xml:space="preserve"> </v>
          </cell>
        </row>
        <row r="118">
          <cell r="A118" t="str">
            <v>Pig</v>
          </cell>
          <cell r="C118" t="str">
            <v xml:space="preserve"> </v>
          </cell>
        </row>
        <row r="120">
          <cell r="A120" t="str">
            <v>Cattle</v>
          </cell>
          <cell r="C120" t="str">
            <v>lagoon</v>
          </cell>
        </row>
        <row r="121">
          <cell r="A121" t="str">
            <v>Cattle</v>
          </cell>
          <cell r="C121" t="str">
            <v>tank</v>
          </cell>
        </row>
        <row r="122">
          <cell r="A122" t="str">
            <v>Cattle</v>
          </cell>
          <cell r="C122" t="str">
            <v xml:space="preserve"> </v>
          </cell>
        </row>
        <row r="123">
          <cell r="A123" t="str">
            <v>Cattle</v>
          </cell>
          <cell r="C123" t="str">
            <v xml:space="preserve"> </v>
          </cell>
        </row>
        <row r="125">
          <cell r="A125" t="str">
            <v>Cattle</v>
          </cell>
          <cell r="C125" t="str">
            <v xml:space="preserve"> </v>
          </cell>
        </row>
        <row r="126">
          <cell r="A126" t="str">
            <v>Pig</v>
          </cell>
          <cell r="C126" t="str">
            <v>lagoon</v>
          </cell>
        </row>
        <row r="127">
          <cell r="A127" t="str">
            <v>Pig</v>
          </cell>
          <cell r="C127" t="str">
            <v>tank</v>
          </cell>
        </row>
        <row r="128">
          <cell r="A128" t="str">
            <v>Pig</v>
          </cell>
          <cell r="C128" t="str">
            <v xml:space="preserve"> </v>
          </cell>
        </row>
        <row r="129">
          <cell r="A129" t="str">
            <v>Pig</v>
          </cell>
          <cell r="C129" t="str">
            <v xml:space="preserve"> </v>
          </cell>
        </row>
        <row r="131">
          <cell r="A131" t="str">
            <v>Pig</v>
          </cell>
          <cell r="C131" t="str">
            <v xml:space="preserve"> </v>
          </cell>
        </row>
        <row r="133">
          <cell r="A133" t="str">
            <v>Cattle</v>
          </cell>
          <cell r="C133" t="str">
            <v>lagoon</v>
          </cell>
        </row>
        <row r="134">
          <cell r="A134" t="str">
            <v>Cattle</v>
          </cell>
          <cell r="C134" t="str">
            <v>tank</v>
          </cell>
        </row>
        <row r="135">
          <cell r="A135" t="str">
            <v>Cattle</v>
          </cell>
          <cell r="C135" t="str">
            <v xml:space="preserve"> </v>
          </cell>
        </row>
        <row r="136">
          <cell r="A136" t="str">
            <v>Cattle</v>
          </cell>
          <cell r="C136" t="str">
            <v xml:space="preserve"> </v>
          </cell>
        </row>
        <row r="138">
          <cell r="A138" t="str">
            <v>Cattle</v>
          </cell>
          <cell r="C138" t="str">
            <v xml:space="preserve"> </v>
          </cell>
        </row>
        <row r="139">
          <cell r="A139" t="str">
            <v>Pig</v>
          </cell>
          <cell r="C139" t="str">
            <v>lagoon</v>
          </cell>
        </row>
        <row r="140">
          <cell r="A140" t="str">
            <v>Pig</v>
          </cell>
          <cell r="C140" t="str">
            <v>tank</v>
          </cell>
        </row>
        <row r="141">
          <cell r="A141" t="str">
            <v>Pig</v>
          </cell>
          <cell r="C141" t="str">
            <v xml:space="preserve"> </v>
          </cell>
        </row>
        <row r="142">
          <cell r="A142" t="str">
            <v>Pig</v>
          </cell>
          <cell r="C142" t="str">
            <v xml:space="preserve"> </v>
          </cell>
        </row>
        <row r="144">
          <cell r="A144" t="str">
            <v>Pig</v>
          </cell>
          <cell r="C144" t="str">
            <v xml:space="preserve"> </v>
          </cell>
        </row>
        <row r="146">
          <cell r="A146" t="str">
            <v>Cattle</v>
          </cell>
          <cell r="C146" t="str">
            <v>lagoon</v>
          </cell>
        </row>
        <row r="147">
          <cell r="A147" t="str">
            <v>Cattle</v>
          </cell>
          <cell r="C147" t="str">
            <v>tank</v>
          </cell>
        </row>
        <row r="148">
          <cell r="A148" t="str">
            <v>Cattle</v>
          </cell>
          <cell r="C148" t="str">
            <v xml:space="preserve"> </v>
          </cell>
        </row>
        <row r="149">
          <cell r="A149" t="str">
            <v>Cattle</v>
          </cell>
          <cell r="C149" t="str">
            <v xml:space="preserve"> </v>
          </cell>
        </row>
        <row r="151">
          <cell r="A151" t="str">
            <v>Cattle</v>
          </cell>
          <cell r="C151" t="str">
            <v xml:space="preserve"> </v>
          </cell>
        </row>
        <row r="152">
          <cell r="A152" t="str">
            <v>Pig</v>
          </cell>
          <cell r="C152" t="str">
            <v>lagoon</v>
          </cell>
        </row>
        <row r="153">
          <cell r="A153" t="str">
            <v>Pig</v>
          </cell>
          <cell r="C153" t="str">
            <v>tank</v>
          </cell>
        </row>
        <row r="154">
          <cell r="A154" t="str">
            <v>Pig</v>
          </cell>
          <cell r="C154" t="str">
            <v xml:space="preserve"> </v>
          </cell>
        </row>
        <row r="155">
          <cell r="A155" t="str">
            <v>Pig</v>
          </cell>
          <cell r="C155" t="str">
            <v xml:space="preserve"> </v>
          </cell>
        </row>
        <row r="157">
          <cell r="A157" t="str">
            <v>Pig</v>
          </cell>
          <cell r="C157" t="str">
            <v xml:space="preserve"> </v>
          </cell>
        </row>
      </sheetData>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ummary"/>
      <sheetName val="Baseline em"/>
      <sheetName val="stat ev"/>
      <sheetName val="Sum Red. effect cover"/>
      <sheetName val="Red. effect cover"/>
      <sheetName val="Red. effect treatment"/>
      <sheetName val="Em seas boot"/>
      <sheetName val="Enm seas"/>
      <sheetName val="Data"/>
      <sheetName val="aim study"/>
      <sheetName val="read m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1815E-7924-4C75-8134-246C8FA77021}">
  <sheetPr codeName="Sheet3"/>
  <dimension ref="A1:C121"/>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3" x14ac:dyDescent="0.3"/>
  <cols>
    <col min="1" max="1" width="16.69921875" style="16" customWidth="1"/>
    <col min="2" max="2" width="94.3984375" style="16" customWidth="1"/>
    <col min="3" max="3" width="132.3984375" style="16" customWidth="1"/>
  </cols>
  <sheetData>
    <row r="1" spans="1:3" x14ac:dyDescent="0.3">
      <c r="A1" s="16" t="s">
        <v>1590</v>
      </c>
      <c r="B1" s="16" t="s">
        <v>1602</v>
      </c>
      <c r="C1" s="16" t="s">
        <v>1803</v>
      </c>
    </row>
    <row r="2" spans="1:3" x14ac:dyDescent="0.3">
      <c r="A2" s="16" t="s">
        <v>1554</v>
      </c>
      <c r="B2" s="15" t="s">
        <v>1554</v>
      </c>
    </row>
    <row r="3" spans="1:3" x14ac:dyDescent="0.3">
      <c r="A3" s="16" t="s">
        <v>1554</v>
      </c>
      <c r="B3" s="9" t="s">
        <v>1591</v>
      </c>
    </row>
    <row r="4" spans="1:3" x14ac:dyDescent="0.3">
      <c r="A4" s="16" t="s">
        <v>1554</v>
      </c>
      <c r="B4" s="16" t="s">
        <v>1837</v>
      </c>
    </row>
    <row r="5" spans="1:3" x14ac:dyDescent="0.3">
      <c r="A5" s="16" t="s">
        <v>1554</v>
      </c>
      <c r="B5" s="16" t="s">
        <v>1838</v>
      </c>
    </row>
    <row r="6" spans="1:3" x14ac:dyDescent="0.3">
      <c r="A6" s="16" t="s">
        <v>1554</v>
      </c>
      <c r="B6" s="16" t="s">
        <v>1592</v>
      </c>
    </row>
    <row r="8" spans="1:3" x14ac:dyDescent="0.3">
      <c r="A8" s="16" t="s">
        <v>1555</v>
      </c>
      <c r="B8" s="15" t="s">
        <v>1555</v>
      </c>
    </row>
    <row r="9" spans="1:3" x14ac:dyDescent="0.3">
      <c r="A9" s="16" t="s">
        <v>1555</v>
      </c>
      <c r="B9" s="16" t="s">
        <v>1557</v>
      </c>
    </row>
    <row r="10" spans="1:3" x14ac:dyDescent="0.3">
      <c r="A10" s="16" t="s">
        <v>1555</v>
      </c>
      <c r="B10" s="16" t="s">
        <v>816</v>
      </c>
    </row>
    <row r="11" spans="1:3" x14ac:dyDescent="0.3">
      <c r="A11" s="16" t="s">
        <v>1555</v>
      </c>
      <c r="B11" s="16" t="s">
        <v>824</v>
      </c>
      <c r="C11" s="16" t="s">
        <v>1562</v>
      </c>
    </row>
    <row r="12" spans="1:3" x14ac:dyDescent="0.3">
      <c r="A12" s="16" t="s">
        <v>1555</v>
      </c>
      <c r="B12" s="16" t="s">
        <v>817</v>
      </c>
    </row>
    <row r="13" spans="1:3" x14ac:dyDescent="0.3">
      <c r="A13" s="16" t="s">
        <v>1555</v>
      </c>
      <c r="B13" s="16" t="s">
        <v>818</v>
      </c>
    </row>
    <row r="14" spans="1:3" x14ac:dyDescent="0.3">
      <c r="A14" s="16" t="s">
        <v>1555</v>
      </c>
      <c r="B14" s="16" t="s">
        <v>821</v>
      </c>
    </row>
    <row r="15" spans="1:3" x14ac:dyDescent="0.3">
      <c r="A15" s="16" t="s">
        <v>1555</v>
      </c>
      <c r="B15" s="16" t="s">
        <v>819</v>
      </c>
    </row>
    <row r="16" spans="1:3" x14ac:dyDescent="0.3">
      <c r="A16" s="16" t="s">
        <v>1555</v>
      </c>
      <c r="B16" s="16" t="s">
        <v>820</v>
      </c>
    </row>
    <row r="17" spans="1:3" x14ac:dyDescent="0.3">
      <c r="A17" s="16" t="s">
        <v>1555</v>
      </c>
      <c r="B17" s="16" t="s">
        <v>1843</v>
      </c>
    </row>
    <row r="18" spans="1:3" x14ac:dyDescent="0.3">
      <c r="A18" s="16" t="s">
        <v>1555</v>
      </c>
      <c r="B18" s="16" t="s">
        <v>1844</v>
      </c>
    </row>
    <row r="19" spans="1:3" x14ac:dyDescent="0.3">
      <c r="A19" s="16" t="s">
        <v>1555</v>
      </c>
      <c r="B19" s="16" t="s">
        <v>1840</v>
      </c>
      <c r="C19" s="16" t="s">
        <v>1964</v>
      </c>
    </row>
    <row r="20" spans="1:3" x14ac:dyDescent="0.3">
      <c r="A20" s="16" t="s">
        <v>1555</v>
      </c>
      <c r="B20" s="16" t="s">
        <v>1841</v>
      </c>
    </row>
    <row r="21" spans="1:3" x14ac:dyDescent="0.3">
      <c r="A21" s="16" t="s">
        <v>1555</v>
      </c>
      <c r="B21" s="16" t="s">
        <v>1842</v>
      </c>
    </row>
    <row r="22" spans="1:3" x14ac:dyDescent="0.3">
      <c r="A22" s="16" t="s">
        <v>1555</v>
      </c>
      <c r="B22" s="16" t="s">
        <v>1579</v>
      </c>
    </row>
    <row r="23" spans="1:3" x14ac:dyDescent="0.3">
      <c r="A23" s="16" t="s">
        <v>1555</v>
      </c>
      <c r="B23" s="16" t="s">
        <v>1564</v>
      </c>
    </row>
    <row r="24" spans="1:3" x14ac:dyDescent="0.3">
      <c r="A24" s="16" t="s">
        <v>1555</v>
      </c>
      <c r="B24" s="16" t="s">
        <v>1565</v>
      </c>
    </row>
    <row r="25" spans="1:3" x14ac:dyDescent="0.3">
      <c r="A25" s="16" t="s">
        <v>1555</v>
      </c>
      <c r="B25" s="16" t="s">
        <v>1566</v>
      </c>
    </row>
    <row r="26" spans="1:3" x14ac:dyDescent="0.3">
      <c r="A26" s="16" t="s">
        <v>1555</v>
      </c>
      <c r="B26" s="16" t="s">
        <v>1567</v>
      </c>
    </row>
    <row r="27" spans="1:3" x14ac:dyDescent="0.3">
      <c r="A27" s="16" t="s">
        <v>1555</v>
      </c>
      <c r="B27" s="16" t="s">
        <v>1568</v>
      </c>
    </row>
    <row r="28" spans="1:3" x14ac:dyDescent="0.3">
      <c r="A28" s="16" t="s">
        <v>1555</v>
      </c>
      <c r="B28" s="16" t="s">
        <v>1569</v>
      </c>
    </row>
    <row r="29" spans="1:3" x14ac:dyDescent="0.3">
      <c r="A29" s="16" t="s">
        <v>1555</v>
      </c>
      <c r="B29" s="16" t="s">
        <v>1570</v>
      </c>
    </row>
    <row r="30" spans="1:3" x14ac:dyDescent="0.3">
      <c r="A30" s="16" t="s">
        <v>1555</v>
      </c>
      <c r="B30" s="16" t="s">
        <v>1571</v>
      </c>
    </row>
    <row r="31" spans="1:3" x14ac:dyDescent="0.3">
      <c r="A31" s="16" t="s">
        <v>1555</v>
      </c>
      <c r="B31" s="16" t="s">
        <v>1572</v>
      </c>
    </row>
    <row r="32" spans="1:3" x14ac:dyDescent="0.3">
      <c r="A32" s="16" t="s">
        <v>1555</v>
      </c>
      <c r="B32" s="16" t="s">
        <v>1573</v>
      </c>
    </row>
    <row r="33" spans="1:2" x14ac:dyDescent="0.3">
      <c r="A33" s="16" t="s">
        <v>1555</v>
      </c>
      <c r="B33" s="16" t="s">
        <v>1574</v>
      </c>
    </row>
    <row r="34" spans="1:2" x14ac:dyDescent="0.3">
      <c r="A34" s="16" t="s">
        <v>1555</v>
      </c>
      <c r="B34" s="16" t="s">
        <v>1575</v>
      </c>
    </row>
    <row r="35" spans="1:2" x14ac:dyDescent="0.3">
      <c r="A35" s="16" t="s">
        <v>1555</v>
      </c>
      <c r="B35" s="16" t="s">
        <v>1576</v>
      </c>
    </row>
    <row r="36" spans="1:2" x14ac:dyDescent="0.3">
      <c r="A36" s="16" t="s">
        <v>1555</v>
      </c>
      <c r="B36" s="16" t="s">
        <v>1577</v>
      </c>
    </row>
    <row r="37" spans="1:2" x14ac:dyDescent="0.3">
      <c r="A37" s="16" t="s">
        <v>1555</v>
      </c>
      <c r="B37" s="16" t="s">
        <v>1578</v>
      </c>
    </row>
    <row r="38" spans="1:2" x14ac:dyDescent="0.3">
      <c r="A38" s="16" t="s">
        <v>1555</v>
      </c>
      <c r="B38" s="16" t="s">
        <v>1605</v>
      </c>
    </row>
    <row r="39" spans="1:2" x14ac:dyDescent="0.3">
      <c r="A39" s="16" t="s">
        <v>1555</v>
      </c>
      <c r="B39" s="16" t="s">
        <v>1836</v>
      </c>
    </row>
    <row r="40" spans="1:2" x14ac:dyDescent="0.3">
      <c r="A40" s="16" t="s">
        <v>1555</v>
      </c>
      <c r="B40" s="16" t="s">
        <v>1548</v>
      </c>
    </row>
    <row r="41" spans="1:2" x14ac:dyDescent="0.3">
      <c r="A41" s="16" t="s">
        <v>1555</v>
      </c>
      <c r="B41" s="16" t="s">
        <v>1549</v>
      </c>
    </row>
    <row r="42" spans="1:2" x14ac:dyDescent="0.3">
      <c r="A42" s="16" t="s">
        <v>1555</v>
      </c>
      <c r="B42" s="16" t="s">
        <v>1550</v>
      </c>
    </row>
    <row r="43" spans="1:2" x14ac:dyDescent="0.3">
      <c r="A43" s="16" t="s">
        <v>1555</v>
      </c>
      <c r="B43" s="16" t="s">
        <v>1580</v>
      </c>
    </row>
    <row r="44" spans="1:2" x14ac:dyDescent="0.3">
      <c r="A44" s="16" t="s">
        <v>1555</v>
      </c>
      <c r="B44" s="16" t="s">
        <v>1581</v>
      </c>
    </row>
    <row r="45" spans="1:2" x14ac:dyDescent="0.3">
      <c r="A45" s="16" t="s">
        <v>1555</v>
      </c>
      <c r="B45" s="16" t="s">
        <v>1582</v>
      </c>
    </row>
    <row r="46" spans="1:2" x14ac:dyDescent="0.3">
      <c r="A46" s="16" t="s">
        <v>1555</v>
      </c>
      <c r="B46" s="16" t="s">
        <v>1583</v>
      </c>
    </row>
    <row r="47" spans="1:2" x14ac:dyDescent="0.3">
      <c r="A47" s="16" t="s">
        <v>1555</v>
      </c>
      <c r="B47" s="16" t="s">
        <v>22</v>
      </c>
    </row>
    <row r="48" spans="1:2" x14ac:dyDescent="0.3">
      <c r="A48" s="16" t="s">
        <v>1555</v>
      </c>
      <c r="B48" s="16" t="s">
        <v>1584</v>
      </c>
    </row>
    <row r="49" spans="1:3" x14ac:dyDescent="0.3">
      <c r="A49" s="16" t="s">
        <v>1555</v>
      </c>
      <c r="B49" s="16" t="s">
        <v>1585</v>
      </c>
    </row>
    <row r="50" spans="1:3" x14ac:dyDescent="0.3">
      <c r="A50" s="16" t="s">
        <v>1555</v>
      </c>
      <c r="B50" s="16" t="s">
        <v>1586</v>
      </c>
    </row>
    <row r="51" spans="1:3" x14ac:dyDescent="0.3">
      <c r="A51" s="16" t="s">
        <v>1555</v>
      </c>
      <c r="B51" s="16" t="s">
        <v>1587</v>
      </c>
    </row>
    <row r="52" spans="1:3" x14ac:dyDescent="0.3">
      <c r="A52" s="16" t="s">
        <v>1555</v>
      </c>
      <c r="B52" s="16" t="s">
        <v>1588</v>
      </c>
      <c r="C52" s="16" t="s">
        <v>1589</v>
      </c>
    </row>
    <row r="54" spans="1:3" x14ac:dyDescent="0.3">
      <c r="A54" s="16" t="s">
        <v>1556</v>
      </c>
      <c r="B54" s="15" t="s">
        <v>1556</v>
      </c>
    </row>
    <row r="55" spans="1:3" x14ac:dyDescent="0.3">
      <c r="A55" s="16" t="s">
        <v>1556</v>
      </c>
      <c r="B55" s="16" t="s">
        <v>1563</v>
      </c>
    </row>
    <row r="56" spans="1:3" x14ac:dyDescent="0.3">
      <c r="A56" s="16" t="s">
        <v>1556</v>
      </c>
      <c r="B56" s="16" t="s">
        <v>1543</v>
      </c>
    </row>
    <row r="57" spans="1:3" x14ac:dyDescent="0.3">
      <c r="A57" s="16" t="s">
        <v>1556</v>
      </c>
      <c r="B57" s="16" t="s">
        <v>1544</v>
      </c>
    </row>
    <row r="58" spans="1:3" x14ac:dyDescent="0.3">
      <c r="A58" s="16" t="s">
        <v>1556</v>
      </c>
      <c r="B58" s="16" t="s">
        <v>1545</v>
      </c>
    </row>
    <row r="59" spans="1:3" x14ac:dyDescent="0.3">
      <c r="A59" s="16" t="s">
        <v>1556</v>
      </c>
      <c r="B59" s="16" t="s">
        <v>1546</v>
      </c>
    </row>
    <row r="60" spans="1:3" x14ac:dyDescent="0.3">
      <c r="A60" s="16" t="s">
        <v>1556</v>
      </c>
      <c r="B60" s="16" t="s">
        <v>1547</v>
      </c>
    </row>
    <row r="61" spans="1:3" x14ac:dyDescent="0.3">
      <c r="A61" s="16" t="s">
        <v>1556</v>
      </c>
      <c r="B61" s="16" t="s">
        <v>1992</v>
      </c>
    </row>
    <row r="62" spans="1:3" x14ac:dyDescent="0.3">
      <c r="A62" s="16" t="s">
        <v>1556</v>
      </c>
      <c r="B62" s="16" t="s">
        <v>1548</v>
      </c>
    </row>
    <row r="63" spans="1:3" x14ac:dyDescent="0.3">
      <c r="A63" s="16" t="s">
        <v>1556</v>
      </c>
      <c r="B63" s="16" t="s">
        <v>1549</v>
      </c>
    </row>
    <row r="64" spans="1:3" x14ac:dyDescent="0.3">
      <c r="A64" s="16" t="s">
        <v>1556</v>
      </c>
      <c r="B64" s="16" t="s">
        <v>1550</v>
      </c>
    </row>
    <row r="65" spans="1:3" x14ac:dyDescent="0.3">
      <c r="A65" s="16" t="s">
        <v>1556</v>
      </c>
      <c r="B65" s="16" t="s">
        <v>1551</v>
      </c>
    </row>
    <row r="66" spans="1:3" x14ac:dyDescent="0.3">
      <c r="A66" s="16" t="s">
        <v>1556</v>
      </c>
      <c r="B66" s="16" t="s">
        <v>1552</v>
      </c>
    </row>
    <row r="67" spans="1:3" x14ac:dyDescent="0.3">
      <c r="A67" s="16" t="s">
        <v>1556</v>
      </c>
      <c r="B67" s="16" t="s">
        <v>1553</v>
      </c>
    </row>
    <row r="68" spans="1:3" x14ac:dyDescent="0.3">
      <c r="A68" s="16" t="s">
        <v>1556</v>
      </c>
      <c r="B68" s="16" t="s">
        <v>1864</v>
      </c>
    </row>
    <row r="70" spans="1:3" x14ac:dyDescent="0.3">
      <c r="A70" s="16" t="s">
        <v>1558</v>
      </c>
      <c r="B70" s="15" t="s">
        <v>1558</v>
      </c>
    </row>
    <row r="71" spans="1:3" x14ac:dyDescent="0.3">
      <c r="A71" s="16" t="s">
        <v>1558</v>
      </c>
      <c r="B71" s="16" t="s">
        <v>1563</v>
      </c>
    </row>
    <row r="72" spans="1:3" x14ac:dyDescent="0.3">
      <c r="A72" s="16" t="s">
        <v>1558</v>
      </c>
      <c r="B72" s="16" t="s">
        <v>1595</v>
      </c>
      <c r="C72" s="16" t="s">
        <v>1863</v>
      </c>
    </row>
    <row r="73" spans="1:3" x14ac:dyDescent="0.3">
      <c r="A73" s="16" t="s">
        <v>1558</v>
      </c>
      <c r="B73" s="16" t="s">
        <v>1594</v>
      </c>
      <c r="C73" s="16" t="s">
        <v>1863</v>
      </c>
    </row>
    <row r="74" spans="1:3" x14ac:dyDescent="0.3">
      <c r="A74" s="16" t="s">
        <v>1558</v>
      </c>
      <c r="B74" s="16" t="s">
        <v>1593</v>
      </c>
    </row>
    <row r="75" spans="1:3" x14ac:dyDescent="0.3">
      <c r="A75" s="16" t="s">
        <v>1558</v>
      </c>
      <c r="B75" s="16" t="s">
        <v>2027</v>
      </c>
      <c r="C75" s="16" t="s">
        <v>2029</v>
      </c>
    </row>
    <row r="76" spans="1:3" x14ac:dyDescent="0.3">
      <c r="A76" s="16" t="s">
        <v>1558</v>
      </c>
      <c r="B76" s="16" t="s">
        <v>2028</v>
      </c>
      <c r="C76" s="16" t="s">
        <v>2029</v>
      </c>
    </row>
    <row r="77" spans="1:3" x14ac:dyDescent="0.3">
      <c r="A77" s="16" t="s">
        <v>1558</v>
      </c>
      <c r="B77" s="16" t="s">
        <v>1856</v>
      </c>
    </row>
    <row r="78" spans="1:3" x14ac:dyDescent="0.3">
      <c r="A78" s="16" t="s">
        <v>1558</v>
      </c>
      <c r="B78" s="16" t="s">
        <v>1603</v>
      </c>
    </row>
    <row r="80" spans="1:3" x14ac:dyDescent="0.3">
      <c r="A80" s="16" t="s">
        <v>1559</v>
      </c>
      <c r="B80" s="15" t="s">
        <v>1559</v>
      </c>
    </row>
    <row r="81" spans="1:3" x14ac:dyDescent="0.3">
      <c r="A81" s="16" t="s">
        <v>1559</v>
      </c>
      <c r="B81" s="16" t="s">
        <v>1563</v>
      </c>
    </row>
    <row r="82" spans="1:3" x14ac:dyDescent="0.3">
      <c r="A82" s="16" t="s">
        <v>1559</v>
      </c>
      <c r="B82" t="s">
        <v>1596</v>
      </c>
      <c r="C82" s="16" t="s">
        <v>1960</v>
      </c>
    </row>
    <row r="83" spans="1:3" x14ac:dyDescent="0.3">
      <c r="A83" s="16" t="s">
        <v>1559</v>
      </c>
      <c r="B83" t="s">
        <v>1597</v>
      </c>
      <c r="C83" s="16" t="s">
        <v>1961</v>
      </c>
    </row>
    <row r="84" spans="1:3" x14ac:dyDescent="0.3">
      <c r="A84" s="16" t="s">
        <v>1559</v>
      </c>
      <c r="B84" t="s">
        <v>1598</v>
      </c>
      <c r="C84" s="16" t="s">
        <v>1962</v>
      </c>
    </row>
    <row r="85" spans="1:3" x14ac:dyDescent="0.3">
      <c r="A85" s="16" t="s">
        <v>1559</v>
      </c>
      <c r="B85" t="s">
        <v>1599</v>
      </c>
    </row>
    <row r="86" spans="1:3" x14ac:dyDescent="0.3">
      <c r="A86" s="16" t="s">
        <v>1559</v>
      </c>
      <c r="B86" t="s">
        <v>1601</v>
      </c>
    </row>
    <row r="87" spans="1:3" x14ac:dyDescent="0.3">
      <c r="A87" s="16" t="s">
        <v>1559</v>
      </c>
      <c r="B87" t="s">
        <v>1600</v>
      </c>
    </row>
    <row r="88" spans="1:3" x14ac:dyDescent="0.3">
      <c r="A88" s="16" t="s">
        <v>1559</v>
      </c>
      <c r="B88" t="s">
        <v>2030</v>
      </c>
      <c r="C88" s="16" t="s">
        <v>2029</v>
      </c>
    </row>
    <row r="89" spans="1:3" x14ac:dyDescent="0.3">
      <c r="A89" s="16" t="s">
        <v>1559</v>
      </c>
      <c r="B89" t="s">
        <v>2031</v>
      </c>
      <c r="C89" s="16" t="s">
        <v>2029</v>
      </c>
    </row>
    <row r="90" spans="1:3" x14ac:dyDescent="0.3">
      <c r="A90" s="16" t="s">
        <v>1559</v>
      </c>
      <c r="B90" t="s">
        <v>2030</v>
      </c>
      <c r="C90" s="16" t="s">
        <v>2029</v>
      </c>
    </row>
    <row r="91" spans="1:3" x14ac:dyDescent="0.3">
      <c r="A91" s="16" t="s">
        <v>1559</v>
      </c>
      <c r="B91" t="s">
        <v>2031</v>
      </c>
      <c r="C91" s="16" t="s">
        <v>2029</v>
      </c>
    </row>
    <row r="92" spans="1:3" x14ac:dyDescent="0.3">
      <c r="A92" s="16" t="s">
        <v>1559</v>
      </c>
      <c r="B92" t="s">
        <v>2032</v>
      </c>
      <c r="C92" s="16" t="s">
        <v>2029</v>
      </c>
    </row>
    <row r="93" spans="1:3" x14ac:dyDescent="0.3">
      <c r="A93" s="16" t="s">
        <v>1559</v>
      </c>
      <c r="B93" t="s">
        <v>2033</v>
      </c>
      <c r="C93" s="16" t="s">
        <v>2029</v>
      </c>
    </row>
    <row r="94" spans="1:3" x14ac:dyDescent="0.3">
      <c r="A94" s="16" t="s">
        <v>1559</v>
      </c>
      <c r="B94" t="s">
        <v>2034</v>
      </c>
      <c r="C94" s="16" t="s">
        <v>2029</v>
      </c>
    </row>
    <row r="95" spans="1:3" x14ac:dyDescent="0.3">
      <c r="A95" s="16" t="s">
        <v>1559</v>
      </c>
      <c r="B95" t="s">
        <v>2035</v>
      </c>
      <c r="C95" s="16" t="s">
        <v>2029</v>
      </c>
    </row>
    <row r="96" spans="1:3" x14ac:dyDescent="0.3">
      <c r="A96" s="16" t="s">
        <v>1559</v>
      </c>
      <c r="B96" s="16" t="s">
        <v>1603</v>
      </c>
    </row>
    <row r="98" spans="1:3" x14ac:dyDescent="0.3">
      <c r="A98" s="16" t="s">
        <v>1560</v>
      </c>
      <c r="B98" s="15" t="s">
        <v>1560</v>
      </c>
    </row>
    <row r="99" spans="1:3" x14ac:dyDescent="0.3">
      <c r="A99" s="16" t="s">
        <v>1560</v>
      </c>
      <c r="B99" s="16" t="s">
        <v>1579</v>
      </c>
    </row>
    <row r="100" spans="1:3" x14ac:dyDescent="0.3">
      <c r="A100" s="16" t="s">
        <v>1560</v>
      </c>
      <c r="B100" s="16" t="s">
        <v>1564</v>
      </c>
    </row>
    <row r="101" spans="1:3" x14ac:dyDescent="0.3">
      <c r="A101" s="16" t="s">
        <v>1560</v>
      </c>
      <c r="B101" s="16" t="s">
        <v>1565</v>
      </c>
    </row>
    <row r="102" spans="1:3" x14ac:dyDescent="0.3">
      <c r="A102" s="16" t="s">
        <v>1560</v>
      </c>
      <c r="B102" s="16" t="s">
        <v>1568</v>
      </c>
    </row>
    <row r="103" spans="1:3" x14ac:dyDescent="0.3">
      <c r="A103" s="16" t="s">
        <v>1560</v>
      </c>
      <c r="B103" s="16" t="s">
        <v>1569</v>
      </c>
    </row>
    <row r="104" spans="1:3" x14ac:dyDescent="0.3">
      <c r="A104" s="16" t="s">
        <v>1560</v>
      </c>
      <c r="B104" s="16" t="s">
        <v>1571</v>
      </c>
    </row>
    <row r="105" spans="1:3" x14ac:dyDescent="0.3">
      <c r="A105" s="16" t="s">
        <v>1560</v>
      </c>
      <c r="B105" s="16" t="s">
        <v>1575</v>
      </c>
    </row>
    <row r="106" spans="1:3" x14ac:dyDescent="0.3">
      <c r="A106" s="16" t="s">
        <v>1560</v>
      </c>
      <c r="B106" s="16" t="s">
        <v>1578</v>
      </c>
    </row>
    <row r="107" spans="1:3" x14ac:dyDescent="0.3">
      <c r="A107" s="16" t="s">
        <v>1560</v>
      </c>
      <c r="B107" s="16" t="s">
        <v>1543</v>
      </c>
    </row>
    <row r="108" spans="1:3" x14ac:dyDescent="0.3">
      <c r="A108" s="16" t="s">
        <v>1560</v>
      </c>
      <c r="B108" s="16" t="s">
        <v>1544</v>
      </c>
      <c r="C108" s="16" t="s">
        <v>1990</v>
      </c>
    </row>
    <row r="109" spans="1:3" x14ac:dyDescent="0.3">
      <c r="A109" s="16" t="s">
        <v>1560</v>
      </c>
      <c r="B109" s="16" t="s">
        <v>1545</v>
      </c>
      <c r="C109" s="16" t="s">
        <v>1990</v>
      </c>
    </row>
    <row r="110" spans="1:3" x14ac:dyDescent="0.3">
      <c r="A110" s="16" t="s">
        <v>1560</v>
      </c>
      <c r="B110" s="16" t="s">
        <v>1546</v>
      </c>
      <c r="C110" s="16" t="s">
        <v>1990</v>
      </c>
    </row>
    <row r="111" spans="1:3" x14ac:dyDescent="0.3">
      <c r="A111" s="16" t="s">
        <v>1560</v>
      </c>
      <c r="B111" s="16" t="s">
        <v>1547</v>
      </c>
      <c r="C111" s="16" t="s">
        <v>1990</v>
      </c>
    </row>
    <row r="112" spans="1:3" x14ac:dyDescent="0.3">
      <c r="A112" s="16" t="s">
        <v>1560</v>
      </c>
      <c r="B112" s="16" t="s">
        <v>1603</v>
      </c>
    </row>
    <row r="114" spans="1:3" x14ac:dyDescent="0.3">
      <c r="A114" s="16" t="s">
        <v>1561</v>
      </c>
      <c r="B114" s="15" t="s">
        <v>1561</v>
      </c>
    </row>
    <row r="115" spans="1:3" x14ac:dyDescent="0.3">
      <c r="A115" s="16" t="s">
        <v>1561</v>
      </c>
      <c r="B115" s="16" t="s">
        <v>1563</v>
      </c>
    </row>
    <row r="116" spans="1:3" x14ac:dyDescent="0.3">
      <c r="A116" s="16" t="s">
        <v>1561</v>
      </c>
      <c r="B116" s="16" t="s">
        <v>1543</v>
      </c>
    </row>
    <row r="117" spans="1:3" x14ac:dyDescent="0.3">
      <c r="A117" s="16" t="s">
        <v>1561</v>
      </c>
      <c r="B117" s="16" t="s">
        <v>1544</v>
      </c>
      <c r="C117" s="16" t="s">
        <v>2062</v>
      </c>
    </row>
    <row r="118" spans="1:3" x14ac:dyDescent="0.3">
      <c r="A118" s="16" t="s">
        <v>1561</v>
      </c>
      <c r="B118" s="16" t="s">
        <v>1545</v>
      </c>
      <c r="C118" s="16" t="s">
        <v>2062</v>
      </c>
    </row>
    <row r="119" spans="1:3" x14ac:dyDescent="0.3">
      <c r="A119" s="16" t="s">
        <v>1561</v>
      </c>
      <c r="B119" s="16" t="s">
        <v>1546</v>
      </c>
      <c r="C119" s="16" t="s">
        <v>2062</v>
      </c>
    </row>
    <row r="120" spans="1:3" x14ac:dyDescent="0.3">
      <c r="A120" s="16" t="s">
        <v>1561</v>
      </c>
      <c r="B120" s="16" t="s">
        <v>1547</v>
      </c>
      <c r="C120" s="16" t="s">
        <v>2062</v>
      </c>
    </row>
    <row r="121" spans="1:3" x14ac:dyDescent="0.3">
      <c r="A121" s="16" t="s">
        <v>1561</v>
      </c>
      <c r="B121" s="16" t="s">
        <v>1603</v>
      </c>
    </row>
  </sheetData>
  <autoFilter ref="A1:A120" xr:uid="{F6633B8D-9F1F-493E-A80B-BDA3212FCC35}"/>
  <phoneticPr fontId="10" type="noConversion"/>
  <pageMargins left="0.7" right="0.7" top="0.75" bottom="0.75" header="0.3" footer="0.3"/>
  <pageSetup paperSize="9" orientation="portrait" verticalDpi="0" r:id="rId1"/>
  <headerFooter>
    <oddHeader>&amp;R&amp;"Calibri"&amp;10&amp;K000000 Unclassified / Non classifié&amp;1#_x000D_</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36443-EF1B-4BAE-81BD-B7542A871C4D}">
  <sheetPr codeName="Sheet8"/>
  <dimension ref="A1:N377"/>
  <sheetViews>
    <sheetView zoomScaleNormal="100" workbookViewId="0">
      <pane xSplit="3" ySplit="1" topLeftCell="D2" activePane="bottomRight" state="frozen"/>
      <selection pane="topRight" activeCell="D1" sqref="D1"/>
      <selection pane="bottomLeft" activeCell="A2" sqref="A2"/>
      <selection pane="bottomRight"/>
    </sheetView>
  </sheetViews>
  <sheetFormatPr defaultColWidth="8.8984375" defaultRowHeight="13" x14ac:dyDescent="0.3"/>
  <cols>
    <col min="1" max="1" width="4.69921875" style="10" customWidth="1"/>
    <col min="2" max="2" width="9.59765625" style="10" customWidth="1"/>
    <col min="3" max="3" width="16.69921875" style="10" customWidth="1"/>
    <col min="4" max="4" width="147.3984375" style="10" customWidth="1"/>
    <col min="5" max="5" width="8.8984375" style="10"/>
    <col min="6" max="6" width="16.69921875" style="10" customWidth="1"/>
    <col min="7" max="13" width="8.8984375" style="10"/>
    <col min="15" max="16384" width="8.8984375" style="10"/>
  </cols>
  <sheetData>
    <row r="1" spans="1:5" x14ac:dyDescent="0.3">
      <c r="A1" t="s">
        <v>1260</v>
      </c>
      <c r="B1" t="s">
        <v>787</v>
      </c>
      <c r="C1" t="s">
        <v>788</v>
      </c>
      <c r="D1" t="s">
        <v>789</v>
      </c>
    </row>
    <row r="2" spans="1:5" x14ac:dyDescent="0.3">
      <c r="A2">
        <v>1</v>
      </c>
      <c r="B2">
        <v>3</v>
      </c>
      <c r="C2" t="s">
        <v>1336</v>
      </c>
      <c r="D2" t="s">
        <v>906</v>
      </c>
      <c r="E2"/>
    </row>
    <row r="3" spans="1:5" x14ac:dyDescent="0.3">
      <c r="A3">
        <v>2</v>
      </c>
      <c r="B3">
        <v>2</v>
      </c>
      <c r="C3" t="s">
        <v>1336</v>
      </c>
      <c r="D3" t="s">
        <v>907</v>
      </c>
      <c r="E3"/>
    </row>
    <row r="4" spans="1:5" x14ac:dyDescent="0.3">
      <c r="A4">
        <v>3</v>
      </c>
      <c r="B4">
        <v>1</v>
      </c>
      <c r="C4"/>
      <c r="D4" t="s">
        <v>908</v>
      </c>
      <c r="E4"/>
    </row>
    <row r="5" spans="1:5" x14ac:dyDescent="0.3">
      <c r="A5">
        <v>4</v>
      </c>
      <c r="B5">
        <v>3</v>
      </c>
      <c r="C5" t="s">
        <v>1336</v>
      </c>
      <c r="D5" t="s">
        <v>722</v>
      </c>
      <c r="E5"/>
    </row>
    <row r="6" spans="1:5" x14ac:dyDescent="0.3">
      <c r="A6">
        <v>5</v>
      </c>
      <c r="B6">
        <v>3</v>
      </c>
      <c r="C6" t="s">
        <v>723</v>
      </c>
      <c r="D6" t="s">
        <v>909</v>
      </c>
      <c r="E6"/>
    </row>
    <row r="7" spans="1:5" x14ac:dyDescent="0.3">
      <c r="A7">
        <v>6</v>
      </c>
      <c r="B7">
        <v>3</v>
      </c>
      <c r="C7" t="s">
        <v>723</v>
      </c>
      <c r="D7" t="s">
        <v>910</v>
      </c>
      <c r="E7"/>
    </row>
    <row r="8" spans="1:5" x14ac:dyDescent="0.3">
      <c r="A8">
        <v>7</v>
      </c>
      <c r="B8">
        <v>1</v>
      </c>
      <c r="C8"/>
      <c r="D8" t="s">
        <v>911</v>
      </c>
      <c r="E8"/>
    </row>
    <row r="9" spans="1:5" x14ac:dyDescent="0.3">
      <c r="A9">
        <v>8</v>
      </c>
      <c r="B9">
        <v>1</v>
      </c>
      <c r="C9"/>
      <c r="D9" t="s">
        <v>912</v>
      </c>
      <c r="E9"/>
    </row>
    <row r="10" spans="1:5" x14ac:dyDescent="0.3">
      <c r="A10">
        <v>9</v>
      </c>
      <c r="B10">
        <v>3</v>
      </c>
      <c r="C10" t="s">
        <v>723</v>
      </c>
      <c r="D10" t="s">
        <v>913</v>
      </c>
      <c r="E10"/>
    </row>
    <row r="11" spans="1:5" x14ac:dyDescent="0.3">
      <c r="A11">
        <v>10</v>
      </c>
      <c r="B11">
        <v>2</v>
      </c>
      <c r="C11" t="s">
        <v>1336</v>
      </c>
      <c r="D11" t="s">
        <v>914</v>
      </c>
      <c r="E11"/>
    </row>
    <row r="12" spans="1:5" x14ac:dyDescent="0.3">
      <c r="A12">
        <v>11</v>
      </c>
      <c r="B12">
        <v>1</v>
      </c>
      <c r="C12"/>
      <c r="D12" t="s">
        <v>915</v>
      </c>
      <c r="E12"/>
    </row>
    <row r="13" spans="1:5" x14ac:dyDescent="0.3">
      <c r="A13">
        <v>12</v>
      </c>
      <c r="B13">
        <v>1</v>
      </c>
      <c r="C13"/>
      <c r="D13" t="s">
        <v>916</v>
      </c>
      <c r="E13"/>
    </row>
    <row r="14" spans="1:5" x14ac:dyDescent="0.3">
      <c r="A14">
        <v>13</v>
      </c>
      <c r="B14">
        <v>3</v>
      </c>
      <c r="C14" t="s">
        <v>1336</v>
      </c>
      <c r="D14" t="s">
        <v>917</v>
      </c>
      <c r="E14"/>
    </row>
    <row r="15" spans="1:5" x14ac:dyDescent="0.3">
      <c r="A15">
        <v>14</v>
      </c>
      <c r="B15">
        <v>1</v>
      </c>
      <c r="C15"/>
      <c r="D15" t="s">
        <v>918</v>
      </c>
      <c r="E15"/>
    </row>
    <row r="16" spans="1:5" x14ac:dyDescent="0.3">
      <c r="A16">
        <v>15</v>
      </c>
      <c r="B16">
        <v>1</v>
      </c>
      <c r="C16"/>
      <c r="D16" t="s">
        <v>919</v>
      </c>
      <c r="E16"/>
    </row>
    <row r="17" spans="1:5" x14ac:dyDescent="0.3">
      <c r="A17">
        <v>16</v>
      </c>
      <c r="B17">
        <v>1</v>
      </c>
      <c r="C17"/>
      <c r="D17" t="s">
        <v>920</v>
      </c>
      <c r="E17"/>
    </row>
    <row r="18" spans="1:5" x14ac:dyDescent="0.3">
      <c r="A18">
        <v>17</v>
      </c>
      <c r="B18">
        <v>1</v>
      </c>
      <c r="C18"/>
      <c r="D18" t="s">
        <v>921</v>
      </c>
      <c r="E18"/>
    </row>
    <row r="19" spans="1:5" x14ac:dyDescent="0.3">
      <c r="A19">
        <v>18</v>
      </c>
      <c r="B19">
        <v>1</v>
      </c>
      <c r="C19"/>
      <c r="D19" t="s">
        <v>922</v>
      </c>
      <c r="E19"/>
    </row>
    <row r="20" spans="1:5" x14ac:dyDescent="0.3">
      <c r="A20">
        <v>19</v>
      </c>
      <c r="B20">
        <v>3</v>
      </c>
      <c r="C20" t="s">
        <v>1337</v>
      </c>
      <c r="D20" t="s">
        <v>923</v>
      </c>
      <c r="E20"/>
    </row>
    <row r="21" spans="1:5" x14ac:dyDescent="0.3">
      <c r="A21">
        <v>20</v>
      </c>
      <c r="B21">
        <v>3</v>
      </c>
      <c r="C21" t="s">
        <v>724</v>
      </c>
      <c r="D21" t="s">
        <v>924</v>
      </c>
      <c r="E21"/>
    </row>
    <row r="22" spans="1:5" x14ac:dyDescent="0.3">
      <c r="A22">
        <v>21</v>
      </c>
      <c r="B22">
        <v>1</v>
      </c>
      <c r="C22"/>
      <c r="D22" t="s">
        <v>925</v>
      </c>
      <c r="E22"/>
    </row>
    <row r="23" spans="1:5" x14ac:dyDescent="0.3">
      <c r="A23">
        <v>22</v>
      </c>
      <c r="B23">
        <v>2</v>
      </c>
      <c r="C23" t="s">
        <v>1336</v>
      </c>
      <c r="D23" t="s">
        <v>926</v>
      </c>
      <c r="E23"/>
    </row>
    <row r="24" spans="1:5" x14ac:dyDescent="0.3">
      <c r="A24">
        <v>23</v>
      </c>
      <c r="B24">
        <v>3</v>
      </c>
      <c r="C24" t="s">
        <v>724</v>
      </c>
      <c r="D24" t="s">
        <v>927</v>
      </c>
      <c r="E24"/>
    </row>
    <row r="25" spans="1:5" x14ac:dyDescent="0.3">
      <c r="A25">
        <v>24</v>
      </c>
      <c r="B25">
        <v>2</v>
      </c>
      <c r="C25" t="s">
        <v>1336</v>
      </c>
      <c r="D25" t="s">
        <v>928</v>
      </c>
      <c r="E25"/>
    </row>
    <row r="26" spans="1:5" x14ac:dyDescent="0.3">
      <c r="A26">
        <v>25</v>
      </c>
      <c r="B26">
        <v>2</v>
      </c>
      <c r="C26" t="s">
        <v>1336</v>
      </c>
      <c r="D26" t="s">
        <v>929</v>
      </c>
      <c r="E26"/>
    </row>
    <row r="27" spans="1:5" x14ac:dyDescent="0.3">
      <c r="A27">
        <v>26</v>
      </c>
      <c r="B27">
        <v>2</v>
      </c>
      <c r="C27" t="s">
        <v>725</v>
      </c>
      <c r="D27" t="s">
        <v>930</v>
      </c>
      <c r="E27"/>
    </row>
    <row r="28" spans="1:5" x14ac:dyDescent="0.3">
      <c r="A28">
        <v>27</v>
      </c>
      <c r="B28">
        <v>3</v>
      </c>
      <c r="C28" t="s">
        <v>726</v>
      </c>
      <c r="D28" t="s">
        <v>931</v>
      </c>
      <c r="E28"/>
    </row>
    <row r="29" spans="1:5" x14ac:dyDescent="0.3">
      <c r="A29">
        <v>28</v>
      </c>
      <c r="B29">
        <v>2</v>
      </c>
      <c r="C29" t="s">
        <v>1336</v>
      </c>
      <c r="D29" t="s">
        <v>932</v>
      </c>
      <c r="E29"/>
    </row>
    <row r="30" spans="1:5" x14ac:dyDescent="0.3">
      <c r="A30">
        <v>29</v>
      </c>
      <c r="B30">
        <v>1</v>
      </c>
      <c r="C30"/>
      <c r="D30" t="s">
        <v>933</v>
      </c>
      <c r="E30"/>
    </row>
    <row r="31" spans="1:5" x14ac:dyDescent="0.3">
      <c r="A31">
        <v>30</v>
      </c>
      <c r="B31">
        <v>3</v>
      </c>
      <c r="C31" t="s">
        <v>724</v>
      </c>
      <c r="D31" t="s">
        <v>934</v>
      </c>
      <c r="E31"/>
    </row>
    <row r="32" spans="1:5" x14ac:dyDescent="0.3">
      <c r="A32">
        <v>31</v>
      </c>
      <c r="B32">
        <v>3</v>
      </c>
      <c r="C32" t="s">
        <v>724</v>
      </c>
      <c r="D32" t="s">
        <v>935</v>
      </c>
      <c r="E32"/>
    </row>
    <row r="33" spans="1:5" x14ac:dyDescent="0.3">
      <c r="A33">
        <v>32</v>
      </c>
      <c r="B33">
        <v>1</v>
      </c>
      <c r="C33"/>
      <c r="D33" t="s">
        <v>936</v>
      </c>
      <c r="E33"/>
    </row>
    <row r="34" spans="1:5" x14ac:dyDescent="0.3">
      <c r="A34">
        <v>33</v>
      </c>
      <c r="B34">
        <v>2</v>
      </c>
      <c r="C34" t="s">
        <v>1336</v>
      </c>
      <c r="D34" t="s">
        <v>937</v>
      </c>
      <c r="E34"/>
    </row>
    <row r="35" spans="1:5" x14ac:dyDescent="0.3">
      <c r="A35">
        <v>34</v>
      </c>
      <c r="B35">
        <v>2</v>
      </c>
      <c r="C35" t="s">
        <v>1334</v>
      </c>
      <c r="D35" t="s">
        <v>938</v>
      </c>
      <c r="E35"/>
    </row>
    <row r="36" spans="1:5" x14ac:dyDescent="0.3">
      <c r="A36">
        <v>35</v>
      </c>
      <c r="B36">
        <v>2</v>
      </c>
      <c r="C36" t="s">
        <v>1336</v>
      </c>
      <c r="D36" t="s">
        <v>939</v>
      </c>
      <c r="E36"/>
    </row>
    <row r="37" spans="1:5" x14ac:dyDescent="0.3">
      <c r="A37">
        <v>36</v>
      </c>
      <c r="B37">
        <v>1</v>
      </c>
      <c r="C37"/>
      <c r="D37" t="s">
        <v>940</v>
      </c>
      <c r="E37"/>
    </row>
    <row r="38" spans="1:5" x14ac:dyDescent="0.3">
      <c r="A38">
        <v>37</v>
      </c>
      <c r="B38">
        <v>1</v>
      </c>
      <c r="C38"/>
      <c r="D38" t="s">
        <v>941</v>
      </c>
      <c r="E38"/>
    </row>
    <row r="39" spans="1:5" x14ac:dyDescent="0.3">
      <c r="A39">
        <v>38</v>
      </c>
      <c r="B39">
        <v>1</v>
      </c>
      <c r="C39"/>
      <c r="D39" t="s">
        <v>942</v>
      </c>
      <c r="E39"/>
    </row>
    <row r="40" spans="1:5" x14ac:dyDescent="0.3">
      <c r="A40">
        <v>39</v>
      </c>
      <c r="B40">
        <v>3</v>
      </c>
      <c r="C40" t="s">
        <v>724</v>
      </c>
      <c r="D40" t="s">
        <v>943</v>
      </c>
      <c r="E40"/>
    </row>
    <row r="41" spans="1:5" x14ac:dyDescent="0.3">
      <c r="A41">
        <v>40</v>
      </c>
      <c r="B41">
        <v>3</v>
      </c>
      <c r="C41" t="s">
        <v>1336</v>
      </c>
      <c r="D41" t="s">
        <v>944</v>
      </c>
      <c r="E41"/>
    </row>
    <row r="42" spans="1:5" x14ac:dyDescent="0.3">
      <c r="A42">
        <v>41</v>
      </c>
      <c r="B42">
        <v>3</v>
      </c>
      <c r="C42" t="s">
        <v>727</v>
      </c>
      <c r="D42" t="s">
        <v>945</v>
      </c>
      <c r="E42"/>
    </row>
    <row r="43" spans="1:5" x14ac:dyDescent="0.3">
      <c r="A43">
        <v>42</v>
      </c>
      <c r="B43">
        <v>3</v>
      </c>
      <c r="C43" t="s">
        <v>724</v>
      </c>
      <c r="D43" t="s">
        <v>946</v>
      </c>
      <c r="E43"/>
    </row>
    <row r="44" spans="1:5" x14ac:dyDescent="0.3">
      <c r="A44">
        <v>43</v>
      </c>
      <c r="B44">
        <v>3</v>
      </c>
      <c r="C44" t="s">
        <v>724</v>
      </c>
      <c r="D44" t="s">
        <v>947</v>
      </c>
      <c r="E44"/>
    </row>
    <row r="45" spans="1:5" x14ac:dyDescent="0.3">
      <c r="A45">
        <v>44</v>
      </c>
      <c r="B45">
        <v>3</v>
      </c>
      <c r="C45" t="s">
        <v>724</v>
      </c>
      <c r="D45" t="s">
        <v>948</v>
      </c>
      <c r="E45"/>
    </row>
    <row r="46" spans="1:5" x14ac:dyDescent="0.3">
      <c r="A46">
        <v>45</v>
      </c>
      <c r="B46">
        <v>2</v>
      </c>
      <c r="C46" t="s">
        <v>1336</v>
      </c>
      <c r="D46" t="s">
        <v>949</v>
      </c>
      <c r="E46"/>
    </row>
    <row r="47" spans="1:5" x14ac:dyDescent="0.3">
      <c r="A47">
        <v>46</v>
      </c>
      <c r="B47">
        <v>2</v>
      </c>
      <c r="C47" t="s">
        <v>728</v>
      </c>
      <c r="D47" t="s">
        <v>950</v>
      </c>
      <c r="E47"/>
    </row>
    <row r="48" spans="1:5" x14ac:dyDescent="0.3">
      <c r="A48">
        <v>47</v>
      </c>
      <c r="B48">
        <v>2</v>
      </c>
      <c r="C48" t="s">
        <v>729</v>
      </c>
      <c r="D48" t="s">
        <v>951</v>
      </c>
      <c r="E48"/>
    </row>
    <row r="49" spans="1:5" x14ac:dyDescent="0.3">
      <c r="A49">
        <v>48</v>
      </c>
      <c r="B49">
        <v>3</v>
      </c>
      <c r="C49" t="s">
        <v>727</v>
      </c>
      <c r="D49" t="s">
        <v>952</v>
      </c>
      <c r="E49"/>
    </row>
    <row r="50" spans="1:5" x14ac:dyDescent="0.3">
      <c r="A50">
        <v>49</v>
      </c>
      <c r="B50">
        <v>3</v>
      </c>
      <c r="C50" t="s">
        <v>727</v>
      </c>
      <c r="D50" t="s">
        <v>953</v>
      </c>
      <c r="E50"/>
    </row>
    <row r="51" spans="1:5" x14ac:dyDescent="0.3">
      <c r="A51">
        <v>50</v>
      </c>
      <c r="B51">
        <v>2</v>
      </c>
      <c r="C51" t="s">
        <v>730</v>
      </c>
      <c r="D51" t="s">
        <v>954</v>
      </c>
      <c r="E51"/>
    </row>
    <row r="52" spans="1:5" x14ac:dyDescent="0.3">
      <c r="A52">
        <v>51</v>
      </c>
      <c r="B52">
        <v>2</v>
      </c>
      <c r="C52" t="s">
        <v>731</v>
      </c>
      <c r="D52" t="s">
        <v>955</v>
      </c>
      <c r="E52"/>
    </row>
    <row r="53" spans="1:5" x14ac:dyDescent="0.3">
      <c r="A53">
        <v>52</v>
      </c>
      <c r="B53">
        <v>2</v>
      </c>
      <c r="C53"/>
      <c r="D53" t="s">
        <v>956</v>
      </c>
      <c r="E53"/>
    </row>
    <row r="54" spans="1:5" x14ac:dyDescent="0.3">
      <c r="A54">
        <v>53</v>
      </c>
      <c r="B54">
        <v>3</v>
      </c>
      <c r="C54" t="s">
        <v>724</v>
      </c>
      <c r="D54" t="s">
        <v>957</v>
      </c>
      <c r="E54"/>
    </row>
    <row r="55" spans="1:5" x14ac:dyDescent="0.3">
      <c r="A55">
        <v>54</v>
      </c>
      <c r="B55">
        <v>1</v>
      </c>
      <c r="C55"/>
      <c r="D55" t="s">
        <v>958</v>
      </c>
      <c r="E55"/>
    </row>
    <row r="56" spans="1:5" x14ac:dyDescent="0.3">
      <c r="A56">
        <v>55</v>
      </c>
      <c r="B56">
        <v>3</v>
      </c>
      <c r="C56" t="s">
        <v>724</v>
      </c>
      <c r="D56" t="s">
        <v>959</v>
      </c>
      <c r="E56"/>
    </row>
    <row r="57" spans="1:5" x14ac:dyDescent="0.3">
      <c r="A57">
        <v>56</v>
      </c>
      <c r="B57">
        <v>3</v>
      </c>
      <c r="C57" t="s">
        <v>724</v>
      </c>
      <c r="D57" t="s">
        <v>960</v>
      </c>
      <c r="E57"/>
    </row>
    <row r="58" spans="1:5" x14ac:dyDescent="0.3">
      <c r="A58">
        <v>57</v>
      </c>
      <c r="B58">
        <v>3</v>
      </c>
      <c r="C58" t="s">
        <v>724</v>
      </c>
      <c r="D58" t="s">
        <v>961</v>
      </c>
      <c r="E58"/>
    </row>
    <row r="59" spans="1:5" x14ac:dyDescent="0.3">
      <c r="A59">
        <v>58</v>
      </c>
      <c r="B59">
        <v>1</v>
      </c>
      <c r="C59"/>
      <c r="D59" t="s">
        <v>962</v>
      </c>
      <c r="E59"/>
    </row>
    <row r="60" spans="1:5" x14ac:dyDescent="0.3">
      <c r="A60">
        <v>59</v>
      </c>
      <c r="B60">
        <v>2</v>
      </c>
      <c r="C60" t="s">
        <v>1336</v>
      </c>
      <c r="D60" t="s">
        <v>963</v>
      </c>
      <c r="E60"/>
    </row>
    <row r="61" spans="1:5" x14ac:dyDescent="0.3">
      <c r="A61">
        <v>60</v>
      </c>
      <c r="B61">
        <v>1</v>
      </c>
      <c r="C61"/>
      <c r="D61" t="s">
        <v>964</v>
      </c>
      <c r="E61"/>
    </row>
    <row r="62" spans="1:5" x14ac:dyDescent="0.3">
      <c r="A62">
        <v>61</v>
      </c>
      <c r="B62">
        <v>3</v>
      </c>
      <c r="C62" t="s">
        <v>727</v>
      </c>
      <c r="D62" t="s">
        <v>965</v>
      </c>
      <c r="E62"/>
    </row>
    <row r="63" spans="1:5" x14ac:dyDescent="0.3">
      <c r="A63">
        <v>62</v>
      </c>
      <c r="B63">
        <v>3</v>
      </c>
      <c r="C63" t="s">
        <v>724</v>
      </c>
      <c r="D63" t="s">
        <v>966</v>
      </c>
      <c r="E63"/>
    </row>
    <row r="64" spans="1:5" x14ac:dyDescent="0.3">
      <c r="A64">
        <v>63</v>
      </c>
      <c r="B64">
        <v>1</v>
      </c>
      <c r="C64"/>
      <c r="D64" t="s">
        <v>967</v>
      </c>
      <c r="E64"/>
    </row>
    <row r="65" spans="1:5" x14ac:dyDescent="0.3">
      <c r="A65">
        <v>64</v>
      </c>
      <c r="B65">
        <v>1</v>
      </c>
      <c r="C65"/>
      <c r="D65" t="s">
        <v>968</v>
      </c>
      <c r="E65"/>
    </row>
    <row r="66" spans="1:5" x14ac:dyDescent="0.3">
      <c r="A66">
        <v>65</v>
      </c>
      <c r="B66">
        <v>3</v>
      </c>
      <c r="C66" t="s">
        <v>724</v>
      </c>
      <c r="D66" t="s">
        <v>969</v>
      </c>
      <c r="E66"/>
    </row>
    <row r="67" spans="1:5" x14ac:dyDescent="0.3">
      <c r="A67">
        <v>66</v>
      </c>
      <c r="B67">
        <v>3</v>
      </c>
      <c r="C67" t="s">
        <v>724</v>
      </c>
      <c r="D67" t="s">
        <v>732</v>
      </c>
      <c r="E67"/>
    </row>
    <row r="68" spans="1:5" x14ac:dyDescent="0.3">
      <c r="A68">
        <v>67</v>
      </c>
      <c r="B68">
        <v>3</v>
      </c>
      <c r="C68" t="s">
        <v>724</v>
      </c>
      <c r="D68" t="s">
        <v>733</v>
      </c>
      <c r="E68"/>
    </row>
    <row r="69" spans="1:5" x14ac:dyDescent="0.3">
      <c r="A69">
        <v>68</v>
      </c>
      <c r="B69">
        <v>3</v>
      </c>
      <c r="C69" t="s">
        <v>727</v>
      </c>
      <c r="D69" t="s">
        <v>970</v>
      </c>
      <c r="E69"/>
    </row>
    <row r="70" spans="1:5" x14ac:dyDescent="0.3">
      <c r="A70">
        <v>69</v>
      </c>
      <c r="B70">
        <v>3</v>
      </c>
      <c r="C70" t="s">
        <v>724</v>
      </c>
      <c r="D70" t="s">
        <v>971</v>
      </c>
      <c r="E70"/>
    </row>
    <row r="71" spans="1:5" x14ac:dyDescent="0.3">
      <c r="A71">
        <v>70</v>
      </c>
      <c r="B71">
        <v>1</v>
      </c>
      <c r="C71"/>
      <c r="D71" t="s">
        <v>972</v>
      </c>
      <c r="E71"/>
    </row>
    <row r="72" spans="1:5" x14ac:dyDescent="0.3">
      <c r="A72">
        <v>71</v>
      </c>
      <c r="B72">
        <v>1</v>
      </c>
      <c r="C72"/>
      <c r="D72" t="s">
        <v>973</v>
      </c>
      <c r="E72"/>
    </row>
    <row r="73" spans="1:5" x14ac:dyDescent="0.3">
      <c r="A73">
        <v>72</v>
      </c>
      <c r="B73">
        <v>1</v>
      </c>
      <c r="C73"/>
      <c r="D73" t="s">
        <v>974</v>
      </c>
      <c r="E73"/>
    </row>
    <row r="74" spans="1:5" x14ac:dyDescent="0.3">
      <c r="A74">
        <v>73</v>
      </c>
      <c r="B74">
        <v>1</v>
      </c>
      <c r="C74"/>
      <c r="D74" t="s">
        <v>975</v>
      </c>
      <c r="E74"/>
    </row>
    <row r="75" spans="1:5" x14ac:dyDescent="0.3">
      <c r="A75">
        <v>74</v>
      </c>
      <c r="B75">
        <v>1</v>
      </c>
      <c r="C75" t="s">
        <v>1336</v>
      </c>
      <c r="D75" t="s">
        <v>976</v>
      </c>
      <c r="E75"/>
    </row>
    <row r="76" spans="1:5" x14ac:dyDescent="0.3">
      <c r="A76">
        <v>75</v>
      </c>
      <c r="B76">
        <v>3</v>
      </c>
      <c r="C76" t="s">
        <v>727</v>
      </c>
      <c r="D76" t="s">
        <v>977</v>
      </c>
      <c r="E76"/>
    </row>
    <row r="77" spans="1:5" x14ac:dyDescent="0.3">
      <c r="A77">
        <v>76</v>
      </c>
      <c r="B77">
        <v>3</v>
      </c>
      <c r="C77" t="s">
        <v>724</v>
      </c>
      <c r="D77" t="s">
        <v>978</v>
      </c>
      <c r="E77"/>
    </row>
    <row r="78" spans="1:5" x14ac:dyDescent="0.3">
      <c r="A78">
        <v>77</v>
      </c>
      <c r="B78">
        <v>3</v>
      </c>
      <c r="C78" t="s">
        <v>724</v>
      </c>
      <c r="D78" t="s">
        <v>979</v>
      </c>
      <c r="E78"/>
    </row>
    <row r="79" spans="1:5" x14ac:dyDescent="0.3">
      <c r="A79">
        <v>78</v>
      </c>
      <c r="B79">
        <v>1</v>
      </c>
      <c r="C79"/>
      <c r="D79" t="s">
        <v>980</v>
      </c>
      <c r="E79"/>
    </row>
    <row r="80" spans="1:5" x14ac:dyDescent="0.3">
      <c r="A80">
        <v>79</v>
      </c>
      <c r="B80">
        <v>3</v>
      </c>
      <c r="C80" t="s">
        <v>724</v>
      </c>
      <c r="D80" t="s">
        <v>981</v>
      </c>
      <c r="E80"/>
    </row>
    <row r="81" spans="1:5" x14ac:dyDescent="0.3">
      <c r="A81">
        <v>80</v>
      </c>
      <c r="B81">
        <v>3</v>
      </c>
      <c r="C81" t="s">
        <v>1336</v>
      </c>
      <c r="D81" t="s">
        <v>982</v>
      </c>
      <c r="E81"/>
    </row>
    <row r="82" spans="1:5" x14ac:dyDescent="0.3">
      <c r="A82">
        <v>81</v>
      </c>
      <c r="B82">
        <v>3</v>
      </c>
      <c r="C82" t="s">
        <v>724</v>
      </c>
      <c r="D82" t="s">
        <v>983</v>
      </c>
      <c r="E82"/>
    </row>
    <row r="83" spans="1:5" x14ac:dyDescent="0.3">
      <c r="A83">
        <v>82</v>
      </c>
      <c r="B83">
        <v>2</v>
      </c>
      <c r="C83" t="s">
        <v>1336</v>
      </c>
      <c r="D83" t="s">
        <v>984</v>
      </c>
      <c r="E83"/>
    </row>
    <row r="84" spans="1:5" x14ac:dyDescent="0.3">
      <c r="A84">
        <v>83</v>
      </c>
      <c r="B84">
        <v>2</v>
      </c>
      <c r="C84" t="s">
        <v>1336</v>
      </c>
      <c r="D84" t="s">
        <v>985</v>
      </c>
      <c r="E84"/>
    </row>
    <row r="85" spans="1:5" x14ac:dyDescent="0.3">
      <c r="A85">
        <v>84</v>
      </c>
      <c r="B85">
        <v>2</v>
      </c>
      <c r="C85" t="s">
        <v>1336</v>
      </c>
      <c r="D85" t="s">
        <v>986</v>
      </c>
      <c r="E85"/>
    </row>
    <row r="86" spans="1:5" x14ac:dyDescent="0.3">
      <c r="A86">
        <v>85</v>
      </c>
      <c r="B86">
        <v>3</v>
      </c>
      <c r="C86" t="s">
        <v>724</v>
      </c>
      <c r="D86" t="s">
        <v>987</v>
      </c>
      <c r="E86"/>
    </row>
    <row r="87" spans="1:5" x14ac:dyDescent="0.3">
      <c r="A87">
        <v>86</v>
      </c>
      <c r="B87">
        <v>3</v>
      </c>
      <c r="C87" t="s">
        <v>724</v>
      </c>
      <c r="D87" t="s">
        <v>988</v>
      </c>
      <c r="E87"/>
    </row>
    <row r="88" spans="1:5" x14ac:dyDescent="0.3">
      <c r="A88">
        <v>87</v>
      </c>
      <c r="B88">
        <v>1</v>
      </c>
      <c r="C88"/>
      <c r="D88" t="s">
        <v>989</v>
      </c>
      <c r="E88"/>
    </row>
    <row r="89" spans="1:5" x14ac:dyDescent="0.3">
      <c r="A89">
        <v>88</v>
      </c>
      <c r="B89">
        <v>3</v>
      </c>
      <c r="C89" t="s">
        <v>727</v>
      </c>
      <c r="D89" t="s">
        <v>990</v>
      </c>
      <c r="E89"/>
    </row>
    <row r="90" spans="1:5" x14ac:dyDescent="0.3">
      <c r="A90">
        <v>89</v>
      </c>
      <c r="B90">
        <v>3</v>
      </c>
      <c r="C90" t="s">
        <v>724</v>
      </c>
      <c r="D90" t="s">
        <v>991</v>
      </c>
      <c r="E90"/>
    </row>
    <row r="91" spans="1:5" x14ac:dyDescent="0.3">
      <c r="A91">
        <v>90</v>
      </c>
      <c r="B91">
        <v>3</v>
      </c>
      <c r="C91" t="s">
        <v>724</v>
      </c>
      <c r="D91" t="s">
        <v>992</v>
      </c>
      <c r="E91"/>
    </row>
    <row r="92" spans="1:5" x14ac:dyDescent="0.3">
      <c r="A92">
        <v>91</v>
      </c>
      <c r="B92">
        <v>2</v>
      </c>
      <c r="C92" t="s">
        <v>734</v>
      </c>
      <c r="D92" t="s">
        <v>993</v>
      </c>
      <c r="E92"/>
    </row>
    <row r="93" spans="1:5" x14ac:dyDescent="0.3">
      <c r="A93">
        <v>92</v>
      </c>
      <c r="B93">
        <v>3</v>
      </c>
      <c r="C93" t="s">
        <v>724</v>
      </c>
      <c r="D93" t="s">
        <v>994</v>
      </c>
      <c r="E93"/>
    </row>
    <row r="94" spans="1:5" x14ac:dyDescent="0.3">
      <c r="A94">
        <v>93</v>
      </c>
      <c r="B94">
        <v>1</v>
      </c>
      <c r="C94"/>
      <c r="D94" t="s">
        <v>995</v>
      </c>
      <c r="E94"/>
    </row>
    <row r="95" spans="1:5" x14ac:dyDescent="0.3">
      <c r="A95">
        <v>94</v>
      </c>
      <c r="B95">
        <v>1</v>
      </c>
      <c r="C95"/>
      <c r="D95" t="s">
        <v>996</v>
      </c>
      <c r="E95"/>
    </row>
    <row r="96" spans="1:5" x14ac:dyDescent="0.3">
      <c r="A96">
        <v>95</v>
      </c>
      <c r="B96">
        <v>1</v>
      </c>
      <c r="C96"/>
      <c r="D96" t="s">
        <v>997</v>
      </c>
      <c r="E96"/>
    </row>
    <row r="97" spans="1:5" x14ac:dyDescent="0.3">
      <c r="A97">
        <v>96</v>
      </c>
      <c r="B97">
        <v>3</v>
      </c>
      <c r="C97" t="s">
        <v>724</v>
      </c>
      <c r="D97" t="s">
        <v>735</v>
      </c>
      <c r="E97"/>
    </row>
    <row r="98" spans="1:5" x14ac:dyDescent="0.3">
      <c r="A98">
        <v>97</v>
      </c>
      <c r="B98">
        <v>2</v>
      </c>
      <c r="C98" t="s">
        <v>1336</v>
      </c>
      <c r="D98" t="s">
        <v>998</v>
      </c>
      <c r="E98"/>
    </row>
    <row r="99" spans="1:5" x14ac:dyDescent="0.3">
      <c r="A99">
        <v>98</v>
      </c>
      <c r="B99">
        <v>2</v>
      </c>
      <c r="C99" t="s">
        <v>736</v>
      </c>
      <c r="D99" t="s">
        <v>999</v>
      </c>
      <c r="E99"/>
    </row>
    <row r="100" spans="1:5" x14ac:dyDescent="0.3">
      <c r="A100">
        <v>99</v>
      </c>
      <c r="B100">
        <v>2</v>
      </c>
      <c r="C100" t="s">
        <v>727</v>
      </c>
      <c r="D100" t="s">
        <v>1000</v>
      </c>
      <c r="E100"/>
    </row>
    <row r="101" spans="1:5" x14ac:dyDescent="0.3">
      <c r="A101">
        <v>100</v>
      </c>
      <c r="B101">
        <v>2</v>
      </c>
      <c r="C101" t="s">
        <v>1336</v>
      </c>
      <c r="D101" t="s">
        <v>1001</v>
      </c>
      <c r="E101"/>
    </row>
    <row r="102" spans="1:5" x14ac:dyDescent="0.3">
      <c r="A102">
        <v>101</v>
      </c>
      <c r="B102">
        <v>3</v>
      </c>
      <c r="C102" t="s">
        <v>724</v>
      </c>
      <c r="D102" t="s">
        <v>737</v>
      </c>
      <c r="E102"/>
    </row>
    <row r="103" spans="1:5" x14ac:dyDescent="0.3">
      <c r="A103">
        <v>102</v>
      </c>
      <c r="B103">
        <v>1</v>
      </c>
      <c r="C103"/>
      <c r="D103" t="s">
        <v>1002</v>
      </c>
      <c r="E103"/>
    </row>
    <row r="104" spans="1:5" x14ac:dyDescent="0.3">
      <c r="A104">
        <v>103</v>
      </c>
      <c r="B104">
        <v>1</v>
      </c>
      <c r="C104"/>
      <c r="D104" t="s">
        <v>1003</v>
      </c>
      <c r="E104"/>
    </row>
    <row r="105" spans="1:5" x14ac:dyDescent="0.3">
      <c r="A105">
        <v>104</v>
      </c>
      <c r="B105">
        <v>1</v>
      </c>
      <c r="C105"/>
      <c r="D105" t="s">
        <v>1004</v>
      </c>
      <c r="E105"/>
    </row>
    <row r="106" spans="1:5" x14ac:dyDescent="0.3">
      <c r="A106">
        <v>105</v>
      </c>
      <c r="B106">
        <v>1</v>
      </c>
      <c r="C106"/>
      <c r="D106" t="s">
        <v>1005</v>
      </c>
      <c r="E106"/>
    </row>
    <row r="107" spans="1:5" x14ac:dyDescent="0.3">
      <c r="A107">
        <v>106</v>
      </c>
      <c r="B107">
        <v>3</v>
      </c>
      <c r="C107" t="s">
        <v>724</v>
      </c>
      <c r="D107" t="s">
        <v>1006</v>
      </c>
      <c r="E107"/>
    </row>
    <row r="108" spans="1:5" x14ac:dyDescent="0.3">
      <c r="A108">
        <v>107</v>
      </c>
      <c r="B108">
        <v>1</v>
      </c>
      <c r="C108"/>
      <c r="D108" t="s">
        <v>1007</v>
      </c>
      <c r="E108"/>
    </row>
    <row r="109" spans="1:5" x14ac:dyDescent="0.3">
      <c r="A109">
        <v>108</v>
      </c>
      <c r="B109">
        <v>1</v>
      </c>
      <c r="C109"/>
      <c r="D109" t="s">
        <v>1008</v>
      </c>
      <c r="E109"/>
    </row>
    <row r="110" spans="1:5" x14ac:dyDescent="0.3">
      <c r="A110">
        <v>109</v>
      </c>
      <c r="B110">
        <v>3</v>
      </c>
      <c r="C110" t="s">
        <v>724</v>
      </c>
      <c r="D110" t="s">
        <v>1009</v>
      </c>
      <c r="E110"/>
    </row>
    <row r="111" spans="1:5" x14ac:dyDescent="0.3">
      <c r="A111">
        <v>110</v>
      </c>
      <c r="B111">
        <v>3</v>
      </c>
      <c r="C111" t="s">
        <v>724</v>
      </c>
      <c r="D111" t="s">
        <v>1010</v>
      </c>
      <c r="E111"/>
    </row>
    <row r="112" spans="1:5" x14ac:dyDescent="0.3">
      <c r="A112">
        <v>111</v>
      </c>
      <c r="B112">
        <v>2</v>
      </c>
      <c r="C112"/>
      <c r="D112" t="s">
        <v>1011</v>
      </c>
      <c r="E112"/>
    </row>
    <row r="113" spans="1:5" x14ac:dyDescent="0.3">
      <c r="A113">
        <v>112</v>
      </c>
      <c r="B113">
        <v>3</v>
      </c>
      <c r="C113" t="s">
        <v>724</v>
      </c>
      <c r="D113" t="s">
        <v>1012</v>
      </c>
      <c r="E113"/>
    </row>
    <row r="114" spans="1:5" x14ac:dyDescent="0.3">
      <c r="A114">
        <v>113</v>
      </c>
      <c r="B114">
        <v>3</v>
      </c>
      <c r="C114" t="s">
        <v>724</v>
      </c>
      <c r="D114" t="s">
        <v>1013</v>
      </c>
      <c r="E114"/>
    </row>
    <row r="115" spans="1:5" x14ac:dyDescent="0.3">
      <c r="A115">
        <v>114</v>
      </c>
      <c r="B115">
        <v>3</v>
      </c>
      <c r="C115" t="s">
        <v>724</v>
      </c>
      <c r="D115" t="s">
        <v>1014</v>
      </c>
      <c r="E115"/>
    </row>
    <row r="116" spans="1:5" x14ac:dyDescent="0.3">
      <c r="A116">
        <v>115</v>
      </c>
      <c r="B116">
        <v>3</v>
      </c>
      <c r="C116" t="s">
        <v>724</v>
      </c>
      <c r="D116" t="s">
        <v>1015</v>
      </c>
      <c r="E116"/>
    </row>
    <row r="117" spans="1:5" x14ac:dyDescent="0.3">
      <c r="A117">
        <v>116</v>
      </c>
      <c r="B117">
        <v>2</v>
      </c>
      <c r="C117"/>
      <c r="D117" t="s">
        <v>1016</v>
      </c>
      <c r="E117"/>
    </row>
    <row r="118" spans="1:5" x14ac:dyDescent="0.3">
      <c r="A118">
        <v>117</v>
      </c>
      <c r="B118">
        <v>3</v>
      </c>
      <c r="C118" t="s">
        <v>724</v>
      </c>
      <c r="D118" t="s">
        <v>1017</v>
      </c>
      <c r="E118"/>
    </row>
    <row r="119" spans="1:5" x14ac:dyDescent="0.3">
      <c r="A119">
        <v>118</v>
      </c>
      <c r="B119">
        <v>3</v>
      </c>
      <c r="C119" t="s">
        <v>724</v>
      </c>
      <c r="D119" t="s">
        <v>1018</v>
      </c>
      <c r="E119"/>
    </row>
    <row r="120" spans="1:5" x14ac:dyDescent="0.3">
      <c r="A120">
        <v>119</v>
      </c>
      <c r="B120">
        <v>1</v>
      </c>
      <c r="C120"/>
      <c r="D120" t="s">
        <v>1019</v>
      </c>
      <c r="E120"/>
    </row>
    <row r="121" spans="1:5" x14ac:dyDescent="0.3">
      <c r="A121">
        <v>120</v>
      </c>
      <c r="B121">
        <v>1</v>
      </c>
      <c r="C121"/>
      <c r="D121" t="s">
        <v>1020</v>
      </c>
      <c r="E121"/>
    </row>
    <row r="122" spans="1:5" x14ac:dyDescent="0.3">
      <c r="A122">
        <v>121</v>
      </c>
      <c r="B122">
        <v>3</v>
      </c>
      <c r="C122" t="s">
        <v>724</v>
      </c>
      <c r="D122" t="s">
        <v>1021</v>
      </c>
      <c r="E122"/>
    </row>
    <row r="123" spans="1:5" x14ac:dyDescent="0.3">
      <c r="A123">
        <v>122</v>
      </c>
      <c r="B123">
        <v>2</v>
      </c>
      <c r="C123" t="s">
        <v>738</v>
      </c>
      <c r="D123" t="s">
        <v>1022</v>
      </c>
      <c r="E123"/>
    </row>
    <row r="124" spans="1:5" x14ac:dyDescent="0.3">
      <c r="A124">
        <v>123</v>
      </c>
      <c r="B124">
        <v>3</v>
      </c>
      <c r="C124" t="s">
        <v>724</v>
      </c>
      <c r="D124" t="s">
        <v>1023</v>
      </c>
      <c r="E124"/>
    </row>
    <row r="125" spans="1:5" x14ac:dyDescent="0.3">
      <c r="A125">
        <v>124</v>
      </c>
      <c r="B125">
        <v>1</v>
      </c>
      <c r="C125"/>
      <c r="D125" t="s">
        <v>1024</v>
      </c>
      <c r="E125"/>
    </row>
    <row r="126" spans="1:5" x14ac:dyDescent="0.3">
      <c r="A126">
        <v>125</v>
      </c>
      <c r="B126">
        <v>3</v>
      </c>
      <c r="C126" t="s">
        <v>724</v>
      </c>
      <c r="D126" t="s">
        <v>1025</v>
      </c>
      <c r="E126"/>
    </row>
    <row r="127" spans="1:5" x14ac:dyDescent="0.3">
      <c r="A127">
        <v>126</v>
      </c>
      <c r="B127">
        <v>2</v>
      </c>
      <c r="C127" t="s">
        <v>1336</v>
      </c>
      <c r="D127" t="s">
        <v>1026</v>
      </c>
      <c r="E127"/>
    </row>
    <row r="128" spans="1:5" x14ac:dyDescent="0.3">
      <c r="A128">
        <v>127</v>
      </c>
      <c r="B128">
        <v>1</v>
      </c>
      <c r="C128"/>
      <c r="D128" t="s">
        <v>1027</v>
      </c>
      <c r="E128"/>
    </row>
    <row r="129" spans="1:5" x14ac:dyDescent="0.3">
      <c r="A129">
        <v>128</v>
      </c>
      <c r="B129">
        <v>2</v>
      </c>
      <c r="C129" t="s">
        <v>739</v>
      </c>
      <c r="D129" t="s">
        <v>1028</v>
      </c>
      <c r="E129"/>
    </row>
    <row r="130" spans="1:5" x14ac:dyDescent="0.3">
      <c r="A130">
        <v>129</v>
      </c>
      <c r="B130">
        <v>2</v>
      </c>
      <c r="C130" t="s">
        <v>740</v>
      </c>
      <c r="D130" t="s">
        <v>1029</v>
      </c>
      <c r="E130"/>
    </row>
    <row r="131" spans="1:5" x14ac:dyDescent="0.3">
      <c r="A131">
        <v>130</v>
      </c>
      <c r="B131">
        <v>2</v>
      </c>
      <c r="C131" t="s">
        <v>741</v>
      </c>
      <c r="D131" t="s">
        <v>1030</v>
      </c>
      <c r="E131"/>
    </row>
    <row r="132" spans="1:5" x14ac:dyDescent="0.3">
      <c r="A132">
        <v>131</v>
      </c>
      <c r="B132">
        <v>1</v>
      </c>
      <c r="C132" t="s">
        <v>742</v>
      </c>
      <c r="D132" t="s">
        <v>1031</v>
      </c>
      <c r="E132"/>
    </row>
    <row r="133" spans="1:5" x14ac:dyDescent="0.3">
      <c r="A133">
        <v>132</v>
      </c>
      <c r="B133">
        <v>1</v>
      </c>
      <c r="C133" t="s">
        <v>743</v>
      </c>
      <c r="D133" t="s">
        <v>1032</v>
      </c>
      <c r="E133"/>
    </row>
    <row r="134" spans="1:5" x14ac:dyDescent="0.3">
      <c r="A134">
        <v>133</v>
      </c>
      <c r="B134">
        <v>2</v>
      </c>
      <c r="C134" t="s">
        <v>727</v>
      </c>
      <c r="D134" t="s">
        <v>1033</v>
      </c>
      <c r="E134"/>
    </row>
    <row r="135" spans="1:5" x14ac:dyDescent="0.3">
      <c r="A135">
        <v>134</v>
      </c>
      <c r="B135">
        <v>2</v>
      </c>
      <c r="C135" t="s">
        <v>727</v>
      </c>
      <c r="D135" t="s">
        <v>1034</v>
      </c>
      <c r="E135"/>
    </row>
    <row r="136" spans="1:5" x14ac:dyDescent="0.3">
      <c r="A136">
        <v>135</v>
      </c>
      <c r="B136">
        <v>3</v>
      </c>
      <c r="C136" t="s">
        <v>724</v>
      </c>
      <c r="D136" t="s">
        <v>1035</v>
      </c>
      <c r="E136"/>
    </row>
    <row r="137" spans="1:5" x14ac:dyDescent="0.3">
      <c r="A137">
        <v>136</v>
      </c>
      <c r="B137">
        <v>3</v>
      </c>
      <c r="C137" t="s">
        <v>744</v>
      </c>
      <c r="D137" t="s">
        <v>745</v>
      </c>
      <c r="E137"/>
    </row>
    <row r="138" spans="1:5" x14ac:dyDescent="0.3">
      <c r="A138">
        <v>137</v>
      </c>
      <c r="B138">
        <v>1</v>
      </c>
      <c r="C138"/>
      <c r="D138" t="s">
        <v>1036</v>
      </c>
      <c r="E138"/>
    </row>
    <row r="139" spans="1:5" x14ac:dyDescent="0.3">
      <c r="A139">
        <v>138</v>
      </c>
      <c r="B139">
        <v>1</v>
      </c>
      <c r="C139"/>
      <c r="D139" t="s">
        <v>1037</v>
      </c>
      <c r="E139"/>
    </row>
    <row r="140" spans="1:5" x14ac:dyDescent="0.3">
      <c r="A140">
        <v>139</v>
      </c>
      <c r="B140">
        <v>1</v>
      </c>
      <c r="C140"/>
      <c r="D140" t="s">
        <v>1038</v>
      </c>
      <c r="E140"/>
    </row>
    <row r="141" spans="1:5" x14ac:dyDescent="0.3">
      <c r="A141">
        <v>140</v>
      </c>
      <c r="B141">
        <v>2</v>
      </c>
      <c r="C141"/>
      <c r="D141" t="s">
        <v>1039</v>
      </c>
      <c r="E141"/>
    </row>
    <row r="142" spans="1:5" x14ac:dyDescent="0.3">
      <c r="A142">
        <v>141</v>
      </c>
      <c r="B142">
        <v>2</v>
      </c>
      <c r="C142"/>
      <c r="D142" t="s">
        <v>1040</v>
      </c>
      <c r="E142"/>
    </row>
    <row r="143" spans="1:5" x14ac:dyDescent="0.3">
      <c r="A143">
        <v>142</v>
      </c>
      <c r="B143">
        <v>3</v>
      </c>
      <c r="C143"/>
      <c r="D143" t="s">
        <v>1041</v>
      </c>
      <c r="E143"/>
    </row>
    <row r="144" spans="1:5" x14ac:dyDescent="0.3">
      <c r="A144">
        <v>143</v>
      </c>
      <c r="B144">
        <v>3</v>
      </c>
      <c r="C144" t="s">
        <v>724</v>
      </c>
      <c r="D144" t="s">
        <v>1042</v>
      </c>
      <c r="E144"/>
    </row>
    <row r="145" spans="1:5" x14ac:dyDescent="0.3">
      <c r="A145">
        <v>144</v>
      </c>
      <c r="B145">
        <v>2</v>
      </c>
      <c r="C145" t="s">
        <v>746</v>
      </c>
      <c r="D145" t="s">
        <v>1043</v>
      </c>
      <c r="E145"/>
    </row>
    <row r="146" spans="1:5" x14ac:dyDescent="0.3">
      <c r="A146">
        <v>145</v>
      </c>
      <c r="B146">
        <v>2</v>
      </c>
      <c r="C146" t="s">
        <v>747</v>
      </c>
      <c r="D146" t="s">
        <v>1044</v>
      </c>
      <c r="E146"/>
    </row>
    <row r="147" spans="1:5" x14ac:dyDescent="0.3">
      <c r="A147">
        <v>146</v>
      </c>
      <c r="B147">
        <v>1</v>
      </c>
      <c r="C147"/>
      <c r="D147" t="s">
        <v>1045</v>
      </c>
      <c r="E147"/>
    </row>
    <row r="148" spans="1:5" x14ac:dyDescent="0.3">
      <c r="A148">
        <v>147</v>
      </c>
      <c r="B148">
        <v>2</v>
      </c>
      <c r="C148" t="s">
        <v>748</v>
      </c>
      <c r="D148" t="s">
        <v>1046</v>
      </c>
      <c r="E148"/>
    </row>
    <row r="149" spans="1:5" x14ac:dyDescent="0.3">
      <c r="A149">
        <v>148</v>
      </c>
      <c r="B149">
        <v>1</v>
      </c>
      <c r="C149"/>
      <c r="D149" t="s">
        <v>1047</v>
      </c>
      <c r="E149"/>
    </row>
    <row r="150" spans="1:5" x14ac:dyDescent="0.3">
      <c r="A150">
        <v>149</v>
      </c>
      <c r="B150">
        <v>3</v>
      </c>
      <c r="C150" t="s">
        <v>724</v>
      </c>
      <c r="D150" t="s">
        <v>1048</v>
      </c>
      <c r="E150"/>
    </row>
    <row r="151" spans="1:5" x14ac:dyDescent="0.3">
      <c r="A151">
        <v>150</v>
      </c>
      <c r="B151">
        <v>3</v>
      </c>
      <c r="C151" t="s">
        <v>724</v>
      </c>
      <c r="D151" t="s">
        <v>1049</v>
      </c>
      <c r="E151"/>
    </row>
    <row r="152" spans="1:5" x14ac:dyDescent="0.3">
      <c r="A152">
        <v>151</v>
      </c>
      <c r="B152">
        <v>3</v>
      </c>
      <c r="C152" t="s">
        <v>724</v>
      </c>
      <c r="D152" t="s">
        <v>1050</v>
      </c>
      <c r="E152"/>
    </row>
    <row r="153" spans="1:5" x14ac:dyDescent="0.3">
      <c r="A153">
        <v>152</v>
      </c>
      <c r="B153">
        <v>1</v>
      </c>
      <c r="C153"/>
      <c r="D153" t="s">
        <v>1051</v>
      </c>
      <c r="E153"/>
    </row>
    <row r="154" spans="1:5" x14ac:dyDescent="0.3">
      <c r="A154">
        <v>153</v>
      </c>
      <c r="B154">
        <v>3</v>
      </c>
      <c r="C154" t="s">
        <v>724</v>
      </c>
      <c r="D154" t="s">
        <v>1052</v>
      </c>
      <c r="E154"/>
    </row>
    <row r="155" spans="1:5" x14ac:dyDescent="0.3">
      <c r="A155">
        <v>154</v>
      </c>
      <c r="B155">
        <v>2</v>
      </c>
      <c r="C155" t="s">
        <v>1335</v>
      </c>
      <c r="D155" t="s">
        <v>1053</v>
      </c>
      <c r="E155"/>
    </row>
    <row r="156" spans="1:5" x14ac:dyDescent="0.3">
      <c r="A156">
        <v>155</v>
      </c>
      <c r="B156">
        <v>3</v>
      </c>
      <c r="C156" t="s">
        <v>724</v>
      </c>
      <c r="D156" t="s">
        <v>749</v>
      </c>
      <c r="E156"/>
    </row>
    <row r="157" spans="1:5" x14ac:dyDescent="0.3">
      <c r="A157">
        <v>156</v>
      </c>
      <c r="B157">
        <v>2</v>
      </c>
      <c r="C157" t="s">
        <v>724</v>
      </c>
      <c r="D157" t="s">
        <v>1054</v>
      </c>
      <c r="E157"/>
    </row>
    <row r="158" spans="1:5" x14ac:dyDescent="0.3">
      <c r="A158">
        <v>157</v>
      </c>
      <c r="B158">
        <v>3</v>
      </c>
      <c r="C158" t="s">
        <v>724</v>
      </c>
      <c r="D158" t="s">
        <v>1055</v>
      </c>
      <c r="E158"/>
    </row>
    <row r="159" spans="1:5" x14ac:dyDescent="0.3">
      <c r="A159">
        <v>158</v>
      </c>
      <c r="B159">
        <v>1</v>
      </c>
      <c r="C159"/>
      <c r="D159" t="s">
        <v>1056</v>
      </c>
      <c r="E159"/>
    </row>
    <row r="160" spans="1:5" x14ac:dyDescent="0.3">
      <c r="A160">
        <v>159</v>
      </c>
      <c r="B160">
        <v>3</v>
      </c>
      <c r="C160" t="s">
        <v>724</v>
      </c>
      <c r="D160" t="s">
        <v>1057</v>
      </c>
      <c r="E160"/>
    </row>
    <row r="161" spans="1:5" x14ac:dyDescent="0.3">
      <c r="A161">
        <v>160</v>
      </c>
      <c r="B161">
        <v>3</v>
      </c>
      <c r="C161" t="s">
        <v>724</v>
      </c>
      <c r="D161" t="s">
        <v>1058</v>
      </c>
      <c r="E161"/>
    </row>
    <row r="162" spans="1:5" x14ac:dyDescent="0.3">
      <c r="A162">
        <v>161</v>
      </c>
      <c r="B162">
        <v>2</v>
      </c>
      <c r="C162" t="s">
        <v>1335</v>
      </c>
      <c r="D162" t="s">
        <v>1059</v>
      </c>
      <c r="E162"/>
    </row>
    <row r="163" spans="1:5" x14ac:dyDescent="0.3">
      <c r="A163">
        <v>162</v>
      </c>
      <c r="B163">
        <v>3</v>
      </c>
      <c r="C163" t="s">
        <v>724</v>
      </c>
      <c r="D163" t="s">
        <v>1060</v>
      </c>
      <c r="E163"/>
    </row>
    <row r="164" spans="1:5" x14ac:dyDescent="0.3">
      <c r="A164">
        <v>163</v>
      </c>
      <c r="B164">
        <v>2</v>
      </c>
      <c r="C164" t="s">
        <v>1335</v>
      </c>
      <c r="D164" t="s">
        <v>1061</v>
      </c>
      <c r="E164"/>
    </row>
    <row r="165" spans="1:5" x14ac:dyDescent="0.3">
      <c r="A165">
        <v>164</v>
      </c>
      <c r="B165">
        <v>2</v>
      </c>
      <c r="C165" t="s">
        <v>1335</v>
      </c>
      <c r="D165" t="s">
        <v>1062</v>
      </c>
      <c r="E165"/>
    </row>
    <row r="166" spans="1:5" x14ac:dyDescent="0.3">
      <c r="A166">
        <v>165</v>
      </c>
      <c r="B166">
        <v>2</v>
      </c>
      <c r="C166" t="s">
        <v>1335</v>
      </c>
      <c r="D166" t="s">
        <v>1063</v>
      </c>
      <c r="E166"/>
    </row>
    <row r="167" spans="1:5" x14ac:dyDescent="0.3">
      <c r="A167">
        <v>166</v>
      </c>
      <c r="B167">
        <v>3</v>
      </c>
      <c r="C167" t="s">
        <v>724</v>
      </c>
      <c r="D167" t="s">
        <v>1064</v>
      </c>
      <c r="E167"/>
    </row>
    <row r="168" spans="1:5" x14ac:dyDescent="0.3">
      <c r="A168">
        <v>167</v>
      </c>
      <c r="B168">
        <v>2</v>
      </c>
      <c r="C168" t="s">
        <v>750</v>
      </c>
      <c r="D168" t="s">
        <v>1065</v>
      </c>
      <c r="E168"/>
    </row>
    <row r="169" spans="1:5" x14ac:dyDescent="0.3">
      <c r="A169">
        <v>168</v>
      </c>
      <c r="B169">
        <v>2</v>
      </c>
      <c r="C169" t="s">
        <v>751</v>
      </c>
      <c r="D169" t="s">
        <v>1066</v>
      </c>
      <c r="E169"/>
    </row>
    <row r="170" spans="1:5" x14ac:dyDescent="0.3">
      <c r="A170">
        <v>169</v>
      </c>
      <c r="B170">
        <v>1</v>
      </c>
      <c r="C170"/>
      <c r="D170" t="s">
        <v>394</v>
      </c>
      <c r="E170"/>
    </row>
    <row r="171" spans="1:5" x14ac:dyDescent="0.3">
      <c r="A171">
        <v>170</v>
      </c>
      <c r="B171">
        <v>1</v>
      </c>
      <c r="C171"/>
      <c r="D171" t="s">
        <v>1067</v>
      </c>
      <c r="E171"/>
    </row>
    <row r="172" spans="1:5" x14ac:dyDescent="0.3">
      <c r="A172">
        <v>171</v>
      </c>
      <c r="B172">
        <v>3</v>
      </c>
      <c r="C172" t="s">
        <v>724</v>
      </c>
      <c r="D172" t="s">
        <v>1068</v>
      </c>
      <c r="E172"/>
    </row>
    <row r="173" spans="1:5" x14ac:dyDescent="0.3">
      <c r="A173">
        <v>172</v>
      </c>
      <c r="B173">
        <v>1</v>
      </c>
      <c r="C173"/>
      <c r="D173" t="s">
        <v>1069</v>
      </c>
      <c r="E173"/>
    </row>
    <row r="174" spans="1:5" x14ac:dyDescent="0.3">
      <c r="A174">
        <v>173</v>
      </c>
      <c r="B174">
        <v>1</v>
      </c>
      <c r="C174"/>
      <c r="D174" t="s">
        <v>1070</v>
      </c>
      <c r="E174"/>
    </row>
    <row r="175" spans="1:5" x14ac:dyDescent="0.3">
      <c r="A175">
        <v>174</v>
      </c>
      <c r="B175">
        <v>1</v>
      </c>
      <c r="C175"/>
      <c r="D175" t="s">
        <v>1071</v>
      </c>
      <c r="E175"/>
    </row>
    <row r="176" spans="1:5" x14ac:dyDescent="0.3">
      <c r="A176">
        <v>175</v>
      </c>
      <c r="B176">
        <v>1</v>
      </c>
      <c r="C176"/>
      <c r="D176" t="s">
        <v>1072</v>
      </c>
      <c r="E176"/>
    </row>
    <row r="177" spans="1:5" x14ac:dyDescent="0.3">
      <c r="A177">
        <v>176</v>
      </c>
      <c r="B177">
        <v>2</v>
      </c>
      <c r="C177" t="s">
        <v>752</v>
      </c>
      <c r="D177" t="s">
        <v>1073</v>
      </c>
      <c r="E177"/>
    </row>
    <row r="178" spans="1:5" x14ac:dyDescent="0.3">
      <c r="A178">
        <v>177</v>
      </c>
      <c r="B178">
        <v>3</v>
      </c>
      <c r="C178" t="s">
        <v>724</v>
      </c>
      <c r="D178" t="s">
        <v>1074</v>
      </c>
      <c r="E178"/>
    </row>
    <row r="179" spans="1:5" x14ac:dyDescent="0.3">
      <c r="A179">
        <v>178</v>
      </c>
      <c r="B179">
        <v>1</v>
      </c>
      <c r="C179"/>
      <c r="D179" t="s">
        <v>1075</v>
      </c>
      <c r="E179"/>
    </row>
    <row r="180" spans="1:5" x14ac:dyDescent="0.3">
      <c r="A180">
        <v>179</v>
      </c>
      <c r="B180">
        <v>1</v>
      </c>
      <c r="C180"/>
      <c r="D180" t="s">
        <v>1076</v>
      </c>
      <c r="E180"/>
    </row>
    <row r="181" spans="1:5" x14ac:dyDescent="0.3">
      <c r="A181">
        <v>180</v>
      </c>
      <c r="B181">
        <v>1</v>
      </c>
      <c r="C181"/>
      <c r="D181" t="s">
        <v>1077</v>
      </c>
      <c r="E181"/>
    </row>
    <row r="182" spans="1:5" x14ac:dyDescent="0.3">
      <c r="A182">
        <v>181</v>
      </c>
      <c r="B182">
        <v>3</v>
      </c>
      <c r="C182" t="s">
        <v>753</v>
      </c>
      <c r="D182" t="s">
        <v>1078</v>
      </c>
      <c r="E182"/>
    </row>
    <row r="183" spans="1:5" x14ac:dyDescent="0.3">
      <c r="A183">
        <v>182</v>
      </c>
      <c r="B183">
        <v>3</v>
      </c>
      <c r="C183" t="s">
        <v>724</v>
      </c>
      <c r="D183" t="s">
        <v>1079</v>
      </c>
      <c r="E183"/>
    </row>
    <row r="184" spans="1:5" x14ac:dyDescent="0.3">
      <c r="A184">
        <v>183</v>
      </c>
      <c r="B184">
        <v>1</v>
      </c>
      <c r="C184"/>
      <c r="D184" t="s">
        <v>1080</v>
      </c>
      <c r="E184"/>
    </row>
    <row r="185" spans="1:5" x14ac:dyDescent="0.3">
      <c r="A185">
        <v>184</v>
      </c>
      <c r="B185">
        <v>3</v>
      </c>
      <c r="C185" t="s">
        <v>724</v>
      </c>
      <c r="D185" t="s">
        <v>1081</v>
      </c>
      <c r="E185"/>
    </row>
    <row r="186" spans="1:5" x14ac:dyDescent="0.3">
      <c r="A186">
        <v>185</v>
      </c>
      <c r="B186">
        <v>1</v>
      </c>
      <c r="C186"/>
      <c r="D186" t="s">
        <v>1082</v>
      </c>
      <c r="E186"/>
    </row>
    <row r="187" spans="1:5" x14ac:dyDescent="0.3">
      <c r="A187">
        <v>186</v>
      </c>
      <c r="B187">
        <v>2</v>
      </c>
      <c r="C187"/>
      <c r="D187" t="s">
        <v>1083</v>
      </c>
      <c r="E187"/>
    </row>
    <row r="188" spans="1:5" x14ac:dyDescent="0.3">
      <c r="A188">
        <v>187</v>
      </c>
      <c r="B188">
        <v>2</v>
      </c>
      <c r="C188"/>
      <c r="D188" t="s">
        <v>1084</v>
      </c>
      <c r="E188"/>
    </row>
    <row r="189" spans="1:5" x14ac:dyDescent="0.3">
      <c r="A189">
        <v>188</v>
      </c>
      <c r="B189">
        <v>2</v>
      </c>
      <c r="C189"/>
      <c r="D189" t="s">
        <v>1085</v>
      </c>
      <c r="E189"/>
    </row>
    <row r="190" spans="1:5" x14ac:dyDescent="0.3">
      <c r="A190">
        <v>189</v>
      </c>
      <c r="B190">
        <v>1</v>
      </c>
      <c r="C190"/>
      <c r="D190" t="s">
        <v>1086</v>
      </c>
      <c r="E190"/>
    </row>
    <row r="191" spans="1:5" x14ac:dyDescent="0.3">
      <c r="A191">
        <v>190</v>
      </c>
      <c r="B191">
        <v>1</v>
      </c>
      <c r="C191"/>
      <c r="D191" t="s">
        <v>1087</v>
      </c>
      <c r="E191"/>
    </row>
    <row r="192" spans="1:5" x14ac:dyDescent="0.3">
      <c r="A192">
        <v>191</v>
      </c>
      <c r="B192">
        <v>1</v>
      </c>
      <c r="C192"/>
      <c r="D192" t="s">
        <v>1088</v>
      </c>
      <c r="E192"/>
    </row>
    <row r="193" spans="1:5" x14ac:dyDescent="0.3">
      <c r="A193">
        <v>192</v>
      </c>
      <c r="B193">
        <v>3</v>
      </c>
      <c r="C193" t="s">
        <v>724</v>
      </c>
      <c r="D193" t="s">
        <v>1089</v>
      </c>
      <c r="E193"/>
    </row>
    <row r="194" spans="1:5" x14ac:dyDescent="0.3">
      <c r="A194">
        <v>193</v>
      </c>
      <c r="B194">
        <v>3</v>
      </c>
      <c r="C194" t="s">
        <v>724</v>
      </c>
      <c r="D194" t="s">
        <v>1090</v>
      </c>
      <c r="E194"/>
    </row>
    <row r="195" spans="1:5" x14ac:dyDescent="0.3">
      <c r="A195">
        <v>194</v>
      </c>
      <c r="B195">
        <v>1</v>
      </c>
      <c r="C195"/>
      <c r="D195" t="s">
        <v>1091</v>
      </c>
      <c r="E195"/>
    </row>
    <row r="196" spans="1:5" x14ac:dyDescent="0.3">
      <c r="A196">
        <v>195</v>
      </c>
      <c r="B196">
        <v>1</v>
      </c>
      <c r="C196"/>
      <c r="D196" t="s">
        <v>1092</v>
      </c>
      <c r="E196"/>
    </row>
    <row r="197" spans="1:5" x14ac:dyDescent="0.3">
      <c r="A197">
        <v>196</v>
      </c>
      <c r="B197">
        <v>3</v>
      </c>
      <c r="C197" t="s">
        <v>724</v>
      </c>
      <c r="D197" t="s">
        <v>1093</v>
      </c>
      <c r="E197"/>
    </row>
    <row r="198" spans="1:5" x14ac:dyDescent="0.3">
      <c r="A198">
        <v>197</v>
      </c>
      <c r="B198">
        <v>2</v>
      </c>
      <c r="C198"/>
      <c r="D198" t="s">
        <v>1094</v>
      </c>
      <c r="E198"/>
    </row>
    <row r="199" spans="1:5" x14ac:dyDescent="0.3">
      <c r="A199">
        <v>198</v>
      </c>
      <c r="B199">
        <v>1</v>
      </c>
      <c r="C199"/>
      <c r="D199" t="s">
        <v>1095</v>
      </c>
      <c r="E199"/>
    </row>
    <row r="200" spans="1:5" x14ac:dyDescent="0.3">
      <c r="A200">
        <v>199</v>
      </c>
      <c r="B200">
        <v>1</v>
      </c>
      <c r="C200"/>
      <c r="D200" t="s">
        <v>1096</v>
      </c>
      <c r="E200"/>
    </row>
    <row r="201" spans="1:5" x14ac:dyDescent="0.3">
      <c r="A201">
        <v>200</v>
      </c>
      <c r="B201">
        <v>3</v>
      </c>
      <c r="C201" t="s">
        <v>724</v>
      </c>
      <c r="D201" t="s">
        <v>754</v>
      </c>
      <c r="E201"/>
    </row>
    <row r="202" spans="1:5" x14ac:dyDescent="0.3">
      <c r="A202">
        <v>201</v>
      </c>
      <c r="B202">
        <v>3</v>
      </c>
      <c r="C202" t="s">
        <v>724</v>
      </c>
      <c r="D202" t="s">
        <v>1097</v>
      </c>
      <c r="E202"/>
    </row>
    <row r="203" spans="1:5" x14ac:dyDescent="0.3">
      <c r="A203">
        <v>202</v>
      </c>
      <c r="B203">
        <v>3</v>
      </c>
      <c r="C203" t="s">
        <v>755</v>
      </c>
      <c r="D203" t="s">
        <v>1098</v>
      </c>
      <c r="E203"/>
    </row>
    <row r="204" spans="1:5" x14ac:dyDescent="0.3">
      <c r="A204">
        <v>203</v>
      </c>
      <c r="B204">
        <v>3</v>
      </c>
      <c r="C204" t="s">
        <v>725</v>
      </c>
      <c r="D204" t="s">
        <v>1099</v>
      </c>
      <c r="E204"/>
    </row>
    <row r="205" spans="1:5" x14ac:dyDescent="0.3">
      <c r="A205">
        <v>204</v>
      </c>
      <c r="B205">
        <v>3</v>
      </c>
      <c r="C205" t="s">
        <v>724</v>
      </c>
      <c r="D205" t="s">
        <v>1100</v>
      </c>
      <c r="E205"/>
    </row>
    <row r="206" spans="1:5" x14ac:dyDescent="0.3">
      <c r="A206">
        <v>205</v>
      </c>
      <c r="B206">
        <v>2</v>
      </c>
      <c r="C206"/>
      <c r="D206" t="s">
        <v>1101</v>
      </c>
      <c r="E206"/>
    </row>
    <row r="207" spans="1:5" x14ac:dyDescent="0.3">
      <c r="A207">
        <v>206</v>
      </c>
      <c r="B207">
        <v>3</v>
      </c>
      <c r="C207" t="s">
        <v>724</v>
      </c>
      <c r="D207" t="s">
        <v>1102</v>
      </c>
      <c r="E207"/>
    </row>
    <row r="208" spans="1:5" x14ac:dyDescent="0.3">
      <c r="A208">
        <v>207</v>
      </c>
      <c r="B208">
        <v>3</v>
      </c>
      <c r="C208" t="s">
        <v>756</v>
      </c>
      <c r="D208" t="s">
        <v>1103</v>
      </c>
      <c r="E208"/>
    </row>
    <row r="209" spans="1:5" x14ac:dyDescent="0.3">
      <c r="A209">
        <v>208</v>
      </c>
      <c r="B209">
        <v>3</v>
      </c>
      <c r="C209" t="s">
        <v>724</v>
      </c>
      <c r="D209" t="s">
        <v>1104</v>
      </c>
      <c r="E209"/>
    </row>
    <row r="210" spans="1:5" x14ac:dyDescent="0.3">
      <c r="A210">
        <v>209</v>
      </c>
      <c r="B210">
        <v>3</v>
      </c>
      <c r="C210" t="s">
        <v>756</v>
      </c>
      <c r="D210" t="s">
        <v>1105</v>
      </c>
      <c r="E210"/>
    </row>
    <row r="211" spans="1:5" x14ac:dyDescent="0.3">
      <c r="A211">
        <v>210</v>
      </c>
      <c r="B211">
        <v>2</v>
      </c>
      <c r="C211"/>
      <c r="D211" t="s">
        <v>1106</v>
      </c>
      <c r="E211"/>
    </row>
    <row r="212" spans="1:5" x14ac:dyDescent="0.3">
      <c r="A212">
        <v>211</v>
      </c>
      <c r="B212">
        <v>3</v>
      </c>
      <c r="C212" t="s">
        <v>724</v>
      </c>
      <c r="D212" t="s">
        <v>1107</v>
      </c>
      <c r="E212"/>
    </row>
    <row r="213" spans="1:5" x14ac:dyDescent="0.3">
      <c r="A213">
        <v>212</v>
      </c>
      <c r="B213">
        <v>3</v>
      </c>
      <c r="C213" t="s">
        <v>724</v>
      </c>
      <c r="D213" t="s">
        <v>757</v>
      </c>
      <c r="E213"/>
    </row>
    <row r="214" spans="1:5" x14ac:dyDescent="0.3">
      <c r="A214">
        <v>213</v>
      </c>
      <c r="B214">
        <v>2</v>
      </c>
      <c r="C214"/>
      <c r="D214" t="s">
        <v>1108</v>
      </c>
      <c r="E214"/>
    </row>
    <row r="215" spans="1:5" x14ac:dyDescent="0.3">
      <c r="A215">
        <v>214</v>
      </c>
      <c r="B215">
        <v>3</v>
      </c>
      <c r="C215" t="s">
        <v>724</v>
      </c>
      <c r="D215" t="s">
        <v>758</v>
      </c>
      <c r="E215"/>
    </row>
    <row r="216" spans="1:5" x14ac:dyDescent="0.3">
      <c r="A216">
        <v>215</v>
      </c>
      <c r="B216">
        <v>1</v>
      </c>
      <c r="C216"/>
      <c r="D216" t="s">
        <v>1109</v>
      </c>
      <c r="E216"/>
    </row>
    <row r="217" spans="1:5" x14ac:dyDescent="0.3">
      <c r="A217">
        <v>216</v>
      </c>
      <c r="B217">
        <v>1</v>
      </c>
      <c r="C217"/>
      <c r="D217" t="s">
        <v>1110</v>
      </c>
      <c r="E217"/>
    </row>
    <row r="218" spans="1:5" x14ac:dyDescent="0.3">
      <c r="A218">
        <v>217</v>
      </c>
      <c r="B218">
        <v>3</v>
      </c>
      <c r="C218" t="s">
        <v>724</v>
      </c>
      <c r="D218" t="s">
        <v>1111</v>
      </c>
      <c r="E218"/>
    </row>
    <row r="219" spans="1:5" x14ac:dyDescent="0.3">
      <c r="A219">
        <v>218</v>
      </c>
      <c r="B219">
        <v>1</v>
      </c>
      <c r="C219"/>
      <c r="D219" t="s">
        <v>1112</v>
      </c>
      <c r="E219"/>
    </row>
    <row r="220" spans="1:5" x14ac:dyDescent="0.3">
      <c r="A220">
        <v>219</v>
      </c>
      <c r="B220">
        <v>1</v>
      </c>
      <c r="C220"/>
      <c r="D220" t="s">
        <v>1113</v>
      </c>
      <c r="E220"/>
    </row>
    <row r="221" spans="1:5" x14ac:dyDescent="0.3">
      <c r="A221">
        <v>220</v>
      </c>
      <c r="B221">
        <v>2</v>
      </c>
      <c r="C221"/>
      <c r="D221" t="s">
        <v>1114</v>
      </c>
      <c r="E221"/>
    </row>
    <row r="222" spans="1:5" x14ac:dyDescent="0.3">
      <c r="A222">
        <v>221</v>
      </c>
      <c r="B222">
        <v>2</v>
      </c>
      <c r="C222"/>
      <c r="D222" t="s">
        <v>1115</v>
      </c>
      <c r="E222"/>
    </row>
    <row r="223" spans="1:5" x14ac:dyDescent="0.3">
      <c r="A223">
        <v>222</v>
      </c>
      <c r="B223">
        <v>2</v>
      </c>
      <c r="C223"/>
      <c r="D223" t="s">
        <v>1116</v>
      </c>
      <c r="E223"/>
    </row>
    <row r="224" spans="1:5" x14ac:dyDescent="0.3">
      <c r="A224">
        <v>223</v>
      </c>
      <c r="B224">
        <v>3</v>
      </c>
      <c r="C224" t="s">
        <v>724</v>
      </c>
      <c r="D224" t="s">
        <v>1117</v>
      </c>
      <c r="E224"/>
    </row>
    <row r="225" spans="1:5" x14ac:dyDescent="0.3">
      <c r="A225">
        <v>224</v>
      </c>
      <c r="B225">
        <v>3</v>
      </c>
      <c r="C225" t="s">
        <v>759</v>
      </c>
      <c r="D225" t="s">
        <v>1118</v>
      </c>
      <c r="E225"/>
    </row>
    <row r="226" spans="1:5" x14ac:dyDescent="0.3">
      <c r="A226">
        <v>225</v>
      </c>
      <c r="B226">
        <v>3</v>
      </c>
      <c r="C226" t="s">
        <v>759</v>
      </c>
      <c r="D226" t="s">
        <v>1119</v>
      </c>
      <c r="E226"/>
    </row>
    <row r="227" spans="1:5" x14ac:dyDescent="0.3">
      <c r="A227">
        <v>226</v>
      </c>
      <c r="B227">
        <v>2</v>
      </c>
      <c r="C227"/>
      <c r="D227" t="s">
        <v>1120</v>
      </c>
      <c r="E227"/>
    </row>
    <row r="228" spans="1:5" x14ac:dyDescent="0.3">
      <c r="A228">
        <v>227</v>
      </c>
      <c r="B228">
        <v>2</v>
      </c>
      <c r="C228"/>
      <c r="D228" t="s">
        <v>1121</v>
      </c>
      <c r="E228"/>
    </row>
    <row r="229" spans="1:5" x14ac:dyDescent="0.3">
      <c r="A229">
        <v>228</v>
      </c>
      <c r="B229">
        <v>2</v>
      </c>
      <c r="C229" t="s">
        <v>760</v>
      </c>
      <c r="D229" t="s">
        <v>1122</v>
      </c>
      <c r="E229"/>
    </row>
    <row r="230" spans="1:5" x14ac:dyDescent="0.3">
      <c r="A230">
        <v>229</v>
      </c>
      <c r="B230">
        <v>2</v>
      </c>
      <c r="C230" t="s">
        <v>727</v>
      </c>
      <c r="D230" t="s">
        <v>1123</v>
      </c>
      <c r="E230"/>
    </row>
    <row r="231" spans="1:5" x14ac:dyDescent="0.3">
      <c r="A231">
        <v>230</v>
      </c>
      <c r="B231">
        <v>2</v>
      </c>
      <c r="C231" t="s">
        <v>727</v>
      </c>
      <c r="D231" t="s">
        <v>1124</v>
      </c>
      <c r="E231"/>
    </row>
    <row r="232" spans="1:5" x14ac:dyDescent="0.3">
      <c r="A232">
        <v>231</v>
      </c>
      <c r="B232">
        <v>2</v>
      </c>
      <c r="C232" t="s">
        <v>761</v>
      </c>
      <c r="D232" t="s">
        <v>1125</v>
      </c>
      <c r="E232"/>
    </row>
    <row r="233" spans="1:5" x14ac:dyDescent="0.3">
      <c r="A233">
        <v>232</v>
      </c>
      <c r="B233">
        <v>3</v>
      </c>
      <c r="C233" t="s">
        <v>762</v>
      </c>
      <c r="D233" t="s">
        <v>1126</v>
      </c>
      <c r="E233"/>
    </row>
    <row r="234" spans="1:5" x14ac:dyDescent="0.3">
      <c r="A234">
        <v>233</v>
      </c>
      <c r="B234">
        <v>3</v>
      </c>
      <c r="C234" t="s">
        <v>724</v>
      </c>
      <c r="D234" t="s">
        <v>1127</v>
      </c>
      <c r="E234"/>
    </row>
    <row r="235" spans="1:5" x14ac:dyDescent="0.3">
      <c r="A235">
        <v>234</v>
      </c>
      <c r="B235">
        <v>2</v>
      </c>
      <c r="C235"/>
      <c r="D235" t="s">
        <v>1128</v>
      </c>
      <c r="E235"/>
    </row>
    <row r="236" spans="1:5" x14ac:dyDescent="0.3">
      <c r="A236">
        <v>235</v>
      </c>
      <c r="B236">
        <v>3</v>
      </c>
      <c r="C236" t="s">
        <v>724</v>
      </c>
      <c r="D236" t="s">
        <v>763</v>
      </c>
      <c r="E236"/>
    </row>
    <row r="237" spans="1:5" x14ac:dyDescent="0.3">
      <c r="A237">
        <v>236</v>
      </c>
      <c r="B237">
        <v>2</v>
      </c>
      <c r="C237"/>
      <c r="D237" t="s">
        <v>1129</v>
      </c>
      <c r="E237"/>
    </row>
    <row r="238" spans="1:5" x14ac:dyDescent="0.3">
      <c r="A238">
        <v>237</v>
      </c>
      <c r="B238">
        <v>2</v>
      </c>
      <c r="C238"/>
      <c r="D238" t="s">
        <v>1130</v>
      </c>
      <c r="E238"/>
    </row>
    <row r="239" spans="1:5" x14ac:dyDescent="0.3">
      <c r="A239">
        <v>238</v>
      </c>
      <c r="B239">
        <v>1</v>
      </c>
      <c r="C239"/>
      <c r="D239" t="s">
        <v>1131</v>
      </c>
      <c r="E239"/>
    </row>
    <row r="240" spans="1:5" x14ac:dyDescent="0.3">
      <c r="A240">
        <v>239</v>
      </c>
      <c r="B240">
        <v>3</v>
      </c>
      <c r="C240" t="s">
        <v>724</v>
      </c>
      <c r="D240" t="s">
        <v>1132</v>
      </c>
      <c r="E240"/>
    </row>
    <row r="241" spans="1:5" x14ac:dyDescent="0.3">
      <c r="A241">
        <v>240</v>
      </c>
      <c r="B241">
        <v>2</v>
      </c>
      <c r="C241" t="s">
        <v>725</v>
      </c>
      <c r="D241" t="s">
        <v>1133</v>
      </c>
      <c r="E241"/>
    </row>
    <row r="242" spans="1:5" x14ac:dyDescent="0.3">
      <c r="A242">
        <v>241</v>
      </c>
      <c r="B242">
        <v>3</v>
      </c>
      <c r="C242" t="s">
        <v>724</v>
      </c>
      <c r="D242" t="s">
        <v>1134</v>
      </c>
      <c r="E242"/>
    </row>
    <row r="243" spans="1:5" x14ac:dyDescent="0.3">
      <c r="A243">
        <v>242</v>
      </c>
      <c r="B243">
        <v>2</v>
      </c>
      <c r="C243" t="s">
        <v>764</v>
      </c>
      <c r="D243" t="s">
        <v>1135</v>
      </c>
      <c r="E243"/>
    </row>
    <row r="244" spans="1:5" x14ac:dyDescent="0.3">
      <c r="A244">
        <v>243</v>
      </c>
      <c r="B244">
        <v>2</v>
      </c>
      <c r="C244"/>
      <c r="D244" t="s">
        <v>1136</v>
      </c>
      <c r="E244"/>
    </row>
    <row r="245" spans="1:5" x14ac:dyDescent="0.3">
      <c r="A245">
        <v>244</v>
      </c>
      <c r="B245">
        <v>2</v>
      </c>
      <c r="C245"/>
      <c r="D245" t="s">
        <v>1137</v>
      </c>
      <c r="E245"/>
    </row>
    <row r="246" spans="1:5" x14ac:dyDescent="0.3">
      <c r="A246">
        <v>245</v>
      </c>
      <c r="B246">
        <v>1</v>
      </c>
      <c r="C246"/>
      <c r="D246" t="s">
        <v>1138</v>
      </c>
      <c r="E246"/>
    </row>
    <row r="247" spans="1:5" x14ac:dyDescent="0.3">
      <c r="A247">
        <v>246</v>
      </c>
      <c r="B247">
        <v>3</v>
      </c>
      <c r="C247" t="s">
        <v>724</v>
      </c>
      <c r="D247" t="s">
        <v>1139</v>
      </c>
      <c r="E247"/>
    </row>
    <row r="248" spans="1:5" x14ac:dyDescent="0.3">
      <c r="A248">
        <v>247</v>
      </c>
      <c r="B248">
        <v>3</v>
      </c>
      <c r="C248" t="s">
        <v>725</v>
      </c>
      <c r="D248" t="s">
        <v>1140</v>
      </c>
      <c r="E248"/>
    </row>
    <row r="249" spans="1:5" x14ac:dyDescent="0.3">
      <c r="A249">
        <v>248</v>
      </c>
      <c r="B249">
        <v>3</v>
      </c>
      <c r="C249" t="s">
        <v>724</v>
      </c>
      <c r="D249" t="s">
        <v>1141</v>
      </c>
      <c r="E249"/>
    </row>
    <row r="250" spans="1:5" x14ac:dyDescent="0.3">
      <c r="A250">
        <v>249</v>
      </c>
      <c r="B250">
        <v>3</v>
      </c>
      <c r="C250" t="s">
        <v>765</v>
      </c>
      <c r="D250" t="s">
        <v>1142</v>
      </c>
      <c r="E250"/>
    </row>
    <row r="251" spans="1:5" x14ac:dyDescent="0.3">
      <c r="A251">
        <v>250</v>
      </c>
      <c r="B251">
        <v>1</v>
      </c>
      <c r="C251"/>
      <c r="D251" t="s">
        <v>1143</v>
      </c>
      <c r="E251"/>
    </row>
    <row r="252" spans="1:5" x14ac:dyDescent="0.3">
      <c r="A252">
        <v>251</v>
      </c>
      <c r="B252">
        <v>3</v>
      </c>
      <c r="C252" t="s">
        <v>766</v>
      </c>
      <c r="D252" t="s">
        <v>1144</v>
      </c>
      <c r="E252"/>
    </row>
    <row r="253" spans="1:5" x14ac:dyDescent="0.3">
      <c r="A253">
        <v>252</v>
      </c>
      <c r="B253">
        <v>1</v>
      </c>
      <c r="C253"/>
      <c r="D253" t="s">
        <v>1145</v>
      </c>
      <c r="E253"/>
    </row>
    <row r="254" spans="1:5" x14ac:dyDescent="0.3">
      <c r="A254">
        <v>253</v>
      </c>
      <c r="B254">
        <v>3</v>
      </c>
      <c r="C254" t="s">
        <v>724</v>
      </c>
      <c r="D254" t="s">
        <v>1146</v>
      </c>
      <c r="E254"/>
    </row>
    <row r="255" spans="1:5" x14ac:dyDescent="0.3">
      <c r="A255">
        <v>254</v>
      </c>
      <c r="B255">
        <v>2</v>
      </c>
      <c r="C255"/>
      <c r="D255" t="s">
        <v>1147</v>
      </c>
      <c r="E255"/>
    </row>
    <row r="256" spans="1:5" x14ac:dyDescent="0.3">
      <c r="A256">
        <v>255</v>
      </c>
      <c r="B256">
        <v>2</v>
      </c>
      <c r="C256" t="s">
        <v>767</v>
      </c>
      <c r="D256" t="s">
        <v>1148</v>
      </c>
      <c r="E256"/>
    </row>
    <row r="257" spans="1:5" x14ac:dyDescent="0.3">
      <c r="A257">
        <v>256</v>
      </c>
      <c r="B257">
        <v>2</v>
      </c>
      <c r="C257" t="s">
        <v>768</v>
      </c>
      <c r="D257" t="s">
        <v>1149</v>
      </c>
      <c r="E257"/>
    </row>
    <row r="258" spans="1:5" x14ac:dyDescent="0.3">
      <c r="A258">
        <v>257</v>
      </c>
      <c r="B258">
        <v>2</v>
      </c>
      <c r="C258" t="s">
        <v>769</v>
      </c>
      <c r="D258" t="s">
        <v>1150</v>
      </c>
      <c r="E258"/>
    </row>
    <row r="259" spans="1:5" x14ac:dyDescent="0.3">
      <c r="A259">
        <v>258</v>
      </c>
      <c r="B259">
        <v>1</v>
      </c>
      <c r="C259"/>
      <c r="D259" t="s">
        <v>1151</v>
      </c>
      <c r="E259"/>
    </row>
    <row r="260" spans="1:5" x14ac:dyDescent="0.3">
      <c r="A260">
        <v>259</v>
      </c>
      <c r="B260">
        <v>1</v>
      </c>
      <c r="C260"/>
      <c r="D260" t="s">
        <v>1152</v>
      </c>
      <c r="E260"/>
    </row>
    <row r="261" spans="1:5" x14ac:dyDescent="0.3">
      <c r="A261">
        <v>260</v>
      </c>
      <c r="B261">
        <v>3</v>
      </c>
      <c r="C261" t="s">
        <v>724</v>
      </c>
      <c r="D261" t="s">
        <v>1153</v>
      </c>
      <c r="E261"/>
    </row>
    <row r="262" spans="1:5" x14ac:dyDescent="0.3">
      <c r="A262">
        <v>261</v>
      </c>
      <c r="B262">
        <v>3</v>
      </c>
      <c r="C262" t="s">
        <v>724</v>
      </c>
      <c r="D262" t="s">
        <v>1154</v>
      </c>
      <c r="E262"/>
    </row>
    <row r="263" spans="1:5" x14ac:dyDescent="0.3">
      <c r="A263">
        <v>262</v>
      </c>
      <c r="B263">
        <v>2</v>
      </c>
      <c r="C263"/>
      <c r="D263" t="s">
        <v>1155</v>
      </c>
      <c r="E263"/>
    </row>
    <row r="264" spans="1:5" x14ac:dyDescent="0.3">
      <c r="A264">
        <v>263</v>
      </c>
      <c r="B264">
        <v>2</v>
      </c>
      <c r="C264"/>
      <c r="D264" t="s">
        <v>1156</v>
      </c>
      <c r="E264"/>
    </row>
    <row r="265" spans="1:5" x14ac:dyDescent="0.3">
      <c r="A265">
        <v>264</v>
      </c>
      <c r="B265">
        <v>3</v>
      </c>
      <c r="C265" t="s">
        <v>770</v>
      </c>
      <c r="D265" t="s">
        <v>1157</v>
      </c>
      <c r="E265"/>
    </row>
    <row r="266" spans="1:5" x14ac:dyDescent="0.3">
      <c r="A266">
        <v>265</v>
      </c>
      <c r="B266">
        <v>3</v>
      </c>
      <c r="C266" t="s">
        <v>724</v>
      </c>
      <c r="D266" t="s">
        <v>1158</v>
      </c>
      <c r="E266"/>
    </row>
    <row r="267" spans="1:5" x14ac:dyDescent="0.3">
      <c r="A267">
        <v>266</v>
      </c>
      <c r="B267">
        <v>3</v>
      </c>
      <c r="C267" t="s">
        <v>724</v>
      </c>
      <c r="D267" t="s">
        <v>1159</v>
      </c>
      <c r="E267"/>
    </row>
    <row r="268" spans="1:5" x14ac:dyDescent="0.3">
      <c r="A268">
        <v>267</v>
      </c>
      <c r="B268">
        <v>3</v>
      </c>
      <c r="C268" t="s">
        <v>724</v>
      </c>
      <c r="D268" t="s">
        <v>1160</v>
      </c>
      <c r="E268"/>
    </row>
    <row r="269" spans="1:5" x14ac:dyDescent="0.3">
      <c r="A269">
        <v>268</v>
      </c>
      <c r="B269">
        <v>1</v>
      </c>
      <c r="C269"/>
      <c r="D269" t="s">
        <v>1161</v>
      </c>
      <c r="E269"/>
    </row>
    <row r="270" spans="1:5" x14ac:dyDescent="0.3">
      <c r="A270">
        <v>269</v>
      </c>
      <c r="B270">
        <v>3</v>
      </c>
      <c r="C270" t="s">
        <v>724</v>
      </c>
      <c r="D270" t="s">
        <v>771</v>
      </c>
      <c r="E270"/>
    </row>
    <row r="271" spans="1:5" x14ac:dyDescent="0.3">
      <c r="A271">
        <v>270</v>
      </c>
      <c r="B271">
        <v>3</v>
      </c>
      <c r="C271" t="s">
        <v>724</v>
      </c>
      <c r="D271" t="s">
        <v>1162</v>
      </c>
      <c r="E271"/>
    </row>
    <row r="272" spans="1:5" x14ac:dyDescent="0.3">
      <c r="A272">
        <v>271</v>
      </c>
      <c r="B272">
        <v>2</v>
      </c>
      <c r="C272"/>
      <c r="D272" t="s">
        <v>1163</v>
      </c>
      <c r="E272"/>
    </row>
    <row r="273" spans="1:5" x14ac:dyDescent="0.3">
      <c r="A273">
        <v>272</v>
      </c>
      <c r="B273">
        <v>1</v>
      </c>
      <c r="C273"/>
      <c r="D273" t="s">
        <v>1164</v>
      </c>
      <c r="E273"/>
    </row>
    <row r="274" spans="1:5" x14ac:dyDescent="0.3">
      <c r="A274">
        <v>273</v>
      </c>
      <c r="B274">
        <v>3</v>
      </c>
      <c r="C274" t="s">
        <v>724</v>
      </c>
      <c r="D274" t="s">
        <v>1165</v>
      </c>
      <c r="E274"/>
    </row>
    <row r="275" spans="1:5" x14ac:dyDescent="0.3">
      <c r="A275">
        <v>274</v>
      </c>
      <c r="B275">
        <v>3</v>
      </c>
      <c r="C275" t="s">
        <v>724</v>
      </c>
      <c r="D275" t="s">
        <v>1166</v>
      </c>
      <c r="E275"/>
    </row>
    <row r="276" spans="1:5" x14ac:dyDescent="0.3">
      <c r="A276">
        <v>275</v>
      </c>
      <c r="B276">
        <v>3</v>
      </c>
      <c r="C276" t="s">
        <v>724</v>
      </c>
      <c r="D276" t="s">
        <v>1167</v>
      </c>
      <c r="E276"/>
    </row>
    <row r="277" spans="1:5" x14ac:dyDescent="0.3">
      <c r="A277">
        <v>276</v>
      </c>
      <c r="B277">
        <v>3</v>
      </c>
      <c r="C277" t="s">
        <v>772</v>
      </c>
      <c r="D277" t="s">
        <v>1168</v>
      </c>
      <c r="E277"/>
    </row>
    <row r="278" spans="1:5" x14ac:dyDescent="0.3">
      <c r="A278">
        <v>277</v>
      </c>
      <c r="B278">
        <v>1</v>
      </c>
      <c r="C278"/>
      <c r="D278" t="s">
        <v>1169</v>
      </c>
      <c r="E278"/>
    </row>
    <row r="279" spans="1:5" x14ac:dyDescent="0.3">
      <c r="A279">
        <v>278</v>
      </c>
      <c r="B279">
        <v>2</v>
      </c>
      <c r="C279" t="s">
        <v>773</v>
      </c>
      <c r="D279" t="s">
        <v>1170</v>
      </c>
      <c r="E279"/>
    </row>
    <row r="280" spans="1:5" x14ac:dyDescent="0.3">
      <c r="A280">
        <v>279</v>
      </c>
      <c r="B280">
        <v>1</v>
      </c>
      <c r="C280"/>
      <c r="D280" t="s">
        <v>1171</v>
      </c>
      <c r="E280"/>
    </row>
    <row r="281" spans="1:5" x14ac:dyDescent="0.3">
      <c r="A281">
        <v>280</v>
      </c>
      <c r="B281">
        <v>3</v>
      </c>
      <c r="C281" t="s">
        <v>772</v>
      </c>
      <c r="D281" t="s">
        <v>1172</v>
      </c>
      <c r="E281"/>
    </row>
    <row r="282" spans="1:5" x14ac:dyDescent="0.3">
      <c r="A282">
        <v>281</v>
      </c>
      <c r="B282">
        <v>2</v>
      </c>
      <c r="C282"/>
      <c r="D282" t="s">
        <v>1173</v>
      </c>
      <c r="E282"/>
    </row>
    <row r="283" spans="1:5" x14ac:dyDescent="0.3">
      <c r="A283">
        <v>282</v>
      </c>
      <c r="B283">
        <v>1</v>
      </c>
      <c r="C283"/>
      <c r="D283" t="s">
        <v>1174</v>
      </c>
      <c r="E283"/>
    </row>
    <row r="284" spans="1:5" x14ac:dyDescent="0.3">
      <c r="A284">
        <v>283</v>
      </c>
      <c r="B284">
        <v>1</v>
      </c>
      <c r="C284"/>
      <c r="D284" t="s">
        <v>1175</v>
      </c>
      <c r="E284"/>
    </row>
    <row r="285" spans="1:5" x14ac:dyDescent="0.3">
      <c r="A285">
        <v>284</v>
      </c>
      <c r="B285">
        <v>1</v>
      </c>
      <c r="C285" t="s">
        <v>774</v>
      </c>
      <c r="D285" t="s">
        <v>1176</v>
      </c>
      <c r="E285"/>
    </row>
    <row r="286" spans="1:5" x14ac:dyDescent="0.3">
      <c r="A286">
        <v>285</v>
      </c>
      <c r="B286">
        <v>2</v>
      </c>
      <c r="C286"/>
      <c r="D286" t="s">
        <v>775</v>
      </c>
      <c r="E286"/>
    </row>
    <row r="287" spans="1:5" x14ac:dyDescent="0.3">
      <c r="A287">
        <v>286</v>
      </c>
      <c r="B287">
        <v>2</v>
      </c>
      <c r="C287" t="s">
        <v>776</v>
      </c>
      <c r="D287" t="s">
        <v>1177</v>
      </c>
      <c r="E287"/>
    </row>
    <row r="288" spans="1:5" x14ac:dyDescent="0.3">
      <c r="A288">
        <v>287</v>
      </c>
      <c r="B288">
        <v>1</v>
      </c>
      <c r="C288"/>
      <c r="D288" t="s">
        <v>1178</v>
      </c>
      <c r="E288"/>
    </row>
    <row r="289" spans="1:5" x14ac:dyDescent="0.3">
      <c r="A289">
        <v>288</v>
      </c>
      <c r="B289">
        <v>3</v>
      </c>
      <c r="C289"/>
      <c r="D289" t="s">
        <v>1179</v>
      </c>
      <c r="E289"/>
    </row>
    <row r="290" spans="1:5" x14ac:dyDescent="0.3">
      <c r="A290">
        <v>289</v>
      </c>
      <c r="B290">
        <v>3</v>
      </c>
      <c r="C290" t="s">
        <v>772</v>
      </c>
      <c r="D290" t="s">
        <v>1180</v>
      </c>
      <c r="E290"/>
    </row>
    <row r="291" spans="1:5" x14ac:dyDescent="0.3">
      <c r="A291">
        <v>290</v>
      </c>
      <c r="B291">
        <v>1</v>
      </c>
      <c r="C291"/>
      <c r="D291" t="s">
        <v>1181</v>
      </c>
      <c r="E291"/>
    </row>
    <row r="292" spans="1:5" x14ac:dyDescent="0.3">
      <c r="A292">
        <v>291</v>
      </c>
      <c r="B292">
        <v>3</v>
      </c>
      <c r="C292" t="s">
        <v>724</v>
      </c>
      <c r="D292" t="s">
        <v>1182</v>
      </c>
      <c r="E292"/>
    </row>
    <row r="293" spans="1:5" x14ac:dyDescent="0.3">
      <c r="A293">
        <v>292</v>
      </c>
      <c r="B293">
        <v>3</v>
      </c>
      <c r="C293" t="s">
        <v>772</v>
      </c>
      <c r="D293" t="s">
        <v>1183</v>
      </c>
      <c r="E293"/>
    </row>
    <row r="294" spans="1:5" x14ac:dyDescent="0.3">
      <c r="A294">
        <v>293</v>
      </c>
      <c r="B294">
        <v>1</v>
      </c>
      <c r="C294"/>
      <c r="D294" t="s">
        <v>1184</v>
      </c>
      <c r="E294"/>
    </row>
    <row r="295" spans="1:5" x14ac:dyDescent="0.3">
      <c r="A295">
        <v>294</v>
      </c>
      <c r="B295">
        <v>1</v>
      </c>
      <c r="C295"/>
      <c r="D295" t="s">
        <v>1185</v>
      </c>
      <c r="E295"/>
    </row>
    <row r="296" spans="1:5" x14ac:dyDescent="0.3">
      <c r="A296">
        <v>295</v>
      </c>
      <c r="B296">
        <v>2</v>
      </c>
      <c r="C296"/>
      <c r="D296" t="s">
        <v>1186</v>
      </c>
      <c r="E296"/>
    </row>
    <row r="297" spans="1:5" x14ac:dyDescent="0.3">
      <c r="A297">
        <v>296</v>
      </c>
      <c r="B297">
        <v>1</v>
      </c>
      <c r="C297"/>
      <c r="D297" t="s">
        <v>1187</v>
      </c>
      <c r="E297"/>
    </row>
    <row r="298" spans="1:5" x14ac:dyDescent="0.3">
      <c r="A298">
        <v>297</v>
      </c>
      <c r="B298">
        <v>3</v>
      </c>
      <c r="C298" t="s">
        <v>724</v>
      </c>
      <c r="D298" t="s">
        <v>1188</v>
      </c>
      <c r="E298"/>
    </row>
    <row r="299" spans="1:5" x14ac:dyDescent="0.3">
      <c r="A299">
        <v>298</v>
      </c>
      <c r="B299">
        <v>1</v>
      </c>
      <c r="C299"/>
      <c r="D299" t="s">
        <v>1189</v>
      </c>
      <c r="E299"/>
    </row>
    <row r="300" spans="1:5" x14ac:dyDescent="0.3">
      <c r="A300">
        <v>299</v>
      </c>
      <c r="B300">
        <v>3</v>
      </c>
      <c r="C300" t="s">
        <v>777</v>
      </c>
      <c r="D300" t="s">
        <v>1190</v>
      </c>
      <c r="E300"/>
    </row>
    <row r="301" spans="1:5" x14ac:dyDescent="0.3">
      <c r="A301">
        <v>300</v>
      </c>
      <c r="B301">
        <v>1</v>
      </c>
      <c r="C301"/>
      <c r="D301" t="s">
        <v>1191</v>
      </c>
      <c r="E301"/>
    </row>
    <row r="302" spans="1:5" x14ac:dyDescent="0.3">
      <c r="A302">
        <v>301</v>
      </c>
      <c r="B302">
        <v>1</v>
      </c>
      <c r="C302"/>
      <c r="D302" t="s">
        <v>1192</v>
      </c>
      <c r="E302"/>
    </row>
    <row r="303" spans="1:5" x14ac:dyDescent="0.3">
      <c r="A303">
        <v>302</v>
      </c>
      <c r="B303">
        <v>3</v>
      </c>
      <c r="C303" t="s">
        <v>724</v>
      </c>
      <c r="D303" t="s">
        <v>1193</v>
      </c>
      <c r="E303"/>
    </row>
    <row r="304" spans="1:5" x14ac:dyDescent="0.3">
      <c r="A304">
        <v>303</v>
      </c>
      <c r="B304">
        <v>3</v>
      </c>
      <c r="C304" t="s">
        <v>724</v>
      </c>
      <c r="D304" t="s">
        <v>1194</v>
      </c>
      <c r="E304"/>
    </row>
    <row r="305" spans="1:5" x14ac:dyDescent="0.3">
      <c r="A305">
        <v>304</v>
      </c>
      <c r="B305">
        <v>1</v>
      </c>
      <c r="C305"/>
      <c r="D305" t="s">
        <v>1195</v>
      </c>
      <c r="E305"/>
    </row>
    <row r="306" spans="1:5" x14ac:dyDescent="0.3">
      <c r="A306">
        <v>305</v>
      </c>
      <c r="B306">
        <v>1</v>
      </c>
      <c r="C306"/>
      <c r="D306" t="s">
        <v>1196</v>
      </c>
      <c r="E306"/>
    </row>
    <row r="307" spans="1:5" x14ac:dyDescent="0.3">
      <c r="A307">
        <v>306</v>
      </c>
      <c r="B307">
        <v>3</v>
      </c>
      <c r="C307" t="s">
        <v>772</v>
      </c>
      <c r="D307" t="s">
        <v>1197</v>
      </c>
      <c r="E307"/>
    </row>
    <row r="308" spans="1:5" x14ac:dyDescent="0.3">
      <c r="A308">
        <v>307</v>
      </c>
      <c r="B308">
        <v>3</v>
      </c>
      <c r="C308" t="s">
        <v>772</v>
      </c>
      <c r="D308" t="s">
        <v>1198</v>
      </c>
      <c r="E308"/>
    </row>
    <row r="309" spans="1:5" x14ac:dyDescent="0.3">
      <c r="A309">
        <v>308</v>
      </c>
      <c r="B309">
        <v>2</v>
      </c>
      <c r="C309"/>
      <c r="D309" t="s">
        <v>1199</v>
      </c>
      <c r="E309"/>
    </row>
    <row r="310" spans="1:5" x14ac:dyDescent="0.3">
      <c r="A310">
        <v>309</v>
      </c>
      <c r="B310">
        <v>2</v>
      </c>
      <c r="C310"/>
      <c r="D310" t="s">
        <v>1200</v>
      </c>
      <c r="E310"/>
    </row>
    <row r="311" spans="1:5" x14ac:dyDescent="0.3">
      <c r="A311">
        <v>310</v>
      </c>
      <c r="B311">
        <v>1</v>
      </c>
      <c r="C311"/>
      <c r="D311" t="s">
        <v>1201</v>
      </c>
      <c r="E311"/>
    </row>
    <row r="312" spans="1:5" x14ac:dyDescent="0.3">
      <c r="A312">
        <v>311</v>
      </c>
      <c r="B312">
        <v>3</v>
      </c>
      <c r="C312" t="s">
        <v>778</v>
      </c>
      <c r="D312" t="s">
        <v>1202</v>
      </c>
      <c r="E312"/>
    </row>
    <row r="313" spans="1:5" x14ac:dyDescent="0.3">
      <c r="A313">
        <v>312</v>
      </c>
      <c r="B313">
        <v>1</v>
      </c>
      <c r="C313"/>
      <c r="D313" t="s">
        <v>1203</v>
      </c>
      <c r="E313"/>
    </row>
    <row r="314" spans="1:5" x14ac:dyDescent="0.3">
      <c r="A314">
        <v>313</v>
      </c>
      <c r="B314">
        <v>3</v>
      </c>
      <c r="C314" t="s">
        <v>724</v>
      </c>
      <c r="D314" t="s">
        <v>1204</v>
      </c>
      <c r="E314"/>
    </row>
    <row r="315" spans="1:5" x14ac:dyDescent="0.3">
      <c r="A315">
        <v>314</v>
      </c>
      <c r="B315">
        <v>1</v>
      </c>
      <c r="C315"/>
      <c r="D315" t="s">
        <v>1205</v>
      </c>
      <c r="E315"/>
    </row>
    <row r="316" spans="1:5" x14ac:dyDescent="0.3">
      <c r="A316">
        <v>315</v>
      </c>
      <c r="B316">
        <v>1</v>
      </c>
      <c r="C316"/>
      <c r="D316" t="s">
        <v>1206</v>
      </c>
      <c r="E316"/>
    </row>
    <row r="317" spans="1:5" x14ac:dyDescent="0.3">
      <c r="A317">
        <v>316</v>
      </c>
      <c r="B317">
        <v>3</v>
      </c>
      <c r="C317" t="s">
        <v>724</v>
      </c>
      <c r="D317" t="s">
        <v>1207</v>
      </c>
      <c r="E317"/>
    </row>
    <row r="318" spans="1:5" x14ac:dyDescent="0.3">
      <c r="A318">
        <v>317</v>
      </c>
      <c r="B318">
        <v>3</v>
      </c>
      <c r="C318" t="s">
        <v>724</v>
      </c>
      <c r="D318" t="s">
        <v>1208</v>
      </c>
      <c r="E318"/>
    </row>
    <row r="319" spans="1:5" x14ac:dyDescent="0.3">
      <c r="A319">
        <v>318</v>
      </c>
      <c r="B319">
        <v>3</v>
      </c>
      <c r="C319" t="s">
        <v>724</v>
      </c>
      <c r="D319" t="s">
        <v>1209</v>
      </c>
      <c r="E319"/>
    </row>
    <row r="320" spans="1:5" x14ac:dyDescent="0.3">
      <c r="A320">
        <v>319</v>
      </c>
      <c r="B320">
        <v>2</v>
      </c>
      <c r="C320"/>
      <c r="D320" t="s">
        <v>1210</v>
      </c>
      <c r="E320"/>
    </row>
    <row r="321" spans="1:5" x14ac:dyDescent="0.3">
      <c r="A321">
        <v>320</v>
      </c>
      <c r="B321">
        <v>1</v>
      </c>
      <c r="C321"/>
      <c r="D321" t="s">
        <v>1211</v>
      </c>
      <c r="E321"/>
    </row>
    <row r="322" spans="1:5" x14ac:dyDescent="0.3">
      <c r="A322">
        <v>321</v>
      </c>
      <c r="B322">
        <v>2</v>
      </c>
      <c r="C322" t="s">
        <v>725</v>
      </c>
      <c r="D322" t="s">
        <v>1212</v>
      </c>
      <c r="E322"/>
    </row>
    <row r="323" spans="1:5" x14ac:dyDescent="0.3">
      <c r="A323">
        <v>322</v>
      </c>
      <c r="B323">
        <v>3</v>
      </c>
      <c r="C323" t="s">
        <v>724</v>
      </c>
      <c r="D323" t="s">
        <v>1213</v>
      </c>
      <c r="E323"/>
    </row>
    <row r="324" spans="1:5" x14ac:dyDescent="0.3">
      <c r="A324">
        <v>323</v>
      </c>
      <c r="B324">
        <v>2</v>
      </c>
      <c r="C324" t="s">
        <v>725</v>
      </c>
      <c r="D324" t="s">
        <v>1214</v>
      </c>
      <c r="E324"/>
    </row>
    <row r="325" spans="1:5" x14ac:dyDescent="0.3">
      <c r="A325">
        <v>324</v>
      </c>
      <c r="B325">
        <v>3</v>
      </c>
      <c r="C325" t="s">
        <v>724</v>
      </c>
      <c r="D325" t="s">
        <v>1215</v>
      </c>
      <c r="E325"/>
    </row>
    <row r="326" spans="1:5" x14ac:dyDescent="0.3">
      <c r="A326">
        <v>325</v>
      </c>
      <c r="B326">
        <v>3</v>
      </c>
      <c r="C326" t="s">
        <v>779</v>
      </c>
      <c r="D326" t="s">
        <v>1216</v>
      </c>
      <c r="E326"/>
    </row>
    <row r="327" spans="1:5" x14ac:dyDescent="0.3">
      <c r="A327">
        <v>326</v>
      </c>
      <c r="B327">
        <v>3</v>
      </c>
      <c r="C327" t="s">
        <v>724</v>
      </c>
      <c r="D327" t="s">
        <v>1217</v>
      </c>
      <c r="E327"/>
    </row>
    <row r="328" spans="1:5" x14ac:dyDescent="0.3">
      <c r="A328">
        <v>327</v>
      </c>
      <c r="B328">
        <v>3</v>
      </c>
      <c r="C328" t="s">
        <v>725</v>
      </c>
      <c r="D328" t="s">
        <v>1218</v>
      </c>
      <c r="E328"/>
    </row>
    <row r="329" spans="1:5" x14ac:dyDescent="0.3">
      <c r="A329">
        <v>328</v>
      </c>
      <c r="B329">
        <v>2</v>
      </c>
      <c r="C329" t="s">
        <v>780</v>
      </c>
      <c r="D329" t="s">
        <v>1219</v>
      </c>
      <c r="E329"/>
    </row>
    <row r="330" spans="1:5" x14ac:dyDescent="0.3">
      <c r="A330">
        <v>329</v>
      </c>
      <c r="B330">
        <v>1</v>
      </c>
      <c r="C330"/>
      <c r="D330" t="s">
        <v>1220</v>
      </c>
      <c r="E330"/>
    </row>
    <row r="331" spans="1:5" x14ac:dyDescent="0.3">
      <c r="A331">
        <v>330</v>
      </c>
      <c r="B331">
        <v>2</v>
      </c>
      <c r="C331"/>
      <c r="D331" t="s">
        <v>1221</v>
      </c>
      <c r="E331"/>
    </row>
    <row r="332" spans="1:5" x14ac:dyDescent="0.3">
      <c r="A332">
        <v>331</v>
      </c>
      <c r="B332">
        <v>1</v>
      </c>
      <c r="C332" t="s">
        <v>781</v>
      </c>
      <c r="D332" t="s">
        <v>1222</v>
      </c>
      <c r="E332"/>
    </row>
    <row r="333" spans="1:5" ht="12.75" customHeight="1" x14ac:dyDescent="0.3">
      <c r="A333">
        <v>332</v>
      </c>
      <c r="B333">
        <v>1</v>
      </c>
      <c r="C333"/>
      <c r="D333" t="s">
        <v>1223</v>
      </c>
      <c r="E333"/>
    </row>
    <row r="334" spans="1:5" x14ac:dyDescent="0.3">
      <c r="A334">
        <v>333</v>
      </c>
      <c r="B334">
        <v>1</v>
      </c>
      <c r="C334"/>
      <c r="D334" t="s">
        <v>1224</v>
      </c>
      <c r="E334"/>
    </row>
    <row r="335" spans="1:5" x14ac:dyDescent="0.3">
      <c r="A335">
        <v>334</v>
      </c>
      <c r="B335">
        <v>1</v>
      </c>
      <c r="C335"/>
      <c r="D335" t="s">
        <v>1225</v>
      </c>
      <c r="E335"/>
    </row>
    <row r="336" spans="1:5" x14ac:dyDescent="0.3">
      <c r="A336">
        <v>335</v>
      </c>
      <c r="B336">
        <v>3</v>
      </c>
      <c r="C336" t="s">
        <v>724</v>
      </c>
      <c r="D336" t="s">
        <v>1226</v>
      </c>
      <c r="E336"/>
    </row>
    <row r="337" spans="1:5" x14ac:dyDescent="0.3">
      <c r="A337">
        <v>336</v>
      </c>
      <c r="B337">
        <v>2</v>
      </c>
      <c r="C337" t="s">
        <v>780</v>
      </c>
      <c r="D337" t="s">
        <v>1227</v>
      </c>
      <c r="E337"/>
    </row>
    <row r="338" spans="1:5" x14ac:dyDescent="0.3">
      <c r="A338">
        <v>337</v>
      </c>
      <c r="B338">
        <v>2</v>
      </c>
      <c r="C338"/>
      <c r="D338" t="s">
        <v>1228</v>
      </c>
      <c r="E338"/>
    </row>
    <row r="339" spans="1:5" x14ac:dyDescent="0.3">
      <c r="A339">
        <v>338</v>
      </c>
      <c r="B339">
        <v>1</v>
      </c>
      <c r="C339"/>
      <c r="D339" t="s">
        <v>1229</v>
      </c>
      <c r="E339"/>
    </row>
    <row r="340" spans="1:5" x14ac:dyDescent="0.3">
      <c r="A340">
        <v>339</v>
      </c>
      <c r="B340">
        <v>1</v>
      </c>
      <c r="C340"/>
      <c r="D340" t="s">
        <v>1230</v>
      </c>
      <c r="E340"/>
    </row>
    <row r="341" spans="1:5" x14ac:dyDescent="0.3">
      <c r="A341">
        <v>340</v>
      </c>
      <c r="B341">
        <v>3</v>
      </c>
      <c r="C341" t="s">
        <v>724</v>
      </c>
      <c r="D341" t="s">
        <v>1231</v>
      </c>
      <c r="E341"/>
    </row>
    <row r="342" spans="1:5" x14ac:dyDescent="0.3">
      <c r="A342">
        <v>341</v>
      </c>
      <c r="B342">
        <v>3</v>
      </c>
      <c r="C342" t="s">
        <v>724</v>
      </c>
      <c r="D342" t="s">
        <v>1232</v>
      </c>
      <c r="E342"/>
    </row>
    <row r="343" spans="1:5" x14ac:dyDescent="0.3">
      <c r="A343">
        <v>342</v>
      </c>
      <c r="B343">
        <v>1</v>
      </c>
      <c r="C343"/>
      <c r="D343" t="s">
        <v>1233</v>
      </c>
      <c r="E343"/>
    </row>
    <row r="344" spans="1:5" x14ac:dyDescent="0.3">
      <c r="A344">
        <v>343</v>
      </c>
      <c r="B344">
        <v>1</v>
      </c>
      <c r="C344"/>
      <c r="D344" t="s">
        <v>1234</v>
      </c>
      <c r="E344"/>
    </row>
    <row r="345" spans="1:5" x14ac:dyDescent="0.3">
      <c r="A345">
        <v>344</v>
      </c>
      <c r="B345">
        <v>1</v>
      </c>
      <c r="C345"/>
      <c r="D345" t="s">
        <v>1235</v>
      </c>
      <c r="E345"/>
    </row>
    <row r="346" spans="1:5" x14ac:dyDescent="0.3">
      <c r="A346">
        <v>345</v>
      </c>
      <c r="B346">
        <v>1</v>
      </c>
      <c r="C346"/>
      <c r="D346" t="s">
        <v>1236</v>
      </c>
      <c r="E346"/>
    </row>
    <row r="347" spans="1:5" x14ac:dyDescent="0.3">
      <c r="A347">
        <v>346</v>
      </c>
      <c r="B347">
        <v>3</v>
      </c>
      <c r="C347" t="s">
        <v>782</v>
      </c>
      <c r="D347" t="s">
        <v>1237</v>
      </c>
      <c r="E347"/>
    </row>
    <row r="348" spans="1:5" x14ac:dyDescent="0.3">
      <c r="A348">
        <v>347</v>
      </c>
      <c r="B348">
        <v>3</v>
      </c>
      <c r="C348" t="s">
        <v>725</v>
      </c>
      <c r="D348" t="s">
        <v>1238</v>
      </c>
      <c r="E348"/>
    </row>
    <row r="349" spans="1:5" x14ac:dyDescent="0.3">
      <c r="A349">
        <v>348</v>
      </c>
      <c r="B349">
        <v>3</v>
      </c>
      <c r="C349" t="s">
        <v>780</v>
      </c>
      <c r="D349" t="s">
        <v>1239</v>
      </c>
      <c r="E349"/>
    </row>
    <row r="350" spans="1:5" x14ac:dyDescent="0.3">
      <c r="A350">
        <v>349</v>
      </c>
      <c r="B350">
        <v>3</v>
      </c>
      <c r="C350" t="s">
        <v>725</v>
      </c>
      <c r="D350" t="s">
        <v>1240</v>
      </c>
      <c r="E350"/>
    </row>
    <row r="351" spans="1:5" x14ac:dyDescent="0.3">
      <c r="A351">
        <v>350</v>
      </c>
      <c r="B351">
        <v>3</v>
      </c>
      <c r="C351" t="s">
        <v>724</v>
      </c>
      <c r="D351" t="s">
        <v>1241</v>
      </c>
      <c r="E351"/>
    </row>
    <row r="352" spans="1:5" x14ac:dyDescent="0.3">
      <c r="A352">
        <v>351</v>
      </c>
      <c r="B352">
        <v>3</v>
      </c>
      <c r="C352" t="s">
        <v>724</v>
      </c>
      <c r="D352" t="s">
        <v>783</v>
      </c>
      <c r="E352"/>
    </row>
    <row r="353" spans="1:5" x14ac:dyDescent="0.3">
      <c r="A353">
        <v>352</v>
      </c>
      <c r="B353">
        <v>3</v>
      </c>
      <c r="C353" t="s">
        <v>784</v>
      </c>
      <c r="D353" t="s">
        <v>1242</v>
      </c>
      <c r="E353"/>
    </row>
    <row r="354" spans="1:5" x14ac:dyDescent="0.3">
      <c r="A354">
        <v>353</v>
      </c>
      <c r="B354">
        <v>2</v>
      </c>
      <c r="C354"/>
      <c r="D354" t="s">
        <v>1243</v>
      </c>
      <c r="E354"/>
    </row>
    <row r="355" spans="1:5" x14ac:dyDescent="0.3">
      <c r="A355">
        <v>354</v>
      </c>
      <c r="B355">
        <v>1</v>
      </c>
      <c r="C355"/>
      <c r="D355" t="s">
        <v>1244</v>
      </c>
      <c r="E355"/>
    </row>
    <row r="356" spans="1:5" x14ac:dyDescent="0.3">
      <c r="A356">
        <v>355</v>
      </c>
      <c r="B356">
        <v>1</v>
      </c>
      <c r="C356"/>
      <c r="D356" t="s">
        <v>1245</v>
      </c>
      <c r="E356"/>
    </row>
    <row r="357" spans="1:5" x14ac:dyDescent="0.3">
      <c r="A357">
        <v>356</v>
      </c>
      <c r="B357">
        <v>3</v>
      </c>
      <c r="C357" t="s">
        <v>785</v>
      </c>
      <c r="D357" t="s">
        <v>1246</v>
      </c>
      <c r="E357"/>
    </row>
    <row r="358" spans="1:5" x14ac:dyDescent="0.3">
      <c r="A358">
        <v>357</v>
      </c>
      <c r="B358">
        <v>3</v>
      </c>
      <c r="C358" t="s">
        <v>786</v>
      </c>
      <c r="D358" t="s">
        <v>1247</v>
      </c>
      <c r="E358"/>
    </row>
    <row r="359" spans="1:5" x14ac:dyDescent="0.3">
      <c r="A359">
        <v>358</v>
      </c>
      <c r="B359">
        <v>3</v>
      </c>
      <c r="C359" t="s">
        <v>725</v>
      </c>
      <c r="D359" t="s">
        <v>1248</v>
      </c>
      <c r="E359"/>
    </row>
    <row r="360" spans="1:5" x14ac:dyDescent="0.3">
      <c r="A360">
        <v>359</v>
      </c>
      <c r="B360">
        <v>3</v>
      </c>
      <c r="C360" t="s">
        <v>724</v>
      </c>
      <c r="D360" t="s">
        <v>1249</v>
      </c>
      <c r="E360"/>
    </row>
    <row r="361" spans="1:5" x14ac:dyDescent="0.3">
      <c r="A361">
        <v>360</v>
      </c>
      <c r="B361">
        <v>3</v>
      </c>
      <c r="C361" t="s">
        <v>724</v>
      </c>
      <c r="D361" t="s">
        <v>1250</v>
      </c>
      <c r="E361"/>
    </row>
    <row r="362" spans="1:5" x14ac:dyDescent="0.3">
      <c r="A362">
        <v>361</v>
      </c>
      <c r="B362">
        <v>1</v>
      </c>
      <c r="C362"/>
      <c r="D362" t="s">
        <v>1251</v>
      </c>
      <c r="E362"/>
    </row>
    <row r="363" spans="1:5" x14ac:dyDescent="0.3">
      <c r="A363">
        <v>362</v>
      </c>
      <c r="B363">
        <v>3</v>
      </c>
      <c r="C363" t="s">
        <v>782</v>
      </c>
      <c r="D363" t="s">
        <v>1252</v>
      </c>
      <c r="E363"/>
    </row>
    <row r="364" spans="1:5" x14ac:dyDescent="0.3">
      <c r="A364">
        <v>363</v>
      </c>
      <c r="B364">
        <v>3</v>
      </c>
      <c r="C364" t="s">
        <v>725</v>
      </c>
      <c r="D364" t="s">
        <v>1253</v>
      </c>
      <c r="E364"/>
    </row>
    <row r="365" spans="1:5" x14ac:dyDescent="0.3">
      <c r="A365">
        <v>364</v>
      </c>
      <c r="B365">
        <v>1</v>
      </c>
      <c r="C365" t="s">
        <v>725</v>
      </c>
      <c r="D365" t="s">
        <v>1254</v>
      </c>
      <c r="E365"/>
    </row>
    <row r="366" spans="1:5" x14ac:dyDescent="0.3">
      <c r="A366">
        <v>365</v>
      </c>
      <c r="B366">
        <v>1</v>
      </c>
      <c r="C366"/>
      <c r="D366" t="s">
        <v>1255</v>
      </c>
      <c r="E366"/>
    </row>
    <row r="367" spans="1:5" x14ac:dyDescent="0.3">
      <c r="A367">
        <v>366</v>
      </c>
      <c r="B367">
        <v>1</v>
      </c>
      <c r="C367"/>
      <c r="D367" t="s">
        <v>1256</v>
      </c>
      <c r="E367"/>
    </row>
    <row r="368" spans="1:5" x14ac:dyDescent="0.3">
      <c r="A368">
        <v>367</v>
      </c>
      <c r="B368">
        <v>1</v>
      </c>
      <c r="C368"/>
      <c r="D368" t="s">
        <v>1257</v>
      </c>
      <c r="E368"/>
    </row>
    <row r="369" spans="1:6" x14ac:dyDescent="0.3">
      <c r="A369">
        <v>368</v>
      </c>
      <c r="B369">
        <v>1</v>
      </c>
      <c r="C369"/>
      <c r="D369" t="s">
        <v>1258</v>
      </c>
      <c r="E369"/>
    </row>
    <row r="370" spans="1:6" x14ac:dyDescent="0.3">
      <c r="A370">
        <v>369</v>
      </c>
      <c r="B370">
        <v>1</v>
      </c>
      <c r="C370"/>
      <c r="D370" t="s">
        <v>1259</v>
      </c>
      <c r="E370"/>
    </row>
    <row r="373" spans="1:6" x14ac:dyDescent="0.3">
      <c r="B373" s="10">
        <f>COUNTIF(B$2:B$370,"1")</f>
        <v>120</v>
      </c>
      <c r="C373" s="20">
        <v>1</v>
      </c>
      <c r="D373" s="20"/>
      <c r="F373" s="20"/>
    </row>
    <row r="374" spans="1:6" x14ac:dyDescent="0.3">
      <c r="B374" s="10">
        <f>COUNTIF(B$2:B$370,"2")</f>
        <v>93</v>
      </c>
      <c r="C374" s="20">
        <v>2</v>
      </c>
      <c r="D374" s="20"/>
      <c r="F374" s="20"/>
    </row>
    <row r="375" spans="1:6" x14ac:dyDescent="0.3">
      <c r="B375" s="10">
        <f>COUNTIF(B$2:B$370,"3")</f>
        <v>156</v>
      </c>
      <c r="C375" s="20">
        <v>3</v>
      </c>
      <c r="D375" s="20"/>
      <c r="F375" s="20"/>
    </row>
    <row r="376" spans="1:6" x14ac:dyDescent="0.3">
      <c r="C376" s="21"/>
      <c r="D376" s="21"/>
      <c r="F376" s="21"/>
    </row>
    <row r="377" spans="1:6" x14ac:dyDescent="0.3">
      <c r="B377" s="10">
        <f>SUM(B373:B375)</f>
        <v>369</v>
      </c>
      <c r="C377" s="21"/>
      <c r="D377" s="21"/>
      <c r="F377" s="21"/>
    </row>
  </sheetData>
  <sortState xmlns:xlrd2="http://schemas.microsoft.com/office/spreadsheetml/2017/richdata2" ref="A2:N386">
    <sortCondition ref="A2:A386"/>
  </sortState>
  <pageMargins left="0.7" right="0.7" top="0.75" bottom="0.75" header="0.3" footer="0.3"/>
  <pageSetup paperSize="9" orientation="portrait" verticalDpi="0" r:id="rId1"/>
  <headerFooter>
    <oddHeader>&amp;R&amp;"Calibri"&amp;10&amp;K000000 Unclassified / Non classifié&amp;1#_x000D_</oddHead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1803E-3B48-4B7F-A7A6-D33D78364CF1}">
  <sheetPr codeName="Sheet7" filterMode="1"/>
  <dimension ref="A1:CY716"/>
  <sheetViews>
    <sheetView tabSelected="1" zoomScaleNormal="100" workbookViewId="0">
      <pane xSplit="15" ySplit="2" topLeftCell="T647" activePane="bottomRight" state="frozen"/>
      <selection activeCell="A111" sqref="A111:A120"/>
      <selection pane="topRight" activeCell="A111" sqref="A111:A120"/>
      <selection pane="bottomLeft" activeCell="A111" sqref="A111:A120"/>
      <selection pane="bottomRight" activeCell="R715" sqref="R715"/>
    </sheetView>
  </sheetViews>
  <sheetFormatPr defaultColWidth="9.09765625" defaultRowHeight="13" x14ac:dyDescent="0.3"/>
  <cols>
    <col min="1" max="1" width="4.59765625" style="67" customWidth="1"/>
    <col min="2" max="2" width="8.69921875" style="67" customWidth="1"/>
    <col min="3" max="4" width="6.69921875" style="67" customWidth="1"/>
    <col min="5" max="5" width="7" style="67" customWidth="1"/>
    <col min="6" max="6" width="8.296875" style="67" customWidth="1"/>
    <col min="7" max="7" width="6.8984375" style="67" customWidth="1"/>
    <col min="8" max="9" width="8.296875" style="67" customWidth="1"/>
    <col min="10" max="15" width="9.09765625" style="67"/>
    <col min="16" max="16" width="50.296875" style="67" customWidth="1"/>
    <col min="17" max="17" width="9.09765625" style="67"/>
    <col min="18" max="24" width="10.3984375" style="67" bestFit="1" customWidth="1"/>
    <col min="25" max="25" width="9.09765625" style="67"/>
    <col min="26" max="26" width="10.3984375" style="67" bestFit="1" customWidth="1"/>
    <col min="27" max="27" width="13.59765625" style="67" bestFit="1" customWidth="1"/>
    <col min="28" max="31" width="10.3984375" style="67" bestFit="1" customWidth="1"/>
    <col min="32" max="32" width="12.3984375" style="67" bestFit="1" customWidth="1"/>
    <col min="33" max="35" width="10.3984375" style="67" bestFit="1" customWidth="1"/>
    <col min="36" max="36" width="9.09765625" style="67"/>
    <col min="37" max="37" width="11.3984375" style="67" bestFit="1" customWidth="1"/>
    <col min="38" max="38" width="10.3984375" style="67" bestFit="1" customWidth="1"/>
    <col min="39" max="39" width="9.09765625" style="67"/>
    <col min="40" max="42" width="10.3984375" style="67" bestFit="1" customWidth="1"/>
    <col min="43" max="48" width="9.09765625" style="67"/>
    <col min="49" max="49" width="16.09765625" style="106" customWidth="1"/>
    <col min="50" max="53" width="10.3984375" style="106" customWidth="1"/>
    <col min="54" max="57" width="13" style="67" bestFit="1" customWidth="1"/>
    <col min="58" max="58" width="14.09765625" style="67" bestFit="1" customWidth="1"/>
    <col min="59" max="61" width="13.59765625" style="67" bestFit="1" customWidth="1"/>
    <col min="62" max="63" width="13.59765625" style="59" bestFit="1" customWidth="1"/>
    <col min="64" max="64" width="13" style="67" bestFit="1" customWidth="1"/>
    <col min="65" max="65" width="16" style="67" bestFit="1" customWidth="1"/>
    <col min="66" max="67" width="14.09765625" style="67" bestFit="1" customWidth="1"/>
    <col min="68" max="68" width="13" style="59" bestFit="1" customWidth="1"/>
    <col min="69" max="69" width="14.09765625" style="67" bestFit="1" customWidth="1"/>
    <col min="70" max="70" width="13.59765625" style="67" bestFit="1" customWidth="1"/>
    <col min="71" max="72" width="15.3984375" style="67" bestFit="1" customWidth="1"/>
    <col min="73" max="73" width="13" style="59" bestFit="1" customWidth="1"/>
    <col min="74" max="74" width="14.09765625" style="67" bestFit="1" customWidth="1"/>
    <col min="75" max="75" width="13.59765625" style="67" bestFit="1" customWidth="1"/>
    <col min="76" max="77" width="15.3984375" style="67" bestFit="1" customWidth="1"/>
    <col min="78" max="78" width="13" style="67" bestFit="1" customWidth="1"/>
    <col min="79" max="79" width="13.59765625" style="67" bestFit="1" customWidth="1"/>
    <col min="80" max="81" width="13" style="67" bestFit="1" customWidth="1"/>
    <col min="82" max="82" width="9.69921875" style="67" customWidth="1"/>
    <col min="83" max="83" width="13" style="67" bestFit="1" customWidth="1"/>
    <col min="84" max="84" width="14.8984375" style="67" bestFit="1" customWidth="1"/>
    <col min="85" max="85" width="9.09765625" style="67"/>
    <col min="86" max="86" width="10.3984375" style="67" bestFit="1" customWidth="1"/>
    <col min="87" max="90" width="9.09765625" style="67"/>
    <col min="91" max="91" width="10.3984375" style="67" bestFit="1" customWidth="1"/>
    <col min="92" max="92" width="9.09765625" style="67"/>
    <col min="93" max="94" width="10.3984375" style="67" bestFit="1" customWidth="1"/>
    <col min="95" max="102" width="9.09765625" style="67"/>
    <col min="103" max="103" width="10.3984375" style="67" bestFit="1" customWidth="1"/>
    <col min="104" max="16384" width="9.09765625" style="67"/>
  </cols>
  <sheetData>
    <row r="1" spans="1:103" s="24" customFormat="1" x14ac:dyDescent="0.3">
      <c r="A1" s="109" t="s">
        <v>816</v>
      </c>
      <c r="B1" s="109"/>
      <c r="C1" s="109"/>
      <c r="D1" s="109"/>
      <c r="E1" s="110" t="s">
        <v>824</v>
      </c>
      <c r="F1" s="110"/>
      <c r="G1" s="110"/>
      <c r="H1" s="110"/>
      <c r="I1" s="110"/>
      <c r="J1" s="110"/>
      <c r="K1" s="110"/>
      <c r="L1" s="110"/>
      <c r="M1" s="110"/>
      <c r="N1" s="110"/>
      <c r="O1" s="110"/>
      <c r="P1" s="111" t="s">
        <v>817</v>
      </c>
      <c r="Q1" s="111"/>
      <c r="R1" s="111"/>
      <c r="S1" s="111"/>
      <c r="T1" s="111"/>
      <c r="U1" s="111"/>
      <c r="V1" s="111"/>
      <c r="W1" s="111"/>
      <c r="X1" s="111"/>
      <c r="Y1" s="112" t="s">
        <v>818</v>
      </c>
      <c r="Z1" s="112"/>
      <c r="AA1" s="112"/>
      <c r="AB1" s="112"/>
      <c r="AC1" s="112"/>
      <c r="AD1" s="112"/>
      <c r="AE1" s="112"/>
      <c r="AF1" s="112"/>
      <c r="AG1" s="113" t="s">
        <v>821</v>
      </c>
      <c r="AH1" s="113"/>
      <c r="AI1" s="113"/>
      <c r="AJ1" s="113"/>
      <c r="AK1" s="113"/>
      <c r="AL1" s="113"/>
      <c r="AM1" s="113"/>
      <c r="AN1" s="116" t="s">
        <v>819</v>
      </c>
      <c r="AO1" s="116"/>
      <c r="AP1" s="116"/>
      <c r="AQ1" s="112" t="s">
        <v>1834</v>
      </c>
      <c r="AR1" s="112"/>
      <c r="AS1" s="112"/>
      <c r="AT1" s="112"/>
      <c r="AU1" s="112"/>
      <c r="AV1" s="112"/>
      <c r="AW1" s="23" t="s">
        <v>1839</v>
      </c>
      <c r="AX1" s="118" t="s">
        <v>1844</v>
      </c>
      <c r="AY1" s="118"/>
      <c r="AZ1" s="118"/>
      <c r="BA1" s="118"/>
      <c r="BB1" s="117" t="s">
        <v>1840</v>
      </c>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4" t="s">
        <v>1841</v>
      </c>
      <c r="CH1" s="114"/>
      <c r="CI1" s="114"/>
      <c r="CJ1" s="114"/>
      <c r="CK1" s="114"/>
      <c r="CL1" s="114"/>
      <c r="CM1" s="114"/>
      <c r="CN1" s="114"/>
      <c r="CO1" s="114"/>
      <c r="CP1" s="114"/>
      <c r="CQ1" s="115" t="s">
        <v>1842</v>
      </c>
      <c r="CR1" s="115"/>
      <c r="CS1" s="115"/>
      <c r="CT1" s="115"/>
      <c r="CU1" s="115"/>
      <c r="CV1" s="115"/>
      <c r="CW1" s="115"/>
      <c r="CX1" s="115"/>
      <c r="CY1" s="115"/>
    </row>
    <row r="2" spans="1:103" s="42" customFormat="1" ht="61.5" customHeight="1" x14ac:dyDescent="0.3">
      <c r="A2" s="25" t="s">
        <v>808</v>
      </c>
      <c r="B2" s="26" t="s">
        <v>809</v>
      </c>
      <c r="C2" s="26" t="s">
        <v>6</v>
      </c>
      <c r="D2" s="26" t="s">
        <v>7</v>
      </c>
      <c r="E2" s="27" t="s">
        <v>0</v>
      </c>
      <c r="F2" s="27" t="s">
        <v>9</v>
      </c>
      <c r="G2" s="27" t="s">
        <v>1</v>
      </c>
      <c r="H2" s="27" t="s">
        <v>11</v>
      </c>
      <c r="I2" s="27" t="s">
        <v>23</v>
      </c>
      <c r="J2" s="27" t="s">
        <v>1538</v>
      </c>
      <c r="K2" s="27" t="s">
        <v>1835</v>
      </c>
      <c r="L2" s="27" t="s">
        <v>1539</v>
      </c>
      <c r="M2" s="27" t="s">
        <v>1540</v>
      </c>
      <c r="N2" s="28" t="s">
        <v>1541</v>
      </c>
      <c r="O2" s="28" t="s">
        <v>1542</v>
      </c>
      <c r="P2" s="29" t="s">
        <v>8</v>
      </c>
      <c r="Q2" s="29" t="s">
        <v>9</v>
      </c>
      <c r="R2" s="29" t="s">
        <v>1524</v>
      </c>
      <c r="S2" s="29" t="s">
        <v>1525</v>
      </c>
      <c r="T2" s="29" t="s">
        <v>1526</v>
      </c>
      <c r="U2" s="29" t="s">
        <v>1802</v>
      </c>
      <c r="V2" s="29" t="s">
        <v>1527</v>
      </c>
      <c r="W2" s="29" t="s">
        <v>1528</v>
      </c>
      <c r="X2" s="29" t="s">
        <v>10</v>
      </c>
      <c r="Y2" s="30" t="s">
        <v>11</v>
      </c>
      <c r="Z2" s="30" t="s">
        <v>12</v>
      </c>
      <c r="AA2" s="30" t="s">
        <v>1339</v>
      </c>
      <c r="AB2" s="30" t="s">
        <v>13</v>
      </c>
      <c r="AC2" s="30" t="s">
        <v>1338</v>
      </c>
      <c r="AD2" s="30" t="s">
        <v>14</v>
      </c>
      <c r="AE2" s="30" t="s">
        <v>15</v>
      </c>
      <c r="AF2" s="30" t="s">
        <v>894</v>
      </c>
      <c r="AG2" s="31" t="s">
        <v>16</v>
      </c>
      <c r="AH2" s="31" t="s">
        <v>17</v>
      </c>
      <c r="AI2" s="31" t="s">
        <v>18</v>
      </c>
      <c r="AJ2" s="31" t="s">
        <v>19</v>
      </c>
      <c r="AK2" s="31" t="s">
        <v>20</v>
      </c>
      <c r="AL2" s="31" t="s">
        <v>21</v>
      </c>
      <c r="AM2" s="31" t="s">
        <v>22</v>
      </c>
      <c r="AN2" s="32" t="s">
        <v>1963</v>
      </c>
      <c r="AO2" s="32" t="s">
        <v>901</v>
      </c>
      <c r="AP2" s="32" t="s">
        <v>1816</v>
      </c>
      <c r="AQ2" s="30" t="s">
        <v>1826</v>
      </c>
      <c r="AR2" s="30" t="s">
        <v>1827</v>
      </c>
      <c r="AS2" s="30" t="s">
        <v>1828</v>
      </c>
      <c r="AT2" s="30" t="s">
        <v>1829</v>
      </c>
      <c r="AU2" s="30" t="s">
        <v>1830</v>
      </c>
      <c r="AV2" s="30" t="s">
        <v>1831</v>
      </c>
      <c r="AW2" s="33" t="s">
        <v>23</v>
      </c>
      <c r="AX2" s="33" t="s">
        <v>24</v>
      </c>
      <c r="AY2" s="33" t="s">
        <v>1340</v>
      </c>
      <c r="AZ2" s="33" t="s">
        <v>25</v>
      </c>
      <c r="BA2" s="33" t="s">
        <v>1341</v>
      </c>
      <c r="BB2" s="34" t="s">
        <v>1970</v>
      </c>
      <c r="BC2" s="34" t="s">
        <v>1972</v>
      </c>
      <c r="BD2" s="34" t="s">
        <v>1965</v>
      </c>
      <c r="BE2" s="34" t="s">
        <v>1966</v>
      </c>
      <c r="BF2" s="34" t="s">
        <v>1971</v>
      </c>
      <c r="BG2" s="34" t="s">
        <v>26</v>
      </c>
      <c r="BH2" s="34" t="s">
        <v>1973</v>
      </c>
      <c r="BI2" s="34" t="s">
        <v>1974</v>
      </c>
      <c r="BJ2" s="35" t="s">
        <v>27</v>
      </c>
      <c r="BK2" s="35" t="s">
        <v>1975</v>
      </c>
      <c r="BL2" s="34" t="s">
        <v>1967</v>
      </c>
      <c r="BM2" s="34" t="s">
        <v>26</v>
      </c>
      <c r="BN2" s="34" t="s">
        <v>1976</v>
      </c>
      <c r="BO2" s="34" t="s">
        <v>1977</v>
      </c>
      <c r="BP2" s="35" t="s">
        <v>1968</v>
      </c>
      <c r="BQ2" s="34" t="s">
        <v>1978</v>
      </c>
      <c r="BR2" s="34" t="s">
        <v>26</v>
      </c>
      <c r="BS2" s="34" t="s">
        <v>1985</v>
      </c>
      <c r="BT2" s="34" t="s">
        <v>1986</v>
      </c>
      <c r="BU2" s="35" t="s">
        <v>1969</v>
      </c>
      <c r="BV2" s="34" t="s">
        <v>1979</v>
      </c>
      <c r="BW2" s="34" t="s">
        <v>26</v>
      </c>
      <c r="BX2" s="34" t="s">
        <v>1980</v>
      </c>
      <c r="BY2" s="34" t="s">
        <v>1981</v>
      </c>
      <c r="BZ2" s="34" t="s">
        <v>1982</v>
      </c>
      <c r="CA2" s="34" t="s">
        <v>26</v>
      </c>
      <c r="CB2" s="34" t="s">
        <v>1987</v>
      </c>
      <c r="CC2" s="34" t="s">
        <v>1988</v>
      </c>
      <c r="CD2" s="34" t="s">
        <v>1989</v>
      </c>
      <c r="CE2" s="34" t="s">
        <v>1983</v>
      </c>
      <c r="CF2" s="34" t="s">
        <v>26</v>
      </c>
      <c r="CG2" s="36" t="s">
        <v>805</v>
      </c>
      <c r="CH2" s="36" t="s">
        <v>806</v>
      </c>
      <c r="CI2" s="36" t="s">
        <v>807</v>
      </c>
      <c r="CJ2" s="36" t="s">
        <v>1372</v>
      </c>
      <c r="CK2" s="37" t="s">
        <v>800</v>
      </c>
      <c r="CL2" s="36" t="s">
        <v>895</v>
      </c>
      <c r="CM2" s="36" t="s">
        <v>1285</v>
      </c>
      <c r="CN2" s="38" t="s">
        <v>1286</v>
      </c>
      <c r="CO2" s="36" t="s">
        <v>1282</v>
      </c>
      <c r="CP2" s="36" t="s">
        <v>801</v>
      </c>
      <c r="CQ2" s="39" t="s">
        <v>1984</v>
      </c>
      <c r="CR2" s="39" t="s">
        <v>1343</v>
      </c>
      <c r="CS2" s="39" t="s">
        <v>798</v>
      </c>
      <c r="CT2" s="39" t="s">
        <v>1342</v>
      </c>
      <c r="CU2" s="39" t="s">
        <v>804</v>
      </c>
      <c r="CV2" s="39" t="s">
        <v>28</v>
      </c>
      <c r="CW2" s="40" t="s">
        <v>29</v>
      </c>
      <c r="CX2" s="40" t="s">
        <v>803</v>
      </c>
      <c r="CY2" s="41" t="s">
        <v>802</v>
      </c>
    </row>
    <row r="3" spans="1:103" hidden="1" x14ac:dyDescent="0.3">
      <c r="A3" s="43">
        <v>1</v>
      </c>
      <c r="B3" s="44" t="s">
        <v>1626</v>
      </c>
      <c r="C3" s="44" t="s">
        <v>30</v>
      </c>
      <c r="D3" s="44">
        <v>2012</v>
      </c>
      <c r="E3" s="45" t="s">
        <v>31</v>
      </c>
      <c r="F3" s="45" t="s">
        <v>1537</v>
      </c>
      <c r="G3" s="45" t="s">
        <v>4</v>
      </c>
      <c r="H3" s="45" t="s">
        <v>483</v>
      </c>
      <c r="I3" s="45" t="s">
        <v>38</v>
      </c>
      <c r="J3" s="46" t="s">
        <v>44</v>
      </c>
      <c r="K3" s="46" t="s">
        <v>799</v>
      </c>
      <c r="L3" s="46" t="s">
        <v>42</v>
      </c>
      <c r="M3" s="46" t="s">
        <v>42</v>
      </c>
      <c r="N3" s="46" t="s">
        <v>42</v>
      </c>
      <c r="O3" s="46" t="s">
        <v>42</v>
      </c>
      <c r="P3" s="47" t="s">
        <v>32</v>
      </c>
      <c r="Q3" s="47" t="s">
        <v>1537</v>
      </c>
      <c r="R3" s="48">
        <v>106.25</v>
      </c>
      <c r="S3" s="49"/>
      <c r="T3" s="50">
        <v>3.2039499999999999</v>
      </c>
      <c r="U3" s="50">
        <v>0.93025000000000002</v>
      </c>
      <c r="V3" s="50"/>
      <c r="W3" s="50"/>
      <c r="X3" s="50">
        <v>7.8250000000000002</v>
      </c>
      <c r="Y3" s="51" t="s">
        <v>34</v>
      </c>
      <c r="Z3" s="51">
        <v>4</v>
      </c>
      <c r="AA3" s="52">
        <v>0.2922466566001905</v>
      </c>
      <c r="AB3" s="52">
        <v>0.6843534236684562</v>
      </c>
      <c r="AC3" s="51">
        <v>0.2</v>
      </c>
      <c r="AD3" s="51">
        <v>0</v>
      </c>
      <c r="AE3" s="51"/>
      <c r="AF3" s="51"/>
      <c r="AG3" s="53">
        <v>77</v>
      </c>
      <c r="AH3" s="54">
        <v>77</v>
      </c>
      <c r="AI3" s="54">
        <v>10</v>
      </c>
      <c r="AJ3" s="53" t="s">
        <v>35</v>
      </c>
      <c r="AK3" s="53">
        <v>10</v>
      </c>
      <c r="AL3" s="53">
        <v>1</v>
      </c>
      <c r="AM3" s="53"/>
      <c r="AN3" s="55"/>
      <c r="AO3" s="56"/>
      <c r="AP3" s="56"/>
      <c r="AQ3" s="51" t="s">
        <v>43</v>
      </c>
      <c r="AR3" s="51" t="s">
        <v>37</v>
      </c>
      <c r="AS3" s="51" t="s">
        <v>37</v>
      </c>
      <c r="AT3" s="51" t="s">
        <v>37</v>
      </c>
      <c r="AU3" s="51" t="s">
        <v>37</v>
      </c>
      <c r="AV3" s="51"/>
      <c r="AW3" s="57" t="s">
        <v>38</v>
      </c>
      <c r="AX3" s="57" t="s">
        <v>36</v>
      </c>
      <c r="AY3" s="57" t="s">
        <v>39</v>
      </c>
      <c r="AZ3" s="57"/>
      <c r="BA3" s="57">
        <v>7</v>
      </c>
      <c r="BB3" s="58">
        <v>9.5941176470588238E-2</v>
      </c>
      <c r="BC3" s="58">
        <v>0.14019244026909136</v>
      </c>
      <c r="BD3" s="59">
        <v>0.22935383054156427</v>
      </c>
      <c r="BE3" s="60">
        <v>6.6591676168882216E-2</v>
      </c>
      <c r="BF3" s="58"/>
      <c r="BG3" s="59"/>
      <c r="BH3" s="61">
        <v>3.0249999999999999E-2</v>
      </c>
      <c r="BI3" s="61">
        <v>4.4202306810778809E-2</v>
      </c>
      <c r="BJ3" s="60">
        <v>8.1652997700897262E-2</v>
      </c>
      <c r="BK3" s="60">
        <v>2.3707517630193884E-2</v>
      </c>
      <c r="BL3" s="61"/>
      <c r="BM3" s="59"/>
      <c r="BN3" s="58">
        <v>0.29899999999999999</v>
      </c>
      <c r="BO3" s="58">
        <v>0.43690875161728471</v>
      </c>
      <c r="BQ3" s="58"/>
      <c r="BR3" s="59"/>
      <c r="BS3" s="58">
        <v>15.395999999999999</v>
      </c>
      <c r="BT3" s="58"/>
      <c r="BV3" s="58"/>
      <c r="BW3" s="59"/>
      <c r="BX3" s="58"/>
      <c r="BY3" s="58"/>
      <c r="BZ3" s="58"/>
      <c r="CA3" s="59"/>
      <c r="CB3" s="58"/>
      <c r="CC3" s="58"/>
      <c r="CD3" s="58"/>
      <c r="CE3" s="58"/>
      <c r="CF3" s="59"/>
      <c r="CG3" s="62" t="s">
        <v>40</v>
      </c>
      <c r="CH3" s="62"/>
      <c r="CI3" s="62"/>
      <c r="CJ3" s="37"/>
      <c r="CK3" s="62"/>
      <c r="CL3" s="62"/>
      <c r="CM3" s="62"/>
      <c r="CN3" s="63"/>
      <c r="CO3" s="62"/>
      <c r="CP3" s="62" t="s">
        <v>36</v>
      </c>
      <c r="CQ3" s="64" t="s">
        <v>39</v>
      </c>
      <c r="CR3" s="65" t="s">
        <v>47</v>
      </c>
      <c r="CS3" s="64" t="s">
        <v>41</v>
      </c>
      <c r="CT3" s="64" t="s">
        <v>45</v>
      </c>
      <c r="CU3" s="64" t="s">
        <v>46</v>
      </c>
      <c r="CV3" s="64" t="s">
        <v>799</v>
      </c>
      <c r="CW3" s="64"/>
      <c r="CX3" s="64"/>
      <c r="CY3" s="66">
        <f>[1]Duration!EE2</f>
        <v>0.41666666666666669</v>
      </c>
    </row>
    <row r="4" spans="1:103" hidden="1" x14ac:dyDescent="0.3">
      <c r="A4" s="43">
        <v>2</v>
      </c>
      <c r="B4" s="44" t="s">
        <v>1627</v>
      </c>
      <c r="C4" s="44" t="s">
        <v>49</v>
      </c>
      <c r="D4" s="44">
        <v>2006</v>
      </c>
      <c r="E4" s="45" t="s">
        <v>31</v>
      </c>
      <c r="F4" s="45" t="s">
        <v>1537</v>
      </c>
      <c r="G4" s="45" t="s">
        <v>3</v>
      </c>
      <c r="H4" s="45" t="s">
        <v>483</v>
      </c>
      <c r="I4" s="45" t="s">
        <v>1999</v>
      </c>
      <c r="J4" s="68" t="s">
        <v>44</v>
      </c>
      <c r="K4" s="68" t="s">
        <v>53</v>
      </c>
      <c r="L4" s="68" t="s">
        <v>42</v>
      </c>
      <c r="M4" s="68" t="s">
        <v>39</v>
      </c>
      <c r="N4" s="68" t="s">
        <v>39</v>
      </c>
      <c r="O4" s="68" t="s">
        <v>39</v>
      </c>
      <c r="P4" s="47" t="s">
        <v>50</v>
      </c>
      <c r="Q4" s="47" t="s">
        <v>1537</v>
      </c>
      <c r="R4" s="49">
        <v>92.4</v>
      </c>
      <c r="S4" s="49">
        <v>72.663359999999997</v>
      </c>
      <c r="T4" s="50">
        <v>3.96</v>
      </c>
      <c r="U4" s="50">
        <v>1.57</v>
      </c>
      <c r="V4" s="50">
        <v>30.36</v>
      </c>
      <c r="W4" s="50">
        <v>30.36</v>
      </c>
      <c r="X4" s="50">
        <v>7.11</v>
      </c>
      <c r="Y4" s="51" t="s">
        <v>34</v>
      </c>
      <c r="Z4" s="51">
        <v>1</v>
      </c>
      <c r="AA4" s="52">
        <v>4.908738521234052</v>
      </c>
      <c r="AB4" s="52">
        <v>2.0371832715762603</v>
      </c>
      <c r="AC4" s="52">
        <v>10</v>
      </c>
      <c r="AD4" s="51">
        <v>0</v>
      </c>
      <c r="AE4" s="51"/>
      <c r="AF4" s="52">
        <v>17</v>
      </c>
      <c r="AG4" s="53">
        <v>80</v>
      </c>
      <c r="AH4" s="54">
        <v>80</v>
      </c>
      <c r="AI4" s="54">
        <v>68.571428571428569</v>
      </c>
      <c r="AJ4" s="53" t="s">
        <v>51</v>
      </c>
      <c r="AK4" s="54">
        <v>22.857142857142858</v>
      </c>
      <c r="AL4" s="53">
        <v>3</v>
      </c>
      <c r="AM4" s="53" t="s">
        <v>52</v>
      </c>
      <c r="AN4" s="55"/>
      <c r="AO4" s="56"/>
      <c r="AP4" s="56"/>
      <c r="AQ4" s="51" t="s">
        <v>43</v>
      </c>
      <c r="AR4" s="51" t="s">
        <v>54</v>
      </c>
      <c r="AS4" s="51" t="s">
        <v>54</v>
      </c>
      <c r="AT4" s="51" t="s">
        <v>54</v>
      </c>
      <c r="AU4" s="51"/>
      <c r="AV4" s="51"/>
      <c r="AW4" s="57" t="s">
        <v>1999</v>
      </c>
      <c r="AX4" s="57" t="s">
        <v>2018</v>
      </c>
      <c r="AY4" s="57"/>
      <c r="AZ4" s="57"/>
      <c r="BA4" s="57"/>
      <c r="BB4" s="58">
        <v>4.3502351111784729E-2</v>
      </c>
      <c r="BC4" s="58">
        <v>2.1354166666666667E-2</v>
      </c>
      <c r="BD4" s="60">
        <v>2.1506182090670661E-2</v>
      </c>
      <c r="BE4" s="60">
        <v>8.5264408793820547E-3</v>
      </c>
      <c r="BF4" s="58"/>
      <c r="BG4" s="59"/>
      <c r="BH4" s="61">
        <v>2.1432865669708572E-2</v>
      </c>
      <c r="BI4" s="61">
        <v>1.0520833333333333E-2</v>
      </c>
      <c r="BJ4" s="60">
        <v>8.1876085697741748E-3</v>
      </c>
      <c r="BK4" s="60">
        <v>3.2460973370064283E-3</v>
      </c>
      <c r="BL4" s="61"/>
      <c r="BM4" s="59"/>
      <c r="BN4" s="58">
        <v>4.2926210217792065</v>
      </c>
      <c r="BO4" s="58">
        <v>2.1071354166666665</v>
      </c>
      <c r="BP4" s="60">
        <v>4.7723403612809225E-2</v>
      </c>
      <c r="BQ4" s="58"/>
      <c r="BR4" s="59"/>
      <c r="BS4" s="58"/>
      <c r="BT4" s="58"/>
      <c r="BV4" s="58"/>
      <c r="BW4" s="59"/>
      <c r="BX4" s="58"/>
      <c r="BY4" s="58"/>
      <c r="BZ4" s="58"/>
      <c r="CA4" s="59"/>
      <c r="CB4" s="58"/>
      <c r="CC4" s="58"/>
      <c r="CD4" s="58"/>
      <c r="CE4" s="58"/>
      <c r="CF4" s="59"/>
      <c r="CG4" s="62"/>
      <c r="CH4" s="62"/>
      <c r="CI4" s="62"/>
      <c r="CJ4" s="62"/>
      <c r="CK4" s="62"/>
      <c r="CL4" s="62"/>
      <c r="CM4" s="62"/>
      <c r="CN4" s="63"/>
      <c r="CO4" s="62"/>
      <c r="CP4" s="62" t="s">
        <v>36</v>
      </c>
      <c r="CQ4" s="64" t="s">
        <v>39</v>
      </c>
      <c r="CR4" s="65" t="s">
        <v>47</v>
      </c>
      <c r="CS4" s="64" t="s">
        <v>1344</v>
      </c>
      <c r="CT4" s="64"/>
      <c r="CU4" s="64" t="s">
        <v>55</v>
      </c>
      <c r="CV4" s="64" t="s">
        <v>56</v>
      </c>
      <c r="CW4" s="64" t="s">
        <v>57</v>
      </c>
      <c r="CX4" s="64"/>
      <c r="CY4" s="66">
        <f>[1]Duration!EE3</f>
        <v>2.8571428571428572</v>
      </c>
    </row>
    <row r="5" spans="1:103" hidden="1" x14ac:dyDescent="0.3">
      <c r="A5" s="43">
        <v>3</v>
      </c>
      <c r="B5" s="44" t="s">
        <v>1627</v>
      </c>
      <c r="C5" s="44" t="s">
        <v>49</v>
      </c>
      <c r="D5" s="44">
        <v>2006</v>
      </c>
      <c r="E5" s="45" t="s">
        <v>31</v>
      </c>
      <c r="F5" s="45" t="s">
        <v>59</v>
      </c>
      <c r="G5" s="45" t="s">
        <v>3</v>
      </c>
      <c r="H5" s="45" t="s">
        <v>483</v>
      </c>
      <c r="I5" s="45" t="s">
        <v>1999</v>
      </c>
      <c r="J5" s="68" t="s">
        <v>44</v>
      </c>
      <c r="K5" s="68" t="s">
        <v>53</v>
      </c>
      <c r="L5" s="68" t="s">
        <v>42</v>
      </c>
      <c r="M5" s="68" t="s">
        <v>39</v>
      </c>
      <c r="N5" s="68" t="s">
        <v>39</v>
      </c>
      <c r="O5" s="68" t="s">
        <v>42</v>
      </c>
      <c r="P5" s="47" t="s">
        <v>50</v>
      </c>
      <c r="Q5" s="47" t="s">
        <v>58</v>
      </c>
      <c r="R5" s="49">
        <v>59.699999999999996</v>
      </c>
      <c r="S5" s="49">
        <v>41.521349999999991</v>
      </c>
      <c r="T5" s="50">
        <v>4</v>
      </c>
      <c r="U5" s="50">
        <v>1.48</v>
      </c>
      <c r="V5" s="50">
        <v>21.09</v>
      </c>
      <c r="W5" s="50">
        <v>21.09</v>
      </c>
      <c r="X5" s="50">
        <v>7.3</v>
      </c>
      <c r="Y5" s="51" t="s">
        <v>34</v>
      </c>
      <c r="Z5" s="51">
        <v>1</v>
      </c>
      <c r="AA5" s="52">
        <v>4.908738521234052</v>
      </c>
      <c r="AB5" s="52">
        <v>2.0371832715762603</v>
      </c>
      <c r="AC5" s="52">
        <v>10</v>
      </c>
      <c r="AD5" s="51">
        <v>0</v>
      </c>
      <c r="AE5" s="51"/>
      <c r="AF5" s="52">
        <v>17</v>
      </c>
      <c r="AG5" s="53">
        <v>80</v>
      </c>
      <c r="AH5" s="54">
        <v>80</v>
      </c>
      <c r="AI5" s="54">
        <v>68.571428571428569</v>
      </c>
      <c r="AJ5" s="53" t="s">
        <v>51</v>
      </c>
      <c r="AK5" s="54">
        <v>22.857142857142858</v>
      </c>
      <c r="AL5" s="53">
        <v>3</v>
      </c>
      <c r="AM5" s="53" t="s">
        <v>52</v>
      </c>
      <c r="AN5" s="55"/>
      <c r="AO5" s="56"/>
      <c r="AP5" s="56"/>
      <c r="AQ5" s="51" t="s">
        <v>43</v>
      </c>
      <c r="AR5" s="51" t="s">
        <v>54</v>
      </c>
      <c r="AS5" s="51" t="s">
        <v>54</v>
      </c>
      <c r="AT5" s="51" t="s">
        <v>54</v>
      </c>
      <c r="AU5" s="51"/>
      <c r="AV5" s="51"/>
      <c r="AW5" s="57" t="s">
        <v>1999</v>
      </c>
      <c r="AX5" s="57" t="s">
        <v>2018</v>
      </c>
      <c r="AY5" s="57"/>
      <c r="AZ5" s="57"/>
      <c r="BA5" s="57"/>
      <c r="BB5" s="58">
        <v>4.1698595090076569E-2</v>
      </c>
      <c r="BC5" s="58">
        <v>2.0468749999999997E-2</v>
      </c>
      <c r="BD5" s="60">
        <v>2.1868044515103338E-2</v>
      </c>
      <c r="BE5" s="60">
        <v>8.0911764705882353E-3</v>
      </c>
      <c r="BF5" s="58"/>
      <c r="BG5" s="59">
        <v>4.1463414634146482E-2</v>
      </c>
      <c r="BH5" s="61">
        <v>9.5492965855137196E-3</v>
      </c>
      <c r="BI5" s="61">
        <v>4.6874999999999998E-3</v>
      </c>
      <c r="BJ5" s="60">
        <v>3.86977886977887E-3</v>
      </c>
      <c r="BK5" s="60">
        <v>1.4318181818181819E-3</v>
      </c>
      <c r="BL5" s="61"/>
      <c r="BM5" s="59">
        <v>0.5544554455445545</v>
      </c>
      <c r="BN5" s="58">
        <v>1.944873404582961</v>
      </c>
      <c r="BO5" s="58">
        <v>0.95468750000000002</v>
      </c>
      <c r="BP5" s="60">
        <v>3.783939725328915E-2</v>
      </c>
      <c r="BQ5" s="58"/>
      <c r="BR5" s="59">
        <v>0.54692636626541757</v>
      </c>
      <c r="BS5" s="58"/>
      <c r="BT5" s="58"/>
      <c r="BV5" s="58"/>
      <c r="BW5" s="59"/>
      <c r="BX5" s="58"/>
      <c r="BY5" s="58"/>
      <c r="BZ5" s="58"/>
      <c r="CA5" s="59"/>
      <c r="CB5" s="58"/>
      <c r="CC5" s="58"/>
      <c r="CD5" s="58"/>
      <c r="CE5" s="58"/>
      <c r="CF5" s="59"/>
      <c r="CG5" s="62"/>
      <c r="CH5" s="62"/>
      <c r="CI5" s="62"/>
      <c r="CJ5" s="62"/>
      <c r="CK5" s="62"/>
      <c r="CL5" s="62"/>
      <c r="CM5" s="62"/>
      <c r="CN5" s="63"/>
      <c r="CO5" s="62"/>
      <c r="CP5" s="62" t="s">
        <v>36</v>
      </c>
      <c r="CQ5" s="64" t="s">
        <v>39</v>
      </c>
      <c r="CR5" s="65" t="s">
        <v>47</v>
      </c>
      <c r="CS5" s="64" t="s">
        <v>1344</v>
      </c>
      <c r="CT5" s="64"/>
      <c r="CU5" s="64" t="s">
        <v>55</v>
      </c>
      <c r="CV5" s="64" t="s">
        <v>56</v>
      </c>
      <c r="CW5" s="64" t="s">
        <v>57</v>
      </c>
      <c r="CX5" s="64"/>
      <c r="CY5" s="66">
        <f>[1]Duration!EE4</f>
        <v>2.8571428571428572</v>
      </c>
    </row>
    <row r="6" spans="1:103" hidden="1" x14ac:dyDescent="0.3">
      <c r="A6" s="43">
        <v>4</v>
      </c>
      <c r="B6" s="44" t="s">
        <v>1627</v>
      </c>
      <c r="C6" s="44" t="s">
        <v>49</v>
      </c>
      <c r="D6" s="44">
        <v>2006</v>
      </c>
      <c r="E6" s="45" t="s">
        <v>31</v>
      </c>
      <c r="F6" s="45" t="s">
        <v>61</v>
      </c>
      <c r="G6" s="45" t="s">
        <v>3</v>
      </c>
      <c r="H6" s="45" t="s">
        <v>483</v>
      </c>
      <c r="I6" s="45" t="s">
        <v>1999</v>
      </c>
      <c r="J6" s="68" t="s">
        <v>44</v>
      </c>
      <c r="K6" s="68" t="s">
        <v>53</v>
      </c>
      <c r="L6" s="68" t="s">
        <v>42</v>
      </c>
      <c r="M6" s="68" t="s">
        <v>39</v>
      </c>
      <c r="N6" s="68" t="s">
        <v>39</v>
      </c>
      <c r="O6" s="68" t="s">
        <v>42</v>
      </c>
      <c r="P6" s="47" t="s">
        <v>50</v>
      </c>
      <c r="Q6" s="47" t="s">
        <v>60</v>
      </c>
      <c r="R6" s="49">
        <v>55.7</v>
      </c>
      <c r="S6" s="49">
        <v>40.95064</v>
      </c>
      <c r="T6" s="50">
        <v>3.17</v>
      </c>
      <c r="U6" s="50">
        <v>2.13</v>
      </c>
      <c r="V6" s="50">
        <v>20.38</v>
      </c>
      <c r="W6" s="50">
        <v>20.38</v>
      </c>
      <c r="X6" s="50">
        <v>7.65</v>
      </c>
      <c r="Y6" s="51" t="s">
        <v>34</v>
      </c>
      <c r="Z6" s="51">
        <v>1</v>
      </c>
      <c r="AA6" s="52">
        <v>4.908738521234052</v>
      </c>
      <c r="AB6" s="52">
        <v>2.0371832715762603</v>
      </c>
      <c r="AC6" s="52">
        <v>10</v>
      </c>
      <c r="AD6" s="51">
        <v>0</v>
      </c>
      <c r="AE6" s="51"/>
      <c r="AF6" s="52">
        <v>17</v>
      </c>
      <c r="AG6" s="53">
        <v>80</v>
      </c>
      <c r="AH6" s="54">
        <v>80</v>
      </c>
      <c r="AI6" s="54">
        <v>68.571428571428569</v>
      </c>
      <c r="AJ6" s="53" t="s">
        <v>51</v>
      </c>
      <c r="AK6" s="54">
        <v>22.857142857142858</v>
      </c>
      <c r="AL6" s="53">
        <v>3</v>
      </c>
      <c r="AM6" s="53" t="s">
        <v>52</v>
      </c>
      <c r="AN6" s="55"/>
      <c r="AO6" s="56"/>
      <c r="AP6" s="56"/>
      <c r="AQ6" s="51" t="s">
        <v>43</v>
      </c>
      <c r="AR6" s="51" t="s">
        <v>54</v>
      </c>
      <c r="AS6" s="51" t="s">
        <v>54</v>
      </c>
      <c r="AT6" s="51" t="s">
        <v>54</v>
      </c>
      <c r="AU6" s="51"/>
      <c r="AV6" s="51"/>
      <c r="AW6" s="57" t="s">
        <v>1999</v>
      </c>
      <c r="AX6" s="57" t="s">
        <v>2018</v>
      </c>
      <c r="AY6" s="57"/>
      <c r="AZ6" s="57"/>
      <c r="BA6" s="57"/>
      <c r="BB6" s="58">
        <v>1.0504226244065093E-2</v>
      </c>
      <c r="BC6" s="58">
        <v>5.1562500000000002E-3</v>
      </c>
      <c r="BD6" s="60">
        <v>3.8276719138359578E-3</v>
      </c>
      <c r="BE6" s="60">
        <v>2.5719057339023939E-3</v>
      </c>
      <c r="BF6" s="58"/>
      <c r="BG6" s="59">
        <v>0.75853658536585367</v>
      </c>
      <c r="BH6" s="61">
        <v>3.0239439187460113E-2</v>
      </c>
      <c r="BI6" s="61">
        <v>1.4843749999999999E-2</v>
      </c>
      <c r="BJ6" s="60">
        <v>8.51472471190781E-3</v>
      </c>
      <c r="BK6" s="60">
        <v>5.7212503584743316E-3</v>
      </c>
      <c r="BL6" s="61"/>
      <c r="BM6" s="59">
        <v>-0.41089108910891081</v>
      </c>
      <c r="BN6" s="58">
        <v>1.4245428439678578</v>
      </c>
      <c r="BO6" s="58">
        <v>0.69927083333333329</v>
      </c>
      <c r="BP6" s="60">
        <v>2.8102124899635272E-2</v>
      </c>
      <c r="BQ6" s="58"/>
      <c r="BR6" s="59">
        <v>0.66814148355043623</v>
      </c>
      <c r="BS6" s="58"/>
      <c r="BT6" s="58"/>
      <c r="BV6" s="58"/>
      <c r="BW6" s="59"/>
      <c r="BX6" s="58"/>
      <c r="BY6" s="58"/>
      <c r="BZ6" s="58"/>
      <c r="CA6" s="59"/>
      <c r="CB6" s="58"/>
      <c r="CC6" s="58"/>
      <c r="CD6" s="58"/>
      <c r="CE6" s="58"/>
      <c r="CF6" s="59"/>
      <c r="CG6" s="62"/>
      <c r="CH6" s="62"/>
      <c r="CI6" s="62"/>
      <c r="CJ6" s="62"/>
      <c r="CK6" s="62"/>
      <c r="CL6" s="62"/>
      <c r="CM6" s="62"/>
      <c r="CN6" s="63"/>
      <c r="CO6" s="62"/>
      <c r="CP6" s="62" t="s">
        <v>36</v>
      </c>
      <c r="CQ6" s="64" t="s">
        <v>39</v>
      </c>
      <c r="CR6" s="65" t="s">
        <v>47</v>
      </c>
      <c r="CS6" s="64" t="s">
        <v>1344</v>
      </c>
      <c r="CT6" s="64"/>
      <c r="CU6" s="64" t="s">
        <v>55</v>
      </c>
      <c r="CV6" s="64" t="s">
        <v>56</v>
      </c>
      <c r="CW6" s="64" t="s">
        <v>57</v>
      </c>
      <c r="CX6" s="64"/>
      <c r="CY6" s="66">
        <f>[1]Duration!EE5</f>
        <v>2.8571428571428572</v>
      </c>
    </row>
    <row r="7" spans="1:103" hidden="1" x14ac:dyDescent="0.3">
      <c r="A7" s="43">
        <v>5</v>
      </c>
      <c r="B7" s="44" t="s">
        <v>1627</v>
      </c>
      <c r="C7" s="44" t="s">
        <v>49</v>
      </c>
      <c r="D7" s="44">
        <v>2006</v>
      </c>
      <c r="E7" s="45" t="s">
        <v>31</v>
      </c>
      <c r="F7" s="45" t="s">
        <v>1537</v>
      </c>
      <c r="G7" s="45" t="s">
        <v>3</v>
      </c>
      <c r="H7" s="45" t="s">
        <v>483</v>
      </c>
      <c r="I7" s="45" t="s">
        <v>63</v>
      </c>
      <c r="J7" s="68" t="s">
        <v>44</v>
      </c>
      <c r="K7" s="68" t="s">
        <v>53</v>
      </c>
      <c r="L7" s="68" t="s">
        <v>42</v>
      </c>
      <c r="M7" s="68" t="s">
        <v>39</v>
      </c>
      <c r="N7" s="68" t="s">
        <v>42</v>
      </c>
      <c r="O7" s="68" t="s">
        <v>42</v>
      </c>
      <c r="P7" s="47" t="s">
        <v>50</v>
      </c>
      <c r="Q7" s="47" t="s">
        <v>1537</v>
      </c>
      <c r="R7" s="49">
        <v>90.7</v>
      </c>
      <c r="S7" s="49">
        <v>70.029470000000003</v>
      </c>
      <c r="T7" s="50">
        <v>3.89</v>
      </c>
      <c r="U7" s="50">
        <v>1.66</v>
      </c>
      <c r="V7" s="50">
        <v>32.340000000000003</v>
      </c>
      <c r="W7" s="50">
        <v>32.340000000000003</v>
      </c>
      <c r="X7" s="50">
        <v>7.4</v>
      </c>
      <c r="Y7" s="51" t="s">
        <v>34</v>
      </c>
      <c r="Z7" s="51">
        <v>1</v>
      </c>
      <c r="AA7" s="52">
        <v>4.908738521234052</v>
      </c>
      <c r="AB7" s="52">
        <v>2.0371832715762603</v>
      </c>
      <c r="AC7" s="52">
        <v>10</v>
      </c>
      <c r="AD7" s="51">
        <v>0</v>
      </c>
      <c r="AE7" s="51"/>
      <c r="AF7" s="52">
        <v>17</v>
      </c>
      <c r="AG7" s="53">
        <v>80</v>
      </c>
      <c r="AH7" s="54">
        <v>80</v>
      </c>
      <c r="AI7" s="54">
        <v>68.571428571428569</v>
      </c>
      <c r="AJ7" s="53" t="s">
        <v>51</v>
      </c>
      <c r="AK7" s="54">
        <v>22.857142857142858</v>
      </c>
      <c r="AL7" s="53">
        <v>3</v>
      </c>
      <c r="AM7" s="53" t="s">
        <v>52</v>
      </c>
      <c r="AN7" s="55"/>
      <c r="AO7" s="56"/>
      <c r="AP7" s="56"/>
      <c r="AQ7" s="51" t="s">
        <v>43</v>
      </c>
      <c r="AR7" s="51" t="s">
        <v>54</v>
      </c>
      <c r="AS7" s="51" t="s">
        <v>54</v>
      </c>
      <c r="AT7" s="51" t="s">
        <v>54</v>
      </c>
      <c r="AU7" s="51"/>
      <c r="AV7" s="51"/>
      <c r="AW7" s="57" t="s">
        <v>63</v>
      </c>
      <c r="AX7" s="57" t="s">
        <v>62</v>
      </c>
      <c r="AY7" s="57"/>
      <c r="AZ7" s="57"/>
      <c r="BA7" s="57"/>
      <c r="BB7" s="58">
        <v>5.4006577355849815E-2</v>
      </c>
      <c r="BC7" s="58">
        <v>2.6510416666666665E-2</v>
      </c>
      <c r="BD7" s="60">
        <v>2.5251594613749113E-2</v>
      </c>
      <c r="BE7" s="60">
        <v>1.0775744745198847E-2</v>
      </c>
      <c r="BF7" s="58"/>
      <c r="BG7" s="59"/>
      <c r="BH7" s="61">
        <v>4.4775590656519884E-2</v>
      </c>
      <c r="BI7" s="61">
        <v>2.1979166666666668E-2</v>
      </c>
      <c r="BJ7" s="60">
        <v>1.6177437020810523E-2</v>
      </c>
      <c r="BK7" s="60">
        <v>6.903482121991121E-3</v>
      </c>
      <c r="BL7" s="61"/>
      <c r="BM7" s="59"/>
      <c r="BN7" s="58">
        <v>5.2034117094464261</v>
      </c>
      <c r="BO7" s="58">
        <v>2.55421875</v>
      </c>
      <c r="BP7" s="60">
        <v>6.0024933584593529E-2</v>
      </c>
      <c r="BQ7" s="58"/>
      <c r="BR7" s="59"/>
      <c r="BS7" s="58"/>
      <c r="BT7" s="58"/>
      <c r="BV7" s="58"/>
      <c r="BW7" s="59"/>
      <c r="BX7" s="58"/>
      <c r="BY7" s="58"/>
      <c r="BZ7" s="58"/>
      <c r="CA7" s="59"/>
      <c r="CB7" s="58"/>
      <c r="CC7" s="58"/>
      <c r="CD7" s="58"/>
      <c r="CE7" s="58"/>
      <c r="CF7" s="59"/>
      <c r="CG7" s="62"/>
      <c r="CH7" s="62"/>
      <c r="CI7" s="62"/>
      <c r="CJ7" s="62"/>
      <c r="CK7" s="62"/>
      <c r="CL7" s="62"/>
      <c r="CM7" s="62"/>
      <c r="CN7" s="63"/>
      <c r="CO7" s="62"/>
      <c r="CP7" s="62" t="s">
        <v>36</v>
      </c>
      <c r="CQ7" s="64" t="s">
        <v>39</v>
      </c>
      <c r="CR7" s="65" t="s">
        <v>47</v>
      </c>
      <c r="CS7" s="64" t="s">
        <v>1344</v>
      </c>
      <c r="CT7" s="64"/>
      <c r="CU7" s="64" t="s">
        <v>55</v>
      </c>
      <c r="CV7" s="64" t="s">
        <v>56</v>
      </c>
      <c r="CW7" s="64"/>
      <c r="CX7" s="64"/>
      <c r="CY7" s="66">
        <f>[1]Duration!EE6</f>
        <v>2.8571428571428572</v>
      </c>
    </row>
    <row r="8" spans="1:103" hidden="1" x14ac:dyDescent="0.3">
      <c r="A8" s="43">
        <v>6</v>
      </c>
      <c r="B8" s="44" t="s">
        <v>1627</v>
      </c>
      <c r="C8" s="44" t="s">
        <v>49</v>
      </c>
      <c r="D8" s="44">
        <v>2006</v>
      </c>
      <c r="E8" s="45" t="s">
        <v>31</v>
      </c>
      <c r="F8" s="45" t="s">
        <v>65</v>
      </c>
      <c r="G8" s="45" t="s">
        <v>3</v>
      </c>
      <c r="H8" s="45" t="s">
        <v>483</v>
      </c>
      <c r="I8" s="45" t="s">
        <v>1999</v>
      </c>
      <c r="J8" s="68" t="s">
        <v>44</v>
      </c>
      <c r="K8" s="68" t="s">
        <v>53</v>
      </c>
      <c r="L8" s="68" t="s">
        <v>42</v>
      </c>
      <c r="M8" s="68" t="s">
        <v>39</v>
      </c>
      <c r="N8" s="68" t="s">
        <v>42</v>
      </c>
      <c r="O8" s="68" t="s">
        <v>42</v>
      </c>
      <c r="P8" s="47" t="s">
        <v>50</v>
      </c>
      <c r="Q8" s="47" t="s">
        <v>64</v>
      </c>
      <c r="R8" s="49">
        <v>87.8</v>
      </c>
      <c r="S8" s="49">
        <v>67.00018</v>
      </c>
      <c r="T8" s="50">
        <v>3.9</v>
      </c>
      <c r="U8" s="50">
        <v>1.93</v>
      </c>
      <c r="V8" s="50">
        <v>32.74</v>
      </c>
      <c r="W8" s="50">
        <v>32.74</v>
      </c>
      <c r="X8" s="50">
        <v>7.25</v>
      </c>
      <c r="Y8" s="51" t="s">
        <v>34</v>
      </c>
      <c r="Z8" s="51">
        <v>1</v>
      </c>
      <c r="AA8" s="52">
        <v>4.908738521234052</v>
      </c>
      <c r="AB8" s="52">
        <v>2.0371832715762603</v>
      </c>
      <c r="AC8" s="52">
        <v>10</v>
      </c>
      <c r="AD8" s="51">
        <v>0</v>
      </c>
      <c r="AE8" s="51"/>
      <c r="AF8" s="52">
        <v>17</v>
      </c>
      <c r="AG8" s="53">
        <v>80</v>
      </c>
      <c r="AH8" s="54">
        <v>80</v>
      </c>
      <c r="AI8" s="54">
        <v>68.571428571428569</v>
      </c>
      <c r="AJ8" s="53" t="s">
        <v>51</v>
      </c>
      <c r="AK8" s="54">
        <v>22.857142857142858</v>
      </c>
      <c r="AL8" s="53">
        <v>3</v>
      </c>
      <c r="AM8" s="53" t="s">
        <v>52</v>
      </c>
      <c r="AN8" s="55"/>
      <c r="AO8" s="56"/>
      <c r="AP8" s="56"/>
      <c r="AQ8" s="51" t="s">
        <v>43</v>
      </c>
      <c r="AR8" s="51" t="s">
        <v>54</v>
      </c>
      <c r="AS8" s="51" t="s">
        <v>54</v>
      </c>
      <c r="AT8" s="51" t="s">
        <v>54</v>
      </c>
      <c r="AU8" s="51"/>
      <c r="AV8" s="51"/>
      <c r="AW8" s="57" t="s">
        <v>1999</v>
      </c>
      <c r="AX8" s="57" t="s">
        <v>2018</v>
      </c>
      <c r="AY8" s="57"/>
      <c r="AZ8" s="57"/>
      <c r="BA8" s="57"/>
      <c r="BB8" s="58">
        <v>0.2213314741931291</v>
      </c>
      <c r="BC8" s="58">
        <v>0.10864583333333333</v>
      </c>
      <c r="BD8" s="60">
        <v>8.9009448338921063E-2</v>
      </c>
      <c r="BE8" s="60">
        <v>4.404826546003017E-2</v>
      </c>
      <c r="BF8" s="58"/>
      <c r="BG8" s="59"/>
      <c r="BH8" s="61">
        <v>5.230892462953627E-2</v>
      </c>
      <c r="BI8" s="61">
        <v>2.5677083333333333E-2</v>
      </c>
      <c r="BJ8" s="60">
        <v>1.625529910504004E-2</v>
      </c>
      <c r="BK8" s="60">
        <v>8.0442890442890443E-3</v>
      </c>
      <c r="BL8" s="61"/>
      <c r="BM8" s="59"/>
      <c r="BN8" s="58">
        <v>1.8373907663482343</v>
      </c>
      <c r="BO8" s="58">
        <v>0.90192708333333338</v>
      </c>
      <c r="BP8" s="60">
        <v>2.2153885044999665E-2</v>
      </c>
      <c r="BQ8" s="58"/>
      <c r="BR8" s="59"/>
      <c r="BS8" s="58"/>
      <c r="BT8" s="58"/>
      <c r="BV8" s="58"/>
      <c r="BW8" s="59"/>
      <c r="BX8" s="58"/>
      <c r="BY8" s="58"/>
      <c r="BZ8" s="58"/>
      <c r="CA8" s="59"/>
      <c r="CB8" s="58"/>
      <c r="CC8" s="58"/>
      <c r="CD8" s="58"/>
      <c r="CE8" s="58"/>
      <c r="CF8" s="59"/>
      <c r="CG8" s="62"/>
      <c r="CH8" s="62"/>
      <c r="CI8" s="62"/>
      <c r="CJ8" s="62"/>
      <c r="CK8" s="62"/>
      <c r="CL8" s="62"/>
      <c r="CM8" s="62"/>
      <c r="CN8" s="63"/>
      <c r="CO8" s="62"/>
      <c r="CP8" s="62" t="s">
        <v>36</v>
      </c>
      <c r="CQ8" s="64" t="s">
        <v>39</v>
      </c>
      <c r="CR8" s="65" t="s">
        <v>47</v>
      </c>
      <c r="CS8" s="64" t="s">
        <v>1344</v>
      </c>
      <c r="CT8" s="64"/>
      <c r="CU8" s="64" t="s">
        <v>55</v>
      </c>
      <c r="CV8" s="64" t="s">
        <v>56</v>
      </c>
      <c r="CW8" s="64"/>
      <c r="CX8" s="64"/>
      <c r="CY8" s="66">
        <f>[1]Duration!EE7</f>
        <v>2.8571428571428572</v>
      </c>
    </row>
    <row r="9" spans="1:103" hidden="1" x14ac:dyDescent="0.3">
      <c r="A9" s="43">
        <v>7</v>
      </c>
      <c r="B9" s="44" t="s">
        <v>1628</v>
      </c>
      <c r="C9" s="44" t="s">
        <v>49</v>
      </c>
      <c r="D9" s="44">
        <v>2007</v>
      </c>
      <c r="E9" s="45" t="s">
        <v>66</v>
      </c>
      <c r="F9" s="45" t="s">
        <v>1537</v>
      </c>
      <c r="G9" s="45" t="s">
        <v>3</v>
      </c>
      <c r="H9" s="45" t="s">
        <v>483</v>
      </c>
      <c r="I9" s="45" t="s">
        <v>38</v>
      </c>
      <c r="J9" s="68" t="s">
        <v>44</v>
      </c>
      <c r="K9" s="68" t="s">
        <v>53</v>
      </c>
      <c r="L9" s="68" t="s">
        <v>39</v>
      </c>
      <c r="M9" s="68" t="s">
        <v>39</v>
      </c>
      <c r="N9" s="68" t="s">
        <v>42</v>
      </c>
      <c r="O9" s="68" t="s">
        <v>39</v>
      </c>
      <c r="P9" s="47" t="s">
        <v>67</v>
      </c>
      <c r="Q9" s="47" t="s">
        <v>1537</v>
      </c>
      <c r="R9" s="49">
        <v>48.3</v>
      </c>
      <c r="S9" s="49">
        <v>36.099999999999994</v>
      </c>
      <c r="T9" s="50">
        <v>2.4700000000000002</v>
      </c>
      <c r="U9" s="50">
        <v>1.23</v>
      </c>
      <c r="V9" s="50"/>
      <c r="W9" s="50"/>
      <c r="X9" s="50">
        <v>6.51</v>
      </c>
      <c r="Y9" s="51" t="s">
        <v>34</v>
      </c>
      <c r="Z9" s="51">
        <v>1</v>
      </c>
      <c r="AA9" s="52">
        <v>4.908738521234052</v>
      </c>
      <c r="AB9" s="52">
        <v>2.0371832715762603</v>
      </c>
      <c r="AC9" s="52">
        <v>10</v>
      </c>
      <c r="AD9" s="51">
        <v>0</v>
      </c>
      <c r="AE9" s="51"/>
      <c r="AF9" s="52">
        <v>17.899999999999999</v>
      </c>
      <c r="AG9" s="53">
        <v>50</v>
      </c>
      <c r="AH9" s="54">
        <v>50</v>
      </c>
      <c r="AI9" s="54">
        <v>28.571428571428573</v>
      </c>
      <c r="AJ9" s="53"/>
      <c r="AK9" s="54">
        <v>14.285714285714286</v>
      </c>
      <c r="AL9" s="53" t="s">
        <v>68</v>
      </c>
      <c r="AM9" s="53" t="s">
        <v>52</v>
      </c>
      <c r="AN9" s="55"/>
      <c r="AO9" s="56"/>
      <c r="AP9" s="56"/>
      <c r="AQ9" s="51" t="s">
        <v>43</v>
      </c>
      <c r="AR9" s="51" t="s">
        <v>54</v>
      </c>
      <c r="AS9" s="51" t="s">
        <v>54</v>
      </c>
      <c r="AT9" s="51" t="s">
        <v>54</v>
      </c>
      <c r="AU9" s="51"/>
      <c r="AV9" s="51"/>
      <c r="AW9" s="57" t="s">
        <v>38</v>
      </c>
      <c r="AX9" s="57" t="s">
        <v>36</v>
      </c>
      <c r="AY9" s="57"/>
      <c r="AZ9" s="57"/>
      <c r="BA9" s="57"/>
      <c r="BB9" s="58">
        <v>0.20032302170499891</v>
      </c>
      <c r="BC9" s="58">
        <v>9.8333333333333328E-2</v>
      </c>
      <c r="BD9" s="60">
        <v>7.9005260640841679E-2</v>
      </c>
      <c r="BE9" s="60">
        <v>3.9342700643010223E-2</v>
      </c>
      <c r="BF9" s="58"/>
      <c r="BG9" s="59"/>
      <c r="BH9" s="61">
        <v>3.9046012705211651E-2</v>
      </c>
      <c r="BI9" s="61">
        <v>1.9166666666666665E-2</v>
      </c>
      <c r="BJ9" s="60">
        <v>1.1899482631189947E-2</v>
      </c>
      <c r="BK9" s="60">
        <v>5.9256532940743451E-3</v>
      </c>
      <c r="BL9" s="61"/>
      <c r="BM9" s="59"/>
      <c r="BN9" s="58">
        <v>0.42441318157838759</v>
      </c>
      <c r="BO9" s="58">
        <v>0.20833333333333334</v>
      </c>
      <c r="BP9" s="60">
        <v>5.9358923624851616E-3</v>
      </c>
      <c r="BQ9" s="58"/>
      <c r="BR9" s="59"/>
      <c r="BS9" s="58"/>
      <c r="BT9" s="58"/>
      <c r="BV9" s="58"/>
      <c r="BW9" s="59"/>
      <c r="BX9" s="58"/>
      <c r="BY9" s="58"/>
      <c r="BZ9" s="58"/>
      <c r="CA9" s="59"/>
      <c r="CB9" s="58"/>
      <c r="CC9" s="58"/>
      <c r="CD9" s="58"/>
      <c r="CE9" s="58"/>
      <c r="CF9" s="59"/>
      <c r="CG9" s="62" t="s">
        <v>823</v>
      </c>
      <c r="CH9" s="62"/>
      <c r="CI9" s="62"/>
      <c r="CJ9" s="62"/>
      <c r="CK9" s="62"/>
      <c r="CL9" s="62"/>
      <c r="CM9" s="62"/>
      <c r="CN9" s="63"/>
      <c r="CO9" s="62"/>
      <c r="CP9" s="62" t="s">
        <v>36</v>
      </c>
      <c r="CQ9" s="64" t="s">
        <v>39</v>
      </c>
      <c r="CR9" s="65" t="s">
        <v>47</v>
      </c>
      <c r="CS9" s="64" t="s">
        <v>1344</v>
      </c>
      <c r="CT9" s="64"/>
      <c r="CU9" s="64" t="s">
        <v>55</v>
      </c>
      <c r="CV9" s="64" t="s">
        <v>56</v>
      </c>
      <c r="CW9" s="64" t="s">
        <v>69</v>
      </c>
      <c r="CX9" s="64"/>
      <c r="CY9" s="66">
        <f>[1]Duration!EE8</f>
        <v>1.1904761904761905</v>
      </c>
    </row>
    <row r="10" spans="1:103" hidden="1" x14ac:dyDescent="0.3">
      <c r="A10" s="43">
        <v>8</v>
      </c>
      <c r="B10" s="44" t="s">
        <v>1628</v>
      </c>
      <c r="C10" s="44" t="s">
        <v>49</v>
      </c>
      <c r="D10" s="44">
        <v>2007</v>
      </c>
      <c r="E10" s="45" t="s">
        <v>66</v>
      </c>
      <c r="F10" s="45" t="s">
        <v>1537</v>
      </c>
      <c r="G10" s="45" t="s">
        <v>3</v>
      </c>
      <c r="H10" s="45" t="s">
        <v>483</v>
      </c>
      <c r="I10" s="45" t="s">
        <v>1999</v>
      </c>
      <c r="J10" s="68" t="s">
        <v>44</v>
      </c>
      <c r="K10" s="68" t="s">
        <v>53</v>
      </c>
      <c r="L10" s="68" t="s">
        <v>42</v>
      </c>
      <c r="M10" s="68" t="s">
        <v>39</v>
      </c>
      <c r="N10" s="68" t="s">
        <v>42</v>
      </c>
      <c r="O10" s="68" t="s">
        <v>39</v>
      </c>
      <c r="P10" s="47" t="s">
        <v>67</v>
      </c>
      <c r="Q10" s="47" t="s">
        <v>1537</v>
      </c>
      <c r="R10" s="49">
        <v>39.900000000000006</v>
      </c>
      <c r="S10" s="49">
        <v>31.5</v>
      </c>
      <c r="T10" s="50">
        <v>2.3199999999999998</v>
      </c>
      <c r="U10" s="50">
        <v>1.35</v>
      </c>
      <c r="V10" s="50"/>
      <c r="W10" s="50"/>
      <c r="X10" s="50">
        <v>6.51</v>
      </c>
      <c r="Y10" s="51" t="s">
        <v>34</v>
      </c>
      <c r="Z10" s="51">
        <v>1</v>
      </c>
      <c r="AA10" s="52">
        <v>4.908738521234052</v>
      </c>
      <c r="AB10" s="52">
        <v>2.0371832715762603</v>
      </c>
      <c r="AC10" s="52">
        <v>10</v>
      </c>
      <c r="AD10" s="51">
        <v>0</v>
      </c>
      <c r="AE10" s="51"/>
      <c r="AF10" s="52">
        <v>16.399999999999999</v>
      </c>
      <c r="AG10" s="53">
        <v>50</v>
      </c>
      <c r="AH10" s="54">
        <v>50</v>
      </c>
      <c r="AI10" s="54">
        <v>28.571428571428573</v>
      </c>
      <c r="AJ10" s="53"/>
      <c r="AK10" s="54">
        <v>14.285714285714286</v>
      </c>
      <c r="AL10" s="53" t="s">
        <v>68</v>
      </c>
      <c r="AM10" s="53" t="s">
        <v>52</v>
      </c>
      <c r="AN10" s="55"/>
      <c r="AO10" s="56"/>
      <c r="AP10" s="56"/>
      <c r="AQ10" s="51" t="s">
        <v>43</v>
      </c>
      <c r="AR10" s="51" t="s">
        <v>54</v>
      </c>
      <c r="AS10" s="51" t="s">
        <v>54</v>
      </c>
      <c r="AT10" s="51" t="s">
        <v>54</v>
      </c>
      <c r="AU10" s="51"/>
      <c r="AV10" s="51"/>
      <c r="AW10" s="57" t="s">
        <v>1999</v>
      </c>
      <c r="AX10" s="57" t="s">
        <v>2018</v>
      </c>
      <c r="AY10" s="57"/>
      <c r="AZ10" s="57"/>
      <c r="BA10" s="57"/>
      <c r="BB10" s="58">
        <v>0.11204507993669433</v>
      </c>
      <c r="BC10" s="58">
        <v>5.5E-2</v>
      </c>
      <c r="BD10" s="60">
        <v>4.0261437908496733E-2</v>
      </c>
      <c r="BE10" s="60">
        <v>2.3427991886409736E-2</v>
      </c>
      <c r="BF10" s="58"/>
      <c r="BG10" s="59">
        <v>0.44067796610169491</v>
      </c>
      <c r="BH10" s="61">
        <v>5.0929581789406507E-2</v>
      </c>
      <c r="BI10" s="61">
        <v>2.5000000000000001E-2</v>
      </c>
      <c r="BJ10" s="60">
        <v>1.4141414141414144E-2</v>
      </c>
      <c r="BK10" s="60">
        <v>8.2288401253918508E-3</v>
      </c>
      <c r="BL10" s="61"/>
      <c r="BM10" s="59">
        <v>-0.30434782608695671</v>
      </c>
      <c r="BN10" s="58">
        <v>0.2886009634733035</v>
      </c>
      <c r="BO10" s="58">
        <v>0.14166666666666666</v>
      </c>
      <c r="BP10" s="60">
        <v>4.6258503401360529E-3</v>
      </c>
      <c r="BQ10" s="58"/>
      <c r="BR10" s="59">
        <v>0.32000000000000017</v>
      </c>
      <c r="BS10" s="58"/>
      <c r="BT10" s="58"/>
      <c r="BV10" s="58"/>
      <c r="BW10" s="59"/>
      <c r="BX10" s="58"/>
      <c r="BY10" s="58"/>
      <c r="BZ10" s="58"/>
      <c r="CA10" s="59"/>
      <c r="CB10" s="58"/>
      <c r="CC10" s="58"/>
      <c r="CD10" s="58"/>
      <c r="CE10" s="58"/>
      <c r="CF10" s="59"/>
      <c r="CG10" s="62"/>
      <c r="CH10" s="62"/>
      <c r="CI10" s="62"/>
      <c r="CJ10" s="62"/>
      <c r="CK10" s="62"/>
      <c r="CL10" s="62"/>
      <c r="CM10" s="62"/>
      <c r="CN10" s="63"/>
      <c r="CO10" s="62"/>
      <c r="CP10" s="62" t="s">
        <v>36</v>
      </c>
      <c r="CQ10" s="64" t="s">
        <v>39</v>
      </c>
      <c r="CR10" s="65" t="s">
        <v>47</v>
      </c>
      <c r="CS10" s="64" t="s">
        <v>1344</v>
      </c>
      <c r="CT10" s="64"/>
      <c r="CU10" s="64" t="s">
        <v>55</v>
      </c>
      <c r="CV10" s="64" t="s">
        <v>56</v>
      </c>
      <c r="CW10" s="64" t="s">
        <v>69</v>
      </c>
      <c r="CX10" s="64"/>
      <c r="CY10" s="66">
        <f>[1]Duration!EE9</f>
        <v>1.1904761904761905</v>
      </c>
    </row>
    <row r="11" spans="1:103" hidden="1" x14ac:dyDescent="0.3">
      <c r="A11" s="43">
        <v>9</v>
      </c>
      <c r="B11" s="44" t="s">
        <v>1628</v>
      </c>
      <c r="C11" s="44" t="s">
        <v>49</v>
      </c>
      <c r="D11" s="44">
        <v>2007</v>
      </c>
      <c r="E11" s="45" t="s">
        <v>66</v>
      </c>
      <c r="F11" s="45" t="s">
        <v>1537</v>
      </c>
      <c r="G11" s="45" t="s">
        <v>3</v>
      </c>
      <c r="H11" s="45" t="s">
        <v>483</v>
      </c>
      <c r="I11" s="45" t="s">
        <v>38</v>
      </c>
      <c r="J11" s="68" t="s">
        <v>44</v>
      </c>
      <c r="K11" s="68" t="s">
        <v>71</v>
      </c>
      <c r="L11" s="68" t="s">
        <v>39</v>
      </c>
      <c r="M11" s="68" t="s">
        <v>39</v>
      </c>
      <c r="N11" s="68" t="s">
        <v>42</v>
      </c>
      <c r="O11" s="68" t="s">
        <v>39</v>
      </c>
      <c r="P11" s="47" t="s">
        <v>67</v>
      </c>
      <c r="Q11" s="47" t="s">
        <v>1537</v>
      </c>
      <c r="R11" s="49">
        <v>48.3</v>
      </c>
      <c r="S11" s="49">
        <v>36.099999999999994</v>
      </c>
      <c r="T11" s="50">
        <v>2.4700000000000002</v>
      </c>
      <c r="U11" s="50">
        <v>1.23</v>
      </c>
      <c r="V11" s="50"/>
      <c r="W11" s="50"/>
      <c r="X11" s="50">
        <v>6.51</v>
      </c>
      <c r="Y11" s="51" t="s">
        <v>34</v>
      </c>
      <c r="Z11" s="51">
        <v>1</v>
      </c>
      <c r="AA11" s="52">
        <v>4.908738521234052</v>
      </c>
      <c r="AB11" s="52">
        <v>2.0371832715762603</v>
      </c>
      <c r="AC11" s="52">
        <v>10</v>
      </c>
      <c r="AD11" s="51">
        <v>0</v>
      </c>
      <c r="AE11" s="51"/>
      <c r="AF11" s="52">
        <v>16.5</v>
      </c>
      <c r="AG11" s="53">
        <v>200</v>
      </c>
      <c r="AH11" s="54">
        <v>200</v>
      </c>
      <c r="AI11" s="54">
        <v>114.28571428571429</v>
      </c>
      <c r="AJ11" s="53"/>
      <c r="AK11" s="54">
        <v>57.142857142857146</v>
      </c>
      <c r="AL11" s="53" t="s">
        <v>68</v>
      </c>
      <c r="AM11" s="53" t="s">
        <v>70</v>
      </c>
      <c r="AN11" s="55"/>
      <c r="AO11" s="56"/>
      <c r="AP11" s="56"/>
      <c r="AQ11" s="51" t="s">
        <v>43</v>
      </c>
      <c r="AR11" s="51" t="s">
        <v>54</v>
      </c>
      <c r="AS11" s="51" t="s">
        <v>54</v>
      </c>
      <c r="AT11" s="51" t="s">
        <v>54</v>
      </c>
      <c r="AU11" s="51"/>
      <c r="AV11" s="51"/>
      <c r="AW11" s="57" t="s">
        <v>38</v>
      </c>
      <c r="AX11" s="57" t="s">
        <v>36</v>
      </c>
      <c r="AY11" s="57"/>
      <c r="AZ11" s="57"/>
      <c r="BA11" s="57"/>
      <c r="BB11" s="58">
        <v>0.16127700899978725</v>
      </c>
      <c r="BC11" s="58">
        <v>7.9166666666666663E-2</v>
      </c>
      <c r="BD11" s="59">
        <v>0.25442372070779534</v>
      </c>
      <c r="BE11" s="59">
        <v>0.12669683257918551</v>
      </c>
      <c r="BF11" s="58"/>
      <c r="BG11" s="59"/>
      <c r="BH11" s="61">
        <v>5.0505168607828124E-2</v>
      </c>
      <c r="BI11" s="61">
        <v>2.4791666666666667E-2</v>
      </c>
      <c r="BJ11" s="60">
        <v>6.1566888396156698E-2</v>
      </c>
      <c r="BK11" s="60">
        <v>3.0658814869341185E-2</v>
      </c>
      <c r="BL11" s="61"/>
      <c r="BM11" s="59"/>
      <c r="BN11" s="58">
        <v>1.9777654261552862</v>
      </c>
      <c r="BO11" s="58">
        <v>0.97083333333333333</v>
      </c>
      <c r="BP11" s="59">
        <v>0.11064503363672343</v>
      </c>
      <c r="BQ11" s="58"/>
      <c r="BR11" s="59"/>
      <c r="BS11" s="58"/>
      <c r="BT11" s="58"/>
      <c r="BV11" s="58"/>
      <c r="BW11" s="59"/>
      <c r="BX11" s="58"/>
      <c r="BY11" s="58"/>
      <c r="BZ11" s="58"/>
      <c r="CA11" s="59"/>
      <c r="CB11" s="58"/>
      <c r="CC11" s="58"/>
      <c r="CD11" s="58"/>
      <c r="CE11" s="58"/>
      <c r="CF11" s="59"/>
      <c r="CG11" s="62" t="s">
        <v>823</v>
      </c>
      <c r="CH11" s="62"/>
      <c r="CI11" s="62"/>
      <c r="CJ11" s="62"/>
      <c r="CK11" s="62"/>
      <c r="CL11" s="62"/>
      <c r="CM11" s="62"/>
      <c r="CN11" s="63"/>
      <c r="CO11" s="62"/>
      <c r="CP11" s="62" t="s">
        <v>36</v>
      </c>
      <c r="CQ11" s="64" t="s">
        <v>39</v>
      </c>
      <c r="CR11" s="65" t="s">
        <v>47</v>
      </c>
      <c r="CS11" s="64" t="s">
        <v>1344</v>
      </c>
      <c r="CT11" s="64"/>
      <c r="CU11" s="64" t="s">
        <v>55</v>
      </c>
      <c r="CV11" s="64" t="s">
        <v>56</v>
      </c>
      <c r="CW11" s="64" t="s">
        <v>72</v>
      </c>
      <c r="CX11" s="64" t="s">
        <v>73</v>
      </c>
      <c r="CY11" s="66">
        <f>[1]Duration!EE10</f>
        <v>4.7619047619047619</v>
      </c>
    </row>
    <row r="12" spans="1:103" hidden="1" x14ac:dyDescent="0.3">
      <c r="A12" s="43">
        <v>10</v>
      </c>
      <c r="B12" s="44" t="s">
        <v>1628</v>
      </c>
      <c r="C12" s="44" t="s">
        <v>49</v>
      </c>
      <c r="D12" s="44">
        <v>2007</v>
      </c>
      <c r="E12" s="45" t="s">
        <v>66</v>
      </c>
      <c r="F12" s="45" t="s">
        <v>1537</v>
      </c>
      <c r="G12" s="45" t="s">
        <v>3</v>
      </c>
      <c r="H12" s="45" t="s">
        <v>483</v>
      </c>
      <c r="I12" s="45" t="s">
        <v>1999</v>
      </c>
      <c r="J12" s="68" t="s">
        <v>44</v>
      </c>
      <c r="K12" s="68" t="s">
        <v>71</v>
      </c>
      <c r="L12" s="68" t="s">
        <v>42</v>
      </c>
      <c r="M12" s="68" t="s">
        <v>39</v>
      </c>
      <c r="N12" s="68" t="s">
        <v>42</v>
      </c>
      <c r="O12" s="68" t="s">
        <v>39</v>
      </c>
      <c r="P12" s="47" t="s">
        <v>67</v>
      </c>
      <c r="Q12" s="47" t="s">
        <v>1537</v>
      </c>
      <c r="R12" s="49">
        <v>39.900000000000006</v>
      </c>
      <c r="S12" s="49">
        <v>31.5</v>
      </c>
      <c r="T12" s="50">
        <v>2.3199999999999998</v>
      </c>
      <c r="U12" s="50">
        <v>1.35</v>
      </c>
      <c r="V12" s="50"/>
      <c r="W12" s="50"/>
      <c r="X12" s="50">
        <v>6.51</v>
      </c>
      <c r="Y12" s="51" t="s">
        <v>34</v>
      </c>
      <c r="Z12" s="51">
        <v>1</v>
      </c>
      <c r="AA12" s="52">
        <v>4.908738521234052</v>
      </c>
      <c r="AB12" s="52">
        <v>2.0371832715762603</v>
      </c>
      <c r="AC12" s="52">
        <v>10</v>
      </c>
      <c r="AD12" s="51">
        <v>0</v>
      </c>
      <c r="AE12" s="51"/>
      <c r="AF12" s="52">
        <v>15.8</v>
      </c>
      <c r="AG12" s="53">
        <v>200</v>
      </c>
      <c r="AH12" s="54">
        <v>200</v>
      </c>
      <c r="AI12" s="54">
        <v>114.28571428571429</v>
      </c>
      <c r="AJ12" s="53"/>
      <c r="AK12" s="54">
        <v>57.142857142857146</v>
      </c>
      <c r="AL12" s="53" t="s">
        <v>68</v>
      </c>
      <c r="AM12" s="53" t="s">
        <v>70</v>
      </c>
      <c r="AN12" s="55"/>
      <c r="AO12" s="56"/>
      <c r="AP12" s="56"/>
      <c r="AQ12" s="51" t="s">
        <v>43</v>
      </c>
      <c r="AR12" s="51" t="s">
        <v>54</v>
      </c>
      <c r="AS12" s="51" t="s">
        <v>54</v>
      </c>
      <c r="AT12" s="51" t="s">
        <v>54</v>
      </c>
      <c r="AU12" s="51"/>
      <c r="AV12" s="51"/>
      <c r="AW12" s="57" t="s">
        <v>1999</v>
      </c>
      <c r="AX12" s="57" t="s">
        <v>2018</v>
      </c>
      <c r="AY12" s="57"/>
      <c r="AZ12" s="57"/>
      <c r="BA12" s="57"/>
      <c r="BB12" s="58">
        <v>0.1158647985708998</v>
      </c>
      <c r="BC12" s="58">
        <v>5.6875000000000002E-2</v>
      </c>
      <c r="BD12" s="59">
        <v>0.16653594771241831</v>
      </c>
      <c r="BE12" s="59">
        <v>9.6906693711967556E-2</v>
      </c>
      <c r="BF12" s="58"/>
      <c r="BG12" s="59">
        <v>0.28157894736842098</v>
      </c>
      <c r="BH12" s="61">
        <v>4.8383102699936183E-2</v>
      </c>
      <c r="BI12" s="61">
        <v>2.375E-2</v>
      </c>
      <c r="BJ12" s="60">
        <v>5.373737373737373E-2</v>
      </c>
      <c r="BK12" s="60">
        <v>3.1269592476489028E-2</v>
      </c>
      <c r="BL12" s="61"/>
      <c r="BM12" s="59">
        <v>4.2016806722689065E-2</v>
      </c>
      <c r="BN12" s="58">
        <v>0.60266671784131032</v>
      </c>
      <c r="BO12" s="58">
        <v>0.29583333333333334</v>
      </c>
      <c r="BP12" s="60">
        <v>3.8639455782312926E-2</v>
      </c>
      <c r="BQ12" s="58"/>
      <c r="BR12" s="59">
        <v>0.69527896995708161</v>
      </c>
      <c r="BS12" s="58"/>
      <c r="BT12" s="58"/>
      <c r="BV12" s="58"/>
      <c r="BW12" s="59"/>
      <c r="BX12" s="58"/>
      <c r="BY12" s="58"/>
      <c r="BZ12" s="58"/>
      <c r="CA12" s="59"/>
      <c r="CB12" s="58"/>
      <c r="CC12" s="58"/>
      <c r="CD12" s="58"/>
      <c r="CE12" s="58"/>
      <c r="CF12" s="59"/>
      <c r="CG12" s="62"/>
      <c r="CH12" s="62"/>
      <c r="CI12" s="62"/>
      <c r="CJ12" s="62"/>
      <c r="CK12" s="62"/>
      <c r="CL12" s="62"/>
      <c r="CM12" s="62"/>
      <c r="CN12" s="63"/>
      <c r="CO12" s="62"/>
      <c r="CP12" s="62" t="s">
        <v>36</v>
      </c>
      <c r="CQ12" s="64" t="s">
        <v>39</v>
      </c>
      <c r="CR12" s="65" t="s">
        <v>47</v>
      </c>
      <c r="CS12" s="64" t="s">
        <v>1344</v>
      </c>
      <c r="CT12" s="64"/>
      <c r="CU12" s="64" t="s">
        <v>55</v>
      </c>
      <c r="CV12" s="64" t="s">
        <v>56</v>
      </c>
      <c r="CW12" s="64" t="s">
        <v>72</v>
      </c>
      <c r="CX12" s="64"/>
      <c r="CY12" s="66">
        <f>[1]Duration!EE11</f>
        <v>4.7619047619047619</v>
      </c>
    </row>
    <row r="13" spans="1:103" hidden="1" x14ac:dyDescent="0.3">
      <c r="A13" s="43">
        <v>11</v>
      </c>
      <c r="B13" s="44" t="s">
        <v>1628</v>
      </c>
      <c r="C13" s="44" t="s">
        <v>49</v>
      </c>
      <c r="D13" s="44">
        <v>2007</v>
      </c>
      <c r="E13" s="45" t="s">
        <v>66</v>
      </c>
      <c r="F13" s="45" t="s">
        <v>1537</v>
      </c>
      <c r="G13" s="45" t="s">
        <v>3</v>
      </c>
      <c r="H13" s="45" t="s">
        <v>483</v>
      </c>
      <c r="I13" s="45" t="s">
        <v>38</v>
      </c>
      <c r="J13" s="68" t="s">
        <v>44</v>
      </c>
      <c r="K13" s="68" t="s">
        <v>75</v>
      </c>
      <c r="L13" s="68" t="s">
        <v>39</v>
      </c>
      <c r="M13" s="68" t="s">
        <v>39</v>
      </c>
      <c r="N13" s="68" t="s">
        <v>42</v>
      </c>
      <c r="O13" s="68" t="s">
        <v>39</v>
      </c>
      <c r="P13" s="47" t="s">
        <v>67</v>
      </c>
      <c r="Q13" s="47" t="s">
        <v>1537</v>
      </c>
      <c r="R13" s="49">
        <v>33.5</v>
      </c>
      <c r="S13" s="49">
        <v>24.399999999999995</v>
      </c>
      <c r="T13" s="50">
        <v>2.88</v>
      </c>
      <c r="U13" s="50">
        <v>1.82</v>
      </c>
      <c r="V13" s="50"/>
      <c r="W13" s="50"/>
      <c r="X13" s="50">
        <v>7.08</v>
      </c>
      <c r="Y13" s="51" t="s">
        <v>34</v>
      </c>
      <c r="Z13" s="51">
        <v>1</v>
      </c>
      <c r="AA13" s="52">
        <v>4.908738521234052</v>
      </c>
      <c r="AB13" s="52">
        <v>2.0371832715762603</v>
      </c>
      <c r="AC13" s="52">
        <v>10</v>
      </c>
      <c r="AD13" s="51">
        <v>0</v>
      </c>
      <c r="AE13" s="51"/>
      <c r="AF13" s="52">
        <v>11.6</v>
      </c>
      <c r="AG13" s="53">
        <v>50</v>
      </c>
      <c r="AH13" s="54">
        <v>50</v>
      </c>
      <c r="AI13" s="54">
        <v>28.571428571428573</v>
      </c>
      <c r="AJ13" s="53"/>
      <c r="AK13" s="54">
        <v>14.285714285714286</v>
      </c>
      <c r="AL13" s="53" t="s">
        <v>68</v>
      </c>
      <c r="AM13" s="53" t="s">
        <v>74</v>
      </c>
      <c r="AN13" s="55"/>
      <c r="AO13" s="56"/>
      <c r="AP13" s="56"/>
      <c r="AQ13" s="51" t="s">
        <v>43</v>
      </c>
      <c r="AR13" s="51" t="s">
        <v>54</v>
      </c>
      <c r="AS13" s="51" t="s">
        <v>54</v>
      </c>
      <c r="AT13" s="51" t="s">
        <v>54</v>
      </c>
      <c r="AU13" s="51"/>
      <c r="AV13" s="51"/>
      <c r="AW13" s="57" t="s">
        <v>38</v>
      </c>
      <c r="AX13" s="57" t="s">
        <v>36</v>
      </c>
      <c r="AY13" s="57"/>
      <c r="AZ13" s="57"/>
      <c r="BA13" s="57"/>
      <c r="BB13" s="58">
        <v>3.7348359978898106E-2</v>
      </c>
      <c r="BC13" s="58">
        <v>1.8333333333333333E-2</v>
      </c>
      <c r="BD13" s="60">
        <v>9.9547511312217188E-3</v>
      </c>
      <c r="BE13" s="60">
        <v>6.2908496732026146E-3</v>
      </c>
      <c r="BF13" s="58"/>
      <c r="BG13" s="59"/>
      <c r="BH13" s="61">
        <v>6.1115498147287804E-2</v>
      </c>
      <c r="BI13" s="61">
        <v>0.03</v>
      </c>
      <c r="BJ13" s="60">
        <v>1.2587412587412587E-2</v>
      </c>
      <c r="BK13" s="60">
        <v>7.9545454545454555E-3</v>
      </c>
      <c r="BL13" s="61"/>
      <c r="BM13" s="59"/>
      <c r="BN13" s="58">
        <v>0.27162443621016802</v>
      </c>
      <c r="BO13" s="58">
        <v>0.13333333333333333</v>
      </c>
      <c r="BP13" s="60">
        <v>5.6206088992974248E-3</v>
      </c>
      <c r="BQ13" s="58"/>
      <c r="BR13" s="59"/>
      <c r="BS13" s="58"/>
      <c r="BT13" s="58"/>
      <c r="BV13" s="58"/>
      <c r="BW13" s="59"/>
      <c r="BX13" s="58"/>
      <c r="BY13" s="58"/>
      <c r="BZ13" s="58"/>
      <c r="CA13" s="59"/>
      <c r="CB13" s="58"/>
      <c r="CC13" s="58"/>
      <c r="CD13" s="58"/>
      <c r="CE13" s="58"/>
      <c r="CF13" s="59"/>
      <c r="CG13" s="62" t="s">
        <v>823</v>
      </c>
      <c r="CH13" s="62"/>
      <c r="CI13" s="62"/>
      <c r="CJ13" s="62"/>
      <c r="CK13" s="62"/>
      <c r="CL13" s="62"/>
      <c r="CM13" s="62"/>
      <c r="CN13" s="63"/>
      <c r="CO13" s="62"/>
      <c r="CP13" s="62" t="s">
        <v>36</v>
      </c>
      <c r="CQ13" s="64" t="s">
        <v>39</v>
      </c>
      <c r="CR13" s="65" t="s">
        <v>47</v>
      </c>
      <c r="CS13" s="64" t="s">
        <v>1344</v>
      </c>
      <c r="CT13" s="64"/>
      <c r="CU13" s="64" t="s">
        <v>55</v>
      </c>
      <c r="CV13" s="64" t="s">
        <v>56</v>
      </c>
      <c r="CW13" s="64" t="s">
        <v>76</v>
      </c>
      <c r="CX13" s="64" t="s">
        <v>73</v>
      </c>
      <c r="CY13" s="66">
        <f>[1]Duration!EE12</f>
        <v>1.1904761904761905</v>
      </c>
    </row>
    <row r="14" spans="1:103" hidden="1" x14ac:dyDescent="0.3">
      <c r="A14" s="43">
        <v>12</v>
      </c>
      <c r="B14" s="44" t="s">
        <v>1628</v>
      </c>
      <c r="C14" s="44" t="s">
        <v>49</v>
      </c>
      <c r="D14" s="44">
        <v>2007</v>
      </c>
      <c r="E14" s="45" t="s">
        <v>66</v>
      </c>
      <c r="F14" s="45" t="s">
        <v>1537</v>
      </c>
      <c r="G14" s="45" t="s">
        <v>3</v>
      </c>
      <c r="H14" s="45" t="s">
        <v>483</v>
      </c>
      <c r="I14" s="45" t="s">
        <v>1999</v>
      </c>
      <c r="J14" s="68" t="s">
        <v>44</v>
      </c>
      <c r="K14" s="68" t="s">
        <v>75</v>
      </c>
      <c r="L14" s="68" t="s">
        <v>42</v>
      </c>
      <c r="M14" s="68" t="s">
        <v>39</v>
      </c>
      <c r="N14" s="68" t="s">
        <v>42</v>
      </c>
      <c r="O14" s="68" t="s">
        <v>39</v>
      </c>
      <c r="P14" s="47" t="s">
        <v>67</v>
      </c>
      <c r="Q14" s="47" t="s">
        <v>1537</v>
      </c>
      <c r="R14" s="49">
        <v>29.700000000000003</v>
      </c>
      <c r="S14" s="49">
        <v>27.3</v>
      </c>
      <c r="T14" s="50">
        <v>2.97</v>
      </c>
      <c r="U14" s="50">
        <v>1.68</v>
      </c>
      <c r="V14" s="50"/>
      <c r="W14" s="50"/>
      <c r="X14" s="50">
        <v>7.12</v>
      </c>
      <c r="Y14" s="51" t="s">
        <v>34</v>
      </c>
      <c r="Z14" s="51">
        <v>1</v>
      </c>
      <c r="AA14" s="52">
        <v>4.908738521234052</v>
      </c>
      <c r="AB14" s="52">
        <v>2.0371832715762603</v>
      </c>
      <c r="AC14" s="52">
        <v>10</v>
      </c>
      <c r="AD14" s="51">
        <v>0</v>
      </c>
      <c r="AE14" s="51"/>
      <c r="AF14" s="52">
        <v>12.9</v>
      </c>
      <c r="AG14" s="53">
        <v>50</v>
      </c>
      <c r="AH14" s="54">
        <v>50</v>
      </c>
      <c r="AI14" s="54">
        <v>28.571428571428573</v>
      </c>
      <c r="AJ14" s="53"/>
      <c r="AK14" s="54">
        <v>14.285714285714286</v>
      </c>
      <c r="AL14" s="53" t="s">
        <v>68</v>
      </c>
      <c r="AM14" s="53" t="s">
        <v>74</v>
      </c>
      <c r="AN14" s="55"/>
      <c r="AO14" s="56"/>
      <c r="AP14" s="56"/>
      <c r="AQ14" s="51" t="s">
        <v>43</v>
      </c>
      <c r="AR14" s="51" t="s">
        <v>54</v>
      </c>
      <c r="AS14" s="51" t="s">
        <v>54</v>
      </c>
      <c r="AT14" s="51" t="s">
        <v>54</v>
      </c>
      <c r="AU14" s="51"/>
      <c r="AV14" s="51"/>
      <c r="AW14" s="57" t="s">
        <v>1999</v>
      </c>
      <c r="AX14" s="57" t="s">
        <v>2018</v>
      </c>
      <c r="AY14" s="57"/>
      <c r="AZ14" s="57"/>
      <c r="BA14" s="57"/>
      <c r="BB14" s="58">
        <v>3.2255401799957457E-2</v>
      </c>
      <c r="BC14" s="58">
        <v>1.5833333333333335E-2</v>
      </c>
      <c r="BD14" s="60">
        <v>9.31372549019608E-3</v>
      </c>
      <c r="BE14" s="60">
        <v>5.2683699742523274E-3</v>
      </c>
      <c r="BF14" s="58"/>
      <c r="BG14" s="59">
        <v>0.1363636363636363</v>
      </c>
      <c r="BH14" s="61">
        <v>3.0557749073643902E-2</v>
      </c>
      <c r="BI14" s="61">
        <v>1.4999999999999999E-2</v>
      </c>
      <c r="BJ14" s="60">
        <v>6.818181818181817E-3</v>
      </c>
      <c r="BK14" s="60">
        <v>3.8567493112947647E-3</v>
      </c>
      <c r="BL14" s="61"/>
      <c r="BM14" s="59">
        <v>0.5</v>
      </c>
      <c r="BN14" s="58">
        <v>0.16976527263135505</v>
      </c>
      <c r="BO14" s="58">
        <v>8.3333333333333343E-2</v>
      </c>
      <c r="BP14" s="60">
        <v>3.1397174254317122E-3</v>
      </c>
      <c r="BQ14" s="58"/>
      <c r="BR14" s="59">
        <v>0.37499999999999989</v>
      </c>
      <c r="BS14" s="58"/>
      <c r="BT14" s="58"/>
      <c r="BV14" s="58"/>
      <c r="BW14" s="59"/>
      <c r="BX14" s="58"/>
      <c r="BY14" s="58"/>
      <c r="BZ14" s="58"/>
      <c r="CA14" s="59"/>
      <c r="CB14" s="58"/>
      <c r="CC14" s="58"/>
      <c r="CD14" s="58"/>
      <c r="CE14" s="58"/>
      <c r="CF14" s="59"/>
      <c r="CG14" s="62"/>
      <c r="CH14" s="62"/>
      <c r="CI14" s="62"/>
      <c r="CJ14" s="62" t="s">
        <v>1373</v>
      </c>
      <c r="CK14" s="62"/>
      <c r="CL14" s="62"/>
      <c r="CM14" s="62"/>
      <c r="CN14" s="63"/>
      <c r="CO14" s="62"/>
      <c r="CP14" s="62" t="s">
        <v>36</v>
      </c>
      <c r="CQ14" s="64" t="s">
        <v>39</v>
      </c>
      <c r="CR14" s="65" t="s">
        <v>47</v>
      </c>
      <c r="CS14" s="64" t="s">
        <v>1344</v>
      </c>
      <c r="CT14" s="64"/>
      <c r="CU14" s="64" t="s">
        <v>55</v>
      </c>
      <c r="CV14" s="64" t="s">
        <v>56</v>
      </c>
      <c r="CW14" s="64" t="s">
        <v>76</v>
      </c>
      <c r="CX14" s="64"/>
      <c r="CY14" s="66">
        <f>[1]Duration!EE13</f>
        <v>1.1904761904761905</v>
      </c>
    </row>
    <row r="15" spans="1:103" hidden="1" x14ac:dyDescent="0.3">
      <c r="A15" s="43">
        <v>13</v>
      </c>
      <c r="B15" s="44" t="s">
        <v>1629</v>
      </c>
      <c r="C15" s="44" t="s">
        <v>30</v>
      </c>
      <c r="D15" s="44">
        <v>2001</v>
      </c>
      <c r="E15" s="45" t="s">
        <v>66</v>
      </c>
      <c r="F15" s="45" t="s">
        <v>1537</v>
      </c>
      <c r="G15" s="45" t="s">
        <v>1804</v>
      </c>
      <c r="H15" s="45" t="s">
        <v>78</v>
      </c>
      <c r="I15" s="45" t="s">
        <v>38</v>
      </c>
      <c r="J15" s="68" t="s">
        <v>44</v>
      </c>
      <c r="K15" s="68" t="s">
        <v>75</v>
      </c>
      <c r="L15" s="68" t="s">
        <v>39</v>
      </c>
      <c r="M15" s="68" t="s">
        <v>42</v>
      </c>
      <c r="N15" s="68" t="s">
        <v>42</v>
      </c>
      <c r="O15" s="68" t="s">
        <v>42</v>
      </c>
      <c r="P15" s="47" t="s">
        <v>1265</v>
      </c>
      <c r="Q15" s="47"/>
      <c r="R15" s="49"/>
      <c r="S15" s="49"/>
      <c r="T15" s="50">
        <v>0.19</v>
      </c>
      <c r="U15" s="50">
        <v>0.105</v>
      </c>
      <c r="V15" s="50"/>
      <c r="W15" s="50"/>
      <c r="X15" s="50">
        <v>7.78</v>
      </c>
      <c r="Y15" s="51" t="s">
        <v>1345</v>
      </c>
      <c r="Z15" s="51">
        <v>1</v>
      </c>
      <c r="AA15" s="69">
        <v>7806.7</v>
      </c>
      <c r="AB15" s="51"/>
      <c r="AC15" s="51"/>
      <c r="AD15" s="51"/>
      <c r="AE15" s="51"/>
      <c r="AF15" s="52">
        <v>23.3</v>
      </c>
      <c r="AG15" s="53" t="s">
        <v>79</v>
      </c>
      <c r="AH15" s="54">
        <v>8</v>
      </c>
      <c r="AI15" s="54">
        <v>192</v>
      </c>
      <c r="AJ15" s="53"/>
      <c r="AK15" s="53">
        <v>1</v>
      </c>
      <c r="AL15" s="53">
        <v>192</v>
      </c>
      <c r="AM15" s="53" t="s">
        <v>80</v>
      </c>
      <c r="AN15" s="55"/>
      <c r="AO15" s="56">
        <v>1.75</v>
      </c>
      <c r="AP15" s="56"/>
      <c r="AQ15" s="51" t="s">
        <v>43</v>
      </c>
      <c r="AR15" s="51" t="s">
        <v>83</v>
      </c>
      <c r="AS15" s="51"/>
      <c r="AT15" s="51"/>
      <c r="AU15" s="51"/>
      <c r="AV15" s="51"/>
      <c r="AW15" s="57" t="s">
        <v>38</v>
      </c>
      <c r="AX15" s="57" t="s">
        <v>36</v>
      </c>
      <c r="AY15" s="57"/>
      <c r="AZ15" s="57"/>
      <c r="BA15" s="57"/>
      <c r="BB15" s="58">
        <v>5.8365857142857148E-3</v>
      </c>
      <c r="BC15" s="58"/>
      <c r="BD15" s="59"/>
      <c r="BE15" s="59"/>
      <c r="BF15" s="58"/>
      <c r="BG15" s="59"/>
      <c r="BH15" s="61"/>
      <c r="BI15" s="61"/>
      <c r="BL15" s="61"/>
      <c r="BM15" s="59"/>
      <c r="BN15" s="58"/>
      <c r="BO15" s="58"/>
      <c r="BQ15" s="58"/>
      <c r="BR15" s="59"/>
      <c r="BS15" s="58"/>
      <c r="BT15" s="58"/>
      <c r="BV15" s="58"/>
      <c r="BW15" s="59"/>
      <c r="BX15" s="58"/>
      <c r="BY15" s="58"/>
      <c r="BZ15" s="58"/>
      <c r="CA15" s="59"/>
      <c r="CB15" s="58"/>
      <c r="CC15" s="58"/>
      <c r="CD15" s="58"/>
      <c r="CE15" s="58"/>
      <c r="CF15" s="59"/>
      <c r="CG15" s="62" t="s">
        <v>82</v>
      </c>
      <c r="CH15" s="62"/>
      <c r="CI15" s="62"/>
      <c r="CJ15" s="62" t="s">
        <v>1373</v>
      </c>
      <c r="CK15" s="62"/>
      <c r="CL15" s="62"/>
      <c r="CM15" s="62"/>
      <c r="CN15" s="63"/>
      <c r="CO15" s="62" t="s">
        <v>1279</v>
      </c>
      <c r="CP15" s="62" t="s">
        <v>36</v>
      </c>
      <c r="CQ15" s="64" t="s">
        <v>39</v>
      </c>
      <c r="CR15" s="65" t="s">
        <v>47</v>
      </c>
      <c r="CS15" s="64" t="s">
        <v>1344</v>
      </c>
      <c r="CT15" s="64" t="s">
        <v>84</v>
      </c>
      <c r="CU15" s="64" t="s">
        <v>85</v>
      </c>
      <c r="CV15" s="64" t="s">
        <v>86</v>
      </c>
      <c r="CW15" s="64"/>
      <c r="CX15" s="64" t="s">
        <v>73</v>
      </c>
      <c r="CY15" s="66">
        <f>[1]Duration!EE14</f>
        <v>8</v>
      </c>
    </row>
    <row r="16" spans="1:103" hidden="1" x14ac:dyDescent="0.3">
      <c r="A16" s="43">
        <v>14</v>
      </c>
      <c r="B16" s="44" t="s">
        <v>1629</v>
      </c>
      <c r="C16" s="44" t="s">
        <v>30</v>
      </c>
      <c r="D16" s="44">
        <v>2001</v>
      </c>
      <c r="E16" s="45" t="s">
        <v>66</v>
      </c>
      <c r="F16" s="45" t="s">
        <v>1537</v>
      </c>
      <c r="G16" s="45" t="s">
        <v>1804</v>
      </c>
      <c r="H16" s="45" t="s">
        <v>78</v>
      </c>
      <c r="I16" s="45" t="s">
        <v>38</v>
      </c>
      <c r="J16" s="68" t="s">
        <v>44</v>
      </c>
      <c r="K16" s="68" t="s">
        <v>75</v>
      </c>
      <c r="L16" s="68" t="s">
        <v>39</v>
      </c>
      <c r="M16" s="68" t="s">
        <v>42</v>
      </c>
      <c r="N16" s="68" t="s">
        <v>42</v>
      </c>
      <c r="O16" s="68" t="s">
        <v>42</v>
      </c>
      <c r="P16" s="47" t="s">
        <v>1265</v>
      </c>
      <c r="Q16" s="47"/>
      <c r="R16" s="49"/>
      <c r="S16" s="49"/>
      <c r="T16" s="50">
        <v>8.6999999999999994E-2</v>
      </c>
      <c r="U16" s="50">
        <v>4.2000000000000003E-2</v>
      </c>
      <c r="V16" s="50"/>
      <c r="W16" s="50"/>
      <c r="X16" s="50">
        <v>6.94</v>
      </c>
      <c r="Y16" s="51" t="s">
        <v>1345</v>
      </c>
      <c r="Z16" s="51">
        <v>1</v>
      </c>
      <c r="AA16" s="69">
        <v>3325.9</v>
      </c>
      <c r="AB16" s="51"/>
      <c r="AC16" s="51"/>
      <c r="AD16" s="51"/>
      <c r="AE16" s="51"/>
      <c r="AF16" s="52">
        <v>20.100000000000001</v>
      </c>
      <c r="AG16" s="53" t="s">
        <v>79</v>
      </c>
      <c r="AH16" s="54">
        <v>9</v>
      </c>
      <c r="AI16" s="54">
        <v>216</v>
      </c>
      <c r="AJ16" s="53"/>
      <c r="AK16" s="53">
        <v>1</v>
      </c>
      <c r="AL16" s="53">
        <v>216</v>
      </c>
      <c r="AM16" s="53" t="s">
        <v>80</v>
      </c>
      <c r="AN16" s="55"/>
      <c r="AO16" s="56">
        <v>1.75</v>
      </c>
      <c r="AP16" s="56"/>
      <c r="AQ16" s="51" t="s">
        <v>43</v>
      </c>
      <c r="AR16" s="51" t="s">
        <v>83</v>
      </c>
      <c r="AS16" s="51"/>
      <c r="AT16" s="51"/>
      <c r="AU16" s="51"/>
      <c r="AV16" s="51"/>
      <c r="AW16" s="57" t="s">
        <v>38</v>
      </c>
      <c r="AX16" s="57" t="s">
        <v>36</v>
      </c>
      <c r="AY16" s="57"/>
      <c r="AZ16" s="57"/>
      <c r="BA16" s="57"/>
      <c r="BB16" s="58">
        <v>4.2082285714285707E-3</v>
      </c>
      <c r="BC16" s="58"/>
      <c r="BD16" s="59"/>
      <c r="BE16" s="59"/>
      <c r="BF16" s="58"/>
      <c r="BG16" s="59"/>
      <c r="BH16" s="61"/>
      <c r="BI16" s="61"/>
      <c r="BL16" s="61"/>
      <c r="BM16" s="59"/>
      <c r="BN16" s="58"/>
      <c r="BO16" s="58"/>
      <c r="BQ16" s="58"/>
      <c r="BR16" s="59"/>
      <c r="BS16" s="58"/>
      <c r="BT16" s="58"/>
      <c r="BV16" s="58"/>
      <c r="BW16" s="59"/>
      <c r="BX16" s="58"/>
      <c r="BY16" s="58"/>
      <c r="BZ16" s="58"/>
      <c r="CA16" s="59"/>
      <c r="CB16" s="58"/>
      <c r="CC16" s="58"/>
      <c r="CD16" s="58"/>
      <c r="CE16" s="58"/>
      <c r="CF16" s="59"/>
      <c r="CG16" s="62" t="s">
        <v>87</v>
      </c>
      <c r="CH16" s="62"/>
      <c r="CI16" s="62"/>
      <c r="CJ16" s="62" t="s">
        <v>1373</v>
      </c>
      <c r="CK16" s="62"/>
      <c r="CL16" s="62"/>
      <c r="CM16" s="62"/>
      <c r="CN16" s="63"/>
      <c r="CO16" s="62" t="s">
        <v>1279</v>
      </c>
      <c r="CP16" s="62" t="s">
        <v>36</v>
      </c>
      <c r="CQ16" s="64" t="s">
        <v>39</v>
      </c>
      <c r="CR16" s="65" t="s">
        <v>47</v>
      </c>
      <c r="CS16" s="64" t="s">
        <v>1344</v>
      </c>
      <c r="CT16" s="64" t="s">
        <v>84</v>
      </c>
      <c r="CU16" s="64" t="s">
        <v>85</v>
      </c>
      <c r="CV16" s="64" t="s">
        <v>86</v>
      </c>
      <c r="CW16" s="64"/>
      <c r="CX16" s="64" t="s">
        <v>88</v>
      </c>
      <c r="CY16" s="66">
        <f>[1]Duration!EE15</f>
        <v>9</v>
      </c>
    </row>
    <row r="17" spans="1:103" hidden="1" x14ac:dyDescent="0.3">
      <c r="A17" s="43">
        <v>15</v>
      </c>
      <c r="B17" s="44" t="s">
        <v>1629</v>
      </c>
      <c r="C17" s="44" t="s">
        <v>30</v>
      </c>
      <c r="D17" s="44">
        <v>2001</v>
      </c>
      <c r="E17" s="45" t="s">
        <v>66</v>
      </c>
      <c r="F17" s="45" t="s">
        <v>1537</v>
      </c>
      <c r="G17" s="45" t="s">
        <v>1804</v>
      </c>
      <c r="H17" s="45" t="s">
        <v>78</v>
      </c>
      <c r="I17" s="45" t="s">
        <v>38</v>
      </c>
      <c r="J17" s="68" t="s">
        <v>44</v>
      </c>
      <c r="K17" s="68" t="s">
        <v>75</v>
      </c>
      <c r="L17" s="68" t="s">
        <v>39</v>
      </c>
      <c r="M17" s="68" t="s">
        <v>42</v>
      </c>
      <c r="N17" s="68" t="s">
        <v>42</v>
      </c>
      <c r="O17" s="68" t="s">
        <v>42</v>
      </c>
      <c r="P17" s="47" t="s">
        <v>89</v>
      </c>
      <c r="Q17" s="47"/>
      <c r="R17" s="49"/>
      <c r="S17" s="49"/>
      <c r="T17" s="50">
        <v>0.51</v>
      </c>
      <c r="U17" s="50">
        <v>0.29899999999999999</v>
      </c>
      <c r="V17" s="50"/>
      <c r="W17" s="50"/>
      <c r="X17" s="50">
        <v>7.41</v>
      </c>
      <c r="Y17" s="51" t="s">
        <v>1345</v>
      </c>
      <c r="Z17" s="51">
        <v>1</v>
      </c>
      <c r="AA17" s="69">
        <v>1214.0999999999999</v>
      </c>
      <c r="AB17" s="51"/>
      <c r="AC17" s="51"/>
      <c r="AD17" s="51"/>
      <c r="AE17" s="51"/>
      <c r="AF17" s="52">
        <v>12</v>
      </c>
      <c r="AG17" s="53" t="s">
        <v>79</v>
      </c>
      <c r="AH17" s="54">
        <v>6</v>
      </c>
      <c r="AI17" s="54">
        <v>144</v>
      </c>
      <c r="AJ17" s="53"/>
      <c r="AK17" s="53">
        <v>1</v>
      </c>
      <c r="AL17" s="53">
        <v>144</v>
      </c>
      <c r="AM17" s="53" t="s">
        <v>80</v>
      </c>
      <c r="AN17" s="55"/>
      <c r="AO17" s="56">
        <v>1.75</v>
      </c>
      <c r="AP17" s="56"/>
      <c r="AQ17" s="51" t="s">
        <v>43</v>
      </c>
      <c r="AR17" s="51" t="s">
        <v>83</v>
      </c>
      <c r="AS17" s="51"/>
      <c r="AT17" s="51"/>
      <c r="AU17" s="51"/>
      <c r="AV17" s="51"/>
      <c r="AW17" s="57" t="s">
        <v>38</v>
      </c>
      <c r="AX17" s="57" t="s">
        <v>36</v>
      </c>
      <c r="AY17" s="57"/>
      <c r="AZ17" s="57"/>
      <c r="BA17" s="57"/>
      <c r="BB17" s="58">
        <v>2.9682000000000003E-3</v>
      </c>
      <c r="BC17" s="58"/>
      <c r="BD17" s="59"/>
      <c r="BE17" s="59"/>
      <c r="BF17" s="58"/>
      <c r="BG17" s="59"/>
      <c r="BH17" s="61"/>
      <c r="BI17" s="61"/>
      <c r="BL17" s="61"/>
      <c r="BM17" s="59"/>
      <c r="BN17" s="58"/>
      <c r="BO17" s="58"/>
      <c r="BQ17" s="58"/>
      <c r="BR17" s="59"/>
      <c r="BS17" s="58"/>
      <c r="BT17" s="58"/>
      <c r="BV17" s="58"/>
      <c r="BW17" s="59"/>
      <c r="BX17" s="58"/>
      <c r="BY17" s="58"/>
      <c r="BZ17" s="58"/>
      <c r="CA17" s="59"/>
      <c r="CB17" s="58"/>
      <c r="CC17" s="58"/>
      <c r="CD17" s="58"/>
      <c r="CE17" s="58"/>
      <c r="CF17" s="59"/>
      <c r="CG17" s="62" t="s">
        <v>90</v>
      </c>
      <c r="CH17" s="62"/>
      <c r="CI17" s="62"/>
      <c r="CJ17" s="62" t="s">
        <v>1373</v>
      </c>
      <c r="CK17" s="62"/>
      <c r="CL17" s="62"/>
      <c r="CM17" s="62"/>
      <c r="CN17" s="63"/>
      <c r="CO17" s="62" t="s">
        <v>1279</v>
      </c>
      <c r="CP17" s="62" t="s">
        <v>36</v>
      </c>
      <c r="CQ17" s="64" t="s">
        <v>39</v>
      </c>
      <c r="CR17" s="65" t="s">
        <v>47</v>
      </c>
      <c r="CS17" s="64" t="s">
        <v>1344</v>
      </c>
      <c r="CT17" s="64" t="s">
        <v>84</v>
      </c>
      <c r="CU17" s="64" t="s">
        <v>85</v>
      </c>
      <c r="CV17" s="64" t="s">
        <v>86</v>
      </c>
      <c r="CW17" s="64"/>
      <c r="CX17" s="64" t="s">
        <v>91</v>
      </c>
      <c r="CY17" s="66">
        <f>[1]Duration!EE16</f>
        <v>6</v>
      </c>
    </row>
    <row r="18" spans="1:103" hidden="1" x14ac:dyDescent="0.3">
      <c r="A18" s="43">
        <v>16</v>
      </c>
      <c r="B18" s="44" t="s">
        <v>1629</v>
      </c>
      <c r="C18" s="44" t="s">
        <v>30</v>
      </c>
      <c r="D18" s="44">
        <v>2001</v>
      </c>
      <c r="E18" s="45" t="s">
        <v>66</v>
      </c>
      <c r="F18" s="45" t="s">
        <v>1537</v>
      </c>
      <c r="G18" s="45" t="s">
        <v>1804</v>
      </c>
      <c r="H18" s="45" t="s">
        <v>78</v>
      </c>
      <c r="I18" s="45" t="s">
        <v>38</v>
      </c>
      <c r="J18" s="68" t="s">
        <v>44</v>
      </c>
      <c r="K18" s="68" t="s">
        <v>75</v>
      </c>
      <c r="L18" s="68" t="s">
        <v>39</v>
      </c>
      <c r="M18" s="68" t="s">
        <v>42</v>
      </c>
      <c r="N18" s="68" t="s">
        <v>42</v>
      </c>
      <c r="O18" s="68" t="s">
        <v>42</v>
      </c>
      <c r="P18" s="47" t="s">
        <v>89</v>
      </c>
      <c r="Q18" s="47"/>
      <c r="R18" s="49"/>
      <c r="S18" s="49"/>
      <c r="T18" s="50">
        <v>0.56999999999999995</v>
      </c>
      <c r="U18" s="50">
        <v>0.35</v>
      </c>
      <c r="V18" s="50"/>
      <c r="W18" s="50"/>
      <c r="X18" s="50">
        <v>7.04</v>
      </c>
      <c r="Y18" s="51" t="s">
        <v>1345</v>
      </c>
      <c r="Z18" s="51">
        <v>1</v>
      </c>
      <c r="AA18" s="69">
        <v>3642.3</v>
      </c>
      <c r="AB18" s="51"/>
      <c r="AC18" s="51"/>
      <c r="AD18" s="51"/>
      <c r="AE18" s="51"/>
      <c r="AF18" s="52">
        <v>12.5</v>
      </c>
      <c r="AG18" s="53" t="s">
        <v>79</v>
      </c>
      <c r="AH18" s="54">
        <v>10</v>
      </c>
      <c r="AI18" s="54">
        <v>240</v>
      </c>
      <c r="AJ18" s="53"/>
      <c r="AK18" s="53">
        <v>1</v>
      </c>
      <c r="AL18" s="53">
        <v>240</v>
      </c>
      <c r="AM18" s="53" t="s">
        <v>80</v>
      </c>
      <c r="AN18" s="55"/>
      <c r="AO18" s="56">
        <v>1.75</v>
      </c>
      <c r="AP18" s="56"/>
      <c r="AQ18" s="51" t="s">
        <v>43</v>
      </c>
      <c r="AR18" s="51" t="s">
        <v>83</v>
      </c>
      <c r="AS18" s="51"/>
      <c r="AT18" s="51"/>
      <c r="AU18" s="51"/>
      <c r="AV18" s="51"/>
      <c r="AW18" s="57" t="s">
        <v>38</v>
      </c>
      <c r="AX18" s="57" t="s">
        <v>36</v>
      </c>
      <c r="AY18" s="57"/>
      <c r="AZ18" s="57"/>
      <c r="BA18" s="57"/>
      <c r="BB18" s="58">
        <v>3.7514142857142862E-3</v>
      </c>
      <c r="BC18" s="58"/>
      <c r="BD18" s="59"/>
      <c r="BE18" s="59"/>
      <c r="BF18" s="58"/>
      <c r="BG18" s="59"/>
      <c r="BH18" s="61"/>
      <c r="BI18" s="61"/>
      <c r="BL18" s="61"/>
      <c r="BM18" s="59"/>
      <c r="BN18" s="58"/>
      <c r="BO18" s="58"/>
      <c r="BQ18" s="58"/>
      <c r="BR18" s="59"/>
      <c r="BS18" s="58"/>
      <c r="BT18" s="58"/>
      <c r="BV18" s="58"/>
      <c r="BW18" s="59"/>
      <c r="BX18" s="58"/>
      <c r="BY18" s="58"/>
      <c r="BZ18" s="58"/>
      <c r="CA18" s="59"/>
      <c r="CB18" s="58"/>
      <c r="CC18" s="58"/>
      <c r="CD18" s="58"/>
      <c r="CE18" s="58"/>
      <c r="CF18" s="59"/>
      <c r="CG18" s="62" t="s">
        <v>82</v>
      </c>
      <c r="CH18" s="62"/>
      <c r="CI18" s="62"/>
      <c r="CJ18" s="62" t="s">
        <v>1373</v>
      </c>
      <c r="CK18" s="62"/>
      <c r="CL18" s="62"/>
      <c r="CM18" s="62"/>
      <c r="CN18" s="63"/>
      <c r="CO18" s="62" t="s">
        <v>1279</v>
      </c>
      <c r="CP18" s="62" t="s">
        <v>36</v>
      </c>
      <c r="CQ18" s="64" t="s">
        <v>39</v>
      </c>
      <c r="CR18" s="65" t="s">
        <v>47</v>
      </c>
      <c r="CS18" s="64" t="s">
        <v>1344</v>
      </c>
      <c r="CT18" s="64" t="s">
        <v>84</v>
      </c>
      <c r="CU18" s="64" t="s">
        <v>85</v>
      </c>
      <c r="CV18" s="64" t="s">
        <v>86</v>
      </c>
      <c r="CW18" s="64"/>
      <c r="CX18" s="64" t="s">
        <v>92</v>
      </c>
      <c r="CY18" s="66">
        <f>[1]Duration!EE17</f>
        <v>10</v>
      </c>
    </row>
    <row r="19" spans="1:103" hidden="1" x14ac:dyDescent="0.3">
      <c r="A19" s="43">
        <v>17</v>
      </c>
      <c r="B19" s="44" t="s">
        <v>1629</v>
      </c>
      <c r="C19" s="44" t="s">
        <v>30</v>
      </c>
      <c r="D19" s="44">
        <v>2001</v>
      </c>
      <c r="E19" s="45" t="s">
        <v>66</v>
      </c>
      <c r="F19" s="45" t="s">
        <v>1537</v>
      </c>
      <c r="G19" s="45" t="s">
        <v>1804</v>
      </c>
      <c r="H19" s="45" t="s">
        <v>78</v>
      </c>
      <c r="I19" s="45" t="s">
        <v>38</v>
      </c>
      <c r="J19" s="68" t="s">
        <v>44</v>
      </c>
      <c r="K19" s="68" t="s">
        <v>75</v>
      </c>
      <c r="L19" s="68" t="s">
        <v>39</v>
      </c>
      <c r="M19" s="68" t="s">
        <v>42</v>
      </c>
      <c r="N19" s="68" t="s">
        <v>42</v>
      </c>
      <c r="O19" s="68" t="s">
        <v>42</v>
      </c>
      <c r="P19" s="47" t="s">
        <v>1266</v>
      </c>
      <c r="Q19" s="47"/>
      <c r="R19" s="49"/>
      <c r="S19" s="49"/>
      <c r="T19" s="50">
        <v>0.68</v>
      </c>
      <c r="U19" s="50">
        <v>0.55000000000000004</v>
      </c>
      <c r="V19" s="50"/>
      <c r="W19" s="50"/>
      <c r="X19" s="50">
        <v>7.33</v>
      </c>
      <c r="Y19" s="51" t="s">
        <v>1345</v>
      </c>
      <c r="Z19" s="51">
        <v>1</v>
      </c>
      <c r="AA19" s="69">
        <v>4905.3</v>
      </c>
      <c r="AB19" s="51"/>
      <c r="AC19" s="51"/>
      <c r="AD19" s="51"/>
      <c r="AE19" s="51"/>
      <c r="AF19" s="52">
        <v>10.3</v>
      </c>
      <c r="AG19" s="53" t="s">
        <v>79</v>
      </c>
      <c r="AH19" s="54">
        <v>10</v>
      </c>
      <c r="AI19" s="54">
        <v>240</v>
      </c>
      <c r="AJ19" s="53"/>
      <c r="AK19" s="53">
        <v>1</v>
      </c>
      <c r="AL19" s="53">
        <v>240</v>
      </c>
      <c r="AM19" s="53" t="s">
        <v>74</v>
      </c>
      <c r="AN19" s="55"/>
      <c r="AO19" s="56">
        <v>1.75</v>
      </c>
      <c r="AP19" s="56"/>
      <c r="AQ19" s="51" t="s">
        <v>43</v>
      </c>
      <c r="AR19" s="51" t="s">
        <v>83</v>
      </c>
      <c r="AS19" s="51"/>
      <c r="AT19" s="51"/>
      <c r="AU19" s="51"/>
      <c r="AV19" s="51"/>
      <c r="AW19" s="57" t="s">
        <v>38</v>
      </c>
      <c r="AX19" s="57" t="s">
        <v>36</v>
      </c>
      <c r="AY19" s="57"/>
      <c r="AZ19" s="57"/>
      <c r="BA19" s="57"/>
      <c r="BB19" s="58">
        <v>8.7654428571428585E-3</v>
      </c>
      <c r="BC19" s="58"/>
      <c r="BD19" s="59"/>
      <c r="BE19" s="59"/>
      <c r="BF19" s="58"/>
      <c r="BG19" s="59"/>
      <c r="BH19" s="61"/>
      <c r="BI19" s="61"/>
      <c r="BL19" s="61"/>
      <c r="BM19" s="59"/>
      <c r="BN19" s="58"/>
      <c r="BO19" s="58"/>
      <c r="BQ19" s="58"/>
      <c r="BR19" s="59"/>
      <c r="BS19" s="58"/>
      <c r="BT19" s="58"/>
      <c r="BV19" s="58"/>
      <c r="BW19" s="59"/>
      <c r="BX19" s="58"/>
      <c r="BY19" s="58"/>
      <c r="BZ19" s="58"/>
      <c r="CA19" s="59"/>
      <c r="CB19" s="58"/>
      <c r="CC19" s="58"/>
      <c r="CD19" s="58"/>
      <c r="CE19" s="58"/>
      <c r="CF19" s="59"/>
      <c r="CG19" s="62" t="s">
        <v>82</v>
      </c>
      <c r="CH19" s="62"/>
      <c r="CI19" s="62"/>
      <c r="CJ19" s="62" t="s">
        <v>1373</v>
      </c>
      <c r="CK19" s="62"/>
      <c r="CL19" s="62"/>
      <c r="CM19" s="62"/>
      <c r="CN19" s="63"/>
      <c r="CO19" s="62" t="s">
        <v>1279</v>
      </c>
      <c r="CP19" s="62" t="s">
        <v>36</v>
      </c>
      <c r="CQ19" s="64" t="s">
        <v>39</v>
      </c>
      <c r="CR19" s="65" t="s">
        <v>47</v>
      </c>
      <c r="CS19" s="64" t="s">
        <v>1344</v>
      </c>
      <c r="CT19" s="64" t="s">
        <v>84</v>
      </c>
      <c r="CU19" s="64" t="s">
        <v>85</v>
      </c>
      <c r="CV19" s="64" t="s">
        <v>86</v>
      </c>
      <c r="CW19" s="64"/>
      <c r="CX19" s="64" t="s">
        <v>77</v>
      </c>
      <c r="CY19" s="66">
        <f>[1]Duration!EE18</f>
        <v>10</v>
      </c>
    </row>
    <row r="20" spans="1:103" hidden="1" x14ac:dyDescent="0.3">
      <c r="A20" s="43">
        <v>18</v>
      </c>
      <c r="B20" s="44" t="s">
        <v>1629</v>
      </c>
      <c r="C20" s="44" t="s">
        <v>30</v>
      </c>
      <c r="D20" s="44">
        <v>2001</v>
      </c>
      <c r="E20" s="45" t="s">
        <v>66</v>
      </c>
      <c r="F20" s="45" t="s">
        <v>1537</v>
      </c>
      <c r="G20" s="45" t="s">
        <v>1804</v>
      </c>
      <c r="H20" s="45" t="s">
        <v>78</v>
      </c>
      <c r="I20" s="45" t="s">
        <v>38</v>
      </c>
      <c r="J20" s="68" t="s">
        <v>44</v>
      </c>
      <c r="K20" s="68" t="s">
        <v>75</v>
      </c>
      <c r="L20" s="68" t="s">
        <v>39</v>
      </c>
      <c r="M20" s="68" t="s">
        <v>42</v>
      </c>
      <c r="N20" s="68" t="s">
        <v>42</v>
      </c>
      <c r="O20" s="68" t="s">
        <v>42</v>
      </c>
      <c r="P20" s="47" t="s">
        <v>93</v>
      </c>
      <c r="Q20" s="47"/>
      <c r="R20" s="49"/>
      <c r="S20" s="49"/>
      <c r="T20" s="50">
        <v>1.39</v>
      </c>
      <c r="U20" s="50">
        <v>0.78700000000000003</v>
      </c>
      <c r="V20" s="50"/>
      <c r="W20" s="50"/>
      <c r="X20" s="50">
        <v>6.82</v>
      </c>
      <c r="Y20" s="51" t="s">
        <v>1345</v>
      </c>
      <c r="Z20" s="51">
        <v>1</v>
      </c>
      <c r="AA20" s="69">
        <v>3876.1</v>
      </c>
      <c r="AB20" s="51"/>
      <c r="AC20" s="51"/>
      <c r="AD20" s="51"/>
      <c r="AE20" s="51"/>
      <c r="AF20" s="52">
        <v>17.8</v>
      </c>
      <c r="AG20" s="53" t="s">
        <v>79</v>
      </c>
      <c r="AH20" s="54">
        <v>8</v>
      </c>
      <c r="AI20" s="54">
        <v>192</v>
      </c>
      <c r="AJ20" s="53"/>
      <c r="AK20" s="53">
        <v>1</v>
      </c>
      <c r="AL20" s="53">
        <v>192</v>
      </c>
      <c r="AM20" s="53" t="s">
        <v>74</v>
      </c>
      <c r="AN20" s="55"/>
      <c r="AO20" s="56">
        <v>1.75</v>
      </c>
      <c r="AP20" s="56"/>
      <c r="AQ20" s="51" t="s">
        <v>43</v>
      </c>
      <c r="AR20" s="51" t="s">
        <v>83</v>
      </c>
      <c r="AS20" s="51"/>
      <c r="AT20" s="51"/>
      <c r="AU20" s="51"/>
      <c r="AV20" s="51"/>
      <c r="AW20" s="57" t="s">
        <v>38</v>
      </c>
      <c r="AX20" s="57" t="s">
        <v>36</v>
      </c>
      <c r="AY20" s="57"/>
      <c r="AZ20" s="57"/>
      <c r="BA20" s="57"/>
      <c r="BB20" s="58">
        <v>7.8379714285714292E-3</v>
      </c>
      <c r="BC20" s="58"/>
      <c r="BD20" s="59"/>
      <c r="BE20" s="59"/>
      <c r="BF20" s="58"/>
      <c r="BG20" s="59"/>
      <c r="BH20" s="61"/>
      <c r="BI20" s="61"/>
      <c r="BL20" s="61"/>
      <c r="BM20" s="59"/>
      <c r="BN20" s="58"/>
      <c r="BO20" s="58"/>
      <c r="BQ20" s="58"/>
      <c r="BR20" s="59"/>
      <c r="BS20" s="58"/>
      <c r="BT20" s="58"/>
      <c r="BV20" s="58"/>
      <c r="BW20" s="59"/>
      <c r="BX20" s="58"/>
      <c r="BY20" s="58"/>
      <c r="BZ20" s="58"/>
      <c r="CA20" s="59"/>
      <c r="CB20" s="58"/>
      <c r="CC20" s="58"/>
      <c r="CD20" s="58"/>
      <c r="CE20" s="58"/>
      <c r="CF20" s="59"/>
      <c r="CG20" s="62" t="s">
        <v>82</v>
      </c>
      <c r="CH20" s="62"/>
      <c r="CI20" s="62"/>
      <c r="CJ20" s="62"/>
      <c r="CK20" s="62"/>
      <c r="CL20" s="62"/>
      <c r="CM20" s="62"/>
      <c r="CN20" s="63"/>
      <c r="CO20" s="62" t="s">
        <v>1279</v>
      </c>
      <c r="CP20" s="62" t="s">
        <v>36</v>
      </c>
      <c r="CQ20" s="64" t="s">
        <v>39</v>
      </c>
      <c r="CR20" s="65" t="s">
        <v>47</v>
      </c>
      <c r="CS20" s="64" t="s">
        <v>1344</v>
      </c>
      <c r="CT20" s="64" t="s">
        <v>84</v>
      </c>
      <c r="CU20" s="64" t="s">
        <v>85</v>
      </c>
      <c r="CV20" s="64" t="s">
        <v>86</v>
      </c>
      <c r="CW20" s="64"/>
      <c r="CX20" s="64" t="s">
        <v>94</v>
      </c>
      <c r="CY20" s="66">
        <f>[1]Duration!EE19</f>
        <v>8</v>
      </c>
    </row>
    <row r="21" spans="1:103" hidden="1" x14ac:dyDescent="0.3">
      <c r="A21" s="43">
        <v>19</v>
      </c>
      <c r="B21" s="44" t="s">
        <v>1630</v>
      </c>
      <c r="C21" s="44" t="s">
        <v>30</v>
      </c>
      <c r="D21" s="44">
        <v>2000</v>
      </c>
      <c r="E21" s="45" t="s">
        <v>66</v>
      </c>
      <c r="F21" s="45" t="s">
        <v>1537</v>
      </c>
      <c r="G21" s="45" t="s">
        <v>1804</v>
      </c>
      <c r="H21" s="45" t="s">
        <v>78</v>
      </c>
      <c r="I21" s="45" t="s">
        <v>38</v>
      </c>
      <c r="J21" s="68" t="s">
        <v>44</v>
      </c>
      <c r="K21" s="68" t="s">
        <v>53</v>
      </c>
      <c r="L21" s="68" t="s">
        <v>39</v>
      </c>
      <c r="M21" s="68" t="s">
        <v>42</v>
      </c>
      <c r="N21" s="68" t="s">
        <v>42</v>
      </c>
      <c r="O21" s="68" t="s">
        <v>42</v>
      </c>
      <c r="P21" s="47" t="s">
        <v>825</v>
      </c>
      <c r="Q21" s="47"/>
      <c r="R21" s="49"/>
      <c r="S21" s="49"/>
      <c r="T21" s="50">
        <v>0.65</v>
      </c>
      <c r="U21" s="50"/>
      <c r="V21" s="50"/>
      <c r="W21" s="50"/>
      <c r="X21" s="50">
        <v>7.5</v>
      </c>
      <c r="Y21" s="51" t="s">
        <v>1345</v>
      </c>
      <c r="Z21" s="51">
        <v>1</v>
      </c>
      <c r="AA21" s="69">
        <v>25000</v>
      </c>
      <c r="AB21" s="51"/>
      <c r="AC21" s="51"/>
      <c r="AD21" s="51"/>
      <c r="AE21" s="51"/>
      <c r="AF21" s="52">
        <v>30</v>
      </c>
      <c r="AG21" s="53" t="s">
        <v>79</v>
      </c>
      <c r="AH21" s="54">
        <v>15</v>
      </c>
      <c r="AI21" s="54">
        <v>360</v>
      </c>
      <c r="AJ21" s="53"/>
      <c r="AK21" s="53">
        <v>1</v>
      </c>
      <c r="AL21" s="53">
        <v>360</v>
      </c>
      <c r="AM21" s="53" t="s">
        <v>52</v>
      </c>
      <c r="AN21" s="55"/>
      <c r="AO21" s="56">
        <v>1.75</v>
      </c>
      <c r="AP21" s="56"/>
      <c r="AQ21" s="51" t="s">
        <v>43</v>
      </c>
      <c r="AR21" s="51" t="s">
        <v>83</v>
      </c>
      <c r="AS21" s="51"/>
      <c r="AT21" s="51"/>
      <c r="AU21" s="51"/>
      <c r="AV21" s="51"/>
      <c r="AW21" s="57" t="s">
        <v>38</v>
      </c>
      <c r="AX21" s="57" t="s">
        <v>36</v>
      </c>
      <c r="AY21" s="57"/>
      <c r="AZ21" s="57"/>
      <c r="BA21" s="57"/>
      <c r="BB21" s="58">
        <v>0.29266714285714285</v>
      </c>
      <c r="BC21" s="58"/>
      <c r="BD21" s="59"/>
      <c r="BE21" s="59"/>
      <c r="BF21" s="58"/>
      <c r="BG21" s="59"/>
      <c r="BH21" s="61"/>
      <c r="BI21" s="61"/>
      <c r="BL21" s="61"/>
      <c r="BM21" s="59"/>
      <c r="BN21" s="58"/>
      <c r="BO21" s="58"/>
      <c r="BQ21" s="58"/>
      <c r="BR21" s="59"/>
      <c r="BS21" s="58"/>
      <c r="BT21" s="58"/>
      <c r="BV21" s="58"/>
      <c r="BW21" s="59"/>
      <c r="BX21" s="58"/>
      <c r="BY21" s="58"/>
      <c r="BZ21" s="58"/>
      <c r="CA21" s="59"/>
      <c r="CB21" s="58"/>
      <c r="CC21" s="58"/>
      <c r="CD21" s="58"/>
      <c r="CE21" s="58"/>
      <c r="CF21" s="59"/>
      <c r="CG21" s="62"/>
      <c r="CH21" s="62"/>
      <c r="CI21" s="62"/>
      <c r="CJ21" s="62"/>
      <c r="CK21" s="62"/>
      <c r="CL21" s="62"/>
      <c r="CM21" s="62"/>
      <c r="CN21" s="63"/>
      <c r="CO21" s="62" t="s">
        <v>1279</v>
      </c>
      <c r="CP21" s="62" t="s">
        <v>36</v>
      </c>
      <c r="CQ21" s="64" t="s">
        <v>39</v>
      </c>
      <c r="CR21" s="65" t="s">
        <v>47</v>
      </c>
      <c r="CS21" s="64" t="s">
        <v>1344</v>
      </c>
      <c r="CT21" s="64" t="s">
        <v>95</v>
      </c>
      <c r="CU21" s="64" t="s">
        <v>85</v>
      </c>
      <c r="CV21" s="64" t="s">
        <v>86</v>
      </c>
      <c r="CW21" s="64"/>
      <c r="CX21" s="64" t="s">
        <v>73</v>
      </c>
      <c r="CY21" s="66">
        <f>[1]Duration!EE20</f>
        <v>15</v>
      </c>
    </row>
    <row r="22" spans="1:103" hidden="1" x14ac:dyDescent="0.3">
      <c r="A22" s="43">
        <v>20</v>
      </c>
      <c r="B22" s="44" t="s">
        <v>1630</v>
      </c>
      <c r="C22" s="44" t="s">
        <v>30</v>
      </c>
      <c r="D22" s="44">
        <v>2000</v>
      </c>
      <c r="E22" s="45" t="s">
        <v>66</v>
      </c>
      <c r="F22" s="45" t="s">
        <v>1537</v>
      </c>
      <c r="G22" s="45" t="s">
        <v>1804</v>
      </c>
      <c r="H22" s="45" t="s">
        <v>78</v>
      </c>
      <c r="I22" s="45" t="s">
        <v>38</v>
      </c>
      <c r="J22" s="68" t="s">
        <v>44</v>
      </c>
      <c r="K22" s="68" t="s">
        <v>91</v>
      </c>
      <c r="L22" s="68" t="s">
        <v>39</v>
      </c>
      <c r="M22" s="68" t="s">
        <v>42</v>
      </c>
      <c r="N22" s="68" t="s">
        <v>42</v>
      </c>
      <c r="O22" s="68" t="s">
        <v>42</v>
      </c>
      <c r="P22" s="47" t="s">
        <v>825</v>
      </c>
      <c r="Q22" s="47"/>
      <c r="R22" s="49"/>
      <c r="S22" s="49"/>
      <c r="T22" s="50">
        <v>0.66</v>
      </c>
      <c r="U22" s="50"/>
      <c r="V22" s="50"/>
      <c r="W22" s="50"/>
      <c r="X22" s="50">
        <v>8</v>
      </c>
      <c r="Y22" s="51" t="s">
        <v>1345</v>
      </c>
      <c r="Z22" s="51">
        <v>1</v>
      </c>
      <c r="AA22" s="69">
        <v>25000</v>
      </c>
      <c r="AB22" s="51"/>
      <c r="AC22" s="51"/>
      <c r="AD22" s="51"/>
      <c r="AE22" s="51"/>
      <c r="AF22" s="52">
        <v>11.6</v>
      </c>
      <c r="AG22" s="53" t="s">
        <v>79</v>
      </c>
      <c r="AH22" s="54">
        <v>6</v>
      </c>
      <c r="AI22" s="54">
        <v>144</v>
      </c>
      <c r="AJ22" s="53"/>
      <c r="AK22" s="53"/>
      <c r="AL22" s="53">
        <v>144</v>
      </c>
      <c r="AM22" s="53" t="s">
        <v>96</v>
      </c>
      <c r="AN22" s="55"/>
      <c r="AO22" s="56">
        <v>1.75</v>
      </c>
      <c r="AP22" s="56"/>
      <c r="AQ22" s="51" t="s">
        <v>43</v>
      </c>
      <c r="AR22" s="51" t="s">
        <v>83</v>
      </c>
      <c r="AS22" s="51"/>
      <c r="AT22" s="51"/>
      <c r="AU22" s="51"/>
      <c r="AV22" s="51"/>
      <c r="AW22" s="57" t="s">
        <v>38</v>
      </c>
      <c r="AX22" s="57" t="s">
        <v>36</v>
      </c>
      <c r="AY22" s="57"/>
      <c r="AZ22" s="57"/>
      <c r="BA22" s="57"/>
      <c r="BB22" s="58">
        <v>6.1491428571428572E-2</v>
      </c>
      <c r="BC22" s="58"/>
      <c r="BD22" s="59"/>
      <c r="BE22" s="59"/>
      <c r="BF22" s="58"/>
      <c r="BG22" s="59"/>
      <c r="BH22" s="61"/>
      <c r="BI22" s="61"/>
      <c r="BL22" s="61"/>
      <c r="BM22" s="59"/>
      <c r="BN22" s="58"/>
      <c r="BO22" s="58"/>
      <c r="BQ22" s="58"/>
      <c r="BR22" s="59"/>
      <c r="BS22" s="58"/>
      <c r="BT22" s="58"/>
      <c r="BV22" s="58"/>
      <c r="BW22" s="59"/>
      <c r="BX22" s="58"/>
      <c r="BY22" s="58"/>
      <c r="BZ22" s="58"/>
      <c r="CA22" s="59"/>
      <c r="CB22" s="58"/>
      <c r="CC22" s="58"/>
      <c r="CD22" s="58"/>
      <c r="CE22" s="58"/>
      <c r="CF22" s="59"/>
      <c r="CG22" s="62"/>
      <c r="CH22" s="62"/>
      <c r="CI22" s="62"/>
      <c r="CJ22" s="62"/>
      <c r="CK22" s="62"/>
      <c r="CL22" s="62"/>
      <c r="CM22" s="62"/>
      <c r="CN22" s="63"/>
      <c r="CO22" s="62" t="s">
        <v>81</v>
      </c>
      <c r="CP22" s="62" t="s">
        <v>36</v>
      </c>
      <c r="CQ22" s="64" t="s">
        <v>39</v>
      </c>
      <c r="CR22" s="65" t="s">
        <v>47</v>
      </c>
      <c r="CS22" s="64" t="s">
        <v>1344</v>
      </c>
      <c r="CT22" s="64" t="s">
        <v>95</v>
      </c>
      <c r="CU22" s="64" t="s">
        <v>85</v>
      </c>
      <c r="CV22" s="64" t="s">
        <v>86</v>
      </c>
      <c r="CW22" s="64"/>
      <c r="CX22" s="64" t="s">
        <v>73</v>
      </c>
      <c r="CY22" s="66">
        <f>[1]Duration!EE21</f>
        <v>6</v>
      </c>
    </row>
    <row r="23" spans="1:103" hidden="1" x14ac:dyDescent="0.3">
      <c r="A23" s="43">
        <v>21</v>
      </c>
      <c r="B23" s="44" t="s">
        <v>1630</v>
      </c>
      <c r="C23" s="44" t="s">
        <v>30</v>
      </c>
      <c r="D23" s="44">
        <v>2000</v>
      </c>
      <c r="E23" s="45" t="s">
        <v>66</v>
      </c>
      <c r="F23" s="45" t="s">
        <v>1537</v>
      </c>
      <c r="G23" s="45" t="s">
        <v>1804</v>
      </c>
      <c r="H23" s="45" t="s">
        <v>78</v>
      </c>
      <c r="I23" s="45" t="s">
        <v>38</v>
      </c>
      <c r="J23" s="68" t="s">
        <v>44</v>
      </c>
      <c r="K23" s="68" t="s">
        <v>91</v>
      </c>
      <c r="L23" s="68" t="s">
        <v>39</v>
      </c>
      <c r="M23" s="68" t="s">
        <v>42</v>
      </c>
      <c r="N23" s="68" t="s">
        <v>42</v>
      </c>
      <c r="O23" s="68" t="s">
        <v>42</v>
      </c>
      <c r="P23" s="47" t="s">
        <v>825</v>
      </c>
      <c r="Q23" s="47"/>
      <c r="R23" s="49"/>
      <c r="S23" s="49"/>
      <c r="T23" s="50">
        <v>0.64</v>
      </c>
      <c r="U23" s="50"/>
      <c r="V23" s="50"/>
      <c r="W23" s="50"/>
      <c r="X23" s="50">
        <v>7.8</v>
      </c>
      <c r="Y23" s="51" t="s">
        <v>1345</v>
      </c>
      <c r="Z23" s="51">
        <v>1</v>
      </c>
      <c r="AA23" s="69">
        <v>25000</v>
      </c>
      <c r="AB23" s="51"/>
      <c r="AC23" s="51"/>
      <c r="AD23" s="51"/>
      <c r="AE23" s="51"/>
      <c r="AF23" s="52">
        <v>12.1</v>
      </c>
      <c r="AG23" s="53" t="s">
        <v>79</v>
      </c>
      <c r="AH23" s="54">
        <v>10</v>
      </c>
      <c r="AI23" s="54">
        <v>240</v>
      </c>
      <c r="AJ23" s="53"/>
      <c r="AK23" s="53"/>
      <c r="AL23" s="53">
        <v>240</v>
      </c>
      <c r="AM23" s="53" t="s">
        <v>96</v>
      </c>
      <c r="AN23" s="55"/>
      <c r="AO23" s="56">
        <v>1.75</v>
      </c>
      <c r="AP23" s="56"/>
      <c r="AQ23" s="51" t="s">
        <v>43</v>
      </c>
      <c r="AR23" s="51" t="s">
        <v>83</v>
      </c>
      <c r="AS23" s="51"/>
      <c r="AT23" s="51"/>
      <c r="AU23" s="51"/>
      <c r="AV23" s="51"/>
      <c r="AW23" s="57" t="s">
        <v>38</v>
      </c>
      <c r="AX23" s="57" t="s">
        <v>36</v>
      </c>
      <c r="AY23" s="57"/>
      <c r="AZ23" s="57"/>
      <c r="BA23" s="57"/>
      <c r="BB23" s="58">
        <v>2.2221428571428573E-2</v>
      </c>
      <c r="BC23" s="58"/>
      <c r="BD23" s="59"/>
      <c r="BE23" s="59"/>
      <c r="BF23" s="58"/>
      <c r="BG23" s="59"/>
      <c r="BH23" s="61"/>
      <c r="BI23" s="61"/>
      <c r="BL23" s="61"/>
      <c r="BM23" s="59"/>
      <c r="BN23" s="58"/>
      <c r="BO23" s="58"/>
      <c r="BQ23" s="58"/>
      <c r="BR23" s="59"/>
      <c r="BS23" s="58"/>
      <c r="BT23" s="58"/>
      <c r="BV23" s="58"/>
      <c r="BW23" s="59"/>
      <c r="BX23" s="58"/>
      <c r="BY23" s="58"/>
      <c r="BZ23" s="58"/>
      <c r="CA23" s="59"/>
      <c r="CB23" s="58"/>
      <c r="CC23" s="58"/>
      <c r="CD23" s="58"/>
      <c r="CE23" s="58"/>
      <c r="CF23" s="59"/>
      <c r="CG23" s="62"/>
      <c r="CH23" s="62"/>
      <c r="CI23" s="62"/>
      <c r="CJ23" s="62"/>
      <c r="CK23" s="62"/>
      <c r="CL23" s="62"/>
      <c r="CM23" s="62"/>
      <c r="CN23" s="63"/>
      <c r="CO23" s="62" t="s">
        <v>81</v>
      </c>
      <c r="CP23" s="62" t="s">
        <v>36</v>
      </c>
      <c r="CQ23" s="64" t="s">
        <v>39</v>
      </c>
      <c r="CR23" s="65" t="s">
        <v>47</v>
      </c>
      <c r="CS23" s="64" t="s">
        <v>1344</v>
      </c>
      <c r="CT23" s="64" t="s">
        <v>95</v>
      </c>
      <c r="CU23" s="64" t="s">
        <v>85</v>
      </c>
      <c r="CV23" s="64" t="s">
        <v>86</v>
      </c>
      <c r="CW23" s="64"/>
      <c r="CX23" s="64" t="s">
        <v>73</v>
      </c>
      <c r="CY23" s="66">
        <f>[1]Duration!EE22</f>
        <v>10</v>
      </c>
    </row>
    <row r="24" spans="1:103" hidden="1" x14ac:dyDescent="0.3">
      <c r="A24" s="43">
        <v>22</v>
      </c>
      <c r="B24" s="44" t="s">
        <v>1630</v>
      </c>
      <c r="C24" s="44" t="s">
        <v>30</v>
      </c>
      <c r="D24" s="44">
        <v>2000</v>
      </c>
      <c r="E24" s="45" t="s">
        <v>66</v>
      </c>
      <c r="F24" s="45" t="s">
        <v>1537</v>
      </c>
      <c r="G24" s="45" t="s">
        <v>1804</v>
      </c>
      <c r="H24" s="45" t="s">
        <v>78</v>
      </c>
      <c r="I24" s="45" t="s">
        <v>38</v>
      </c>
      <c r="J24" s="68" t="s">
        <v>44</v>
      </c>
      <c r="K24" s="68" t="s">
        <v>75</v>
      </c>
      <c r="L24" s="68" t="s">
        <v>39</v>
      </c>
      <c r="M24" s="68" t="s">
        <v>42</v>
      </c>
      <c r="N24" s="68" t="s">
        <v>42</v>
      </c>
      <c r="O24" s="68" t="s">
        <v>42</v>
      </c>
      <c r="P24" s="47" t="s">
        <v>825</v>
      </c>
      <c r="Q24" s="47"/>
      <c r="R24" s="49"/>
      <c r="S24" s="49"/>
      <c r="T24" s="50">
        <v>0.6</v>
      </c>
      <c r="U24" s="50"/>
      <c r="V24" s="50"/>
      <c r="W24" s="50"/>
      <c r="X24" s="50">
        <v>7.7</v>
      </c>
      <c r="Y24" s="51" t="s">
        <v>1345</v>
      </c>
      <c r="Z24" s="51">
        <v>1</v>
      </c>
      <c r="AA24" s="69">
        <v>25000</v>
      </c>
      <c r="AB24" s="51"/>
      <c r="AC24" s="51"/>
      <c r="AD24" s="51"/>
      <c r="AE24" s="51"/>
      <c r="AF24" s="52">
        <v>24.7</v>
      </c>
      <c r="AG24" s="53" t="s">
        <v>79</v>
      </c>
      <c r="AH24" s="54">
        <v>9</v>
      </c>
      <c r="AI24" s="54">
        <v>216</v>
      </c>
      <c r="AJ24" s="53"/>
      <c r="AK24" s="53">
        <v>1</v>
      </c>
      <c r="AL24" s="53">
        <v>216</v>
      </c>
      <c r="AM24" s="53" t="s">
        <v>74</v>
      </c>
      <c r="AN24" s="55"/>
      <c r="AO24" s="56">
        <v>1.75</v>
      </c>
      <c r="AP24" s="56"/>
      <c r="AQ24" s="51" t="s">
        <v>43</v>
      </c>
      <c r="AR24" s="51" t="s">
        <v>83</v>
      </c>
      <c r="AS24" s="51"/>
      <c r="AT24" s="51"/>
      <c r="AU24" s="51"/>
      <c r="AV24" s="51"/>
      <c r="AW24" s="57" t="s">
        <v>38</v>
      </c>
      <c r="AX24" s="57" t="s">
        <v>36</v>
      </c>
      <c r="AY24" s="57"/>
      <c r="AZ24" s="57"/>
      <c r="BA24" s="57"/>
      <c r="BB24" s="58">
        <v>0.1242942857142857</v>
      </c>
      <c r="BC24" s="58"/>
      <c r="BD24" s="59"/>
      <c r="BE24" s="59"/>
      <c r="BF24" s="58"/>
      <c r="BG24" s="59"/>
      <c r="BH24" s="61"/>
      <c r="BI24" s="61"/>
      <c r="BL24" s="61"/>
      <c r="BM24" s="59"/>
      <c r="BN24" s="58"/>
      <c r="BO24" s="58"/>
      <c r="BQ24" s="58"/>
      <c r="BR24" s="59"/>
      <c r="BS24" s="58"/>
      <c r="BT24" s="58"/>
      <c r="BV24" s="58"/>
      <c r="BW24" s="59"/>
      <c r="BX24" s="58"/>
      <c r="BY24" s="58"/>
      <c r="BZ24" s="58"/>
      <c r="CA24" s="59"/>
      <c r="CB24" s="58"/>
      <c r="CC24" s="58"/>
      <c r="CD24" s="58"/>
      <c r="CE24" s="58"/>
      <c r="CF24" s="59"/>
      <c r="CG24" s="62"/>
      <c r="CH24" s="62"/>
      <c r="CI24" s="62"/>
      <c r="CJ24" s="62"/>
      <c r="CK24" s="62"/>
      <c r="CL24" s="62"/>
      <c r="CM24" s="62"/>
      <c r="CN24" s="63"/>
      <c r="CO24" s="62" t="s">
        <v>1279</v>
      </c>
      <c r="CP24" s="62" t="s">
        <v>36</v>
      </c>
      <c r="CQ24" s="64" t="s">
        <v>39</v>
      </c>
      <c r="CR24" s="65" t="s">
        <v>47</v>
      </c>
      <c r="CS24" s="64" t="s">
        <v>1344</v>
      </c>
      <c r="CT24" s="64" t="s">
        <v>95</v>
      </c>
      <c r="CU24" s="64" t="s">
        <v>85</v>
      </c>
      <c r="CV24" s="64" t="s">
        <v>86</v>
      </c>
      <c r="CW24" s="64"/>
      <c r="CX24" s="64" t="s">
        <v>73</v>
      </c>
      <c r="CY24" s="66">
        <f>[1]Duration!EE23</f>
        <v>9</v>
      </c>
    </row>
    <row r="25" spans="1:103" hidden="1" x14ac:dyDescent="0.3">
      <c r="A25" s="43">
        <v>23</v>
      </c>
      <c r="B25" s="44" t="s">
        <v>1820</v>
      </c>
      <c r="C25" s="44" t="s">
        <v>97</v>
      </c>
      <c r="D25" s="44">
        <v>2016</v>
      </c>
      <c r="E25" s="45" t="s">
        <v>31</v>
      </c>
      <c r="F25" s="45" t="s">
        <v>104</v>
      </c>
      <c r="G25" s="45" t="s">
        <v>1804</v>
      </c>
      <c r="H25" s="45" t="s">
        <v>116</v>
      </c>
      <c r="I25" s="45" t="s">
        <v>38</v>
      </c>
      <c r="J25" s="68" t="s">
        <v>44</v>
      </c>
      <c r="K25" s="68" t="s">
        <v>100</v>
      </c>
      <c r="L25" s="68" t="s">
        <v>42</v>
      </c>
      <c r="M25" s="68" t="s">
        <v>42</v>
      </c>
      <c r="N25" s="68" t="s">
        <v>42</v>
      </c>
      <c r="O25" s="68" t="s">
        <v>42</v>
      </c>
      <c r="P25" s="47" t="s">
        <v>826</v>
      </c>
      <c r="Q25" s="47" t="s">
        <v>98</v>
      </c>
      <c r="R25" s="49">
        <v>39.6</v>
      </c>
      <c r="S25" s="49">
        <v>26.532000000000004</v>
      </c>
      <c r="T25" s="50"/>
      <c r="U25" s="50"/>
      <c r="V25" s="50"/>
      <c r="W25" s="50"/>
      <c r="X25" s="50">
        <v>7.3</v>
      </c>
      <c r="Y25" s="51" t="s">
        <v>1346</v>
      </c>
      <c r="Z25" s="51">
        <v>1</v>
      </c>
      <c r="AA25" s="69">
        <v>4140</v>
      </c>
      <c r="AB25" s="52">
        <v>3</v>
      </c>
      <c r="AC25" s="51">
        <v>7500</v>
      </c>
      <c r="AD25" s="51">
        <v>5</v>
      </c>
      <c r="AE25" s="51"/>
      <c r="AF25" s="52">
        <v>14</v>
      </c>
      <c r="AG25" s="53" t="s">
        <v>79</v>
      </c>
      <c r="AH25" s="54">
        <v>730</v>
      </c>
      <c r="AI25" s="54">
        <v>826.25</v>
      </c>
      <c r="AJ25" s="53"/>
      <c r="AK25" s="53">
        <v>3305</v>
      </c>
      <c r="AL25" s="53">
        <v>0.25</v>
      </c>
      <c r="AM25" s="53" t="s">
        <v>99</v>
      </c>
      <c r="AN25" s="55">
        <v>2.5</v>
      </c>
      <c r="AO25" s="56">
        <v>3.4</v>
      </c>
      <c r="AP25" s="70">
        <v>0.999</v>
      </c>
      <c r="AQ25" s="51" t="s">
        <v>106</v>
      </c>
      <c r="AR25" s="51"/>
      <c r="AS25" s="51"/>
      <c r="AT25" s="51" t="s">
        <v>107</v>
      </c>
      <c r="AU25" s="51"/>
      <c r="AV25" s="51"/>
      <c r="AW25" s="57" t="s">
        <v>38</v>
      </c>
      <c r="AX25" s="57" t="s">
        <v>36</v>
      </c>
      <c r="AY25" s="57" t="s">
        <v>102</v>
      </c>
      <c r="AZ25" s="57" t="s">
        <v>103</v>
      </c>
      <c r="BA25" s="57"/>
      <c r="BB25" s="58"/>
      <c r="BC25" s="58"/>
      <c r="BD25" s="59"/>
      <c r="BE25" s="59"/>
      <c r="BF25" s="58"/>
      <c r="BG25" s="59"/>
      <c r="BH25" s="61"/>
      <c r="BI25" s="61"/>
      <c r="BL25" s="61"/>
      <c r="BM25" s="59"/>
      <c r="BN25" s="58">
        <v>1.792292590386694</v>
      </c>
      <c r="BO25" s="58">
        <v>0.79166666666666663</v>
      </c>
      <c r="BP25" s="59">
        <v>7.3912500000000006E-2</v>
      </c>
      <c r="BQ25" s="58"/>
      <c r="BR25" s="59"/>
      <c r="BS25" s="58"/>
      <c r="BT25" s="58"/>
      <c r="BV25" s="58"/>
      <c r="BW25" s="59"/>
      <c r="BX25" s="58"/>
      <c r="BY25" s="58"/>
      <c r="BZ25" s="58"/>
      <c r="CA25" s="59"/>
      <c r="CB25" s="58"/>
      <c r="CC25" s="58"/>
      <c r="CD25" s="58"/>
      <c r="CE25" s="58"/>
      <c r="CF25" s="59"/>
      <c r="CG25" s="62"/>
      <c r="CH25" s="62"/>
      <c r="CI25" s="62"/>
      <c r="CJ25" s="62"/>
      <c r="CK25" s="62"/>
      <c r="CL25" s="62" t="s">
        <v>1290</v>
      </c>
      <c r="CM25" s="71" t="s">
        <v>1287</v>
      </c>
      <c r="CN25" s="63" t="s">
        <v>105</v>
      </c>
      <c r="CO25" s="62"/>
      <c r="CP25" s="62" t="s">
        <v>101</v>
      </c>
      <c r="CQ25" s="64" t="s">
        <v>39</v>
      </c>
      <c r="CR25" s="65" t="s">
        <v>47</v>
      </c>
      <c r="CS25" s="64" t="s">
        <v>1344</v>
      </c>
      <c r="CT25" s="64" t="s">
        <v>108</v>
      </c>
      <c r="CU25" s="64" t="s">
        <v>109</v>
      </c>
      <c r="CV25" s="64" t="s">
        <v>86</v>
      </c>
      <c r="CW25" s="64"/>
      <c r="CX25" s="64"/>
      <c r="CY25" s="66">
        <f>[1]Duration!EE24</f>
        <v>34.427083333333336</v>
      </c>
    </row>
    <row r="26" spans="1:103" hidden="1" x14ac:dyDescent="0.3">
      <c r="A26" s="43">
        <v>24</v>
      </c>
      <c r="B26" s="44" t="s">
        <v>1631</v>
      </c>
      <c r="C26" s="44" t="s">
        <v>97</v>
      </c>
      <c r="D26" s="44">
        <v>2016</v>
      </c>
      <c r="E26" s="45" t="s">
        <v>31</v>
      </c>
      <c r="F26" s="45" t="s">
        <v>59</v>
      </c>
      <c r="G26" s="45" t="s">
        <v>1804</v>
      </c>
      <c r="H26" s="45" t="s">
        <v>116</v>
      </c>
      <c r="I26" s="45" t="s">
        <v>38</v>
      </c>
      <c r="J26" s="68" t="s">
        <v>44</v>
      </c>
      <c r="K26" s="68" t="s">
        <v>100</v>
      </c>
      <c r="L26" s="68" t="s">
        <v>42</v>
      </c>
      <c r="M26" s="68" t="s">
        <v>42</v>
      </c>
      <c r="N26" s="68" t="s">
        <v>42</v>
      </c>
      <c r="O26" s="68" t="s">
        <v>42</v>
      </c>
      <c r="P26" s="47" t="s">
        <v>686</v>
      </c>
      <c r="Q26" s="47" t="s">
        <v>110</v>
      </c>
      <c r="R26" s="49">
        <v>42.9</v>
      </c>
      <c r="S26" s="49">
        <v>29.600999999999996</v>
      </c>
      <c r="T26" s="50"/>
      <c r="U26" s="50"/>
      <c r="V26" s="50"/>
      <c r="W26" s="50"/>
      <c r="X26" s="50">
        <v>7</v>
      </c>
      <c r="Y26" s="51" t="s">
        <v>1347</v>
      </c>
      <c r="Z26" s="51">
        <v>1</v>
      </c>
      <c r="AA26" s="69">
        <v>1257</v>
      </c>
      <c r="AB26" s="52">
        <v>3.1821797931583133</v>
      </c>
      <c r="AC26" s="69">
        <v>2050</v>
      </c>
      <c r="AD26" s="51">
        <v>5</v>
      </c>
      <c r="AE26" s="51"/>
      <c r="AF26" s="52">
        <v>12.5</v>
      </c>
      <c r="AG26" s="53" t="s">
        <v>811</v>
      </c>
      <c r="AH26" s="54">
        <v>579</v>
      </c>
      <c r="AI26" s="54">
        <v>443.5</v>
      </c>
      <c r="AJ26" s="53"/>
      <c r="AK26" s="53">
        <v>1774</v>
      </c>
      <c r="AL26" s="53">
        <v>0.25</v>
      </c>
      <c r="AM26" s="53" t="s">
        <v>99</v>
      </c>
      <c r="AN26" s="55">
        <v>5</v>
      </c>
      <c r="AO26" s="56"/>
      <c r="AP26" s="70">
        <v>0.999</v>
      </c>
      <c r="AQ26" s="51" t="s">
        <v>106</v>
      </c>
      <c r="AR26" s="51"/>
      <c r="AS26" s="51"/>
      <c r="AT26" s="51" t="s">
        <v>107</v>
      </c>
      <c r="AU26" s="51"/>
      <c r="AV26" s="51"/>
      <c r="AW26" s="57" t="s">
        <v>38</v>
      </c>
      <c r="AX26" s="57" t="s">
        <v>36</v>
      </c>
      <c r="AY26" s="57" t="s">
        <v>112</v>
      </c>
      <c r="AZ26" s="57" t="s">
        <v>113</v>
      </c>
      <c r="BA26" s="57"/>
      <c r="BB26" s="58"/>
      <c r="BC26" s="58"/>
      <c r="BD26" s="59"/>
      <c r="BE26" s="59"/>
      <c r="BF26" s="58"/>
      <c r="BG26" s="59"/>
      <c r="BH26" s="61"/>
      <c r="BI26" s="61"/>
      <c r="BL26" s="61"/>
      <c r="BM26" s="59"/>
      <c r="BN26" s="58">
        <v>2.397260273972603</v>
      </c>
      <c r="BO26" s="58">
        <v>1.3833333333333335</v>
      </c>
      <c r="BP26" s="59">
        <v>0.32712264150943393</v>
      </c>
      <c r="BQ26" s="58"/>
      <c r="BR26" s="59"/>
      <c r="BS26" s="58"/>
      <c r="BT26" s="58"/>
      <c r="BV26" s="58"/>
      <c r="BW26" s="59"/>
      <c r="BX26" s="58"/>
      <c r="BY26" s="58"/>
      <c r="BZ26" s="58"/>
      <c r="CA26" s="59"/>
      <c r="CB26" s="58"/>
      <c r="CC26" s="58"/>
      <c r="CD26" s="58"/>
      <c r="CE26" s="58"/>
      <c r="CF26" s="59"/>
      <c r="CG26" s="62" t="s">
        <v>114</v>
      </c>
      <c r="CH26" s="62" t="s">
        <v>115</v>
      </c>
      <c r="CI26" s="62"/>
      <c r="CJ26" s="62"/>
      <c r="CK26" s="62"/>
      <c r="CL26" s="62" t="s">
        <v>1291</v>
      </c>
      <c r="CM26" s="71" t="s">
        <v>1288</v>
      </c>
      <c r="CN26" s="63" t="s">
        <v>105</v>
      </c>
      <c r="CO26" s="62"/>
      <c r="CP26" s="62" t="s">
        <v>101</v>
      </c>
      <c r="CQ26" s="64" t="s">
        <v>39</v>
      </c>
      <c r="CR26" s="65" t="s">
        <v>47</v>
      </c>
      <c r="CS26" s="64" t="s">
        <v>1344</v>
      </c>
      <c r="CT26" s="64" t="s">
        <v>117</v>
      </c>
      <c r="CU26" s="64" t="s">
        <v>109</v>
      </c>
      <c r="CV26" s="64" t="s">
        <v>86</v>
      </c>
      <c r="CW26" s="64"/>
      <c r="CX26" s="64"/>
      <c r="CY26" s="66">
        <f>[1]Duration!EE25</f>
        <v>18.479166666666668</v>
      </c>
    </row>
    <row r="27" spans="1:103" hidden="1" x14ac:dyDescent="0.3">
      <c r="A27" s="43">
        <v>25</v>
      </c>
      <c r="B27" s="44" t="s">
        <v>1631</v>
      </c>
      <c r="C27" s="44" t="s">
        <v>97</v>
      </c>
      <c r="D27" s="44">
        <v>2016</v>
      </c>
      <c r="E27" s="45" t="s">
        <v>31</v>
      </c>
      <c r="F27" s="45" t="s">
        <v>59</v>
      </c>
      <c r="G27" s="45" t="s">
        <v>1804</v>
      </c>
      <c r="H27" s="45" t="s">
        <v>116</v>
      </c>
      <c r="I27" s="45" t="s">
        <v>38</v>
      </c>
      <c r="J27" s="68" t="s">
        <v>44</v>
      </c>
      <c r="K27" s="68" t="s">
        <v>100</v>
      </c>
      <c r="L27" s="68" t="s">
        <v>42</v>
      </c>
      <c r="M27" s="68" t="s">
        <v>42</v>
      </c>
      <c r="N27" s="68" t="s">
        <v>42</v>
      </c>
      <c r="O27" s="68" t="s">
        <v>42</v>
      </c>
      <c r="P27" s="47" t="s">
        <v>686</v>
      </c>
      <c r="Q27" s="47" t="s">
        <v>110</v>
      </c>
      <c r="R27" s="49">
        <v>42.9</v>
      </c>
      <c r="S27" s="49">
        <v>29.600999999999996</v>
      </c>
      <c r="T27" s="50"/>
      <c r="U27" s="50"/>
      <c r="V27" s="50"/>
      <c r="W27" s="50"/>
      <c r="X27" s="50">
        <v>7</v>
      </c>
      <c r="Y27" s="51" t="s">
        <v>1347</v>
      </c>
      <c r="Z27" s="51">
        <v>1</v>
      </c>
      <c r="AA27" s="69">
        <v>1257</v>
      </c>
      <c r="AB27" s="52">
        <v>3.1821797931583133</v>
      </c>
      <c r="AC27" s="69">
        <v>2050</v>
      </c>
      <c r="AD27" s="51">
        <v>5</v>
      </c>
      <c r="AE27" s="51"/>
      <c r="AF27" s="52">
        <v>12.5</v>
      </c>
      <c r="AG27" s="53" t="s">
        <v>811</v>
      </c>
      <c r="AH27" s="54">
        <v>579</v>
      </c>
      <c r="AI27" s="54">
        <v>734</v>
      </c>
      <c r="AJ27" s="53"/>
      <c r="AK27" s="53">
        <v>2936</v>
      </c>
      <c r="AL27" s="53">
        <v>0.25</v>
      </c>
      <c r="AM27" s="53" t="s">
        <v>99</v>
      </c>
      <c r="AN27" s="55">
        <v>5</v>
      </c>
      <c r="AO27" s="56"/>
      <c r="AP27" s="70">
        <v>0.999</v>
      </c>
      <c r="AQ27" s="51" t="s">
        <v>106</v>
      </c>
      <c r="AR27" s="51"/>
      <c r="AS27" s="51"/>
      <c r="AT27" s="51" t="s">
        <v>107</v>
      </c>
      <c r="AU27" s="51"/>
      <c r="AV27" s="51"/>
      <c r="AW27" s="57" t="s">
        <v>38</v>
      </c>
      <c r="AX27" s="57" t="s">
        <v>36</v>
      </c>
      <c r="AY27" s="57" t="s">
        <v>112</v>
      </c>
      <c r="AZ27" s="57" t="s">
        <v>113</v>
      </c>
      <c r="BA27" s="57"/>
      <c r="BB27" s="58"/>
      <c r="BC27" s="58"/>
      <c r="BD27" s="59"/>
      <c r="BE27" s="59"/>
      <c r="BF27" s="58"/>
      <c r="BG27" s="59"/>
      <c r="BH27" s="61"/>
      <c r="BI27" s="61"/>
      <c r="BL27" s="61"/>
      <c r="BM27" s="59"/>
      <c r="BN27" s="58">
        <v>3.0821917808219177</v>
      </c>
      <c r="BO27" s="58">
        <v>2.1958333333333333</v>
      </c>
      <c r="BP27" s="59">
        <v>0.50962264150943404</v>
      </c>
      <c r="BQ27" s="58"/>
      <c r="BR27" s="59"/>
      <c r="BS27" s="58"/>
      <c r="BT27" s="58"/>
      <c r="BV27" s="58"/>
      <c r="BW27" s="59"/>
      <c r="BX27" s="58"/>
      <c r="BY27" s="58"/>
      <c r="BZ27" s="58"/>
      <c r="CA27" s="59"/>
      <c r="CB27" s="58"/>
      <c r="CC27" s="58"/>
      <c r="CD27" s="58"/>
      <c r="CE27" s="58"/>
      <c r="CF27" s="59"/>
      <c r="CG27" s="62" t="s">
        <v>114</v>
      </c>
      <c r="CH27" s="62" t="s">
        <v>118</v>
      </c>
      <c r="CI27" s="62"/>
      <c r="CJ27" s="62"/>
      <c r="CK27" s="62"/>
      <c r="CL27" s="62" t="s">
        <v>1291</v>
      </c>
      <c r="CM27" s="71" t="s">
        <v>1288</v>
      </c>
      <c r="CN27" s="63" t="s">
        <v>105</v>
      </c>
      <c r="CO27" s="62"/>
      <c r="CP27" s="62" t="s">
        <v>101</v>
      </c>
      <c r="CQ27" s="64" t="s">
        <v>39</v>
      </c>
      <c r="CR27" s="65" t="s">
        <v>47</v>
      </c>
      <c r="CS27" s="64" t="s">
        <v>1344</v>
      </c>
      <c r="CT27" s="64" t="s">
        <v>117</v>
      </c>
      <c r="CU27" s="64" t="s">
        <v>109</v>
      </c>
      <c r="CV27" s="64" t="s">
        <v>86</v>
      </c>
      <c r="CW27" s="64"/>
      <c r="CX27" s="64"/>
      <c r="CY27" s="66">
        <f>[1]Duration!EE26</f>
        <v>30.583333333333332</v>
      </c>
    </row>
    <row r="28" spans="1:103" x14ac:dyDescent="0.3">
      <c r="A28" s="43">
        <v>26</v>
      </c>
      <c r="B28" s="72" t="s">
        <v>1632</v>
      </c>
      <c r="C28" s="44" t="s">
        <v>97</v>
      </c>
      <c r="D28" s="44">
        <v>2018</v>
      </c>
      <c r="E28" s="45" t="s">
        <v>31</v>
      </c>
      <c r="F28" s="45" t="s">
        <v>1537</v>
      </c>
      <c r="G28" s="45" t="s">
        <v>1804</v>
      </c>
      <c r="H28" s="45" t="s">
        <v>116</v>
      </c>
      <c r="I28" s="45" t="s">
        <v>38</v>
      </c>
      <c r="J28" s="68" t="s">
        <v>44</v>
      </c>
      <c r="K28" s="68" t="s">
        <v>91</v>
      </c>
      <c r="L28" s="68" t="s">
        <v>39</v>
      </c>
      <c r="M28" s="68" t="s">
        <v>42</v>
      </c>
      <c r="N28" s="68" t="s">
        <v>42</v>
      </c>
      <c r="O28" s="68" t="s">
        <v>42</v>
      </c>
      <c r="P28" s="47" t="s">
        <v>686</v>
      </c>
      <c r="Q28" s="47" t="s">
        <v>1537</v>
      </c>
      <c r="R28" s="49">
        <v>39</v>
      </c>
      <c r="S28" s="49"/>
      <c r="T28" s="50">
        <v>2.5</v>
      </c>
      <c r="U28" s="50">
        <v>1.0820000000000001</v>
      </c>
      <c r="V28" s="50"/>
      <c r="W28" s="50"/>
      <c r="X28" s="50">
        <v>7.3</v>
      </c>
      <c r="Y28" s="51" t="s">
        <v>1348</v>
      </c>
      <c r="Z28" s="51">
        <v>1</v>
      </c>
      <c r="AA28" s="69">
        <v>6665</v>
      </c>
      <c r="AB28" s="52">
        <v>3.6354088522130534</v>
      </c>
      <c r="AC28" s="69">
        <v>24230</v>
      </c>
      <c r="AD28" s="51"/>
      <c r="AE28" s="51"/>
      <c r="AF28" s="51"/>
      <c r="AG28" s="53">
        <v>183</v>
      </c>
      <c r="AH28" s="54">
        <v>1250</v>
      </c>
      <c r="AI28" s="54">
        <v>71.5</v>
      </c>
      <c r="AJ28" s="53" t="s">
        <v>172</v>
      </c>
      <c r="AK28" s="53">
        <v>286</v>
      </c>
      <c r="AL28" s="53">
        <v>0.25</v>
      </c>
      <c r="AM28" s="53" t="s">
        <v>96</v>
      </c>
      <c r="AN28" s="55"/>
      <c r="AO28" s="56"/>
      <c r="AP28" s="56"/>
      <c r="AQ28" s="51" t="s">
        <v>106</v>
      </c>
      <c r="AR28" s="51" t="s">
        <v>107</v>
      </c>
      <c r="AS28" s="51"/>
      <c r="AT28" s="51"/>
      <c r="AU28" s="51"/>
      <c r="AV28" s="51"/>
      <c r="AW28" s="57" t="s">
        <v>38</v>
      </c>
      <c r="AX28" s="57" t="s">
        <v>36</v>
      </c>
      <c r="AY28" s="57" t="s">
        <v>39</v>
      </c>
      <c r="AZ28" s="57">
        <v>30</v>
      </c>
      <c r="BA28" s="57"/>
      <c r="BB28" s="58">
        <v>2.8333333333333335E-2</v>
      </c>
      <c r="BC28" s="58">
        <v>1.2083333333333333E-2</v>
      </c>
      <c r="BD28" s="59"/>
      <c r="BE28" s="59"/>
      <c r="BF28" s="58"/>
      <c r="BG28" s="59"/>
      <c r="BH28" s="61"/>
      <c r="BI28" s="61"/>
      <c r="BL28" s="61"/>
      <c r="BM28" s="59"/>
      <c r="BN28" s="58"/>
      <c r="BO28" s="58"/>
      <c r="BQ28" s="58"/>
      <c r="BR28" s="59"/>
      <c r="BS28" s="58"/>
      <c r="BT28" s="58"/>
      <c r="BV28" s="58"/>
      <c r="BW28" s="59"/>
      <c r="BX28" s="58"/>
      <c r="BY28" s="58"/>
      <c r="BZ28" s="58"/>
      <c r="CA28" s="59"/>
      <c r="CB28" s="58"/>
      <c r="CC28" s="58"/>
      <c r="CD28" s="58"/>
      <c r="CE28" s="58"/>
      <c r="CF28" s="59"/>
      <c r="CG28" s="62"/>
      <c r="CH28" s="62"/>
      <c r="CI28" s="62"/>
      <c r="CJ28" s="62"/>
      <c r="CK28" s="62"/>
      <c r="CL28" s="62"/>
      <c r="CM28" s="62"/>
      <c r="CN28" s="63"/>
      <c r="CO28" s="62"/>
      <c r="CP28" s="62"/>
      <c r="CQ28" s="64" t="s">
        <v>39</v>
      </c>
      <c r="CR28" s="65" t="s">
        <v>47</v>
      </c>
      <c r="CS28" s="64" t="s">
        <v>1344</v>
      </c>
      <c r="CT28" s="64" t="s">
        <v>120</v>
      </c>
      <c r="CU28" s="64" t="s">
        <v>109</v>
      </c>
      <c r="CV28" s="64" t="s">
        <v>86</v>
      </c>
      <c r="CW28" s="64"/>
      <c r="CX28" s="64" t="s">
        <v>73</v>
      </c>
      <c r="CY28" s="66">
        <f>[1]Duration!EE27</f>
        <v>2.9791666666666665</v>
      </c>
    </row>
    <row r="29" spans="1:103" x14ac:dyDescent="0.3">
      <c r="A29" s="43">
        <v>27</v>
      </c>
      <c r="B29" s="72" t="s">
        <v>1632</v>
      </c>
      <c r="C29" s="44" t="s">
        <v>97</v>
      </c>
      <c r="D29" s="44">
        <v>2018</v>
      </c>
      <c r="E29" s="45" t="s">
        <v>31</v>
      </c>
      <c r="F29" s="45" t="s">
        <v>1537</v>
      </c>
      <c r="G29" s="45" t="s">
        <v>1804</v>
      </c>
      <c r="H29" s="45" t="s">
        <v>116</v>
      </c>
      <c r="I29" s="45" t="s">
        <v>38</v>
      </c>
      <c r="J29" s="68" t="s">
        <v>44</v>
      </c>
      <c r="K29" s="68" t="s">
        <v>75</v>
      </c>
      <c r="L29" s="68" t="s">
        <v>39</v>
      </c>
      <c r="M29" s="68" t="s">
        <v>42</v>
      </c>
      <c r="N29" s="68" t="s">
        <v>42</v>
      </c>
      <c r="O29" s="68" t="s">
        <v>42</v>
      </c>
      <c r="P29" s="47" t="s">
        <v>686</v>
      </c>
      <c r="Q29" s="47" t="s">
        <v>1537</v>
      </c>
      <c r="R29" s="49">
        <v>39</v>
      </c>
      <c r="S29" s="49"/>
      <c r="T29" s="50">
        <v>2.5</v>
      </c>
      <c r="U29" s="50">
        <v>1.0820000000000001</v>
      </c>
      <c r="V29" s="50"/>
      <c r="W29" s="50"/>
      <c r="X29" s="50">
        <v>7.3</v>
      </c>
      <c r="Y29" s="51" t="s">
        <v>1348</v>
      </c>
      <c r="Z29" s="51">
        <v>1</v>
      </c>
      <c r="AA29" s="69">
        <v>6665</v>
      </c>
      <c r="AB29" s="52">
        <v>3.6354088522130534</v>
      </c>
      <c r="AC29" s="69">
        <v>24230</v>
      </c>
      <c r="AD29" s="51"/>
      <c r="AE29" s="51"/>
      <c r="AF29" s="51"/>
      <c r="AG29" s="53">
        <v>183</v>
      </c>
      <c r="AH29" s="54">
        <v>1250</v>
      </c>
      <c r="AI29" s="54">
        <v>108</v>
      </c>
      <c r="AJ29" s="53" t="s">
        <v>172</v>
      </c>
      <c r="AK29" s="53">
        <v>432</v>
      </c>
      <c r="AL29" s="53">
        <v>0.25</v>
      </c>
      <c r="AM29" s="53" t="s">
        <v>74</v>
      </c>
      <c r="AN29" s="55"/>
      <c r="AO29" s="56"/>
      <c r="AP29" s="56"/>
      <c r="AQ29" s="51" t="s">
        <v>106</v>
      </c>
      <c r="AR29" s="51" t="s">
        <v>107</v>
      </c>
      <c r="AS29" s="51"/>
      <c r="AT29" s="51"/>
      <c r="AU29" s="51"/>
      <c r="AV29" s="51"/>
      <c r="AW29" s="57" t="s">
        <v>38</v>
      </c>
      <c r="AX29" s="57" t="s">
        <v>36</v>
      </c>
      <c r="AY29" s="57" t="s">
        <v>39</v>
      </c>
      <c r="AZ29" s="57">
        <v>30</v>
      </c>
      <c r="BA29" s="57"/>
      <c r="BB29" s="58">
        <v>0.17208333333333334</v>
      </c>
      <c r="BC29" s="58">
        <v>7.2499999999999995E-2</v>
      </c>
      <c r="BD29" s="59"/>
      <c r="BE29" s="59"/>
      <c r="BF29" s="58"/>
      <c r="BG29" s="59"/>
      <c r="BH29" s="61"/>
      <c r="BI29" s="61"/>
      <c r="BL29" s="61"/>
      <c r="BM29" s="59"/>
      <c r="BN29" s="58"/>
      <c r="BO29" s="58"/>
      <c r="BQ29" s="58"/>
      <c r="BR29" s="59"/>
      <c r="BS29" s="58"/>
      <c r="BT29" s="58"/>
      <c r="BV29" s="58"/>
      <c r="BW29" s="59"/>
      <c r="BX29" s="58"/>
      <c r="BY29" s="58"/>
      <c r="BZ29" s="58"/>
      <c r="CA29" s="59"/>
      <c r="CB29" s="58"/>
      <c r="CC29" s="58"/>
      <c r="CD29" s="58"/>
      <c r="CE29" s="58"/>
      <c r="CF29" s="59"/>
      <c r="CG29" s="62"/>
      <c r="CH29" s="62"/>
      <c r="CI29" s="62"/>
      <c r="CJ29" s="62"/>
      <c r="CK29" s="62"/>
      <c r="CL29" s="62"/>
      <c r="CM29" s="62"/>
      <c r="CN29" s="63"/>
      <c r="CO29" s="62"/>
      <c r="CP29" s="62"/>
      <c r="CQ29" s="64" t="s">
        <v>39</v>
      </c>
      <c r="CR29" s="65" t="s">
        <v>47</v>
      </c>
      <c r="CS29" s="64" t="s">
        <v>1344</v>
      </c>
      <c r="CT29" s="64" t="s">
        <v>120</v>
      </c>
      <c r="CU29" s="64" t="s">
        <v>109</v>
      </c>
      <c r="CV29" s="64" t="s">
        <v>86</v>
      </c>
      <c r="CW29" s="64"/>
      <c r="CX29" s="64" t="s">
        <v>73</v>
      </c>
      <c r="CY29" s="66">
        <f>[1]Duration!EE28</f>
        <v>4.5</v>
      </c>
    </row>
    <row r="30" spans="1:103" x14ac:dyDescent="0.3">
      <c r="A30" s="43">
        <v>28</v>
      </c>
      <c r="B30" s="72" t="s">
        <v>1632</v>
      </c>
      <c r="C30" s="44" t="s">
        <v>97</v>
      </c>
      <c r="D30" s="44">
        <v>2018</v>
      </c>
      <c r="E30" s="45" t="s">
        <v>31</v>
      </c>
      <c r="F30" s="45" t="s">
        <v>1537</v>
      </c>
      <c r="G30" s="45" t="s">
        <v>1804</v>
      </c>
      <c r="H30" s="45" t="s">
        <v>116</v>
      </c>
      <c r="I30" s="45" t="s">
        <v>38</v>
      </c>
      <c r="J30" s="68" t="s">
        <v>44</v>
      </c>
      <c r="K30" s="68" t="s">
        <v>53</v>
      </c>
      <c r="L30" s="68" t="s">
        <v>39</v>
      </c>
      <c r="M30" s="68" t="s">
        <v>42</v>
      </c>
      <c r="N30" s="68" t="s">
        <v>42</v>
      </c>
      <c r="O30" s="68" t="s">
        <v>42</v>
      </c>
      <c r="P30" s="47" t="s">
        <v>686</v>
      </c>
      <c r="Q30" s="47" t="s">
        <v>1537</v>
      </c>
      <c r="R30" s="49">
        <v>39</v>
      </c>
      <c r="S30" s="49"/>
      <c r="T30" s="50">
        <v>2.5</v>
      </c>
      <c r="U30" s="50">
        <v>1.0820000000000001</v>
      </c>
      <c r="V30" s="50"/>
      <c r="W30" s="50"/>
      <c r="X30" s="50">
        <v>7.3</v>
      </c>
      <c r="Y30" s="51" t="s">
        <v>1348</v>
      </c>
      <c r="Z30" s="51">
        <v>1</v>
      </c>
      <c r="AA30" s="69">
        <v>6665</v>
      </c>
      <c r="AB30" s="52">
        <v>3.6354088522130534</v>
      </c>
      <c r="AC30" s="69">
        <v>24230</v>
      </c>
      <c r="AD30" s="51"/>
      <c r="AE30" s="51"/>
      <c r="AF30" s="51"/>
      <c r="AG30" s="53">
        <v>183</v>
      </c>
      <c r="AH30" s="54">
        <v>1250</v>
      </c>
      <c r="AI30" s="54">
        <v>278.5</v>
      </c>
      <c r="AJ30" s="53" t="s">
        <v>172</v>
      </c>
      <c r="AK30" s="53">
        <v>1114</v>
      </c>
      <c r="AL30" s="53">
        <v>0.25</v>
      </c>
      <c r="AM30" s="53" t="s">
        <v>52</v>
      </c>
      <c r="AN30" s="55"/>
      <c r="AO30" s="56"/>
      <c r="AP30" s="56"/>
      <c r="AQ30" s="51" t="s">
        <v>106</v>
      </c>
      <c r="AR30" s="51" t="s">
        <v>107</v>
      </c>
      <c r="AS30" s="51"/>
      <c r="AT30" s="51"/>
      <c r="AU30" s="51"/>
      <c r="AV30" s="51"/>
      <c r="AW30" s="57" t="s">
        <v>38</v>
      </c>
      <c r="AX30" s="57" t="s">
        <v>36</v>
      </c>
      <c r="AY30" s="57" t="s">
        <v>39</v>
      </c>
      <c r="AZ30" s="57">
        <v>30</v>
      </c>
      <c r="BA30" s="57"/>
      <c r="BB30" s="58">
        <v>0.15041666666666667</v>
      </c>
      <c r="BC30" s="58">
        <v>6.6250000000000003E-2</v>
      </c>
      <c r="BD30" s="59"/>
      <c r="BE30" s="59"/>
      <c r="BF30" s="58"/>
      <c r="BG30" s="59"/>
      <c r="BH30" s="61"/>
      <c r="BI30" s="61"/>
      <c r="BL30" s="61"/>
      <c r="BM30" s="59"/>
      <c r="BN30" s="58"/>
      <c r="BO30" s="58"/>
      <c r="BQ30" s="58"/>
      <c r="BR30" s="59"/>
      <c r="BS30" s="58"/>
      <c r="BT30" s="58"/>
      <c r="BV30" s="58"/>
      <c r="BW30" s="59"/>
      <c r="BX30" s="58"/>
      <c r="BY30" s="58"/>
      <c r="BZ30" s="58"/>
      <c r="CA30" s="59"/>
      <c r="CB30" s="58"/>
      <c r="CC30" s="58"/>
      <c r="CD30" s="58"/>
      <c r="CE30" s="58"/>
      <c r="CF30" s="59"/>
      <c r="CG30" s="62"/>
      <c r="CH30" s="62"/>
      <c r="CI30" s="62"/>
      <c r="CJ30" s="62"/>
      <c r="CK30" s="62"/>
      <c r="CL30" s="62"/>
      <c r="CM30" s="62"/>
      <c r="CN30" s="63"/>
      <c r="CO30" s="62"/>
      <c r="CP30" s="62"/>
      <c r="CQ30" s="64" t="s">
        <v>39</v>
      </c>
      <c r="CR30" s="65" t="s">
        <v>47</v>
      </c>
      <c r="CS30" s="64" t="s">
        <v>1344</v>
      </c>
      <c r="CT30" s="64" t="s">
        <v>120</v>
      </c>
      <c r="CU30" s="64" t="s">
        <v>109</v>
      </c>
      <c r="CV30" s="64" t="s">
        <v>86</v>
      </c>
      <c r="CW30" s="64"/>
      <c r="CX30" s="64" t="s">
        <v>73</v>
      </c>
      <c r="CY30" s="66">
        <f>[1]Duration!EE29</f>
        <v>11.604166666666666</v>
      </c>
    </row>
    <row r="31" spans="1:103" x14ac:dyDescent="0.3">
      <c r="A31" s="43">
        <v>29</v>
      </c>
      <c r="B31" s="72" t="s">
        <v>1632</v>
      </c>
      <c r="C31" s="44" t="s">
        <v>97</v>
      </c>
      <c r="D31" s="44">
        <v>2018</v>
      </c>
      <c r="E31" s="45" t="s">
        <v>31</v>
      </c>
      <c r="F31" s="45" t="s">
        <v>1537</v>
      </c>
      <c r="G31" s="45" t="s">
        <v>1804</v>
      </c>
      <c r="H31" s="45" t="s">
        <v>116</v>
      </c>
      <c r="I31" s="45" t="s">
        <v>38</v>
      </c>
      <c r="J31" s="68" t="s">
        <v>44</v>
      </c>
      <c r="K31" s="68" t="s">
        <v>75</v>
      </c>
      <c r="L31" s="68" t="s">
        <v>39</v>
      </c>
      <c r="M31" s="68" t="s">
        <v>42</v>
      </c>
      <c r="N31" s="68" t="s">
        <v>42</v>
      </c>
      <c r="O31" s="68" t="s">
        <v>42</v>
      </c>
      <c r="P31" s="47" t="s">
        <v>686</v>
      </c>
      <c r="Q31" s="47" t="s">
        <v>1537</v>
      </c>
      <c r="R31" s="49">
        <v>39</v>
      </c>
      <c r="S31" s="49"/>
      <c r="T31" s="50">
        <v>2.5</v>
      </c>
      <c r="U31" s="50">
        <v>1.0820000000000001</v>
      </c>
      <c r="V31" s="50"/>
      <c r="W31" s="50"/>
      <c r="X31" s="50">
        <v>7.3</v>
      </c>
      <c r="Y31" s="51" t="s">
        <v>1348</v>
      </c>
      <c r="Z31" s="51">
        <v>1</v>
      </c>
      <c r="AA31" s="69">
        <v>6665</v>
      </c>
      <c r="AB31" s="52">
        <v>3.6354088522130534</v>
      </c>
      <c r="AC31" s="69">
        <v>24230</v>
      </c>
      <c r="AD31" s="51"/>
      <c r="AE31" s="51"/>
      <c r="AF31" s="51"/>
      <c r="AG31" s="53">
        <v>183</v>
      </c>
      <c r="AH31" s="54">
        <v>1250</v>
      </c>
      <c r="AI31" s="54">
        <v>259.25</v>
      </c>
      <c r="AJ31" s="53" t="s">
        <v>172</v>
      </c>
      <c r="AK31" s="53">
        <v>1037</v>
      </c>
      <c r="AL31" s="53">
        <v>0.25</v>
      </c>
      <c r="AM31" s="53" t="s">
        <v>80</v>
      </c>
      <c r="AN31" s="55"/>
      <c r="AO31" s="56"/>
      <c r="AP31" s="56"/>
      <c r="AQ31" s="51" t="s">
        <v>106</v>
      </c>
      <c r="AR31" s="51" t="s">
        <v>107</v>
      </c>
      <c r="AS31" s="51"/>
      <c r="AT31" s="51"/>
      <c r="AU31" s="51"/>
      <c r="AV31" s="51"/>
      <c r="AW31" s="57" t="s">
        <v>38</v>
      </c>
      <c r="AX31" s="57" t="s">
        <v>36</v>
      </c>
      <c r="AY31" s="57" t="s">
        <v>39</v>
      </c>
      <c r="AZ31" s="57">
        <v>30</v>
      </c>
      <c r="BA31" s="57"/>
      <c r="BB31" s="58">
        <v>9.4166666666666662E-2</v>
      </c>
      <c r="BC31" s="58">
        <v>5.541666666666667E-2</v>
      </c>
      <c r="BD31" s="59"/>
      <c r="BE31" s="59"/>
      <c r="BF31" s="58"/>
      <c r="BG31" s="59"/>
      <c r="BH31" s="61"/>
      <c r="BI31" s="61"/>
      <c r="BL31" s="61"/>
      <c r="BM31" s="59"/>
      <c r="BN31" s="58"/>
      <c r="BO31" s="58"/>
      <c r="BQ31" s="58"/>
      <c r="BR31" s="59"/>
      <c r="BS31" s="58"/>
      <c r="BT31" s="58"/>
      <c r="BV31" s="58"/>
      <c r="BW31" s="59"/>
      <c r="BX31" s="58"/>
      <c r="BY31" s="58"/>
      <c r="BZ31" s="58"/>
      <c r="CA31" s="59"/>
      <c r="CB31" s="58"/>
      <c r="CC31" s="58"/>
      <c r="CD31" s="58"/>
      <c r="CE31" s="58"/>
      <c r="CF31" s="59"/>
      <c r="CG31" s="62"/>
      <c r="CH31" s="62"/>
      <c r="CI31" s="62"/>
      <c r="CJ31" s="62"/>
      <c r="CK31" s="62"/>
      <c r="CL31" s="62"/>
      <c r="CM31" s="62"/>
      <c r="CN31" s="63"/>
      <c r="CO31" s="62"/>
      <c r="CP31" s="62"/>
      <c r="CQ31" s="64" t="s">
        <v>39</v>
      </c>
      <c r="CR31" s="65" t="s">
        <v>47</v>
      </c>
      <c r="CS31" s="64" t="s">
        <v>1344</v>
      </c>
      <c r="CT31" s="64" t="s">
        <v>120</v>
      </c>
      <c r="CU31" s="64" t="s">
        <v>109</v>
      </c>
      <c r="CV31" s="64" t="s">
        <v>86</v>
      </c>
      <c r="CW31" s="64"/>
      <c r="CX31" s="64" t="s">
        <v>73</v>
      </c>
      <c r="CY31" s="66">
        <f>[1]Duration!EE30</f>
        <v>10.802083333333334</v>
      </c>
    </row>
    <row r="32" spans="1:103" x14ac:dyDescent="0.3">
      <c r="A32" s="43">
        <v>30</v>
      </c>
      <c r="B32" s="72" t="s">
        <v>1632</v>
      </c>
      <c r="C32" s="44" t="s">
        <v>97</v>
      </c>
      <c r="D32" s="44">
        <v>2018</v>
      </c>
      <c r="E32" s="45" t="s">
        <v>31</v>
      </c>
      <c r="F32" s="45" t="s">
        <v>1537</v>
      </c>
      <c r="G32" s="45" t="s">
        <v>1804</v>
      </c>
      <c r="H32" s="45" t="s">
        <v>116</v>
      </c>
      <c r="I32" s="45" t="s">
        <v>38</v>
      </c>
      <c r="J32" s="68" t="s">
        <v>122</v>
      </c>
      <c r="K32" s="68" t="s">
        <v>100</v>
      </c>
      <c r="L32" s="68" t="s">
        <v>39</v>
      </c>
      <c r="M32" s="68" t="s">
        <v>39</v>
      </c>
      <c r="N32" s="68" t="s">
        <v>42</v>
      </c>
      <c r="O32" s="68" t="s">
        <v>42</v>
      </c>
      <c r="P32" s="47" t="s">
        <v>686</v>
      </c>
      <c r="Q32" s="47" t="s">
        <v>1537</v>
      </c>
      <c r="R32" s="49">
        <v>39</v>
      </c>
      <c r="S32" s="49"/>
      <c r="T32" s="50">
        <v>2.5</v>
      </c>
      <c r="U32" s="50">
        <v>1.0820000000000001</v>
      </c>
      <c r="V32" s="50"/>
      <c r="W32" s="50"/>
      <c r="X32" s="50">
        <v>7.3</v>
      </c>
      <c r="Y32" s="51" t="s">
        <v>1348</v>
      </c>
      <c r="Z32" s="51">
        <v>1</v>
      </c>
      <c r="AA32" s="69">
        <v>6665</v>
      </c>
      <c r="AB32" s="52">
        <v>3.6354088522130534</v>
      </c>
      <c r="AC32" s="69">
        <v>24230</v>
      </c>
      <c r="AD32" s="51"/>
      <c r="AE32" s="51"/>
      <c r="AF32" s="51"/>
      <c r="AG32" s="53">
        <v>183</v>
      </c>
      <c r="AH32" s="54">
        <v>1250</v>
      </c>
      <c r="AI32" s="54">
        <v>717.25</v>
      </c>
      <c r="AJ32" s="53" t="s">
        <v>172</v>
      </c>
      <c r="AK32" s="53">
        <v>2869</v>
      </c>
      <c r="AL32" s="53">
        <v>0.25</v>
      </c>
      <c r="AM32" s="53" t="s">
        <v>99</v>
      </c>
      <c r="AN32" s="55"/>
      <c r="AO32" s="56"/>
      <c r="AP32" s="56"/>
      <c r="AQ32" s="51" t="s">
        <v>106</v>
      </c>
      <c r="AR32" s="51" t="s">
        <v>107</v>
      </c>
      <c r="AS32" s="51"/>
      <c r="AT32" s="51"/>
      <c r="AU32" s="51"/>
      <c r="AV32" s="51"/>
      <c r="AW32" s="57" t="s">
        <v>38</v>
      </c>
      <c r="AX32" s="57" t="s">
        <v>36</v>
      </c>
      <c r="AY32" s="57" t="s">
        <v>39</v>
      </c>
      <c r="AZ32" s="57">
        <v>30</v>
      </c>
      <c r="BA32" s="57"/>
      <c r="BB32" s="58">
        <v>0.11</v>
      </c>
      <c r="BC32" s="58"/>
      <c r="BD32" s="59">
        <v>0.16</v>
      </c>
      <c r="BE32" s="59"/>
      <c r="BF32" s="58"/>
      <c r="BG32" s="59"/>
      <c r="BH32" s="61"/>
      <c r="BI32" s="61"/>
      <c r="BL32" s="61"/>
      <c r="BM32" s="59"/>
      <c r="BN32" s="58"/>
      <c r="BO32" s="58"/>
      <c r="BQ32" s="58"/>
      <c r="BR32" s="59"/>
      <c r="BS32" s="58"/>
      <c r="BT32" s="58"/>
      <c r="BV32" s="58"/>
      <c r="BW32" s="59"/>
      <c r="BX32" s="58"/>
      <c r="BY32" s="58"/>
      <c r="BZ32" s="58"/>
      <c r="CA32" s="59"/>
      <c r="CB32" s="58"/>
      <c r="CC32" s="58"/>
      <c r="CD32" s="58"/>
      <c r="CE32" s="58"/>
      <c r="CF32" s="59"/>
      <c r="CG32" s="62" t="s">
        <v>1616</v>
      </c>
      <c r="CH32" s="62" t="s">
        <v>121</v>
      </c>
      <c r="CI32" s="62"/>
      <c r="CJ32" s="62"/>
      <c r="CK32" s="62"/>
      <c r="CL32" s="62"/>
      <c r="CM32" s="73"/>
      <c r="CN32" s="63"/>
      <c r="CO32" s="62"/>
      <c r="CP32" s="62"/>
      <c r="CQ32" s="64" t="s">
        <v>39</v>
      </c>
      <c r="CR32" s="65" t="s">
        <v>47</v>
      </c>
      <c r="CS32" s="64" t="s">
        <v>1344</v>
      </c>
      <c r="CT32" s="64" t="s">
        <v>120</v>
      </c>
      <c r="CU32" s="64" t="s">
        <v>109</v>
      </c>
      <c r="CV32" s="64" t="s">
        <v>86</v>
      </c>
      <c r="CW32" s="64"/>
      <c r="CX32" s="64" t="s">
        <v>73</v>
      </c>
      <c r="CY32" s="66">
        <f>[1]Duration!EE31</f>
        <v>29.885416666666668</v>
      </c>
    </row>
    <row r="33" spans="1:103" hidden="1" x14ac:dyDescent="0.3">
      <c r="A33" s="43">
        <v>31</v>
      </c>
      <c r="B33" s="72" t="s">
        <v>1632</v>
      </c>
      <c r="C33" s="44" t="s">
        <v>97</v>
      </c>
      <c r="D33" s="44">
        <v>2018</v>
      </c>
      <c r="E33" s="45" t="s">
        <v>31</v>
      </c>
      <c r="F33" s="45" t="s">
        <v>59</v>
      </c>
      <c r="G33" s="45" t="s">
        <v>1804</v>
      </c>
      <c r="H33" s="45" t="s">
        <v>116</v>
      </c>
      <c r="I33" s="45" t="s">
        <v>38</v>
      </c>
      <c r="J33" s="68" t="s">
        <v>44</v>
      </c>
      <c r="K33" s="68" t="s">
        <v>91</v>
      </c>
      <c r="L33" s="68" t="s">
        <v>42</v>
      </c>
      <c r="M33" s="68" t="s">
        <v>42</v>
      </c>
      <c r="N33" s="68" t="s">
        <v>42</v>
      </c>
      <c r="O33" s="68" t="s">
        <v>42</v>
      </c>
      <c r="P33" s="47" t="s">
        <v>686</v>
      </c>
      <c r="Q33" s="47" t="s">
        <v>123</v>
      </c>
      <c r="R33" s="49">
        <v>40</v>
      </c>
      <c r="S33" s="49"/>
      <c r="T33" s="50">
        <v>1.9</v>
      </c>
      <c r="U33" s="50">
        <v>0.94399999999999995</v>
      </c>
      <c r="V33" s="50"/>
      <c r="W33" s="50"/>
      <c r="X33" s="50">
        <v>7.1</v>
      </c>
      <c r="Y33" s="51" t="s">
        <v>1347</v>
      </c>
      <c r="Z33" s="51">
        <v>1</v>
      </c>
      <c r="AA33" s="69">
        <v>1571</v>
      </c>
      <c r="AB33" s="52">
        <v>2.4888605983450032</v>
      </c>
      <c r="AC33" s="69">
        <v>3910</v>
      </c>
      <c r="AD33" s="51"/>
      <c r="AE33" s="51"/>
      <c r="AF33" s="51"/>
      <c r="AG33" s="53">
        <v>160</v>
      </c>
      <c r="AH33" s="54">
        <v>1250</v>
      </c>
      <c r="AI33" s="54">
        <v>258.5</v>
      </c>
      <c r="AJ33" s="53" t="s">
        <v>172</v>
      </c>
      <c r="AK33" s="53">
        <v>1034</v>
      </c>
      <c r="AL33" s="53">
        <v>0.25</v>
      </c>
      <c r="AM33" s="53" t="s">
        <v>96</v>
      </c>
      <c r="AN33" s="55"/>
      <c r="AO33" s="56"/>
      <c r="AP33" s="56"/>
      <c r="AQ33" s="51" t="s">
        <v>106</v>
      </c>
      <c r="AR33" s="51" t="s">
        <v>107</v>
      </c>
      <c r="AS33" s="51"/>
      <c r="AT33" s="51"/>
      <c r="AU33" s="51"/>
      <c r="AV33" s="51"/>
      <c r="AW33" s="57" t="s">
        <v>38</v>
      </c>
      <c r="AX33" s="57" t="s">
        <v>36</v>
      </c>
      <c r="AY33" s="57" t="s">
        <v>42</v>
      </c>
      <c r="AZ33" s="57" t="s">
        <v>36</v>
      </c>
      <c r="BA33" s="57" t="s">
        <v>36</v>
      </c>
      <c r="BB33" s="58">
        <v>5.2499999999999998E-2</v>
      </c>
      <c r="BC33" s="58">
        <v>3.875E-2</v>
      </c>
      <c r="BD33" s="59"/>
      <c r="BE33" s="59"/>
      <c r="BF33" s="58"/>
      <c r="BG33" s="59"/>
      <c r="BH33" s="61"/>
      <c r="BI33" s="61"/>
      <c r="BL33" s="61"/>
      <c r="BM33" s="59"/>
      <c r="BN33" s="58"/>
      <c r="BO33" s="58"/>
      <c r="BQ33" s="58"/>
      <c r="BR33" s="59"/>
      <c r="BS33" s="58"/>
      <c r="BT33" s="58"/>
      <c r="BV33" s="58"/>
      <c r="BW33" s="59"/>
      <c r="BX33" s="58"/>
      <c r="BY33" s="58"/>
      <c r="BZ33" s="58"/>
      <c r="CA33" s="59"/>
      <c r="CB33" s="58"/>
      <c r="CC33" s="58"/>
      <c r="CD33" s="58"/>
      <c r="CE33" s="58"/>
      <c r="CF33" s="59"/>
      <c r="CG33" s="62"/>
      <c r="CH33" s="62"/>
      <c r="CI33" s="62"/>
      <c r="CJ33" s="62"/>
      <c r="CK33" s="62"/>
      <c r="CL33" s="62"/>
      <c r="CM33" s="62"/>
      <c r="CN33" s="63"/>
      <c r="CO33" s="62"/>
      <c r="CP33" s="62"/>
      <c r="CQ33" s="64" t="s">
        <v>39</v>
      </c>
      <c r="CR33" s="65" t="s">
        <v>47</v>
      </c>
      <c r="CS33" s="64" t="s">
        <v>1344</v>
      </c>
      <c r="CT33" s="64" t="s">
        <v>120</v>
      </c>
      <c r="CU33" s="64" t="s">
        <v>109</v>
      </c>
      <c r="CV33" s="64" t="s">
        <v>86</v>
      </c>
      <c r="CW33" s="64"/>
      <c r="CX33" s="64"/>
      <c r="CY33" s="66">
        <f>[1]Duration!EE32</f>
        <v>10.770833333333334</v>
      </c>
    </row>
    <row r="34" spans="1:103" hidden="1" x14ac:dyDescent="0.3">
      <c r="A34" s="43">
        <v>32</v>
      </c>
      <c r="B34" s="72" t="s">
        <v>1632</v>
      </c>
      <c r="C34" s="44" t="s">
        <v>97</v>
      </c>
      <c r="D34" s="44">
        <v>2018</v>
      </c>
      <c r="E34" s="45" t="s">
        <v>31</v>
      </c>
      <c r="F34" s="45" t="s">
        <v>59</v>
      </c>
      <c r="G34" s="45" t="s">
        <v>1804</v>
      </c>
      <c r="H34" s="45" t="s">
        <v>116</v>
      </c>
      <c r="I34" s="45" t="s">
        <v>38</v>
      </c>
      <c r="J34" s="68" t="s">
        <v>44</v>
      </c>
      <c r="K34" s="68" t="s">
        <v>75</v>
      </c>
      <c r="L34" s="68" t="s">
        <v>42</v>
      </c>
      <c r="M34" s="68" t="s">
        <v>42</v>
      </c>
      <c r="N34" s="68" t="s">
        <v>42</v>
      </c>
      <c r="O34" s="68" t="s">
        <v>42</v>
      </c>
      <c r="P34" s="47" t="s">
        <v>686</v>
      </c>
      <c r="Q34" s="47" t="s">
        <v>123</v>
      </c>
      <c r="R34" s="49">
        <v>40</v>
      </c>
      <c r="S34" s="49"/>
      <c r="T34" s="50">
        <v>1.9</v>
      </c>
      <c r="U34" s="50">
        <v>0.94399999999999995</v>
      </c>
      <c r="V34" s="50"/>
      <c r="W34" s="50"/>
      <c r="X34" s="50">
        <v>7.1</v>
      </c>
      <c r="Y34" s="51" t="s">
        <v>1347</v>
      </c>
      <c r="Z34" s="51">
        <v>1</v>
      </c>
      <c r="AA34" s="69">
        <v>1571</v>
      </c>
      <c r="AB34" s="52">
        <v>2.4888605983450032</v>
      </c>
      <c r="AC34" s="69">
        <v>3910</v>
      </c>
      <c r="AD34" s="51"/>
      <c r="AE34" s="51"/>
      <c r="AF34" s="51"/>
      <c r="AG34" s="53">
        <v>160</v>
      </c>
      <c r="AH34" s="54">
        <v>1250</v>
      </c>
      <c r="AI34" s="54">
        <v>115.25</v>
      </c>
      <c r="AJ34" s="53" t="s">
        <v>172</v>
      </c>
      <c r="AK34" s="53">
        <v>461</v>
      </c>
      <c r="AL34" s="53">
        <v>0.25</v>
      </c>
      <c r="AM34" s="53" t="s">
        <v>74</v>
      </c>
      <c r="AN34" s="55"/>
      <c r="AO34" s="56"/>
      <c r="AP34" s="56"/>
      <c r="AQ34" s="51" t="s">
        <v>106</v>
      </c>
      <c r="AR34" s="51" t="s">
        <v>107</v>
      </c>
      <c r="AS34" s="51"/>
      <c r="AT34" s="51"/>
      <c r="AU34" s="51"/>
      <c r="AV34" s="51"/>
      <c r="AW34" s="57" t="s">
        <v>38</v>
      </c>
      <c r="AX34" s="57" t="s">
        <v>36</v>
      </c>
      <c r="AY34" s="57" t="s">
        <v>42</v>
      </c>
      <c r="AZ34" s="57" t="s">
        <v>36</v>
      </c>
      <c r="BA34" s="57" t="s">
        <v>36</v>
      </c>
      <c r="BB34" s="58">
        <v>8.2083333333333328E-2</v>
      </c>
      <c r="BC34" s="58">
        <v>8.5416666666666655E-2</v>
      </c>
      <c r="BD34" s="59"/>
      <c r="BE34" s="59"/>
      <c r="BF34" s="58"/>
      <c r="BG34" s="59"/>
      <c r="BH34" s="61"/>
      <c r="BI34" s="61"/>
      <c r="BL34" s="61"/>
      <c r="BM34" s="59"/>
      <c r="BN34" s="58"/>
      <c r="BO34" s="58"/>
      <c r="BQ34" s="58"/>
      <c r="BR34" s="59"/>
      <c r="BS34" s="58"/>
      <c r="BT34" s="58"/>
      <c r="BV34" s="58"/>
      <c r="BW34" s="59"/>
      <c r="BX34" s="58"/>
      <c r="BY34" s="58"/>
      <c r="BZ34" s="58"/>
      <c r="CA34" s="59"/>
      <c r="CB34" s="58"/>
      <c r="CC34" s="58"/>
      <c r="CD34" s="58"/>
      <c r="CE34" s="58"/>
      <c r="CF34" s="59"/>
      <c r="CG34" s="62"/>
      <c r="CH34" s="62"/>
      <c r="CI34" s="62"/>
      <c r="CJ34" s="62"/>
      <c r="CK34" s="62"/>
      <c r="CL34" s="62"/>
      <c r="CM34" s="62"/>
      <c r="CN34" s="63"/>
      <c r="CO34" s="62"/>
      <c r="CP34" s="62"/>
      <c r="CQ34" s="64" t="s">
        <v>39</v>
      </c>
      <c r="CR34" s="65" t="s">
        <v>47</v>
      </c>
      <c r="CS34" s="64" t="s">
        <v>1344</v>
      </c>
      <c r="CT34" s="64" t="s">
        <v>120</v>
      </c>
      <c r="CU34" s="64" t="s">
        <v>109</v>
      </c>
      <c r="CV34" s="64" t="s">
        <v>86</v>
      </c>
      <c r="CW34" s="64"/>
      <c r="CX34" s="64"/>
      <c r="CY34" s="66">
        <f>[1]Duration!EE33</f>
        <v>4.802083333333333</v>
      </c>
    </row>
    <row r="35" spans="1:103" hidden="1" x14ac:dyDescent="0.3">
      <c r="A35" s="43">
        <v>33</v>
      </c>
      <c r="B35" s="72" t="s">
        <v>1632</v>
      </c>
      <c r="C35" s="44" t="s">
        <v>97</v>
      </c>
      <c r="D35" s="44">
        <v>2018</v>
      </c>
      <c r="E35" s="45" t="s">
        <v>31</v>
      </c>
      <c r="F35" s="45" t="s">
        <v>59</v>
      </c>
      <c r="G35" s="45" t="s">
        <v>1804</v>
      </c>
      <c r="H35" s="45" t="s">
        <v>116</v>
      </c>
      <c r="I35" s="45" t="s">
        <v>38</v>
      </c>
      <c r="J35" s="68" t="s">
        <v>44</v>
      </c>
      <c r="K35" s="68" t="s">
        <v>53</v>
      </c>
      <c r="L35" s="68" t="s">
        <v>42</v>
      </c>
      <c r="M35" s="68" t="s">
        <v>42</v>
      </c>
      <c r="N35" s="68" t="s">
        <v>42</v>
      </c>
      <c r="O35" s="68" t="s">
        <v>42</v>
      </c>
      <c r="P35" s="47" t="s">
        <v>686</v>
      </c>
      <c r="Q35" s="47" t="s">
        <v>123</v>
      </c>
      <c r="R35" s="49">
        <v>40</v>
      </c>
      <c r="S35" s="49"/>
      <c r="T35" s="50">
        <v>1.9</v>
      </c>
      <c r="U35" s="50">
        <v>0.94399999999999995</v>
      </c>
      <c r="V35" s="50"/>
      <c r="W35" s="50"/>
      <c r="X35" s="50">
        <v>7.1</v>
      </c>
      <c r="Y35" s="51" t="s">
        <v>1347</v>
      </c>
      <c r="Z35" s="51">
        <v>1</v>
      </c>
      <c r="AA35" s="69">
        <v>1571</v>
      </c>
      <c r="AB35" s="52">
        <v>2.4888605983450032</v>
      </c>
      <c r="AC35" s="69">
        <v>3910</v>
      </c>
      <c r="AD35" s="51"/>
      <c r="AE35" s="51"/>
      <c r="AF35" s="51"/>
      <c r="AG35" s="53">
        <v>160</v>
      </c>
      <c r="AH35" s="54">
        <v>1250</v>
      </c>
      <c r="AI35" s="54">
        <v>249</v>
      </c>
      <c r="AJ35" s="53" t="s">
        <v>172</v>
      </c>
      <c r="AK35" s="53">
        <v>996</v>
      </c>
      <c r="AL35" s="53">
        <v>0.25</v>
      </c>
      <c r="AM35" s="53" t="s">
        <v>52</v>
      </c>
      <c r="AN35" s="55"/>
      <c r="AO35" s="56"/>
      <c r="AP35" s="56"/>
      <c r="AQ35" s="51" t="s">
        <v>106</v>
      </c>
      <c r="AR35" s="51" t="s">
        <v>107</v>
      </c>
      <c r="AS35" s="51"/>
      <c r="AT35" s="51"/>
      <c r="AU35" s="51"/>
      <c r="AV35" s="51"/>
      <c r="AW35" s="57" t="s">
        <v>38</v>
      </c>
      <c r="AX35" s="57" t="s">
        <v>36</v>
      </c>
      <c r="AY35" s="57" t="s">
        <v>42</v>
      </c>
      <c r="AZ35" s="57" t="s">
        <v>36</v>
      </c>
      <c r="BA35" s="57" t="s">
        <v>36</v>
      </c>
      <c r="BB35" s="58">
        <v>0.34166666666666662</v>
      </c>
      <c r="BC35" s="58">
        <v>0.22583333333333333</v>
      </c>
      <c r="BD35" s="59"/>
      <c r="BE35" s="59"/>
      <c r="BF35" s="58"/>
      <c r="BG35" s="59"/>
      <c r="BH35" s="61"/>
      <c r="BI35" s="61"/>
      <c r="BL35" s="61"/>
      <c r="BM35" s="59"/>
      <c r="BN35" s="58"/>
      <c r="BO35" s="58"/>
      <c r="BQ35" s="58"/>
      <c r="BR35" s="59"/>
      <c r="BS35" s="58"/>
      <c r="BT35" s="58"/>
      <c r="BV35" s="58"/>
      <c r="BW35" s="59"/>
      <c r="BX35" s="58"/>
      <c r="BY35" s="58"/>
      <c r="BZ35" s="58"/>
      <c r="CA35" s="59"/>
      <c r="CB35" s="58"/>
      <c r="CC35" s="58"/>
      <c r="CD35" s="58"/>
      <c r="CE35" s="58"/>
      <c r="CF35" s="59"/>
      <c r="CG35" s="62"/>
      <c r="CH35" s="62"/>
      <c r="CI35" s="62"/>
      <c r="CJ35" s="62"/>
      <c r="CK35" s="62"/>
      <c r="CL35" s="62"/>
      <c r="CM35" s="62"/>
      <c r="CN35" s="63"/>
      <c r="CO35" s="62"/>
      <c r="CP35" s="62"/>
      <c r="CQ35" s="64" t="s">
        <v>39</v>
      </c>
      <c r="CR35" s="65" t="s">
        <v>47</v>
      </c>
      <c r="CS35" s="64" t="s">
        <v>1344</v>
      </c>
      <c r="CT35" s="64" t="s">
        <v>120</v>
      </c>
      <c r="CU35" s="64" t="s">
        <v>109</v>
      </c>
      <c r="CV35" s="64" t="s">
        <v>86</v>
      </c>
      <c r="CW35" s="64"/>
      <c r="CX35" s="64"/>
      <c r="CY35" s="66">
        <f>[1]Duration!EE34</f>
        <v>10.375</v>
      </c>
    </row>
    <row r="36" spans="1:103" hidden="1" x14ac:dyDescent="0.3">
      <c r="A36" s="43">
        <v>34</v>
      </c>
      <c r="B36" s="72" t="s">
        <v>1632</v>
      </c>
      <c r="C36" s="44" t="s">
        <v>97</v>
      </c>
      <c r="D36" s="44">
        <v>2018</v>
      </c>
      <c r="E36" s="45" t="s">
        <v>31</v>
      </c>
      <c r="F36" s="45" t="s">
        <v>59</v>
      </c>
      <c r="G36" s="45" t="s">
        <v>1804</v>
      </c>
      <c r="H36" s="45" t="s">
        <v>116</v>
      </c>
      <c r="I36" s="45" t="s">
        <v>38</v>
      </c>
      <c r="J36" s="68" t="s">
        <v>44</v>
      </c>
      <c r="K36" s="68" t="s">
        <v>75</v>
      </c>
      <c r="L36" s="68" t="s">
        <v>42</v>
      </c>
      <c r="M36" s="68" t="s">
        <v>42</v>
      </c>
      <c r="N36" s="68" t="s">
        <v>42</v>
      </c>
      <c r="O36" s="68" t="s">
        <v>42</v>
      </c>
      <c r="P36" s="47" t="s">
        <v>686</v>
      </c>
      <c r="Q36" s="47" t="s">
        <v>123</v>
      </c>
      <c r="R36" s="49">
        <v>40</v>
      </c>
      <c r="S36" s="49"/>
      <c r="T36" s="50">
        <v>1.9</v>
      </c>
      <c r="U36" s="50">
        <v>0.94399999999999995</v>
      </c>
      <c r="V36" s="50"/>
      <c r="W36" s="50"/>
      <c r="X36" s="50">
        <v>7.1</v>
      </c>
      <c r="Y36" s="51" t="s">
        <v>1347</v>
      </c>
      <c r="Z36" s="51">
        <v>1</v>
      </c>
      <c r="AA36" s="69">
        <v>1571</v>
      </c>
      <c r="AB36" s="52">
        <v>2.4888605983450032</v>
      </c>
      <c r="AC36" s="69">
        <v>3910</v>
      </c>
      <c r="AD36" s="51"/>
      <c r="AE36" s="51"/>
      <c r="AF36" s="51"/>
      <c r="AG36" s="53">
        <v>160</v>
      </c>
      <c r="AH36" s="54">
        <v>1250</v>
      </c>
      <c r="AI36" s="54">
        <v>425.25</v>
      </c>
      <c r="AJ36" s="53" t="s">
        <v>172</v>
      </c>
      <c r="AK36" s="53">
        <v>1701</v>
      </c>
      <c r="AL36" s="53">
        <v>0.25</v>
      </c>
      <c r="AM36" s="53" t="s">
        <v>80</v>
      </c>
      <c r="AN36" s="55"/>
      <c r="AO36" s="56"/>
      <c r="AP36" s="56"/>
      <c r="AQ36" s="51" t="s">
        <v>106</v>
      </c>
      <c r="AR36" s="51" t="s">
        <v>107</v>
      </c>
      <c r="AS36" s="51"/>
      <c r="AT36" s="51"/>
      <c r="AU36" s="51"/>
      <c r="AV36" s="51"/>
      <c r="AW36" s="57" t="s">
        <v>38</v>
      </c>
      <c r="AX36" s="57" t="s">
        <v>36</v>
      </c>
      <c r="AY36" s="57" t="s">
        <v>42</v>
      </c>
      <c r="AZ36" s="57" t="s">
        <v>36</v>
      </c>
      <c r="BA36" s="57" t="s">
        <v>36</v>
      </c>
      <c r="BB36" s="58">
        <v>0.26916666666666667</v>
      </c>
      <c r="BC36" s="58">
        <v>0.21833333333333335</v>
      </c>
      <c r="BD36" s="59"/>
      <c r="BE36" s="59"/>
      <c r="BF36" s="58"/>
      <c r="BG36" s="59"/>
      <c r="BH36" s="61"/>
      <c r="BI36" s="61"/>
      <c r="BL36" s="61"/>
      <c r="BM36" s="59"/>
      <c r="BN36" s="58"/>
      <c r="BO36" s="58"/>
      <c r="BQ36" s="58"/>
      <c r="BR36" s="59"/>
      <c r="BS36" s="58"/>
      <c r="BT36" s="58"/>
      <c r="BV36" s="58"/>
      <c r="BW36" s="59"/>
      <c r="BX36" s="58"/>
      <c r="BY36" s="58"/>
      <c r="BZ36" s="58"/>
      <c r="CA36" s="59"/>
      <c r="CB36" s="58"/>
      <c r="CC36" s="58"/>
      <c r="CD36" s="58"/>
      <c r="CE36" s="58"/>
      <c r="CF36" s="59"/>
      <c r="CG36" s="62"/>
      <c r="CH36" s="62"/>
      <c r="CI36" s="62"/>
      <c r="CJ36" s="62"/>
      <c r="CK36" s="62"/>
      <c r="CL36" s="62"/>
      <c r="CM36" s="62"/>
      <c r="CN36" s="63"/>
      <c r="CO36" s="62"/>
      <c r="CP36" s="62"/>
      <c r="CQ36" s="64" t="s">
        <v>39</v>
      </c>
      <c r="CR36" s="65" t="s">
        <v>47</v>
      </c>
      <c r="CS36" s="64" t="s">
        <v>1344</v>
      </c>
      <c r="CT36" s="64" t="s">
        <v>120</v>
      </c>
      <c r="CU36" s="64" t="s">
        <v>109</v>
      </c>
      <c r="CV36" s="64" t="s">
        <v>86</v>
      </c>
      <c r="CW36" s="64"/>
      <c r="CX36" s="64"/>
      <c r="CY36" s="66">
        <f>[1]Duration!EE35</f>
        <v>17.71875</v>
      </c>
    </row>
    <row r="37" spans="1:103" hidden="1" x14ac:dyDescent="0.3">
      <c r="A37" s="43">
        <v>35</v>
      </c>
      <c r="B37" s="72" t="s">
        <v>1632</v>
      </c>
      <c r="C37" s="44" t="s">
        <v>97</v>
      </c>
      <c r="D37" s="44">
        <v>2018</v>
      </c>
      <c r="E37" s="45" t="s">
        <v>31</v>
      </c>
      <c r="F37" s="45" t="s">
        <v>59</v>
      </c>
      <c r="G37" s="45" t="s">
        <v>1804</v>
      </c>
      <c r="H37" s="45" t="s">
        <v>116</v>
      </c>
      <c r="I37" s="45" t="s">
        <v>38</v>
      </c>
      <c r="J37" s="68" t="s">
        <v>122</v>
      </c>
      <c r="K37" s="68" t="s">
        <v>100</v>
      </c>
      <c r="L37" s="68" t="s">
        <v>42</v>
      </c>
      <c r="M37" s="68" t="s">
        <v>39</v>
      </c>
      <c r="N37" s="68" t="s">
        <v>42</v>
      </c>
      <c r="O37" s="68" t="s">
        <v>42</v>
      </c>
      <c r="P37" s="47" t="s">
        <v>686</v>
      </c>
      <c r="Q37" s="47" t="s">
        <v>123</v>
      </c>
      <c r="R37" s="49">
        <v>40</v>
      </c>
      <c r="S37" s="49"/>
      <c r="T37" s="50">
        <v>1.9</v>
      </c>
      <c r="U37" s="50">
        <v>0.94399999999999995</v>
      </c>
      <c r="V37" s="50"/>
      <c r="W37" s="50"/>
      <c r="X37" s="50">
        <v>7.1</v>
      </c>
      <c r="Y37" s="51" t="s">
        <v>1347</v>
      </c>
      <c r="Z37" s="51">
        <v>1</v>
      </c>
      <c r="AA37" s="69">
        <v>1571</v>
      </c>
      <c r="AB37" s="52">
        <v>2.4888605983450032</v>
      </c>
      <c r="AC37" s="69">
        <v>3910</v>
      </c>
      <c r="AD37" s="51"/>
      <c r="AE37" s="51"/>
      <c r="AF37" s="51"/>
      <c r="AG37" s="53">
        <v>160</v>
      </c>
      <c r="AH37" s="54">
        <v>1250</v>
      </c>
      <c r="AI37" s="54">
        <v>1048</v>
      </c>
      <c r="AJ37" s="53" t="s">
        <v>172</v>
      </c>
      <c r="AK37" s="53">
        <v>4192</v>
      </c>
      <c r="AL37" s="53">
        <v>0.25</v>
      </c>
      <c r="AM37" s="53" t="s">
        <v>99</v>
      </c>
      <c r="AN37" s="55"/>
      <c r="AO37" s="56"/>
      <c r="AP37" s="56"/>
      <c r="AQ37" s="51" t="s">
        <v>106</v>
      </c>
      <c r="AR37" s="51" t="s">
        <v>107</v>
      </c>
      <c r="AS37" s="51"/>
      <c r="AT37" s="51"/>
      <c r="AU37" s="51"/>
      <c r="AV37" s="51"/>
      <c r="AW37" s="57" t="s">
        <v>38</v>
      </c>
      <c r="AX37" s="57" t="s">
        <v>36</v>
      </c>
      <c r="AY37" s="57" t="s">
        <v>42</v>
      </c>
      <c r="AZ37" s="57" t="s">
        <v>36</v>
      </c>
      <c r="BA37" s="57" t="s">
        <v>36</v>
      </c>
      <c r="BB37" s="58">
        <v>0.23</v>
      </c>
      <c r="BC37" s="58"/>
      <c r="BD37" s="59">
        <v>0.45</v>
      </c>
      <c r="BE37" s="59"/>
      <c r="BF37" s="58"/>
      <c r="BG37" s="59"/>
      <c r="BH37" s="61"/>
      <c r="BI37" s="61"/>
      <c r="BL37" s="61"/>
      <c r="BM37" s="59"/>
      <c r="BN37" s="58"/>
      <c r="BO37" s="58"/>
      <c r="BQ37" s="58"/>
      <c r="BR37" s="59"/>
      <c r="BS37" s="58"/>
      <c r="BT37" s="58"/>
      <c r="BV37" s="58"/>
      <c r="BW37" s="59"/>
      <c r="BX37" s="58"/>
      <c r="BY37" s="58"/>
      <c r="BZ37" s="58"/>
      <c r="CA37" s="59"/>
      <c r="CB37" s="58"/>
      <c r="CC37" s="58"/>
      <c r="CD37" s="58"/>
      <c r="CE37" s="58"/>
      <c r="CF37" s="59"/>
      <c r="CG37" s="62" t="s">
        <v>1616</v>
      </c>
      <c r="CH37" s="62" t="s">
        <v>121</v>
      </c>
      <c r="CI37" s="62"/>
      <c r="CJ37" s="62"/>
      <c r="CK37" s="62"/>
      <c r="CL37" s="62"/>
      <c r="CM37" s="73"/>
      <c r="CN37" s="63"/>
      <c r="CO37" s="62"/>
      <c r="CP37" s="62"/>
      <c r="CQ37" s="64" t="s">
        <v>39</v>
      </c>
      <c r="CR37" s="65" t="s">
        <v>47</v>
      </c>
      <c r="CS37" s="64" t="s">
        <v>1344</v>
      </c>
      <c r="CT37" s="64" t="s">
        <v>120</v>
      </c>
      <c r="CU37" s="64" t="s">
        <v>109</v>
      </c>
      <c r="CV37" s="64" t="s">
        <v>86</v>
      </c>
      <c r="CW37" s="64"/>
      <c r="CX37" s="64"/>
      <c r="CY37" s="66">
        <f>[1]Duration!EE36</f>
        <v>43.666666666666664</v>
      </c>
    </row>
    <row r="38" spans="1:103" hidden="1" x14ac:dyDescent="0.3">
      <c r="A38" s="43">
        <v>36</v>
      </c>
      <c r="B38" s="72" t="s">
        <v>1632</v>
      </c>
      <c r="C38" s="44" t="s">
        <v>97</v>
      </c>
      <c r="D38" s="44">
        <v>2018</v>
      </c>
      <c r="E38" s="45" t="s">
        <v>31</v>
      </c>
      <c r="F38" s="45" t="s">
        <v>104</v>
      </c>
      <c r="G38" s="45" t="s">
        <v>1804</v>
      </c>
      <c r="H38" s="45" t="s">
        <v>116</v>
      </c>
      <c r="I38" s="45" t="s">
        <v>38</v>
      </c>
      <c r="J38" s="68" t="s">
        <v>44</v>
      </c>
      <c r="K38" s="68" t="s">
        <v>91</v>
      </c>
      <c r="L38" s="68" t="s">
        <v>42</v>
      </c>
      <c r="M38" s="68" t="s">
        <v>42</v>
      </c>
      <c r="N38" s="68" t="s">
        <v>42</v>
      </c>
      <c r="O38" s="68" t="s">
        <v>42</v>
      </c>
      <c r="P38" s="47" t="s">
        <v>686</v>
      </c>
      <c r="Q38" s="47" t="s">
        <v>98</v>
      </c>
      <c r="R38" s="49">
        <v>47</v>
      </c>
      <c r="S38" s="49"/>
      <c r="T38" s="50">
        <v>3.4</v>
      </c>
      <c r="U38" s="50">
        <v>1.542</v>
      </c>
      <c r="V38" s="50"/>
      <c r="W38" s="50"/>
      <c r="X38" s="50">
        <v>7.4</v>
      </c>
      <c r="Y38" s="51" t="s">
        <v>1348</v>
      </c>
      <c r="Z38" s="51">
        <v>1</v>
      </c>
      <c r="AA38" s="69">
        <v>4140</v>
      </c>
      <c r="AB38" s="52">
        <v>2.4371980676328504</v>
      </c>
      <c r="AC38" s="69">
        <v>10090</v>
      </c>
      <c r="AD38" s="51"/>
      <c r="AE38" s="51"/>
      <c r="AF38" s="51"/>
      <c r="AG38" s="53">
        <v>183</v>
      </c>
      <c r="AH38" s="54">
        <v>1250</v>
      </c>
      <c r="AI38" s="54">
        <v>30.25</v>
      </c>
      <c r="AJ38" s="53" t="s">
        <v>172</v>
      </c>
      <c r="AK38" s="53">
        <v>121</v>
      </c>
      <c r="AL38" s="53">
        <v>0.25</v>
      </c>
      <c r="AM38" s="53" t="s">
        <v>96</v>
      </c>
      <c r="AN38" s="55"/>
      <c r="AO38" s="56"/>
      <c r="AP38" s="56"/>
      <c r="AQ38" s="51" t="s">
        <v>106</v>
      </c>
      <c r="AR38" s="51" t="s">
        <v>107</v>
      </c>
      <c r="AS38" s="51"/>
      <c r="AT38" s="51"/>
      <c r="AU38" s="51"/>
      <c r="AV38" s="51"/>
      <c r="AW38" s="57" t="s">
        <v>38</v>
      </c>
      <c r="AX38" s="57" t="s">
        <v>36</v>
      </c>
      <c r="AY38" s="57" t="s">
        <v>2012</v>
      </c>
      <c r="AZ38" s="57" t="s">
        <v>124</v>
      </c>
      <c r="BA38" s="57"/>
      <c r="BB38" s="58">
        <v>3.6249999999999998E-2</v>
      </c>
      <c r="BC38" s="58">
        <v>2.7083333333333334E-2</v>
      </c>
      <c r="BD38" s="59"/>
      <c r="BE38" s="59"/>
      <c r="BF38" s="58"/>
      <c r="BG38" s="59"/>
      <c r="BH38" s="61"/>
      <c r="BI38" s="61"/>
      <c r="BL38" s="61"/>
      <c r="BM38" s="59"/>
      <c r="BN38" s="58"/>
      <c r="BO38" s="58"/>
      <c r="BQ38" s="58"/>
      <c r="BR38" s="59"/>
      <c r="BS38" s="58"/>
      <c r="BT38" s="58"/>
      <c r="BV38" s="58"/>
      <c r="BW38" s="59"/>
      <c r="BX38" s="58"/>
      <c r="BY38" s="58"/>
      <c r="BZ38" s="58"/>
      <c r="CA38" s="59"/>
      <c r="CB38" s="58"/>
      <c r="CC38" s="58"/>
      <c r="CD38" s="58"/>
      <c r="CE38" s="58"/>
      <c r="CF38" s="59"/>
      <c r="CG38" s="62"/>
      <c r="CH38" s="62"/>
      <c r="CI38" s="62"/>
      <c r="CJ38" s="62"/>
      <c r="CK38" s="62"/>
      <c r="CL38" s="62"/>
      <c r="CM38" s="62"/>
      <c r="CN38" s="63"/>
      <c r="CO38" s="62"/>
      <c r="CP38" s="62"/>
      <c r="CQ38" s="64" t="s">
        <v>39</v>
      </c>
      <c r="CR38" s="65" t="s">
        <v>47</v>
      </c>
      <c r="CS38" s="64" t="s">
        <v>1344</v>
      </c>
      <c r="CT38" s="64" t="s">
        <v>120</v>
      </c>
      <c r="CU38" s="64" t="s">
        <v>109</v>
      </c>
      <c r="CV38" s="64" t="s">
        <v>86</v>
      </c>
      <c r="CW38" s="64"/>
      <c r="CX38" s="64"/>
      <c r="CY38" s="66">
        <f>[1]Duration!EE37</f>
        <v>1.2604166666666667</v>
      </c>
    </row>
    <row r="39" spans="1:103" hidden="1" x14ac:dyDescent="0.3">
      <c r="A39" s="43">
        <v>37</v>
      </c>
      <c r="B39" s="72" t="s">
        <v>1632</v>
      </c>
      <c r="C39" s="44" t="s">
        <v>97</v>
      </c>
      <c r="D39" s="44">
        <v>2018</v>
      </c>
      <c r="E39" s="45" t="s">
        <v>31</v>
      </c>
      <c r="F39" s="45" t="s">
        <v>104</v>
      </c>
      <c r="G39" s="45" t="s">
        <v>1804</v>
      </c>
      <c r="H39" s="45" t="s">
        <v>116</v>
      </c>
      <c r="I39" s="45" t="s">
        <v>38</v>
      </c>
      <c r="J39" s="68" t="s">
        <v>44</v>
      </c>
      <c r="K39" s="68" t="s">
        <v>75</v>
      </c>
      <c r="L39" s="68" t="s">
        <v>42</v>
      </c>
      <c r="M39" s="68" t="s">
        <v>42</v>
      </c>
      <c r="N39" s="68" t="s">
        <v>42</v>
      </c>
      <c r="O39" s="68" t="s">
        <v>42</v>
      </c>
      <c r="P39" s="47" t="s">
        <v>686</v>
      </c>
      <c r="Q39" s="47" t="s">
        <v>98</v>
      </c>
      <c r="R39" s="49">
        <v>47</v>
      </c>
      <c r="S39" s="49"/>
      <c r="T39" s="50">
        <v>3.4</v>
      </c>
      <c r="U39" s="50">
        <v>1.542</v>
      </c>
      <c r="V39" s="50"/>
      <c r="W39" s="50"/>
      <c r="X39" s="50">
        <v>7.4</v>
      </c>
      <c r="Y39" s="51" t="s">
        <v>1348</v>
      </c>
      <c r="Z39" s="51">
        <v>1</v>
      </c>
      <c r="AA39" s="69">
        <v>4140</v>
      </c>
      <c r="AB39" s="52">
        <v>2.4371980676328504</v>
      </c>
      <c r="AC39" s="69">
        <v>10090</v>
      </c>
      <c r="AD39" s="51"/>
      <c r="AE39" s="51"/>
      <c r="AF39" s="51"/>
      <c r="AG39" s="53">
        <v>183</v>
      </c>
      <c r="AH39" s="54">
        <v>1250</v>
      </c>
      <c r="AI39" s="54">
        <v>90.5</v>
      </c>
      <c r="AJ39" s="53" t="s">
        <v>172</v>
      </c>
      <c r="AK39" s="53">
        <v>362</v>
      </c>
      <c r="AL39" s="53">
        <v>0.25</v>
      </c>
      <c r="AM39" s="53" t="s">
        <v>74</v>
      </c>
      <c r="AN39" s="55"/>
      <c r="AO39" s="56"/>
      <c r="AP39" s="56"/>
      <c r="AQ39" s="51" t="s">
        <v>106</v>
      </c>
      <c r="AR39" s="51" t="s">
        <v>107</v>
      </c>
      <c r="AS39" s="51"/>
      <c r="AT39" s="51"/>
      <c r="AU39" s="51"/>
      <c r="AV39" s="51"/>
      <c r="AW39" s="57" t="s">
        <v>38</v>
      </c>
      <c r="AX39" s="57" t="s">
        <v>36</v>
      </c>
      <c r="AY39" s="57" t="s">
        <v>2012</v>
      </c>
      <c r="AZ39" s="57" t="s">
        <v>124</v>
      </c>
      <c r="BA39" s="57"/>
      <c r="BB39" s="58">
        <v>0.66208333333333336</v>
      </c>
      <c r="BC39" s="58">
        <v>0.27583333333333332</v>
      </c>
      <c r="BD39" s="59"/>
      <c r="BE39" s="59"/>
      <c r="BF39" s="58"/>
      <c r="BG39" s="59"/>
      <c r="BH39" s="61"/>
      <c r="BI39" s="61"/>
      <c r="BL39" s="61"/>
      <c r="BM39" s="59"/>
      <c r="BN39" s="58"/>
      <c r="BO39" s="58"/>
      <c r="BQ39" s="58"/>
      <c r="BR39" s="59"/>
      <c r="BS39" s="58"/>
      <c r="BT39" s="58"/>
      <c r="BV39" s="58"/>
      <c r="BW39" s="59"/>
      <c r="BX39" s="58"/>
      <c r="BY39" s="58"/>
      <c r="BZ39" s="58"/>
      <c r="CA39" s="59"/>
      <c r="CB39" s="58"/>
      <c r="CC39" s="58"/>
      <c r="CD39" s="58"/>
      <c r="CE39" s="58"/>
      <c r="CF39" s="59"/>
      <c r="CG39" s="62"/>
      <c r="CH39" s="62"/>
      <c r="CI39" s="62"/>
      <c r="CJ39" s="62"/>
      <c r="CK39" s="62"/>
      <c r="CL39" s="62"/>
      <c r="CM39" s="62"/>
      <c r="CN39" s="63"/>
      <c r="CO39" s="62"/>
      <c r="CP39" s="62"/>
      <c r="CQ39" s="64" t="s">
        <v>39</v>
      </c>
      <c r="CR39" s="65" t="s">
        <v>47</v>
      </c>
      <c r="CS39" s="64" t="s">
        <v>1344</v>
      </c>
      <c r="CT39" s="64" t="s">
        <v>120</v>
      </c>
      <c r="CU39" s="64" t="s">
        <v>109</v>
      </c>
      <c r="CV39" s="64" t="s">
        <v>86</v>
      </c>
      <c r="CW39" s="64"/>
      <c r="CX39" s="64"/>
      <c r="CY39" s="66">
        <f>[1]Duration!EE38</f>
        <v>3.7708333333333335</v>
      </c>
    </row>
    <row r="40" spans="1:103" hidden="1" x14ac:dyDescent="0.3">
      <c r="A40" s="43">
        <v>38</v>
      </c>
      <c r="B40" s="72" t="s">
        <v>1632</v>
      </c>
      <c r="C40" s="44" t="s">
        <v>97</v>
      </c>
      <c r="D40" s="44">
        <v>2018</v>
      </c>
      <c r="E40" s="45" t="s">
        <v>31</v>
      </c>
      <c r="F40" s="45" t="s">
        <v>104</v>
      </c>
      <c r="G40" s="45" t="s">
        <v>1804</v>
      </c>
      <c r="H40" s="45" t="s">
        <v>116</v>
      </c>
      <c r="I40" s="45" t="s">
        <v>38</v>
      </c>
      <c r="J40" s="68" t="s">
        <v>44</v>
      </c>
      <c r="K40" s="68" t="s">
        <v>53</v>
      </c>
      <c r="L40" s="68" t="s">
        <v>42</v>
      </c>
      <c r="M40" s="68" t="s">
        <v>42</v>
      </c>
      <c r="N40" s="68" t="s">
        <v>42</v>
      </c>
      <c r="O40" s="68" t="s">
        <v>42</v>
      </c>
      <c r="P40" s="47" t="s">
        <v>686</v>
      </c>
      <c r="Q40" s="47" t="s">
        <v>98</v>
      </c>
      <c r="R40" s="49">
        <v>47</v>
      </c>
      <c r="S40" s="49"/>
      <c r="T40" s="50">
        <v>3.4</v>
      </c>
      <c r="U40" s="50">
        <v>1.542</v>
      </c>
      <c r="V40" s="50"/>
      <c r="W40" s="50"/>
      <c r="X40" s="50">
        <v>7.4</v>
      </c>
      <c r="Y40" s="51" t="s">
        <v>1348</v>
      </c>
      <c r="Z40" s="51">
        <v>1</v>
      </c>
      <c r="AA40" s="69">
        <v>4140</v>
      </c>
      <c r="AB40" s="52">
        <v>2.4371980676328504</v>
      </c>
      <c r="AC40" s="69">
        <v>10090</v>
      </c>
      <c r="AD40" s="51"/>
      <c r="AE40" s="51"/>
      <c r="AF40" s="51"/>
      <c r="AG40" s="53">
        <v>183</v>
      </c>
      <c r="AH40" s="54">
        <v>1250</v>
      </c>
      <c r="AI40" s="54">
        <v>164</v>
      </c>
      <c r="AJ40" s="53" t="s">
        <v>172</v>
      </c>
      <c r="AK40" s="53">
        <v>656</v>
      </c>
      <c r="AL40" s="53">
        <v>0.25</v>
      </c>
      <c r="AM40" s="53" t="s">
        <v>52</v>
      </c>
      <c r="AN40" s="55"/>
      <c r="AO40" s="56"/>
      <c r="AP40" s="56"/>
      <c r="AQ40" s="51" t="s">
        <v>106</v>
      </c>
      <c r="AR40" s="51" t="s">
        <v>107</v>
      </c>
      <c r="AS40" s="51"/>
      <c r="AT40" s="51"/>
      <c r="AU40" s="51"/>
      <c r="AV40" s="51"/>
      <c r="AW40" s="57" t="s">
        <v>38</v>
      </c>
      <c r="AX40" s="57" t="s">
        <v>36</v>
      </c>
      <c r="AY40" s="57" t="s">
        <v>2012</v>
      </c>
      <c r="AZ40" s="57" t="s">
        <v>124</v>
      </c>
      <c r="BA40" s="57"/>
      <c r="BB40" s="58">
        <v>0.6366666666666666</v>
      </c>
      <c r="BC40" s="58">
        <v>0.27833333333333332</v>
      </c>
      <c r="BD40" s="59"/>
      <c r="BE40" s="59"/>
      <c r="BF40" s="58"/>
      <c r="BG40" s="59"/>
      <c r="BH40" s="61"/>
      <c r="BI40" s="61"/>
      <c r="BL40" s="61"/>
      <c r="BM40" s="59"/>
      <c r="BN40" s="58"/>
      <c r="BO40" s="58"/>
      <c r="BQ40" s="58"/>
      <c r="BR40" s="59"/>
      <c r="BS40" s="58"/>
      <c r="BT40" s="58"/>
      <c r="BV40" s="58"/>
      <c r="BW40" s="59"/>
      <c r="BX40" s="58"/>
      <c r="BY40" s="58"/>
      <c r="BZ40" s="58"/>
      <c r="CA40" s="59"/>
      <c r="CB40" s="58"/>
      <c r="CC40" s="58"/>
      <c r="CD40" s="58"/>
      <c r="CE40" s="58"/>
      <c r="CF40" s="59"/>
      <c r="CG40" s="62"/>
      <c r="CH40" s="62"/>
      <c r="CI40" s="62"/>
      <c r="CJ40" s="62"/>
      <c r="CK40" s="62"/>
      <c r="CL40" s="62"/>
      <c r="CM40" s="62"/>
      <c r="CN40" s="63"/>
      <c r="CO40" s="62"/>
      <c r="CP40" s="62"/>
      <c r="CQ40" s="64" t="s">
        <v>39</v>
      </c>
      <c r="CR40" s="65" t="s">
        <v>47</v>
      </c>
      <c r="CS40" s="64" t="s">
        <v>1344</v>
      </c>
      <c r="CT40" s="64" t="s">
        <v>120</v>
      </c>
      <c r="CU40" s="64" t="s">
        <v>109</v>
      </c>
      <c r="CV40" s="64" t="s">
        <v>86</v>
      </c>
      <c r="CW40" s="64"/>
      <c r="CX40" s="64"/>
      <c r="CY40" s="66">
        <f>[1]Duration!EE39</f>
        <v>6.833333333333333</v>
      </c>
    </row>
    <row r="41" spans="1:103" hidden="1" x14ac:dyDescent="0.3">
      <c r="A41" s="43">
        <v>39</v>
      </c>
      <c r="B41" s="72" t="s">
        <v>1632</v>
      </c>
      <c r="C41" s="44" t="s">
        <v>97</v>
      </c>
      <c r="D41" s="44">
        <v>2018</v>
      </c>
      <c r="E41" s="45" t="s">
        <v>31</v>
      </c>
      <c r="F41" s="45" t="s">
        <v>104</v>
      </c>
      <c r="G41" s="45" t="s">
        <v>1804</v>
      </c>
      <c r="H41" s="45" t="s">
        <v>116</v>
      </c>
      <c r="I41" s="45" t="s">
        <v>38</v>
      </c>
      <c r="J41" s="68" t="s">
        <v>44</v>
      </c>
      <c r="K41" s="68" t="s">
        <v>75</v>
      </c>
      <c r="L41" s="68" t="s">
        <v>42</v>
      </c>
      <c r="M41" s="68" t="s">
        <v>42</v>
      </c>
      <c r="N41" s="68" t="s">
        <v>42</v>
      </c>
      <c r="O41" s="68" t="s">
        <v>42</v>
      </c>
      <c r="P41" s="47" t="s">
        <v>686</v>
      </c>
      <c r="Q41" s="47" t="s">
        <v>98</v>
      </c>
      <c r="R41" s="49">
        <v>47</v>
      </c>
      <c r="S41" s="49"/>
      <c r="T41" s="50">
        <v>3.4</v>
      </c>
      <c r="U41" s="50">
        <v>1.542</v>
      </c>
      <c r="V41" s="50"/>
      <c r="W41" s="50"/>
      <c r="X41" s="50">
        <v>7.4</v>
      </c>
      <c r="Y41" s="51" t="s">
        <v>1348</v>
      </c>
      <c r="Z41" s="51">
        <v>1</v>
      </c>
      <c r="AA41" s="69">
        <v>4140</v>
      </c>
      <c r="AB41" s="52">
        <v>2.4371980676328504</v>
      </c>
      <c r="AC41" s="69">
        <v>10090</v>
      </c>
      <c r="AD41" s="51"/>
      <c r="AE41" s="51"/>
      <c r="AF41" s="51"/>
      <c r="AG41" s="53">
        <v>183</v>
      </c>
      <c r="AH41" s="54">
        <v>1250</v>
      </c>
      <c r="AI41" s="54">
        <v>143.25</v>
      </c>
      <c r="AJ41" s="53" t="s">
        <v>172</v>
      </c>
      <c r="AK41" s="53">
        <v>573</v>
      </c>
      <c r="AL41" s="53">
        <v>0.25</v>
      </c>
      <c r="AM41" s="53" t="s">
        <v>80</v>
      </c>
      <c r="AN41" s="55"/>
      <c r="AO41" s="56"/>
      <c r="AP41" s="56"/>
      <c r="AQ41" s="51" t="s">
        <v>106</v>
      </c>
      <c r="AR41" s="51" t="s">
        <v>107</v>
      </c>
      <c r="AS41" s="51"/>
      <c r="AT41" s="51"/>
      <c r="AU41" s="51"/>
      <c r="AV41" s="51"/>
      <c r="AW41" s="57" t="s">
        <v>38</v>
      </c>
      <c r="AX41" s="57" t="s">
        <v>36</v>
      </c>
      <c r="AY41" s="57" t="s">
        <v>2012</v>
      </c>
      <c r="AZ41" s="57" t="s">
        <v>124</v>
      </c>
      <c r="BA41" s="57"/>
      <c r="BB41" s="58">
        <v>0.32374999999999998</v>
      </c>
      <c r="BC41" s="58">
        <v>0.17625000000000002</v>
      </c>
      <c r="BD41" s="59"/>
      <c r="BE41" s="59"/>
      <c r="BF41" s="58"/>
      <c r="BG41" s="59"/>
      <c r="BH41" s="61"/>
      <c r="BI41" s="61"/>
      <c r="BL41" s="61"/>
      <c r="BM41" s="59"/>
      <c r="BN41" s="58"/>
      <c r="BO41" s="58"/>
      <c r="BQ41" s="58"/>
      <c r="BR41" s="59"/>
      <c r="BS41" s="58"/>
      <c r="BT41" s="58"/>
      <c r="BV41" s="58"/>
      <c r="BW41" s="59"/>
      <c r="BX41" s="58"/>
      <c r="BY41" s="58"/>
      <c r="BZ41" s="58"/>
      <c r="CA41" s="59"/>
      <c r="CB41" s="58"/>
      <c r="CC41" s="58"/>
      <c r="CD41" s="58"/>
      <c r="CE41" s="58"/>
      <c r="CF41" s="59"/>
      <c r="CG41" s="62"/>
      <c r="CH41" s="62"/>
      <c r="CI41" s="62"/>
      <c r="CJ41" s="62"/>
      <c r="CK41" s="62"/>
      <c r="CL41" s="62"/>
      <c r="CM41" s="62"/>
      <c r="CN41" s="63"/>
      <c r="CO41" s="62"/>
      <c r="CP41" s="62"/>
      <c r="CQ41" s="64" t="s">
        <v>39</v>
      </c>
      <c r="CR41" s="65" t="s">
        <v>47</v>
      </c>
      <c r="CS41" s="64" t="s">
        <v>1344</v>
      </c>
      <c r="CT41" s="64" t="s">
        <v>120</v>
      </c>
      <c r="CU41" s="64" t="s">
        <v>109</v>
      </c>
      <c r="CV41" s="64" t="s">
        <v>86</v>
      </c>
      <c r="CW41" s="64"/>
      <c r="CX41" s="64"/>
      <c r="CY41" s="66">
        <f>[1]Duration!EE40</f>
        <v>5.96875</v>
      </c>
    </row>
    <row r="42" spans="1:103" hidden="1" x14ac:dyDescent="0.3">
      <c r="A42" s="43">
        <v>40</v>
      </c>
      <c r="B42" s="72" t="s">
        <v>1632</v>
      </c>
      <c r="C42" s="44" t="s">
        <v>97</v>
      </c>
      <c r="D42" s="44">
        <v>2018</v>
      </c>
      <c r="E42" s="45" t="s">
        <v>31</v>
      </c>
      <c r="F42" s="45" t="s">
        <v>104</v>
      </c>
      <c r="G42" s="45" t="s">
        <v>1804</v>
      </c>
      <c r="H42" s="45" t="s">
        <v>116</v>
      </c>
      <c r="I42" s="45" t="s">
        <v>38</v>
      </c>
      <c r="J42" s="68" t="s">
        <v>122</v>
      </c>
      <c r="K42" s="68" t="s">
        <v>100</v>
      </c>
      <c r="L42" s="68" t="s">
        <v>42</v>
      </c>
      <c r="M42" s="68" t="s">
        <v>39</v>
      </c>
      <c r="N42" s="68" t="s">
        <v>42</v>
      </c>
      <c r="O42" s="68" t="s">
        <v>42</v>
      </c>
      <c r="P42" s="47" t="s">
        <v>686</v>
      </c>
      <c r="Q42" s="47" t="s">
        <v>98</v>
      </c>
      <c r="R42" s="49">
        <v>47</v>
      </c>
      <c r="S42" s="49"/>
      <c r="T42" s="50">
        <v>3.4</v>
      </c>
      <c r="U42" s="50">
        <v>1.542</v>
      </c>
      <c r="V42" s="50"/>
      <c r="W42" s="50"/>
      <c r="X42" s="50">
        <v>7.4</v>
      </c>
      <c r="Y42" s="51" t="s">
        <v>1348</v>
      </c>
      <c r="Z42" s="51">
        <v>1</v>
      </c>
      <c r="AA42" s="69">
        <v>4140</v>
      </c>
      <c r="AB42" s="52">
        <v>2.4371980676328504</v>
      </c>
      <c r="AC42" s="69">
        <v>10090</v>
      </c>
      <c r="AD42" s="51"/>
      <c r="AE42" s="51"/>
      <c r="AF42" s="51"/>
      <c r="AG42" s="53">
        <v>183</v>
      </c>
      <c r="AH42" s="54">
        <v>1250</v>
      </c>
      <c r="AI42" s="54">
        <v>428</v>
      </c>
      <c r="AJ42" s="53" t="s">
        <v>172</v>
      </c>
      <c r="AK42" s="53">
        <v>1712</v>
      </c>
      <c r="AL42" s="53">
        <v>0.25</v>
      </c>
      <c r="AM42" s="53" t="s">
        <v>99</v>
      </c>
      <c r="AN42" s="55"/>
      <c r="AO42" s="56"/>
      <c r="AP42" s="56"/>
      <c r="AQ42" s="51" t="s">
        <v>106</v>
      </c>
      <c r="AR42" s="51" t="s">
        <v>107</v>
      </c>
      <c r="AS42" s="51"/>
      <c r="AT42" s="51"/>
      <c r="AU42" s="51"/>
      <c r="AV42" s="51"/>
      <c r="AW42" s="57" t="s">
        <v>38</v>
      </c>
      <c r="AX42" s="57" t="s">
        <v>36</v>
      </c>
      <c r="AY42" s="57" t="s">
        <v>2012</v>
      </c>
      <c r="AZ42" s="57" t="s">
        <v>124</v>
      </c>
      <c r="BA42" s="57"/>
      <c r="BB42" s="58">
        <v>0.44</v>
      </c>
      <c r="BC42" s="58"/>
      <c r="BD42" s="59">
        <v>0.42</v>
      </c>
      <c r="BE42" s="59"/>
      <c r="BF42" s="58"/>
      <c r="BG42" s="59"/>
      <c r="BH42" s="61"/>
      <c r="BI42" s="61"/>
      <c r="BL42" s="61"/>
      <c r="BM42" s="59"/>
      <c r="BN42" s="58"/>
      <c r="BO42" s="58"/>
      <c r="BQ42" s="58"/>
      <c r="BR42" s="59"/>
      <c r="BS42" s="58"/>
      <c r="BT42" s="58"/>
      <c r="BV42" s="58"/>
      <c r="BW42" s="59"/>
      <c r="BX42" s="58"/>
      <c r="BY42" s="58"/>
      <c r="BZ42" s="58"/>
      <c r="CA42" s="59"/>
      <c r="CB42" s="58"/>
      <c r="CC42" s="58"/>
      <c r="CD42" s="58"/>
      <c r="CE42" s="58"/>
      <c r="CF42" s="59"/>
      <c r="CG42" s="62" t="s">
        <v>1616</v>
      </c>
      <c r="CH42" s="62" t="s">
        <v>121</v>
      </c>
      <c r="CI42" s="62"/>
      <c r="CJ42" s="62"/>
      <c r="CK42" s="62"/>
      <c r="CL42" s="62"/>
      <c r="CM42" s="73"/>
      <c r="CN42" s="63"/>
      <c r="CO42" s="62"/>
      <c r="CP42" s="62"/>
      <c r="CQ42" s="64" t="s">
        <v>39</v>
      </c>
      <c r="CR42" s="65" t="s">
        <v>47</v>
      </c>
      <c r="CS42" s="64" t="s">
        <v>1344</v>
      </c>
      <c r="CT42" s="64" t="s">
        <v>120</v>
      </c>
      <c r="CU42" s="64" t="s">
        <v>109</v>
      </c>
      <c r="CV42" s="64" t="s">
        <v>86</v>
      </c>
      <c r="CW42" s="64"/>
      <c r="CX42" s="64"/>
      <c r="CY42" s="66">
        <f>[1]Duration!EE41</f>
        <v>17.833333333333332</v>
      </c>
    </row>
    <row r="43" spans="1:103" hidden="1" x14ac:dyDescent="0.3">
      <c r="A43" s="43">
        <v>41</v>
      </c>
      <c r="B43" s="72" t="s">
        <v>1632</v>
      </c>
      <c r="C43" s="44" t="s">
        <v>97</v>
      </c>
      <c r="D43" s="44">
        <v>2018</v>
      </c>
      <c r="E43" s="45" t="s">
        <v>31</v>
      </c>
      <c r="F43" s="45" t="s">
        <v>126</v>
      </c>
      <c r="G43" s="45" t="s">
        <v>1804</v>
      </c>
      <c r="H43" s="45" t="s">
        <v>116</v>
      </c>
      <c r="I43" s="45" t="s">
        <v>38</v>
      </c>
      <c r="J43" s="68" t="s">
        <v>44</v>
      </c>
      <c r="K43" s="68" t="s">
        <v>91</v>
      </c>
      <c r="L43" s="68" t="s">
        <v>42</v>
      </c>
      <c r="M43" s="68" t="s">
        <v>42</v>
      </c>
      <c r="N43" s="68" t="s">
        <v>42</v>
      </c>
      <c r="O43" s="68" t="s">
        <v>42</v>
      </c>
      <c r="P43" s="47" t="s">
        <v>686</v>
      </c>
      <c r="Q43" s="47" t="s">
        <v>125</v>
      </c>
      <c r="R43" s="49">
        <v>39</v>
      </c>
      <c r="S43" s="49"/>
      <c r="T43" s="50">
        <v>3.2</v>
      </c>
      <c r="U43" s="50">
        <v>3.12</v>
      </c>
      <c r="V43" s="50"/>
      <c r="W43" s="50"/>
      <c r="X43" s="50">
        <v>7.9</v>
      </c>
      <c r="Y43" s="51" t="s">
        <v>111</v>
      </c>
      <c r="Z43" s="51">
        <v>1</v>
      </c>
      <c r="AA43" s="69">
        <v>707</v>
      </c>
      <c r="AB43" s="52">
        <v>3.68</v>
      </c>
      <c r="AC43" s="69">
        <v>2600</v>
      </c>
      <c r="AD43" s="51"/>
      <c r="AE43" s="51"/>
      <c r="AF43" s="51"/>
      <c r="AG43" s="53">
        <v>183</v>
      </c>
      <c r="AH43" s="54">
        <v>980</v>
      </c>
      <c r="AI43" s="54">
        <v>3.75</v>
      </c>
      <c r="AJ43" s="53" t="s">
        <v>172</v>
      </c>
      <c r="AK43" s="53">
        <v>15</v>
      </c>
      <c r="AL43" s="53">
        <v>0.25</v>
      </c>
      <c r="AM43" s="53" t="s">
        <v>96</v>
      </c>
      <c r="AN43" s="55"/>
      <c r="AO43" s="56"/>
      <c r="AP43" s="56"/>
      <c r="AQ43" s="51" t="s">
        <v>106</v>
      </c>
      <c r="AR43" s="51"/>
      <c r="AS43" s="51"/>
      <c r="AT43" s="51"/>
      <c r="AU43" s="51"/>
      <c r="AV43" s="51"/>
      <c r="AW43" s="57" t="s">
        <v>38</v>
      </c>
      <c r="AX43" s="57" t="s">
        <v>36</v>
      </c>
      <c r="AY43" s="57" t="s">
        <v>42</v>
      </c>
      <c r="AZ43" s="57" t="s">
        <v>36</v>
      </c>
      <c r="BA43" s="57" t="s">
        <v>36</v>
      </c>
      <c r="BB43" s="58"/>
      <c r="BC43" s="58"/>
      <c r="BD43" s="59"/>
      <c r="BE43" s="59"/>
      <c r="BF43" s="58"/>
      <c r="BG43" s="59"/>
      <c r="BH43" s="61"/>
      <c r="BI43" s="61"/>
      <c r="BL43" s="61"/>
      <c r="BM43" s="59"/>
      <c r="BN43" s="58"/>
      <c r="BO43" s="58"/>
      <c r="BQ43" s="58"/>
      <c r="BR43" s="59"/>
      <c r="BS43" s="58"/>
      <c r="BT43" s="58"/>
      <c r="BV43" s="58"/>
      <c r="BW43" s="59"/>
      <c r="BX43" s="58"/>
      <c r="BY43" s="58"/>
      <c r="BZ43" s="58"/>
      <c r="CA43" s="59"/>
      <c r="CB43" s="58"/>
      <c r="CC43" s="58"/>
      <c r="CD43" s="58"/>
      <c r="CE43" s="58"/>
      <c r="CF43" s="59"/>
      <c r="CG43" s="62"/>
      <c r="CH43" s="62"/>
      <c r="CI43" s="62"/>
      <c r="CJ43" s="62"/>
      <c r="CK43" s="62"/>
      <c r="CL43" s="62"/>
      <c r="CM43" s="62"/>
      <c r="CN43" s="63"/>
      <c r="CO43" s="62"/>
      <c r="CP43" s="62"/>
      <c r="CQ43" s="64" t="s">
        <v>39</v>
      </c>
      <c r="CR43" s="65" t="s">
        <v>47</v>
      </c>
      <c r="CS43" s="64" t="s">
        <v>1344</v>
      </c>
      <c r="CT43" s="64" t="s">
        <v>127</v>
      </c>
      <c r="CU43" s="64" t="s">
        <v>109</v>
      </c>
      <c r="CV43" s="64" t="s">
        <v>86</v>
      </c>
      <c r="CW43" s="64"/>
      <c r="CX43" s="64"/>
      <c r="CY43" s="66">
        <f>[1]Duration!EE42</f>
        <v>0.15625</v>
      </c>
    </row>
    <row r="44" spans="1:103" hidden="1" x14ac:dyDescent="0.3">
      <c r="A44" s="43">
        <v>42</v>
      </c>
      <c r="B44" s="72" t="s">
        <v>1632</v>
      </c>
      <c r="C44" s="44" t="s">
        <v>97</v>
      </c>
      <c r="D44" s="44">
        <v>2018</v>
      </c>
      <c r="E44" s="45" t="s">
        <v>31</v>
      </c>
      <c r="F44" s="45" t="s">
        <v>126</v>
      </c>
      <c r="G44" s="45" t="s">
        <v>1804</v>
      </c>
      <c r="H44" s="45" t="s">
        <v>116</v>
      </c>
      <c r="I44" s="45" t="s">
        <v>38</v>
      </c>
      <c r="J44" s="68" t="s">
        <v>44</v>
      </c>
      <c r="K44" s="68" t="s">
        <v>75</v>
      </c>
      <c r="L44" s="68" t="s">
        <v>42</v>
      </c>
      <c r="M44" s="68" t="s">
        <v>42</v>
      </c>
      <c r="N44" s="68" t="s">
        <v>42</v>
      </c>
      <c r="O44" s="68" t="s">
        <v>42</v>
      </c>
      <c r="P44" s="47" t="s">
        <v>686</v>
      </c>
      <c r="Q44" s="47" t="s">
        <v>125</v>
      </c>
      <c r="R44" s="49">
        <v>39</v>
      </c>
      <c r="S44" s="49"/>
      <c r="T44" s="50">
        <v>3.2</v>
      </c>
      <c r="U44" s="50">
        <v>3.12</v>
      </c>
      <c r="V44" s="50"/>
      <c r="W44" s="50"/>
      <c r="X44" s="50">
        <v>7.9</v>
      </c>
      <c r="Y44" s="51" t="s">
        <v>111</v>
      </c>
      <c r="Z44" s="51">
        <v>1</v>
      </c>
      <c r="AA44" s="69">
        <v>707</v>
      </c>
      <c r="AB44" s="52">
        <v>3.68</v>
      </c>
      <c r="AC44" s="69">
        <v>2600</v>
      </c>
      <c r="AD44" s="51"/>
      <c r="AE44" s="51"/>
      <c r="AF44" s="51"/>
      <c r="AG44" s="53">
        <v>183</v>
      </c>
      <c r="AH44" s="54">
        <v>980</v>
      </c>
      <c r="AI44" s="54">
        <v>18.25</v>
      </c>
      <c r="AJ44" s="53" t="s">
        <v>172</v>
      </c>
      <c r="AK44" s="53">
        <v>73</v>
      </c>
      <c r="AL44" s="53">
        <v>0.25</v>
      </c>
      <c r="AM44" s="53" t="s">
        <v>74</v>
      </c>
      <c r="AN44" s="55"/>
      <c r="AO44" s="56"/>
      <c r="AP44" s="56"/>
      <c r="AQ44" s="51" t="s">
        <v>106</v>
      </c>
      <c r="AR44" s="51" t="s">
        <v>107</v>
      </c>
      <c r="AS44" s="51"/>
      <c r="AT44" s="51"/>
      <c r="AU44" s="51"/>
      <c r="AV44" s="51"/>
      <c r="AW44" s="57" t="s">
        <v>38</v>
      </c>
      <c r="AX44" s="57" t="s">
        <v>36</v>
      </c>
      <c r="AY44" s="57" t="s">
        <v>42</v>
      </c>
      <c r="AZ44" s="57" t="s">
        <v>36</v>
      </c>
      <c r="BA44" s="57" t="s">
        <v>36</v>
      </c>
      <c r="BB44" s="58">
        <v>0.69791666666666663</v>
      </c>
      <c r="BC44" s="58">
        <v>0.29666666666666669</v>
      </c>
      <c r="BD44" s="59"/>
      <c r="BE44" s="59"/>
      <c r="BF44" s="58"/>
      <c r="BG44" s="59"/>
      <c r="BH44" s="61"/>
      <c r="BI44" s="61"/>
      <c r="BL44" s="61"/>
      <c r="BM44" s="59"/>
      <c r="BN44" s="58"/>
      <c r="BO44" s="58"/>
      <c r="BQ44" s="58"/>
      <c r="BR44" s="59"/>
      <c r="BS44" s="58"/>
      <c r="BT44" s="58"/>
      <c r="BV44" s="58"/>
      <c r="BW44" s="59"/>
      <c r="BX44" s="58"/>
      <c r="BY44" s="58"/>
      <c r="BZ44" s="58"/>
      <c r="CA44" s="59"/>
      <c r="CB44" s="58"/>
      <c r="CC44" s="58"/>
      <c r="CD44" s="58"/>
      <c r="CE44" s="58"/>
      <c r="CF44" s="59"/>
      <c r="CG44" s="62"/>
      <c r="CH44" s="62"/>
      <c r="CI44" s="62"/>
      <c r="CJ44" s="62"/>
      <c r="CK44" s="62"/>
      <c r="CL44" s="62"/>
      <c r="CM44" s="62"/>
      <c r="CN44" s="63"/>
      <c r="CO44" s="62"/>
      <c r="CP44" s="62"/>
      <c r="CQ44" s="64" t="s">
        <v>39</v>
      </c>
      <c r="CR44" s="65" t="s">
        <v>47</v>
      </c>
      <c r="CS44" s="64" t="s">
        <v>1344</v>
      </c>
      <c r="CT44" s="64" t="s">
        <v>127</v>
      </c>
      <c r="CU44" s="64" t="s">
        <v>109</v>
      </c>
      <c r="CV44" s="64" t="s">
        <v>86</v>
      </c>
      <c r="CW44" s="64"/>
      <c r="CX44" s="64"/>
      <c r="CY44" s="66">
        <f>[1]Duration!EE43</f>
        <v>0.76041666666666663</v>
      </c>
    </row>
    <row r="45" spans="1:103" hidden="1" x14ac:dyDescent="0.3">
      <c r="A45" s="43">
        <v>43</v>
      </c>
      <c r="B45" s="72" t="s">
        <v>1632</v>
      </c>
      <c r="C45" s="44" t="s">
        <v>97</v>
      </c>
      <c r="D45" s="44">
        <v>2018</v>
      </c>
      <c r="E45" s="45" t="s">
        <v>31</v>
      </c>
      <c r="F45" s="45" t="s">
        <v>126</v>
      </c>
      <c r="G45" s="45" t="s">
        <v>1804</v>
      </c>
      <c r="H45" s="45" t="s">
        <v>116</v>
      </c>
      <c r="I45" s="45" t="s">
        <v>38</v>
      </c>
      <c r="J45" s="68" t="s">
        <v>44</v>
      </c>
      <c r="K45" s="68" t="s">
        <v>53</v>
      </c>
      <c r="L45" s="68" t="s">
        <v>42</v>
      </c>
      <c r="M45" s="68" t="s">
        <v>42</v>
      </c>
      <c r="N45" s="68" t="s">
        <v>42</v>
      </c>
      <c r="O45" s="68" t="s">
        <v>42</v>
      </c>
      <c r="P45" s="47" t="s">
        <v>686</v>
      </c>
      <c r="Q45" s="47" t="s">
        <v>125</v>
      </c>
      <c r="R45" s="49">
        <v>39</v>
      </c>
      <c r="S45" s="49"/>
      <c r="T45" s="50">
        <v>3.2</v>
      </c>
      <c r="U45" s="50">
        <v>3.12</v>
      </c>
      <c r="V45" s="50"/>
      <c r="W45" s="50"/>
      <c r="X45" s="50">
        <v>7.9</v>
      </c>
      <c r="Y45" s="51" t="s">
        <v>111</v>
      </c>
      <c r="Z45" s="51">
        <v>1</v>
      </c>
      <c r="AA45" s="69">
        <v>707</v>
      </c>
      <c r="AB45" s="52">
        <v>3.68</v>
      </c>
      <c r="AC45" s="69">
        <v>2600</v>
      </c>
      <c r="AD45" s="51"/>
      <c r="AE45" s="51"/>
      <c r="AF45" s="51"/>
      <c r="AG45" s="53">
        <v>183</v>
      </c>
      <c r="AH45" s="54">
        <v>980</v>
      </c>
      <c r="AI45" s="54">
        <v>171</v>
      </c>
      <c r="AJ45" s="53" t="s">
        <v>172</v>
      </c>
      <c r="AK45" s="53">
        <v>684</v>
      </c>
      <c r="AL45" s="53">
        <v>0.25</v>
      </c>
      <c r="AM45" s="53" t="s">
        <v>52</v>
      </c>
      <c r="AN45" s="55"/>
      <c r="AO45" s="56"/>
      <c r="AP45" s="56"/>
      <c r="AQ45" s="51" t="s">
        <v>106</v>
      </c>
      <c r="AR45" s="51" t="s">
        <v>107</v>
      </c>
      <c r="AS45" s="51"/>
      <c r="AT45" s="51"/>
      <c r="AU45" s="51"/>
      <c r="AV45" s="51"/>
      <c r="AW45" s="57" t="s">
        <v>38</v>
      </c>
      <c r="AX45" s="57" t="s">
        <v>36</v>
      </c>
      <c r="AY45" s="57" t="s">
        <v>42</v>
      </c>
      <c r="AZ45" s="57" t="s">
        <v>36</v>
      </c>
      <c r="BA45" s="57" t="s">
        <v>36</v>
      </c>
      <c r="BB45" s="58">
        <v>1.0129166666666667</v>
      </c>
      <c r="BC45" s="58">
        <v>0.5195833333333334</v>
      </c>
      <c r="BD45" s="59"/>
      <c r="BE45" s="59"/>
      <c r="BF45" s="58"/>
      <c r="BG45" s="59"/>
      <c r="BH45" s="61"/>
      <c r="BI45" s="61"/>
      <c r="BL45" s="61"/>
      <c r="BM45" s="59"/>
      <c r="BN45" s="58"/>
      <c r="BO45" s="58"/>
      <c r="BQ45" s="58"/>
      <c r="BR45" s="59"/>
      <c r="BS45" s="58"/>
      <c r="BT45" s="58"/>
      <c r="BV45" s="58"/>
      <c r="BW45" s="59"/>
      <c r="BX45" s="58"/>
      <c r="BY45" s="58"/>
      <c r="BZ45" s="58"/>
      <c r="CA45" s="59"/>
      <c r="CB45" s="58"/>
      <c r="CC45" s="58"/>
      <c r="CD45" s="58"/>
      <c r="CE45" s="58"/>
      <c r="CF45" s="59"/>
      <c r="CG45" s="62"/>
      <c r="CH45" s="62"/>
      <c r="CI45" s="62"/>
      <c r="CJ45" s="62"/>
      <c r="CK45" s="62"/>
      <c r="CL45" s="62"/>
      <c r="CM45" s="62"/>
      <c r="CN45" s="63"/>
      <c r="CO45" s="62"/>
      <c r="CP45" s="62"/>
      <c r="CQ45" s="64" t="s">
        <v>39</v>
      </c>
      <c r="CR45" s="65" t="s">
        <v>47</v>
      </c>
      <c r="CS45" s="64" t="s">
        <v>1344</v>
      </c>
      <c r="CT45" s="64" t="s">
        <v>127</v>
      </c>
      <c r="CU45" s="64" t="s">
        <v>109</v>
      </c>
      <c r="CV45" s="64" t="s">
        <v>86</v>
      </c>
      <c r="CW45" s="64"/>
      <c r="CX45" s="64"/>
      <c r="CY45" s="66">
        <f>[1]Duration!EE44</f>
        <v>7.125</v>
      </c>
    </row>
    <row r="46" spans="1:103" hidden="1" x14ac:dyDescent="0.3">
      <c r="A46" s="43">
        <v>44</v>
      </c>
      <c r="B46" s="72" t="s">
        <v>1632</v>
      </c>
      <c r="C46" s="44" t="s">
        <v>97</v>
      </c>
      <c r="D46" s="44">
        <v>2018</v>
      </c>
      <c r="E46" s="45" t="s">
        <v>31</v>
      </c>
      <c r="F46" s="45" t="s">
        <v>126</v>
      </c>
      <c r="G46" s="45" t="s">
        <v>1804</v>
      </c>
      <c r="H46" s="45" t="s">
        <v>116</v>
      </c>
      <c r="I46" s="45" t="s">
        <v>38</v>
      </c>
      <c r="J46" s="68" t="s">
        <v>44</v>
      </c>
      <c r="K46" s="68" t="s">
        <v>75</v>
      </c>
      <c r="L46" s="68" t="s">
        <v>42</v>
      </c>
      <c r="M46" s="68" t="s">
        <v>42</v>
      </c>
      <c r="N46" s="68" t="s">
        <v>42</v>
      </c>
      <c r="O46" s="68" t="s">
        <v>42</v>
      </c>
      <c r="P46" s="47" t="s">
        <v>686</v>
      </c>
      <c r="Q46" s="47" t="s">
        <v>125</v>
      </c>
      <c r="R46" s="49">
        <v>39</v>
      </c>
      <c r="S46" s="49"/>
      <c r="T46" s="50">
        <v>3.2</v>
      </c>
      <c r="U46" s="50">
        <v>3.12</v>
      </c>
      <c r="V46" s="50"/>
      <c r="W46" s="50"/>
      <c r="X46" s="50">
        <v>7.9</v>
      </c>
      <c r="Y46" s="51" t="s">
        <v>111</v>
      </c>
      <c r="Z46" s="51">
        <v>1</v>
      </c>
      <c r="AA46" s="69">
        <v>707</v>
      </c>
      <c r="AB46" s="52">
        <v>3.68</v>
      </c>
      <c r="AC46" s="69">
        <v>2600</v>
      </c>
      <c r="AD46" s="51"/>
      <c r="AE46" s="51"/>
      <c r="AF46" s="51"/>
      <c r="AG46" s="53">
        <v>183</v>
      </c>
      <c r="AH46" s="54">
        <v>980</v>
      </c>
      <c r="AI46" s="54">
        <v>219.25</v>
      </c>
      <c r="AJ46" s="53" t="s">
        <v>172</v>
      </c>
      <c r="AK46" s="53">
        <v>877</v>
      </c>
      <c r="AL46" s="53">
        <v>0.25</v>
      </c>
      <c r="AM46" s="53" t="s">
        <v>80</v>
      </c>
      <c r="AN46" s="55"/>
      <c r="AO46" s="56"/>
      <c r="AP46" s="56"/>
      <c r="AQ46" s="51" t="s">
        <v>106</v>
      </c>
      <c r="AR46" s="51" t="s">
        <v>107</v>
      </c>
      <c r="AS46" s="51"/>
      <c r="AT46" s="51"/>
      <c r="AU46" s="51"/>
      <c r="AV46" s="51"/>
      <c r="AW46" s="57" t="s">
        <v>38</v>
      </c>
      <c r="AX46" s="57" t="s">
        <v>36</v>
      </c>
      <c r="AY46" s="57" t="s">
        <v>42</v>
      </c>
      <c r="AZ46" s="57" t="s">
        <v>36</v>
      </c>
      <c r="BA46" s="57" t="s">
        <v>36</v>
      </c>
      <c r="BB46" s="58">
        <v>0.82166666666666666</v>
      </c>
      <c r="BC46" s="58">
        <v>0.2525</v>
      </c>
      <c r="BD46" s="59"/>
      <c r="BE46" s="59"/>
      <c r="BF46" s="58"/>
      <c r="BG46" s="59"/>
      <c r="BH46" s="61"/>
      <c r="BI46" s="61"/>
      <c r="BL46" s="61"/>
      <c r="BM46" s="59"/>
      <c r="BN46" s="58"/>
      <c r="BO46" s="58"/>
      <c r="BQ46" s="58"/>
      <c r="BR46" s="59"/>
      <c r="BS46" s="58"/>
      <c r="BT46" s="58"/>
      <c r="BV46" s="58"/>
      <c r="BW46" s="59"/>
      <c r="BX46" s="58"/>
      <c r="BY46" s="58"/>
      <c r="BZ46" s="58"/>
      <c r="CA46" s="59"/>
      <c r="CB46" s="58"/>
      <c r="CC46" s="58"/>
      <c r="CD46" s="58"/>
      <c r="CE46" s="58"/>
      <c r="CF46" s="59"/>
      <c r="CG46" s="62"/>
      <c r="CH46" s="62"/>
      <c r="CI46" s="62"/>
      <c r="CJ46" s="62"/>
      <c r="CK46" s="62"/>
      <c r="CL46" s="62"/>
      <c r="CM46" s="62"/>
      <c r="CN46" s="63"/>
      <c r="CO46" s="62"/>
      <c r="CP46" s="62"/>
      <c r="CQ46" s="64" t="s">
        <v>39</v>
      </c>
      <c r="CR46" s="65" t="s">
        <v>47</v>
      </c>
      <c r="CS46" s="64" t="s">
        <v>1344</v>
      </c>
      <c r="CT46" s="64" t="s">
        <v>127</v>
      </c>
      <c r="CU46" s="64" t="s">
        <v>109</v>
      </c>
      <c r="CV46" s="64" t="s">
        <v>86</v>
      </c>
      <c r="CW46" s="64"/>
      <c r="CX46" s="64"/>
      <c r="CY46" s="66">
        <f>[1]Duration!EE45</f>
        <v>9.1354166666666661</v>
      </c>
    </row>
    <row r="47" spans="1:103" hidden="1" x14ac:dyDescent="0.3">
      <c r="A47" s="43">
        <v>45</v>
      </c>
      <c r="B47" s="72" t="s">
        <v>1632</v>
      </c>
      <c r="C47" s="44" t="s">
        <v>97</v>
      </c>
      <c r="D47" s="44">
        <v>2018</v>
      </c>
      <c r="E47" s="45" t="s">
        <v>31</v>
      </c>
      <c r="F47" s="45" t="s">
        <v>126</v>
      </c>
      <c r="G47" s="45" t="s">
        <v>1804</v>
      </c>
      <c r="H47" s="45" t="s">
        <v>116</v>
      </c>
      <c r="I47" s="45" t="s">
        <v>38</v>
      </c>
      <c r="J47" s="68" t="s">
        <v>122</v>
      </c>
      <c r="K47" s="68" t="s">
        <v>100</v>
      </c>
      <c r="L47" s="68" t="s">
        <v>42</v>
      </c>
      <c r="M47" s="68" t="s">
        <v>39</v>
      </c>
      <c r="N47" s="68" t="s">
        <v>42</v>
      </c>
      <c r="O47" s="68" t="s">
        <v>42</v>
      </c>
      <c r="P47" s="47" t="s">
        <v>686</v>
      </c>
      <c r="Q47" s="47" t="s">
        <v>125</v>
      </c>
      <c r="R47" s="49">
        <v>39</v>
      </c>
      <c r="S47" s="49"/>
      <c r="T47" s="50">
        <v>3.2</v>
      </c>
      <c r="U47" s="50">
        <v>3.12</v>
      </c>
      <c r="V47" s="50"/>
      <c r="W47" s="50"/>
      <c r="X47" s="50">
        <v>7.9</v>
      </c>
      <c r="Y47" s="51" t="s">
        <v>111</v>
      </c>
      <c r="Z47" s="51">
        <v>1</v>
      </c>
      <c r="AA47" s="69">
        <v>707</v>
      </c>
      <c r="AB47" s="52">
        <v>3.68</v>
      </c>
      <c r="AC47" s="69">
        <v>2600</v>
      </c>
      <c r="AD47" s="51"/>
      <c r="AE47" s="51"/>
      <c r="AF47" s="51"/>
      <c r="AG47" s="53">
        <v>183</v>
      </c>
      <c r="AH47" s="54">
        <v>980</v>
      </c>
      <c r="AI47" s="54">
        <v>412.25</v>
      </c>
      <c r="AJ47" s="53" t="s">
        <v>172</v>
      </c>
      <c r="AK47" s="53">
        <v>1649</v>
      </c>
      <c r="AL47" s="53">
        <v>0.25</v>
      </c>
      <c r="AM47" s="53" t="s">
        <v>99</v>
      </c>
      <c r="AN47" s="55"/>
      <c r="AO47" s="56"/>
      <c r="AP47" s="56"/>
      <c r="AQ47" s="51" t="s">
        <v>106</v>
      </c>
      <c r="AR47" s="51" t="s">
        <v>107</v>
      </c>
      <c r="AS47" s="51"/>
      <c r="AT47" s="51"/>
      <c r="AU47" s="51"/>
      <c r="AV47" s="51"/>
      <c r="AW47" s="57" t="s">
        <v>38</v>
      </c>
      <c r="AX47" s="57" t="s">
        <v>36</v>
      </c>
      <c r="AY47" s="57" t="s">
        <v>42</v>
      </c>
      <c r="AZ47" s="57" t="s">
        <v>36</v>
      </c>
      <c r="BA47" s="57" t="s">
        <v>36</v>
      </c>
      <c r="BB47" s="58">
        <v>0.77</v>
      </c>
      <c r="BC47" s="58"/>
      <c r="BD47" s="59">
        <v>0.33</v>
      </c>
      <c r="BE47" s="59"/>
      <c r="BF47" s="58"/>
      <c r="BG47" s="59"/>
      <c r="BH47" s="61"/>
      <c r="BI47" s="61"/>
      <c r="BL47" s="61"/>
      <c r="BM47" s="59"/>
      <c r="BN47" s="58"/>
      <c r="BO47" s="58"/>
      <c r="BQ47" s="58"/>
      <c r="BR47" s="59"/>
      <c r="BS47" s="58"/>
      <c r="BT47" s="58"/>
      <c r="BV47" s="58"/>
      <c r="BW47" s="59"/>
      <c r="BX47" s="58"/>
      <c r="BY47" s="58"/>
      <c r="BZ47" s="58"/>
      <c r="CA47" s="59"/>
      <c r="CB47" s="58"/>
      <c r="CC47" s="58"/>
      <c r="CD47" s="58"/>
      <c r="CE47" s="58"/>
      <c r="CF47" s="59"/>
      <c r="CG47" s="62" t="s">
        <v>1616</v>
      </c>
      <c r="CH47" s="62" t="s">
        <v>121</v>
      </c>
      <c r="CI47" s="62"/>
      <c r="CJ47" s="62"/>
      <c r="CK47" s="62"/>
      <c r="CL47" s="62"/>
      <c r="CM47" s="73"/>
      <c r="CN47" s="63"/>
      <c r="CO47" s="62"/>
      <c r="CP47" s="62"/>
      <c r="CQ47" s="64" t="s">
        <v>39</v>
      </c>
      <c r="CR47" s="65" t="s">
        <v>47</v>
      </c>
      <c r="CS47" s="64" t="s">
        <v>1344</v>
      </c>
      <c r="CT47" s="64" t="s">
        <v>127</v>
      </c>
      <c r="CU47" s="64" t="s">
        <v>109</v>
      </c>
      <c r="CV47" s="64" t="s">
        <v>86</v>
      </c>
      <c r="CW47" s="64"/>
      <c r="CX47" s="64"/>
      <c r="CY47" s="66">
        <f>[1]Duration!EE46</f>
        <v>17.177083333333332</v>
      </c>
    </row>
    <row r="48" spans="1:103" hidden="1" x14ac:dyDescent="0.3">
      <c r="A48" s="43">
        <v>46</v>
      </c>
      <c r="B48" s="72" t="s">
        <v>1741</v>
      </c>
      <c r="C48" s="44" t="s">
        <v>129</v>
      </c>
      <c r="D48" s="44">
        <v>2007</v>
      </c>
      <c r="E48" s="45" t="s">
        <v>31</v>
      </c>
      <c r="F48" s="45" t="s">
        <v>1537</v>
      </c>
      <c r="G48" s="45" t="s">
        <v>1804</v>
      </c>
      <c r="H48" s="45" t="s">
        <v>116</v>
      </c>
      <c r="I48" s="45" t="s">
        <v>38</v>
      </c>
      <c r="J48" s="68" t="s">
        <v>44</v>
      </c>
      <c r="K48" s="68" t="s">
        <v>75</v>
      </c>
      <c r="L48" s="68" t="s">
        <v>39</v>
      </c>
      <c r="M48" s="68" t="s">
        <v>42</v>
      </c>
      <c r="N48" s="68" t="s">
        <v>42</v>
      </c>
      <c r="O48" s="68" t="s">
        <v>42</v>
      </c>
      <c r="P48" s="47" t="s">
        <v>130</v>
      </c>
      <c r="Q48" s="47" t="s">
        <v>1537</v>
      </c>
      <c r="R48" s="48">
        <v>106</v>
      </c>
      <c r="S48" s="49"/>
      <c r="T48" s="50">
        <v>3.9</v>
      </c>
      <c r="U48" s="50">
        <v>1.1000000000000001</v>
      </c>
      <c r="V48" s="50"/>
      <c r="W48" s="50"/>
      <c r="X48" s="50">
        <v>7.1</v>
      </c>
      <c r="Y48" s="51" t="s">
        <v>131</v>
      </c>
      <c r="Z48" s="51">
        <v>1</v>
      </c>
      <c r="AA48" s="69">
        <v>120</v>
      </c>
      <c r="AB48" s="52">
        <v>4</v>
      </c>
      <c r="AC48" s="69">
        <v>480</v>
      </c>
      <c r="AD48" s="51"/>
      <c r="AE48" s="51"/>
      <c r="AF48" s="52">
        <v>5.5</v>
      </c>
      <c r="AG48" s="53" t="s">
        <v>79</v>
      </c>
      <c r="AH48" s="54">
        <v>6</v>
      </c>
      <c r="AI48" s="54">
        <v>144</v>
      </c>
      <c r="AJ48" s="53" t="s">
        <v>2056</v>
      </c>
      <c r="AK48" s="53">
        <v>6</v>
      </c>
      <c r="AL48" s="53">
        <v>24</v>
      </c>
      <c r="AM48" s="53" t="s">
        <v>80</v>
      </c>
      <c r="AN48" s="55">
        <v>7</v>
      </c>
      <c r="AO48" s="56">
        <v>7.4999999999999997E-2</v>
      </c>
      <c r="AP48" s="56"/>
      <c r="AQ48" s="51" t="s">
        <v>43</v>
      </c>
      <c r="AR48" s="51" t="s">
        <v>132</v>
      </c>
      <c r="AS48" s="51"/>
      <c r="AT48" s="51"/>
      <c r="AU48" s="51"/>
      <c r="AV48" s="51"/>
      <c r="AW48" s="57" t="s">
        <v>38</v>
      </c>
      <c r="AX48" s="57" t="s">
        <v>36</v>
      </c>
      <c r="AY48" s="57"/>
      <c r="AZ48" s="57"/>
      <c r="BA48" s="57"/>
      <c r="BB48" s="58">
        <v>4.8749999999999995E-2</v>
      </c>
      <c r="BC48" s="58"/>
      <c r="BD48" s="59"/>
      <c r="BE48" s="59"/>
      <c r="BF48" s="58"/>
      <c r="BG48" s="59"/>
      <c r="BH48" s="61"/>
      <c r="BI48" s="61"/>
      <c r="BL48" s="61"/>
      <c r="BM48" s="59"/>
      <c r="BN48" s="58"/>
      <c r="BO48" s="58"/>
      <c r="BQ48" s="58"/>
      <c r="BR48" s="59"/>
      <c r="BS48" s="58"/>
      <c r="BT48" s="58"/>
      <c r="BV48" s="58"/>
      <c r="BW48" s="59"/>
      <c r="BX48" s="58"/>
      <c r="BY48" s="58"/>
      <c r="BZ48" s="58"/>
      <c r="CA48" s="59"/>
      <c r="CB48" s="58"/>
      <c r="CC48" s="58"/>
      <c r="CD48" s="58"/>
      <c r="CE48" s="58"/>
      <c r="CF48" s="59"/>
      <c r="CG48" s="62"/>
      <c r="CH48" s="62"/>
      <c r="CI48" s="62"/>
      <c r="CJ48" s="62"/>
      <c r="CK48" s="62"/>
      <c r="CL48" s="62"/>
      <c r="CM48" s="62"/>
      <c r="CN48" s="63"/>
      <c r="CO48" s="62" t="s">
        <v>1280</v>
      </c>
      <c r="CP48" s="62" t="s">
        <v>36</v>
      </c>
      <c r="CQ48" s="64" t="s">
        <v>39</v>
      </c>
      <c r="CR48" s="65" t="s">
        <v>47</v>
      </c>
      <c r="CS48" s="64" t="s">
        <v>1344</v>
      </c>
      <c r="CT48" s="64" t="s">
        <v>133</v>
      </c>
      <c r="CU48" s="64" t="s">
        <v>55</v>
      </c>
      <c r="CV48" s="64" t="s">
        <v>86</v>
      </c>
      <c r="CW48" s="64"/>
      <c r="CX48" s="64" t="s">
        <v>73</v>
      </c>
      <c r="CY48" s="66">
        <f>[1]Duration!EE47</f>
        <v>6</v>
      </c>
    </row>
    <row r="49" spans="1:103" hidden="1" x14ac:dyDescent="0.3">
      <c r="A49" s="43">
        <v>47</v>
      </c>
      <c r="B49" s="72" t="s">
        <v>1741</v>
      </c>
      <c r="C49" s="44" t="s">
        <v>129</v>
      </c>
      <c r="D49" s="44">
        <v>2007</v>
      </c>
      <c r="E49" s="45" t="s">
        <v>31</v>
      </c>
      <c r="F49" s="45" t="s">
        <v>1537</v>
      </c>
      <c r="G49" s="45" t="s">
        <v>1804</v>
      </c>
      <c r="H49" s="45" t="s">
        <v>116</v>
      </c>
      <c r="I49" s="45" t="s">
        <v>38</v>
      </c>
      <c r="J49" s="68" t="s">
        <v>44</v>
      </c>
      <c r="K49" s="68" t="s">
        <v>91</v>
      </c>
      <c r="L49" s="68" t="s">
        <v>39</v>
      </c>
      <c r="M49" s="68" t="s">
        <v>42</v>
      </c>
      <c r="N49" s="68" t="s">
        <v>42</v>
      </c>
      <c r="O49" s="68" t="s">
        <v>42</v>
      </c>
      <c r="P49" s="47" t="s">
        <v>130</v>
      </c>
      <c r="Q49" s="47" t="s">
        <v>1537</v>
      </c>
      <c r="R49" s="49">
        <v>96</v>
      </c>
      <c r="S49" s="49"/>
      <c r="T49" s="50">
        <v>3.7</v>
      </c>
      <c r="U49" s="50">
        <v>1.2</v>
      </c>
      <c r="V49" s="50"/>
      <c r="W49" s="50"/>
      <c r="X49" s="50">
        <v>7.6</v>
      </c>
      <c r="Y49" s="51" t="s">
        <v>131</v>
      </c>
      <c r="Z49" s="51">
        <v>1</v>
      </c>
      <c r="AA49" s="69">
        <v>120</v>
      </c>
      <c r="AB49" s="52">
        <v>4</v>
      </c>
      <c r="AC49" s="69">
        <v>480</v>
      </c>
      <c r="AD49" s="51"/>
      <c r="AE49" s="51"/>
      <c r="AF49" s="52">
        <v>4.7</v>
      </c>
      <c r="AG49" s="53" t="s">
        <v>79</v>
      </c>
      <c r="AH49" s="54">
        <v>6</v>
      </c>
      <c r="AI49" s="54">
        <v>144</v>
      </c>
      <c r="AJ49" s="53" t="s">
        <v>2056</v>
      </c>
      <c r="AK49" s="53">
        <v>6</v>
      </c>
      <c r="AL49" s="53">
        <v>24</v>
      </c>
      <c r="AM49" s="53" t="s">
        <v>96</v>
      </c>
      <c r="AN49" s="55">
        <v>3.5</v>
      </c>
      <c r="AO49" s="56">
        <v>7.4999999999999997E-2</v>
      </c>
      <c r="AP49" s="56"/>
      <c r="AQ49" s="51" t="s">
        <v>43</v>
      </c>
      <c r="AR49" s="51" t="s">
        <v>132</v>
      </c>
      <c r="AS49" s="51"/>
      <c r="AT49" s="51"/>
      <c r="AU49" s="51"/>
      <c r="AV49" s="51"/>
      <c r="AW49" s="57" t="s">
        <v>38</v>
      </c>
      <c r="AX49" s="57" t="s">
        <v>36</v>
      </c>
      <c r="AY49" s="57"/>
      <c r="AZ49" s="57"/>
      <c r="BA49" s="57"/>
      <c r="BB49" s="58">
        <v>4.0833333333333333E-2</v>
      </c>
      <c r="BC49" s="58"/>
      <c r="BD49" s="59"/>
      <c r="BE49" s="59"/>
      <c r="BF49" s="58"/>
      <c r="BG49" s="59"/>
      <c r="BH49" s="61"/>
      <c r="BI49" s="61"/>
      <c r="BL49" s="61"/>
      <c r="BM49" s="59"/>
      <c r="BN49" s="58"/>
      <c r="BO49" s="58"/>
      <c r="BQ49" s="58"/>
      <c r="BR49" s="59"/>
      <c r="BS49" s="58"/>
      <c r="BT49" s="58"/>
      <c r="BV49" s="58"/>
      <c r="BW49" s="59"/>
      <c r="BX49" s="58"/>
      <c r="BY49" s="58"/>
      <c r="BZ49" s="58"/>
      <c r="CA49" s="59"/>
      <c r="CB49" s="58"/>
      <c r="CC49" s="58"/>
      <c r="CD49" s="58"/>
      <c r="CE49" s="58"/>
      <c r="CF49" s="59"/>
      <c r="CG49" s="62"/>
      <c r="CH49" s="62"/>
      <c r="CI49" s="62"/>
      <c r="CJ49" s="62"/>
      <c r="CK49" s="62"/>
      <c r="CL49" s="62"/>
      <c r="CM49" s="62"/>
      <c r="CN49" s="63"/>
      <c r="CO49" s="62" t="s">
        <v>1280</v>
      </c>
      <c r="CP49" s="62" t="s">
        <v>36</v>
      </c>
      <c r="CQ49" s="64" t="s">
        <v>39</v>
      </c>
      <c r="CR49" s="65" t="s">
        <v>47</v>
      </c>
      <c r="CS49" s="64" t="s">
        <v>1344</v>
      </c>
      <c r="CT49" s="64" t="s">
        <v>133</v>
      </c>
      <c r="CU49" s="64" t="s">
        <v>55</v>
      </c>
      <c r="CV49" s="64" t="s">
        <v>86</v>
      </c>
      <c r="CW49" s="64"/>
      <c r="CX49" s="64" t="s">
        <v>73</v>
      </c>
      <c r="CY49" s="66">
        <f>[1]Duration!EE48</f>
        <v>6</v>
      </c>
    </row>
    <row r="50" spans="1:103" hidden="1" x14ac:dyDescent="0.3">
      <c r="A50" s="43">
        <v>48</v>
      </c>
      <c r="B50" s="72" t="s">
        <v>1741</v>
      </c>
      <c r="C50" s="44" t="s">
        <v>129</v>
      </c>
      <c r="D50" s="44">
        <v>2007</v>
      </c>
      <c r="E50" s="45" t="s">
        <v>31</v>
      </c>
      <c r="F50" s="45" t="s">
        <v>1537</v>
      </c>
      <c r="G50" s="45" t="s">
        <v>1804</v>
      </c>
      <c r="H50" s="45" t="s">
        <v>116</v>
      </c>
      <c r="I50" s="45" t="s">
        <v>38</v>
      </c>
      <c r="J50" s="68" t="s">
        <v>44</v>
      </c>
      <c r="K50" s="68" t="s">
        <v>75</v>
      </c>
      <c r="L50" s="68" t="s">
        <v>39</v>
      </c>
      <c r="M50" s="68" t="s">
        <v>42</v>
      </c>
      <c r="N50" s="68" t="s">
        <v>42</v>
      </c>
      <c r="O50" s="68" t="s">
        <v>42</v>
      </c>
      <c r="P50" s="47" t="s">
        <v>130</v>
      </c>
      <c r="Q50" s="47" t="s">
        <v>1537</v>
      </c>
      <c r="R50" s="49">
        <v>92</v>
      </c>
      <c r="S50" s="49"/>
      <c r="T50" s="50">
        <v>4.3</v>
      </c>
      <c r="U50" s="50">
        <v>1</v>
      </c>
      <c r="V50" s="50"/>
      <c r="W50" s="50"/>
      <c r="X50" s="50">
        <v>7.9</v>
      </c>
      <c r="Y50" s="51" t="s">
        <v>131</v>
      </c>
      <c r="Z50" s="51">
        <v>1</v>
      </c>
      <c r="AA50" s="69">
        <v>120</v>
      </c>
      <c r="AB50" s="52">
        <v>4</v>
      </c>
      <c r="AC50" s="69">
        <v>480</v>
      </c>
      <c r="AD50" s="51"/>
      <c r="AE50" s="51"/>
      <c r="AF50" s="52">
        <v>16.2</v>
      </c>
      <c r="AG50" s="53" t="s">
        <v>79</v>
      </c>
      <c r="AH50" s="54">
        <v>6</v>
      </c>
      <c r="AI50" s="54">
        <v>144</v>
      </c>
      <c r="AJ50" s="53" t="s">
        <v>2056</v>
      </c>
      <c r="AK50" s="53">
        <v>6</v>
      </c>
      <c r="AL50" s="53">
        <v>24</v>
      </c>
      <c r="AM50" s="53" t="s">
        <v>74</v>
      </c>
      <c r="AN50" s="55">
        <v>17.600000000000001</v>
      </c>
      <c r="AO50" s="56">
        <v>7.4999999999999997E-2</v>
      </c>
      <c r="AP50" s="56"/>
      <c r="AQ50" s="51" t="s">
        <v>43</v>
      </c>
      <c r="AR50" s="51" t="s">
        <v>132</v>
      </c>
      <c r="AS50" s="51"/>
      <c r="AT50" s="51"/>
      <c r="AU50" s="51"/>
      <c r="AV50" s="51"/>
      <c r="AW50" s="57" t="s">
        <v>38</v>
      </c>
      <c r="AX50" s="57" t="s">
        <v>36</v>
      </c>
      <c r="AY50" s="57"/>
      <c r="AZ50" s="57"/>
      <c r="BA50" s="57"/>
      <c r="BB50" s="58">
        <v>5.541666666666667E-2</v>
      </c>
      <c r="BC50" s="58"/>
      <c r="BD50" s="59"/>
      <c r="BE50" s="59"/>
      <c r="BF50" s="58"/>
      <c r="BG50" s="59"/>
      <c r="BH50" s="61"/>
      <c r="BI50" s="61"/>
      <c r="BL50" s="61"/>
      <c r="BM50" s="59"/>
      <c r="BN50" s="58"/>
      <c r="BO50" s="58"/>
      <c r="BQ50" s="58"/>
      <c r="BR50" s="59"/>
      <c r="BS50" s="58"/>
      <c r="BT50" s="58"/>
      <c r="BV50" s="58"/>
      <c r="BW50" s="59"/>
      <c r="BX50" s="58"/>
      <c r="BY50" s="58"/>
      <c r="BZ50" s="58"/>
      <c r="CA50" s="59"/>
      <c r="CB50" s="58"/>
      <c r="CC50" s="58"/>
      <c r="CD50" s="58"/>
      <c r="CE50" s="58"/>
      <c r="CF50" s="59"/>
      <c r="CG50" s="62"/>
      <c r="CH50" s="62"/>
      <c r="CI50" s="62"/>
      <c r="CJ50" s="62"/>
      <c r="CK50" s="62"/>
      <c r="CL50" s="62"/>
      <c r="CM50" s="62"/>
      <c r="CN50" s="63"/>
      <c r="CO50" s="62" t="s">
        <v>1280</v>
      </c>
      <c r="CP50" s="62" t="s">
        <v>36</v>
      </c>
      <c r="CQ50" s="64" t="s">
        <v>39</v>
      </c>
      <c r="CR50" s="65" t="s">
        <v>47</v>
      </c>
      <c r="CS50" s="64" t="s">
        <v>1344</v>
      </c>
      <c r="CT50" s="64" t="s">
        <v>133</v>
      </c>
      <c r="CU50" s="64" t="s">
        <v>55</v>
      </c>
      <c r="CV50" s="64" t="s">
        <v>86</v>
      </c>
      <c r="CW50" s="64"/>
      <c r="CX50" s="64" t="s">
        <v>73</v>
      </c>
      <c r="CY50" s="66">
        <f>[1]Duration!EE49</f>
        <v>6</v>
      </c>
    </row>
    <row r="51" spans="1:103" hidden="1" x14ac:dyDescent="0.3">
      <c r="A51" s="43">
        <v>49</v>
      </c>
      <c r="B51" s="72" t="s">
        <v>1741</v>
      </c>
      <c r="C51" s="44" t="s">
        <v>129</v>
      </c>
      <c r="D51" s="44">
        <v>2007</v>
      </c>
      <c r="E51" s="45" t="s">
        <v>31</v>
      </c>
      <c r="F51" s="45" t="s">
        <v>1537</v>
      </c>
      <c r="G51" s="45" t="s">
        <v>1804</v>
      </c>
      <c r="H51" s="45" t="s">
        <v>116</v>
      </c>
      <c r="I51" s="45" t="s">
        <v>38</v>
      </c>
      <c r="J51" s="68" t="s">
        <v>44</v>
      </c>
      <c r="K51" s="68" t="s">
        <v>53</v>
      </c>
      <c r="L51" s="68" t="s">
        <v>39</v>
      </c>
      <c r="M51" s="68" t="s">
        <v>42</v>
      </c>
      <c r="N51" s="68" t="s">
        <v>42</v>
      </c>
      <c r="O51" s="68" t="s">
        <v>42</v>
      </c>
      <c r="P51" s="47" t="s">
        <v>130</v>
      </c>
      <c r="Q51" s="47" t="s">
        <v>1537</v>
      </c>
      <c r="R51" s="49">
        <v>90</v>
      </c>
      <c r="S51" s="49"/>
      <c r="T51" s="50">
        <v>4.2</v>
      </c>
      <c r="U51" s="50">
        <v>1.3</v>
      </c>
      <c r="V51" s="50"/>
      <c r="W51" s="50"/>
      <c r="X51" s="50">
        <v>7.9</v>
      </c>
      <c r="Y51" s="51" t="s">
        <v>131</v>
      </c>
      <c r="Z51" s="51">
        <v>1</v>
      </c>
      <c r="AA51" s="69">
        <v>120</v>
      </c>
      <c r="AB51" s="52">
        <v>4</v>
      </c>
      <c r="AC51" s="69">
        <v>480</v>
      </c>
      <c r="AD51" s="51"/>
      <c r="AE51" s="51"/>
      <c r="AF51" s="52">
        <v>24.3</v>
      </c>
      <c r="AG51" s="53" t="s">
        <v>79</v>
      </c>
      <c r="AH51" s="54">
        <v>6</v>
      </c>
      <c r="AI51" s="54">
        <v>144</v>
      </c>
      <c r="AJ51" s="53" t="s">
        <v>2056</v>
      </c>
      <c r="AK51" s="53">
        <v>6</v>
      </c>
      <c r="AL51" s="53">
        <v>24</v>
      </c>
      <c r="AM51" s="53" t="s">
        <v>52</v>
      </c>
      <c r="AN51" s="55">
        <v>27</v>
      </c>
      <c r="AO51" s="56">
        <v>7.4999999999999997E-2</v>
      </c>
      <c r="AP51" s="56"/>
      <c r="AQ51" s="51" t="s">
        <v>43</v>
      </c>
      <c r="AR51" s="51" t="s">
        <v>132</v>
      </c>
      <c r="AS51" s="51"/>
      <c r="AT51" s="51"/>
      <c r="AU51" s="51"/>
      <c r="AV51" s="51"/>
      <c r="AW51" s="57" t="s">
        <v>38</v>
      </c>
      <c r="AX51" s="57" t="s">
        <v>36</v>
      </c>
      <c r="AY51" s="57"/>
      <c r="AZ51" s="57"/>
      <c r="BA51" s="57"/>
      <c r="BB51" s="58">
        <v>6.9166666666666668E-2</v>
      </c>
      <c r="BC51" s="58"/>
      <c r="BD51" s="59"/>
      <c r="BE51" s="59"/>
      <c r="BF51" s="58"/>
      <c r="BG51" s="59"/>
      <c r="BH51" s="61"/>
      <c r="BI51" s="61"/>
      <c r="BL51" s="61"/>
      <c r="BM51" s="59"/>
      <c r="BN51" s="58"/>
      <c r="BO51" s="58"/>
      <c r="BQ51" s="58"/>
      <c r="BR51" s="59"/>
      <c r="BS51" s="58"/>
      <c r="BT51" s="58"/>
      <c r="BV51" s="58"/>
      <c r="BW51" s="59"/>
      <c r="BX51" s="58"/>
      <c r="BY51" s="58"/>
      <c r="BZ51" s="58"/>
      <c r="CA51" s="59"/>
      <c r="CB51" s="58"/>
      <c r="CC51" s="58"/>
      <c r="CD51" s="58"/>
      <c r="CE51" s="58"/>
      <c r="CF51" s="59"/>
      <c r="CG51" s="62"/>
      <c r="CH51" s="62"/>
      <c r="CI51" s="62"/>
      <c r="CJ51" s="62"/>
      <c r="CK51" s="62"/>
      <c r="CL51" s="62"/>
      <c r="CM51" s="62"/>
      <c r="CN51" s="63"/>
      <c r="CO51" s="62" t="s">
        <v>1280</v>
      </c>
      <c r="CP51" s="62" t="s">
        <v>36</v>
      </c>
      <c r="CQ51" s="64" t="s">
        <v>39</v>
      </c>
      <c r="CR51" s="65" t="s">
        <v>47</v>
      </c>
      <c r="CS51" s="64" t="s">
        <v>1344</v>
      </c>
      <c r="CT51" s="64" t="s">
        <v>133</v>
      </c>
      <c r="CU51" s="64" t="s">
        <v>55</v>
      </c>
      <c r="CV51" s="64" t="s">
        <v>86</v>
      </c>
      <c r="CW51" s="64"/>
      <c r="CX51" s="64" t="s">
        <v>73</v>
      </c>
      <c r="CY51" s="66">
        <f>[1]Duration!EE50</f>
        <v>6</v>
      </c>
    </row>
    <row r="52" spans="1:103" hidden="1" x14ac:dyDescent="0.3">
      <c r="A52" s="43">
        <v>50</v>
      </c>
      <c r="B52" s="72" t="s">
        <v>1741</v>
      </c>
      <c r="C52" s="44" t="s">
        <v>129</v>
      </c>
      <c r="D52" s="44">
        <v>2007</v>
      </c>
      <c r="E52" s="45" t="s">
        <v>66</v>
      </c>
      <c r="F52" s="45" t="s">
        <v>1537</v>
      </c>
      <c r="G52" s="45" t="s">
        <v>1804</v>
      </c>
      <c r="H52" s="45" t="s">
        <v>116</v>
      </c>
      <c r="I52" s="45" t="s">
        <v>38</v>
      </c>
      <c r="J52" s="68" t="s">
        <v>44</v>
      </c>
      <c r="K52" s="68" t="s">
        <v>75</v>
      </c>
      <c r="L52" s="68" t="s">
        <v>39</v>
      </c>
      <c r="M52" s="68" t="s">
        <v>42</v>
      </c>
      <c r="N52" s="68" t="s">
        <v>42</v>
      </c>
      <c r="O52" s="68" t="s">
        <v>42</v>
      </c>
      <c r="P52" s="74" t="s">
        <v>827</v>
      </c>
      <c r="Q52" s="47" t="s">
        <v>1537</v>
      </c>
      <c r="R52" s="49">
        <v>37</v>
      </c>
      <c r="S52" s="49"/>
      <c r="T52" s="50">
        <v>3.5</v>
      </c>
      <c r="U52" s="50">
        <v>1.2</v>
      </c>
      <c r="V52" s="50"/>
      <c r="W52" s="50"/>
      <c r="X52" s="50">
        <v>7.8</v>
      </c>
      <c r="Y52" s="51" t="s">
        <v>134</v>
      </c>
      <c r="Z52" s="51">
        <v>1</v>
      </c>
      <c r="AA52" s="69">
        <v>78.539816339744831</v>
      </c>
      <c r="AB52" s="51">
        <v>3.1</v>
      </c>
      <c r="AC52" s="69">
        <v>314</v>
      </c>
      <c r="AD52" s="51"/>
      <c r="AE52" s="51"/>
      <c r="AF52" s="52">
        <v>15.1</v>
      </c>
      <c r="AG52" s="53" t="s">
        <v>79</v>
      </c>
      <c r="AH52" s="54">
        <v>6</v>
      </c>
      <c r="AI52" s="54">
        <v>144</v>
      </c>
      <c r="AJ52" s="53" t="s">
        <v>2056</v>
      </c>
      <c r="AK52" s="53">
        <v>6</v>
      </c>
      <c r="AL52" s="53">
        <v>24</v>
      </c>
      <c r="AM52" s="53" t="s">
        <v>80</v>
      </c>
      <c r="AN52" s="55">
        <v>14.2</v>
      </c>
      <c r="AO52" s="56">
        <v>7.4999999999999997E-2</v>
      </c>
      <c r="AP52" s="56"/>
      <c r="AQ52" s="51" t="s">
        <v>43</v>
      </c>
      <c r="AR52" s="51" t="s">
        <v>132</v>
      </c>
      <c r="AS52" s="51"/>
      <c r="AT52" s="51"/>
      <c r="AU52" s="51"/>
      <c r="AV52" s="51"/>
      <c r="AW52" s="57" t="s">
        <v>38</v>
      </c>
      <c r="AX52" s="57" t="s">
        <v>36</v>
      </c>
      <c r="AY52" s="57"/>
      <c r="AZ52" s="57"/>
      <c r="BA52" s="57"/>
      <c r="BB52" s="58">
        <v>6.5833333333333341E-2</v>
      </c>
      <c r="BC52" s="58"/>
      <c r="BD52" s="59"/>
      <c r="BE52" s="59"/>
      <c r="BF52" s="58"/>
      <c r="BG52" s="59"/>
      <c r="BH52" s="61"/>
      <c r="BI52" s="61"/>
      <c r="BL52" s="61"/>
      <c r="BM52" s="59"/>
      <c r="BN52" s="58"/>
      <c r="BO52" s="58"/>
      <c r="BQ52" s="58"/>
      <c r="BR52" s="59"/>
      <c r="BS52" s="58"/>
      <c r="BT52" s="58"/>
      <c r="BV52" s="58"/>
      <c r="BW52" s="59"/>
      <c r="BX52" s="58"/>
      <c r="BY52" s="58"/>
      <c r="BZ52" s="58"/>
      <c r="CA52" s="59"/>
      <c r="CB52" s="58"/>
      <c r="CC52" s="58"/>
      <c r="CD52" s="58"/>
      <c r="CE52" s="58"/>
      <c r="CF52" s="59"/>
      <c r="CG52" s="62"/>
      <c r="CH52" s="62"/>
      <c r="CI52" s="62"/>
      <c r="CJ52" s="62"/>
      <c r="CK52" s="62"/>
      <c r="CL52" s="62"/>
      <c r="CM52" s="62"/>
      <c r="CN52" s="63"/>
      <c r="CO52" s="62" t="s">
        <v>1280</v>
      </c>
      <c r="CP52" s="62" t="s">
        <v>36</v>
      </c>
      <c r="CQ52" s="64" t="s">
        <v>39</v>
      </c>
      <c r="CR52" s="65" t="s">
        <v>47</v>
      </c>
      <c r="CS52" s="64" t="s">
        <v>1344</v>
      </c>
      <c r="CT52" s="64" t="s">
        <v>133</v>
      </c>
      <c r="CU52" s="64" t="s">
        <v>55</v>
      </c>
      <c r="CV52" s="64" t="s">
        <v>86</v>
      </c>
      <c r="CW52" s="64"/>
      <c r="CX52" s="64" t="s">
        <v>73</v>
      </c>
      <c r="CY52" s="66">
        <f>[1]Duration!EE51</f>
        <v>6</v>
      </c>
    </row>
    <row r="53" spans="1:103" hidden="1" x14ac:dyDescent="0.3">
      <c r="A53" s="43">
        <v>51</v>
      </c>
      <c r="B53" s="72" t="s">
        <v>1741</v>
      </c>
      <c r="C53" s="44" t="s">
        <v>129</v>
      </c>
      <c r="D53" s="44">
        <v>2007</v>
      </c>
      <c r="E53" s="45" t="s">
        <v>66</v>
      </c>
      <c r="F53" s="45" t="s">
        <v>1537</v>
      </c>
      <c r="G53" s="45" t="s">
        <v>1804</v>
      </c>
      <c r="H53" s="45" t="s">
        <v>116</v>
      </c>
      <c r="I53" s="45" t="s">
        <v>38</v>
      </c>
      <c r="J53" s="68" t="s">
        <v>44</v>
      </c>
      <c r="K53" s="68" t="s">
        <v>91</v>
      </c>
      <c r="L53" s="68" t="s">
        <v>39</v>
      </c>
      <c r="M53" s="68" t="s">
        <v>42</v>
      </c>
      <c r="N53" s="68" t="s">
        <v>42</v>
      </c>
      <c r="O53" s="68" t="s">
        <v>42</v>
      </c>
      <c r="P53" s="74" t="s">
        <v>827</v>
      </c>
      <c r="Q53" s="47" t="s">
        <v>1537</v>
      </c>
      <c r="R53" s="49">
        <v>39</v>
      </c>
      <c r="S53" s="49"/>
      <c r="T53" s="50">
        <v>3.6</v>
      </c>
      <c r="U53" s="50">
        <v>1.1000000000000001</v>
      </c>
      <c r="V53" s="50"/>
      <c r="W53" s="50"/>
      <c r="X53" s="50">
        <v>7.7</v>
      </c>
      <c r="Y53" s="51" t="s">
        <v>134</v>
      </c>
      <c r="Z53" s="51">
        <v>1</v>
      </c>
      <c r="AA53" s="69">
        <v>78.539816339744831</v>
      </c>
      <c r="AB53" s="51">
        <v>3.1</v>
      </c>
      <c r="AC53" s="69">
        <v>314</v>
      </c>
      <c r="AD53" s="51"/>
      <c r="AE53" s="51"/>
      <c r="AF53" s="52">
        <v>6</v>
      </c>
      <c r="AG53" s="53" t="s">
        <v>79</v>
      </c>
      <c r="AH53" s="54">
        <v>6</v>
      </c>
      <c r="AI53" s="54">
        <v>144</v>
      </c>
      <c r="AJ53" s="53" t="s">
        <v>2056</v>
      </c>
      <c r="AK53" s="53">
        <v>6</v>
      </c>
      <c r="AL53" s="53">
        <v>24</v>
      </c>
      <c r="AM53" s="53" t="s">
        <v>96</v>
      </c>
      <c r="AN53" s="55">
        <v>6.3</v>
      </c>
      <c r="AO53" s="56">
        <v>7.4999999999999997E-2</v>
      </c>
      <c r="AP53" s="56"/>
      <c r="AQ53" s="51" t="s">
        <v>43</v>
      </c>
      <c r="AR53" s="51" t="s">
        <v>132</v>
      </c>
      <c r="AS53" s="51"/>
      <c r="AT53" s="51"/>
      <c r="AU53" s="51"/>
      <c r="AV53" s="51"/>
      <c r="AW53" s="57" t="s">
        <v>38</v>
      </c>
      <c r="AX53" s="57" t="s">
        <v>36</v>
      </c>
      <c r="AY53" s="57"/>
      <c r="AZ53" s="57"/>
      <c r="BA53" s="57"/>
      <c r="BB53" s="58">
        <v>3.4999999999999996E-2</v>
      </c>
      <c r="BC53" s="58"/>
      <c r="BD53" s="59"/>
      <c r="BE53" s="59"/>
      <c r="BF53" s="58"/>
      <c r="BG53" s="59"/>
      <c r="BH53" s="61"/>
      <c r="BI53" s="61"/>
      <c r="BL53" s="61"/>
      <c r="BM53" s="59"/>
      <c r="BN53" s="58"/>
      <c r="BO53" s="58"/>
      <c r="BQ53" s="58"/>
      <c r="BR53" s="59"/>
      <c r="BS53" s="58"/>
      <c r="BT53" s="58"/>
      <c r="BV53" s="58"/>
      <c r="BW53" s="59"/>
      <c r="BX53" s="58"/>
      <c r="BY53" s="58"/>
      <c r="BZ53" s="58"/>
      <c r="CA53" s="59"/>
      <c r="CB53" s="58"/>
      <c r="CC53" s="58"/>
      <c r="CD53" s="58"/>
      <c r="CE53" s="58"/>
      <c r="CF53" s="59"/>
      <c r="CG53" s="62"/>
      <c r="CH53" s="62"/>
      <c r="CI53" s="62"/>
      <c r="CJ53" s="62"/>
      <c r="CK53" s="62"/>
      <c r="CL53" s="62"/>
      <c r="CM53" s="62"/>
      <c r="CN53" s="63"/>
      <c r="CO53" s="62" t="s">
        <v>1280</v>
      </c>
      <c r="CP53" s="62" t="s">
        <v>36</v>
      </c>
      <c r="CQ53" s="64" t="s">
        <v>39</v>
      </c>
      <c r="CR53" s="65" t="s">
        <v>47</v>
      </c>
      <c r="CS53" s="64" t="s">
        <v>1344</v>
      </c>
      <c r="CT53" s="64" t="s">
        <v>133</v>
      </c>
      <c r="CU53" s="64" t="s">
        <v>55</v>
      </c>
      <c r="CV53" s="64" t="s">
        <v>86</v>
      </c>
      <c r="CW53" s="64"/>
      <c r="CX53" s="64" t="s">
        <v>73</v>
      </c>
      <c r="CY53" s="66">
        <f>[1]Duration!EE52</f>
        <v>6</v>
      </c>
    </row>
    <row r="54" spans="1:103" hidden="1" x14ac:dyDescent="0.3">
      <c r="A54" s="43">
        <v>52</v>
      </c>
      <c r="B54" s="72" t="s">
        <v>1741</v>
      </c>
      <c r="C54" s="44" t="s">
        <v>129</v>
      </c>
      <c r="D54" s="44">
        <v>2007</v>
      </c>
      <c r="E54" s="45" t="s">
        <v>66</v>
      </c>
      <c r="F54" s="45" t="s">
        <v>1537</v>
      </c>
      <c r="G54" s="45" t="s">
        <v>1804</v>
      </c>
      <c r="H54" s="45" t="s">
        <v>116</v>
      </c>
      <c r="I54" s="45" t="s">
        <v>38</v>
      </c>
      <c r="J54" s="68" t="s">
        <v>44</v>
      </c>
      <c r="K54" s="68" t="s">
        <v>75</v>
      </c>
      <c r="L54" s="68" t="s">
        <v>39</v>
      </c>
      <c r="M54" s="68" t="s">
        <v>42</v>
      </c>
      <c r="N54" s="68" t="s">
        <v>42</v>
      </c>
      <c r="O54" s="68" t="s">
        <v>42</v>
      </c>
      <c r="P54" s="74" t="s">
        <v>827</v>
      </c>
      <c r="Q54" s="47" t="s">
        <v>1537</v>
      </c>
      <c r="R54" s="49">
        <v>41</v>
      </c>
      <c r="S54" s="49"/>
      <c r="T54" s="50">
        <v>3.6</v>
      </c>
      <c r="U54" s="50">
        <v>1.1000000000000001</v>
      </c>
      <c r="V54" s="50"/>
      <c r="W54" s="50"/>
      <c r="X54" s="50">
        <v>7.4</v>
      </c>
      <c r="Y54" s="51" t="s">
        <v>134</v>
      </c>
      <c r="Z54" s="51">
        <v>1</v>
      </c>
      <c r="AA54" s="69">
        <v>78.539816339744831</v>
      </c>
      <c r="AB54" s="51">
        <v>3.1</v>
      </c>
      <c r="AC54" s="69">
        <v>314</v>
      </c>
      <c r="AD54" s="51"/>
      <c r="AE54" s="51"/>
      <c r="AF54" s="52">
        <v>15.6</v>
      </c>
      <c r="AG54" s="53" t="s">
        <v>79</v>
      </c>
      <c r="AH54" s="54">
        <v>6</v>
      </c>
      <c r="AI54" s="54">
        <v>144</v>
      </c>
      <c r="AJ54" s="53" t="s">
        <v>2056</v>
      </c>
      <c r="AK54" s="53">
        <v>6</v>
      </c>
      <c r="AL54" s="53">
        <v>24</v>
      </c>
      <c r="AM54" s="53" t="s">
        <v>74</v>
      </c>
      <c r="AN54" s="55">
        <v>14</v>
      </c>
      <c r="AO54" s="56">
        <v>7.4999999999999997E-2</v>
      </c>
      <c r="AP54" s="56"/>
      <c r="AQ54" s="51" t="s">
        <v>43</v>
      </c>
      <c r="AR54" s="51" t="s">
        <v>132</v>
      </c>
      <c r="AS54" s="51"/>
      <c r="AT54" s="51"/>
      <c r="AU54" s="51"/>
      <c r="AV54" s="51"/>
      <c r="AW54" s="57" t="s">
        <v>38</v>
      </c>
      <c r="AX54" s="57" t="s">
        <v>36</v>
      </c>
      <c r="AY54" s="57"/>
      <c r="AZ54" s="57"/>
      <c r="BA54" s="57"/>
      <c r="BB54" s="58">
        <v>6.2916666666666662E-2</v>
      </c>
      <c r="BC54" s="58"/>
      <c r="BD54" s="59"/>
      <c r="BE54" s="59"/>
      <c r="BF54" s="58"/>
      <c r="BG54" s="59"/>
      <c r="BH54" s="61"/>
      <c r="BI54" s="61"/>
      <c r="BL54" s="61"/>
      <c r="BM54" s="59"/>
      <c r="BN54" s="58"/>
      <c r="BO54" s="58"/>
      <c r="BQ54" s="58"/>
      <c r="BR54" s="59"/>
      <c r="BS54" s="58"/>
      <c r="BT54" s="58"/>
      <c r="BV54" s="58"/>
      <c r="BW54" s="59"/>
      <c r="BX54" s="58"/>
      <c r="BY54" s="58"/>
      <c r="BZ54" s="58"/>
      <c r="CA54" s="59"/>
      <c r="CB54" s="58"/>
      <c r="CC54" s="58"/>
      <c r="CD54" s="58"/>
      <c r="CE54" s="58"/>
      <c r="CF54" s="59"/>
      <c r="CG54" s="62"/>
      <c r="CH54" s="62"/>
      <c r="CI54" s="62"/>
      <c r="CJ54" s="62"/>
      <c r="CK54" s="62"/>
      <c r="CL54" s="62"/>
      <c r="CM54" s="62"/>
      <c r="CN54" s="63"/>
      <c r="CO54" s="62" t="s">
        <v>1280</v>
      </c>
      <c r="CP54" s="62" t="s">
        <v>36</v>
      </c>
      <c r="CQ54" s="64" t="s">
        <v>39</v>
      </c>
      <c r="CR54" s="65" t="s">
        <v>47</v>
      </c>
      <c r="CS54" s="64" t="s">
        <v>1344</v>
      </c>
      <c r="CT54" s="64" t="s">
        <v>133</v>
      </c>
      <c r="CU54" s="64" t="s">
        <v>55</v>
      </c>
      <c r="CV54" s="64" t="s">
        <v>86</v>
      </c>
      <c r="CW54" s="64"/>
      <c r="CX54" s="64" t="s">
        <v>73</v>
      </c>
      <c r="CY54" s="66">
        <f>[1]Duration!EE53</f>
        <v>6</v>
      </c>
    </row>
    <row r="55" spans="1:103" hidden="1" x14ac:dyDescent="0.3">
      <c r="A55" s="43">
        <v>53</v>
      </c>
      <c r="B55" s="72" t="s">
        <v>1741</v>
      </c>
      <c r="C55" s="44" t="s">
        <v>129</v>
      </c>
      <c r="D55" s="44">
        <v>2007</v>
      </c>
      <c r="E55" s="45" t="s">
        <v>66</v>
      </c>
      <c r="F55" s="45" t="s">
        <v>1537</v>
      </c>
      <c r="G55" s="45" t="s">
        <v>1804</v>
      </c>
      <c r="H55" s="45" t="s">
        <v>116</v>
      </c>
      <c r="I55" s="45" t="s">
        <v>38</v>
      </c>
      <c r="J55" s="68" t="s">
        <v>44</v>
      </c>
      <c r="K55" s="68" t="s">
        <v>53</v>
      </c>
      <c r="L55" s="68" t="s">
        <v>39</v>
      </c>
      <c r="M55" s="68" t="s">
        <v>42</v>
      </c>
      <c r="N55" s="68" t="s">
        <v>42</v>
      </c>
      <c r="O55" s="68" t="s">
        <v>42</v>
      </c>
      <c r="P55" s="74" t="s">
        <v>827</v>
      </c>
      <c r="Q55" s="47" t="s">
        <v>1537</v>
      </c>
      <c r="R55" s="49">
        <v>38</v>
      </c>
      <c r="S55" s="49"/>
      <c r="T55" s="50">
        <v>3.3</v>
      </c>
      <c r="U55" s="50">
        <v>1.4</v>
      </c>
      <c r="V55" s="50"/>
      <c r="W55" s="50"/>
      <c r="X55" s="50">
        <v>7.7</v>
      </c>
      <c r="Y55" s="51" t="s">
        <v>134</v>
      </c>
      <c r="Z55" s="51">
        <v>1</v>
      </c>
      <c r="AA55" s="69">
        <v>78.539816339744831</v>
      </c>
      <c r="AB55" s="51">
        <v>3.1</v>
      </c>
      <c r="AC55" s="69">
        <v>314</v>
      </c>
      <c r="AD55" s="51"/>
      <c r="AE55" s="51"/>
      <c r="AF55" s="52">
        <v>25.5</v>
      </c>
      <c r="AG55" s="53" t="s">
        <v>79</v>
      </c>
      <c r="AH55" s="54">
        <v>6</v>
      </c>
      <c r="AI55" s="54">
        <v>144</v>
      </c>
      <c r="AJ55" s="53" t="s">
        <v>2056</v>
      </c>
      <c r="AK55" s="53">
        <v>6</v>
      </c>
      <c r="AL55" s="53">
        <v>24</v>
      </c>
      <c r="AM55" s="53" t="s">
        <v>52</v>
      </c>
      <c r="AN55" s="55">
        <v>24.8</v>
      </c>
      <c r="AO55" s="56">
        <v>7.4999999999999997E-2</v>
      </c>
      <c r="AP55" s="56"/>
      <c r="AQ55" s="51" t="s">
        <v>43</v>
      </c>
      <c r="AR55" s="51" t="s">
        <v>132</v>
      </c>
      <c r="AS55" s="51"/>
      <c r="AT55" s="51"/>
      <c r="AU55" s="51"/>
      <c r="AV55" s="51"/>
      <c r="AW55" s="57" t="s">
        <v>38</v>
      </c>
      <c r="AX55" s="57" t="s">
        <v>36</v>
      </c>
      <c r="AY55" s="57"/>
      <c r="AZ55" s="57"/>
      <c r="BA55" s="57"/>
      <c r="BB55" s="58">
        <v>0.10333333333333333</v>
      </c>
      <c r="BC55" s="58"/>
      <c r="BD55" s="59"/>
      <c r="BE55" s="59"/>
      <c r="BF55" s="58"/>
      <c r="BG55" s="59"/>
      <c r="BH55" s="61"/>
      <c r="BI55" s="61"/>
      <c r="BL55" s="61"/>
      <c r="BM55" s="59"/>
      <c r="BN55" s="58"/>
      <c r="BO55" s="58"/>
      <c r="BQ55" s="58"/>
      <c r="BR55" s="59"/>
      <c r="BS55" s="58"/>
      <c r="BT55" s="58"/>
      <c r="BV55" s="58"/>
      <c r="BW55" s="59"/>
      <c r="BX55" s="58"/>
      <c r="BY55" s="58"/>
      <c r="BZ55" s="58"/>
      <c r="CA55" s="59"/>
      <c r="CB55" s="58"/>
      <c r="CC55" s="58"/>
      <c r="CD55" s="58"/>
      <c r="CE55" s="58"/>
      <c r="CF55" s="59"/>
      <c r="CG55" s="62"/>
      <c r="CH55" s="62"/>
      <c r="CI55" s="62"/>
      <c r="CJ55" s="62"/>
      <c r="CK55" s="62"/>
      <c r="CL55" s="62"/>
      <c r="CM55" s="62"/>
      <c r="CN55" s="63"/>
      <c r="CO55" s="62" t="s">
        <v>1280</v>
      </c>
      <c r="CP55" s="62" t="s">
        <v>36</v>
      </c>
      <c r="CQ55" s="64" t="s">
        <v>39</v>
      </c>
      <c r="CR55" s="65" t="s">
        <v>47</v>
      </c>
      <c r="CS55" s="64" t="s">
        <v>1344</v>
      </c>
      <c r="CT55" s="64" t="s">
        <v>133</v>
      </c>
      <c r="CU55" s="64" t="s">
        <v>55</v>
      </c>
      <c r="CV55" s="64" t="s">
        <v>86</v>
      </c>
      <c r="CW55" s="64"/>
      <c r="CX55" s="64" t="s">
        <v>73</v>
      </c>
      <c r="CY55" s="66">
        <f>[1]Duration!EE54</f>
        <v>6</v>
      </c>
    </row>
    <row r="56" spans="1:103" hidden="1" x14ac:dyDescent="0.3">
      <c r="A56" s="43">
        <v>54</v>
      </c>
      <c r="B56" s="72" t="s">
        <v>1741</v>
      </c>
      <c r="C56" s="44" t="s">
        <v>129</v>
      </c>
      <c r="D56" s="44">
        <v>2007</v>
      </c>
      <c r="E56" s="45" t="s">
        <v>66</v>
      </c>
      <c r="F56" s="45" t="s">
        <v>1537</v>
      </c>
      <c r="G56" s="45" t="s">
        <v>1804</v>
      </c>
      <c r="H56" s="45" t="s">
        <v>116</v>
      </c>
      <c r="I56" s="45" t="s">
        <v>38</v>
      </c>
      <c r="J56" s="68" t="s">
        <v>44</v>
      </c>
      <c r="K56" s="68" t="s">
        <v>53</v>
      </c>
      <c r="L56" s="68" t="s">
        <v>39</v>
      </c>
      <c r="M56" s="68" t="s">
        <v>42</v>
      </c>
      <c r="N56" s="68" t="s">
        <v>42</v>
      </c>
      <c r="O56" s="68" t="s">
        <v>42</v>
      </c>
      <c r="P56" s="74" t="s">
        <v>827</v>
      </c>
      <c r="Q56" s="47" t="s">
        <v>1537</v>
      </c>
      <c r="R56" s="49">
        <v>38</v>
      </c>
      <c r="S56" s="49"/>
      <c r="T56" s="50">
        <v>3.3</v>
      </c>
      <c r="U56" s="50">
        <v>1.4</v>
      </c>
      <c r="V56" s="50"/>
      <c r="W56" s="50"/>
      <c r="X56" s="50">
        <v>7.7</v>
      </c>
      <c r="Y56" s="51" t="s">
        <v>134</v>
      </c>
      <c r="Z56" s="51">
        <v>1</v>
      </c>
      <c r="AA56" s="69">
        <v>78.539816339744831</v>
      </c>
      <c r="AB56" s="51">
        <v>3.1</v>
      </c>
      <c r="AC56" s="69">
        <v>314</v>
      </c>
      <c r="AD56" s="51"/>
      <c r="AE56" s="51"/>
      <c r="AF56" s="52">
        <v>25.5</v>
      </c>
      <c r="AG56" s="53" t="s">
        <v>79</v>
      </c>
      <c r="AH56" s="54">
        <v>6</v>
      </c>
      <c r="AI56" s="54">
        <v>144</v>
      </c>
      <c r="AJ56" s="53" t="s">
        <v>2056</v>
      </c>
      <c r="AK56" s="53">
        <v>6</v>
      </c>
      <c r="AL56" s="53">
        <v>24</v>
      </c>
      <c r="AM56" s="53" t="s">
        <v>52</v>
      </c>
      <c r="AN56" s="55">
        <v>24.8</v>
      </c>
      <c r="AO56" s="56">
        <v>0.5</v>
      </c>
      <c r="AP56" s="56"/>
      <c r="AQ56" s="51" t="s">
        <v>43</v>
      </c>
      <c r="AR56" s="51" t="s">
        <v>132</v>
      </c>
      <c r="AS56" s="51"/>
      <c r="AT56" s="51"/>
      <c r="AU56" s="51"/>
      <c r="AV56" s="51"/>
      <c r="AW56" s="57" t="s">
        <v>38</v>
      </c>
      <c r="AX56" s="57" t="s">
        <v>36</v>
      </c>
      <c r="AY56" s="57"/>
      <c r="AZ56" s="57"/>
      <c r="BA56" s="57"/>
      <c r="BB56" s="58">
        <v>0.4366666666666667</v>
      </c>
      <c r="BC56" s="58"/>
      <c r="BD56" s="59"/>
      <c r="BE56" s="59"/>
      <c r="BF56" s="58"/>
      <c r="BG56" s="59"/>
      <c r="BH56" s="61"/>
      <c r="BI56" s="61"/>
      <c r="BL56" s="61"/>
      <c r="BM56" s="59"/>
      <c r="BN56" s="58"/>
      <c r="BO56" s="58"/>
      <c r="BQ56" s="58"/>
      <c r="BR56" s="59"/>
      <c r="BS56" s="58"/>
      <c r="BT56" s="58"/>
      <c r="BV56" s="58"/>
      <c r="BW56" s="59"/>
      <c r="BX56" s="58"/>
      <c r="BY56" s="58"/>
      <c r="BZ56" s="58"/>
      <c r="CA56" s="59"/>
      <c r="CB56" s="58"/>
      <c r="CC56" s="58"/>
      <c r="CD56" s="58"/>
      <c r="CE56" s="58"/>
      <c r="CF56" s="59"/>
      <c r="CG56" s="62"/>
      <c r="CH56" s="62"/>
      <c r="CI56" s="62"/>
      <c r="CJ56" s="62"/>
      <c r="CK56" s="62"/>
      <c r="CL56" s="62"/>
      <c r="CM56" s="62"/>
      <c r="CN56" s="63"/>
      <c r="CO56" s="62"/>
      <c r="CP56" s="62" t="s">
        <v>36</v>
      </c>
      <c r="CQ56" s="64" t="s">
        <v>39</v>
      </c>
      <c r="CR56" s="65" t="s">
        <v>47</v>
      </c>
      <c r="CS56" s="64" t="s">
        <v>1344</v>
      </c>
      <c r="CT56" s="64" t="s">
        <v>133</v>
      </c>
      <c r="CU56" s="64" t="s">
        <v>55</v>
      </c>
      <c r="CV56" s="64" t="s">
        <v>86</v>
      </c>
      <c r="CW56" s="64"/>
      <c r="CX56" s="64" t="s">
        <v>73</v>
      </c>
      <c r="CY56" s="66">
        <f>[1]Duration!EE55</f>
        <v>6</v>
      </c>
    </row>
    <row r="57" spans="1:103" hidden="1" x14ac:dyDescent="0.3">
      <c r="A57" s="43">
        <v>55</v>
      </c>
      <c r="B57" s="72" t="s">
        <v>1633</v>
      </c>
      <c r="C57" s="44" t="s">
        <v>129</v>
      </c>
      <c r="D57" s="44">
        <v>2006</v>
      </c>
      <c r="E57" s="45" t="s">
        <v>66</v>
      </c>
      <c r="F57" s="45" t="s">
        <v>1537</v>
      </c>
      <c r="G57" s="45" t="s">
        <v>1804</v>
      </c>
      <c r="H57" s="45" t="s">
        <v>116</v>
      </c>
      <c r="I57" s="45" t="s">
        <v>38</v>
      </c>
      <c r="J57" s="68" t="s">
        <v>44</v>
      </c>
      <c r="K57" s="68" t="s">
        <v>75</v>
      </c>
      <c r="L57" s="68" t="s">
        <v>42</v>
      </c>
      <c r="M57" s="68" t="s">
        <v>42</v>
      </c>
      <c r="N57" s="68" t="s">
        <v>42</v>
      </c>
      <c r="O57" s="68" t="s">
        <v>39</v>
      </c>
      <c r="P57" s="47"/>
      <c r="Q57" s="47" t="s">
        <v>1537</v>
      </c>
      <c r="R57" s="49">
        <v>35</v>
      </c>
      <c r="S57" s="49"/>
      <c r="T57" s="50">
        <v>3</v>
      </c>
      <c r="U57" s="50">
        <v>1.2</v>
      </c>
      <c r="V57" s="50"/>
      <c r="W57" s="50"/>
      <c r="X57" s="50">
        <v>8.1</v>
      </c>
      <c r="Y57" s="51" t="s">
        <v>134</v>
      </c>
      <c r="Z57" s="51">
        <v>1</v>
      </c>
      <c r="AA57" s="69">
        <v>78.539816339744831</v>
      </c>
      <c r="AB57" s="52">
        <v>4</v>
      </c>
      <c r="AC57" s="69">
        <v>314</v>
      </c>
      <c r="AD57" s="51"/>
      <c r="AE57" s="51"/>
      <c r="AF57" s="52">
        <v>16.7</v>
      </c>
      <c r="AG57" s="53" t="s">
        <v>79</v>
      </c>
      <c r="AH57" s="54">
        <v>6</v>
      </c>
      <c r="AI57" s="54">
        <v>144</v>
      </c>
      <c r="AJ57" s="53" t="s">
        <v>2056</v>
      </c>
      <c r="AK57" s="53">
        <v>6</v>
      </c>
      <c r="AL57" s="53">
        <v>24</v>
      </c>
      <c r="AM57" s="53" t="s">
        <v>74</v>
      </c>
      <c r="AN57" s="55"/>
      <c r="AO57" s="56">
        <v>7.4999999999999997E-2</v>
      </c>
      <c r="AP57" s="56"/>
      <c r="AQ57" s="51" t="s">
        <v>43</v>
      </c>
      <c r="AR57" s="51" t="s">
        <v>132</v>
      </c>
      <c r="AS57" s="51"/>
      <c r="AT57" s="51"/>
      <c r="AU57" s="51"/>
      <c r="AV57" s="51"/>
      <c r="AW57" s="57" t="s">
        <v>38</v>
      </c>
      <c r="AX57" s="57" t="s">
        <v>36</v>
      </c>
      <c r="AY57" s="57"/>
      <c r="AZ57" s="57"/>
      <c r="BA57" s="57"/>
      <c r="BB57" s="58">
        <v>6.458333333333334E-2</v>
      </c>
      <c r="BC57" s="58"/>
      <c r="BD57" s="75"/>
      <c r="BE57" s="75"/>
      <c r="BF57" s="58"/>
      <c r="BG57" s="75"/>
      <c r="BH57" s="61"/>
      <c r="BI57" s="61"/>
      <c r="BJ57" s="75"/>
      <c r="BK57" s="75"/>
      <c r="BL57" s="61"/>
      <c r="BM57" s="75"/>
      <c r="BN57" s="58"/>
      <c r="BO57" s="58"/>
      <c r="BP57" s="75"/>
      <c r="BQ57" s="58"/>
      <c r="BR57" s="75"/>
      <c r="BS57" s="58"/>
      <c r="BT57" s="58"/>
      <c r="BU57" s="75"/>
      <c r="BV57" s="58"/>
      <c r="BW57" s="75"/>
      <c r="BX57" s="58"/>
      <c r="BY57" s="58"/>
      <c r="BZ57" s="58"/>
      <c r="CA57" s="75"/>
      <c r="CB57" s="58"/>
      <c r="CC57" s="58"/>
      <c r="CD57" s="58"/>
      <c r="CE57" s="58"/>
      <c r="CF57" s="75"/>
      <c r="CG57" s="62"/>
      <c r="CH57" s="62"/>
      <c r="CI57" s="62"/>
      <c r="CJ57" s="62"/>
      <c r="CK57" s="62"/>
      <c r="CL57" s="62"/>
      <c r="CM57" s="62"/>
      <c r="CN57" s="63"/>
      <c r="CO57" s="62" t="s">
        <v>1280</v>
      </c>
      <c r="CP57" s="62" t="s">
        <v>36</v>
      </c>
      <c r="CQ57" s="64" t="s">
        <v>42</v>
      </c>
      <c r="CR57" s="65" t="s">
        <v>135</v>
      </c>
      <c r="CS57" s="64" t="s">
        <v>1344</v>
      </c>
      <c r="CT57" s="64" t="s">
        <v>133</v>
      </c>
      <c r="CU57" s="64" t="s">
        <v>55</v>
      </c>
      <c r="CV57" s="64" t="s">
        <v>86</v>
      </c>
      <c r="CW57" s="64" t="s">
        <v>136</v>
      </c>
      <c r="CX57" s="64" t="s">
        <v>73</v>
      </c>
      <c r="CY57" s="66">
        <f>[1]Duration!EE56</f>
        <v>6</v>
      </c>
    </row>
    <row r="58" spans="1:103" hidden="1" x14ac:dyDescent="0.3">
      <c r="A58" s="43">
        <v>56</v>
      </c>
      <c r="B58" s="44" t="s">
        <v>1633</v>
      </c>
      <c r="C58" s="44" t="s">
        <v>129</v>
      </c>
      <c r="D58" s="44">
        <v>2006</v>
      </c>
      <c r="E58" s="45" t="s">
        <v>66</v>
      </c>
      <c r="F58" s="45" t="s">
        <v>1537</v>
      </c>
      <c r="G58" s="45" t="s">
        <v>1804</v>
      </c>
      <c r="H58" s="45" t="s">
        <v>116</v>
      </c>
      <c r="I58" s="45" t="s">
        <v>38</v>
      </c>
      <c r="J58" s="68" t="s">
        <v>44</v>
      </c>
      <c r="K58" s="68" t="s">
        <v>53</v>
      </c>
      <c r="L58" s="68" t="s">
        <v>42</v>
      </c>
      <c r="M58" s="68" t="s">
        <v>42</v>
      </c>
      <c r="N58" s="68" t="s">
        <v>42</v>
      </c>
      <c r="O58" s="68" t="s">
        <v>39</v>
      </c>
      <c r="P58" s="47"/>
      <c r="Q58" s="47" t="s">
        <v>1537</v>
      </c>
      <c r="R58" s="49">
        <v>41</v>
      </c>
      <c r="S58" s="49"/>
      <c r="T58" s="50">
        <v>3.4</v>
      </c>
      <c r="U58" s="50">
        <v>1</v>
      </c>
      <c r="V58" s="50"/>
      <c r="W58" s="50"/>
      <c r="X58" s="50">
        <v>8</v>
      </c>
      <c r="Y58" s="51" t="s">
        <v>134</v>
      </c>
      <c r="Z58" s="51">
        <v>1</v>
      </c>
      <c r="AA58" s="69">
        <v>78.539816339744831</v>
      </c>
      <c r="AB58" s="52">
        <v>4</v>
      </c>
      <c r="AC58" s="69">
        <v>314</v>
      </c>
      <c r="AD58" s="51"/>
      <c r="AE58" s="51"/>
      <c r="AF58" s="52">
        <v>25.5</v>
      </c>
      <c r="AG58" s="53" t="s">
        <v>79</v>
      </c>
      <c r="AH58" s="54">
        <v>6</v>
      </c>
      <c r="AI58" s="54">
        <v>144</v>
      </c>
      <c r="AJ58" s="53" t="s">
        <v>2056</v>
      </c>
      <c r="AK58" s="53">
        <v>6</v>
      </c>
      <c r="AL58" s="53">
        <v>24</v>
      </c>
      <c r="AM58" s="53" t="s">
        <v>52</v>
      </c>
      <c r="AN58" s="55"/>
      <c r="AO58" s="56">
        <v>7.4999999999999997E-2</v>
      </c>
      <c r="AP58" s="56"/>
      <c r="AQ58" s="51" t="s">
        <v>43</v>
      </c>
      <c r="AR58" s="51" t="s">
        <v>132</v>
      </c>
      <c r="AS58" s="51"/>
      <c r="AT58" s="51"/>
      <c r="AU58" s="51"/>
      <c r="AV58" s="51"/>
      <c r="AW58" s="57" t="s">
        <v>38</v>
      </c>
      <c r="AX58" s="57" t="s">
        <v>36</v>
      </c>
      <c r="AY58" s="57"/>
      <c r="AZ58" s="57"/>
      <c r="BA58" s="57"/>
      <c r="BB58" s="58">
        <v>0.11166666666666668</v>
      </c>
      <c r="BC58" s="58"/>
      <c r="BD58" s="75"/>
      <c r="BE58" s="75"/>
      <c r="BF58" s="58"/>
      <c r="BG58" s="75"/>
      <c r="BH58" s="61"/>
      <c r="BI58" s="61"/>
      <c r="BJ58" s="75"/>
      <c r="BK58" s="75"/>
      <c r="BL58" s="61"/>
      <c r="BM58" s="75"/>
      <c r="BN58" s="58"/>
      <c r="BO58" s="58"/>
      <c r="BP58" s="75"/>
      <c r="BQ58" s="58"/>
      <c r="BR58" s="75"/>
      <c r="BS58" s="58"/>
      <c r="BT58" s="58"/>
      <c r="BU58" s="75"/>
      <c r="BV58" s="58"/>
      <c r="BW58" s="75"/>
      <c r="BX58" s="58"/>
      <c r="BY58" s="58"/>
      <c r="BZ58" s="58"/>
      <c r="CA58" s="75"/>
      <c r="CB58" s="58"/>
      <c r="CC58" s="58"/>
      <c r="CD58" s="58"/>
      <c r="CE58" s="58"/>
      <c r="CF58" s="75"/>
      <c r="CG58" s="62"/>
      <c r="CH58" s="62"/>
      <c r="CI58" s="62"/>
      <c r="CJ58" s="62"/>
      <c r="CK58" s="62"/>
      <c r="CL58" s="62"/>
      <c r="CM58" s="62"/>
      <c r="CN58" s="63"/>
      <c r="CO58" s="62" t="s">
        <v>1280</v>
      </c>
      <c r="CP58" s="62" t="s">
        <v>36</v>
      </c>
      <c r="CQ58" s="64" t="s">
        <v>42</v>
      </c>
      <c r="CR58" s="65" t="s">
        <v>135</v>
      </c>
      <c r="CS58" s="64" t="s">
        <v>1344</v>
      </c>
      <c r="CT58" s="64" t="s">
        <v>133</v>
      </c>
      <c r="CU58" s="64" t="s">
        <v>55</v>
      </c>
      <c r="CV58" s="64" t="s">
        <v>86</v>
      </c>
      <c r="CW58" s="64" t="s">
        <v>137</v>
      </c>
      <c r="CX58" s="64" t="s">
        <v>73</v>
      </c>
      <c r="CY58" s="66">
        <f>[1]Duration!EE57</f>
        <v>6</v>
      </c>
    </row>
    <row r="59" spans="1:103" hidden="1" x14ac:dyDescent="0.3">
      <c r="A59" s="43">
        <v>57</v>
      </c>
      <c r="B59" s="44" t="s">
        <v>1633</v>
      </c>
      <c r="C59" s="44" t="s">
        <v>129</v>
      </c>
      <c r="D59" s="44">
        <v>2006</v>
      </c>
      <c r="E59" s="45" t="s">
        <v>66</v>
      </c>
      <c r="F59" s="45" t="s">
        <v>1537</v>
      </c>
      <c r="G59" s="45" t="s">
        <v>1804</v>
      </c>
      <c r="H59" s="45" t="s">
        <v>116</v>
      </c>
      <c r="I59" s="45" t="s">
        <v>38</v>
      </c>
      <c r="J59" s="68" t="s">
        <v>44</v>
      </c>
      <c r="K59" s="68" t="s">
        <v>75</v>
      </c>
      <c r="L59" s="68" t="s">
        <v>42</v>
      </c>
      <c r="M59" s="68" t="s">
        <v>42</v>
      </c>
      <c r="N59" s="68" t="s">
        <v>42</v>
      </c>
      <c r="O59" s="68" t="s">
        <v>39</v>
      </c>
      <c r="P59" s="47"/>
      <c r="Q59" s="47" t="s">
        <v>1537</v>
      </c>
      <c r="R59" s="49">
        <v>32</v>
      </c>
      <c r="S59" s="49"/>
      <c r="T59" s="50">
        <v>2.9</v>
      </c>
      <c r="U59" s="50">
        <v>0.8</v>
      </c>
      <c r="V59" s="50"/>
      <c r="W59" s="50"/>
      <c r="X59" s="50">
        <v>7.8</v>
      </c>
      <c r="Y59" s="51" t="s">
        <v>134</v>
      </c>
      <c r="Z59" s="51">
        <v>1</v>
      </c>
      <c r="AA59" s="69">
        <v>78.539816339744831</v>
      </c>
      <c r="AB59" s="52">
        <v>4</v>
      </c>
      <c r="AC59" s="69">
        <v>314</v>
      </c>
      <c r="AD59" s="51"/>
      <c r="AE59" s="51"/>
      <c r="AF59" s="52">
        <v>14.2</v>
      </c>
      <c r="AG59" s="53" t="s">
        <v>79</v>
      </c>
      <c r="AH59" s="54">
        <v>6</v>
      </c>
      <c r="AI59" s="54">
        <v>144</v>
      </c>
      <c r="AJ59" s="53" t="s">
        <v>2056</v>
      </c>
      <c r="AK59" s="53">
        <v>6</v>
      </c>
      <c r="AL59" s="53">
        <v>24</v>
      </c>
      <c r="AM59" s="53" t="s">
        <v>80</v>
      </c>
      <c r="AN59" s="55"/>
      <c r="AO59" s="56">
        <v>7.4999999999999997E-2</v>
      </c>
      <c r="AP59" s="56"/>
      <c r="AQ59" s="51" t="s">
        <v>43</v>
      </c>
      <c r="AR59" s="51" t="s">
        <v>132</v>
      </c>
      <c r="AS59" s="51"/>
      <c r="AT59" s="51"/>
      <c r="AU59" s="51"/>
      <c r="AV59" s="51"/>
      <c r="AW59" s="57" t="s">
        <v>38</v>
      </c>
      <c r="AX59" s="57" t="s">
        <v>36</v>
      </c>
      <c r="AY59" s="57"/>
      <c r="AZ59" s="57"/>
      <c r="BA59" s="57"/>
      <c r="BB59" s="58">
        <v>5.6666666666666671E-2</v>
      </c>
      <c r="BC59" s="58"/>
      <c r="BD59" s="75"/>
      <c r="BE59" s="75"/>
      <c r="BF59" s="58"/>
      <c r="BG59" s="75"/>
      <c r="BH59" s="61"/>
      <c r="BI59" s="61"/>
      <c r="BJ59" s="75"/>
      <c r="BK59" s="75"/>
      <c r="BL59" s="61"/>
      <c r="BM59" s="75"/>
      <c r="BN59" s="58"/>
      <c r="BO59" s="58"/>
      <c r="BP59" s="75"/>
      <c r="BQ59" s="58"/>
      <c r="BR59" s="75"/>
      <c r="BS59" s="58"/>
      <c r="BT59" s="58"/>
      <c r="BU59" s="75"/>
      <c r="BV59" s="58"/>
      <c r="BW59" s="75"/>
      <c r="BX59" s="58"/>
      <c r="BY59" s="58"/>
      <c r="BZ59" s="58"/>
      <c r="CA59" s="75"/>
      <c r="CB59" s="58"/>
      <c r="CC59" s="58"/>
      <c r="CD59" s="58"/>
      <c r="CE59" s="58"/>
      <c r="CF59" s="75"/>
      <c r="CG59" s="62"/>
      <c r="CH59" s="62"/>
      <c r="CI59" s="62"/>
      <c r="CJ59" s="62"/>
      <c r="CK59" s="62"/>
      <c r="CL59" s="62"/>
      <c r="CM59" s="62"/>
      <c r="CN59" s="63"/>
      <c r="CO59" s="62" t="s">
        <v>1280</v>
      </c>
      <c r="CP59" s="62" t="s">
        <v>36</v>
      </c>
      <c r="CQ59" s="64" t="s">
        <v>42</v>
      </c>
      <c r="CR59" s="65" t="s">
        <v>135</v>
      </c>
      <c r="CS59" s="64" t="s">
        <v>1344</v>
      </c>
      <c r="CT59" s="64" t="s">
        <v>133</v>
      </c>
      <c r="CU59" s="64" t="s">
        <v>55</v>
      </c>
      <c r="CV59" s="64" t="s">
        <v>86</v>
      </c>
      <c r="CW59" s="64" t="s">
        <v>138</v>
      </c>
      <c r="CX59" s="64" t="s">
        <v>73</v>
      </c>
      <c r="CY59" s="66">
        <f>[1]Duration!EE58</f>
        <v>6</v>
      </c>
    </row>
    <row r="60" spans="1:103" hidden="1" x14ac:dyDescent="0.3">
      <c r="A60" s="43">
        <v>58</v>
      </c>
      <c r="B60" s="44" t="s">
        <v>1633</v>
      </c>
      <c r="C60" s="44" t="s">
        <v>129</v>
      </c>
      <c r="D60" s="44">
        <v>2006</v>
      </c>
      <c r="E60" s="45" t="s">
        <v>66</v>
      </c>
      <c r="F60" s="45" t="s">
        <v>1537</v>
      </c>
      <c r="G60" s="45" t="s">
        <v>1804</v>
      </c>
      <c r="H60" s="45" t="s">
        <v>116</v>
      </c>
      <c r="I60" s="45" t="s">
        <v>38</v>
      </c>
      <c r="J60" s="68" t="s">
        <v>44</v>
      </c>
      <c r="K60" s="68" t="s">
        <v>91</v>
      </c>
      <c r="L60" s="68" t="s">
        <v>42</v>
      </c>
      <c r="M60" s="68" t="s">
        <v>42</v>
      </c>
      <c r="N60" s="68" t="s">
        <v>42</v>
      </c>
      <c r="O60" s="68" t="s">
        <v>39</v>
      </c>
      <c r="P60" s="47"/>
      <c r="Q60" s="47" t="s">
        <v>1537</v>
      </c>
      <c r="R60" s="49">
        <v>31</v>
      </c>
      <c r="S60" s="49"/>
      <c r="T60" s="50">
        <v>2.7</v>
      </c>
      <c r="U60" s="50">
        <v>1.1000000000000001</v>
      </c>
      <c r="V60" s="50"/>
      <c r="W60" s="50"/>
      <c r="X60" s="50">
        <v>7.9</v>
      </c>
      <c r="Y60" s="51" t="s">
        <v>134</v>
      </c>
      <c r="Z60" s="51">
        <v>1</v>
      </c>
      <c r="AA60" s="69">
        <v>78.539816339744831</v>
      </c>
      <c r="AB60" s="52">
        <v>4</v>
      </c>
      <c r="AC60" s="69">
        <v>314</v>
      </c>
      <c r="AD60" s="51"/>
      <c r="AE60" s="51"/>
      <c r="AF60" s="52">
        <v>6.4</v>
      </c>
      <c r="AG60" s="53" t="s">
        <v>79</v>
      </c>
      <c r="AH60" s="54">
        <v>6</v>
      </c>
      <c r="AI60" s="54">
        <v>144</v>
      </c>
      <c r="AJ60" s="53" t="s">
        <v>2056</v>
      </c>
      <c r="AK60" s="53">
        <v>6</v>
      </c>
      <c r="AL60" s="53">
        <v>24</v>
      </c>
      <c r="AM60" s="53" t="s">
        <v>96</v>
      </c>
      <c r="AN60" s="55"/>
      <c r="AO60" s="56">
        <v>7.4999999999999997E-2</v>
      </c>
      <c r="AP60" s="56"/>
      <c r="AQ60" s="51" t="s">
        <v>43</v>
      </c>
      <c r="AR60" s="51" t="s">
        <v>132</v>
      </c>
      <c r="AS60" s="51"/>
      <c r="AT60" s="51"/>
      <c r="AU60" s="51"/>
      <c r="AV60" s="51"/>
      <c r="AW60" s="57" t="s">
        <v>38</v>
      </c>
      <c r="AX60" s="57" t="s">
        <v>36</v>
      </c>
      <c r="AY60" s="57"/>
      <c r="AZ60" s="57"/>
      <c r="BA60" s="57"/>
      <c r="BB60" s="58">
        <v>4.0833333333333333E-2</v>
      </c>
      <c r="BC60" s="58"/>
      <c r="BD60" s="75"/>
      <c r="BE60" s="75"/>
      <c r="BF60" s="58"/>
      <c r="BG60" s="75"/>
      <c r="BH60" s="61"/>
      <c r="BI60" s="61"/>
      <c r="BJ60" s="75"/>
      <c r="BK60" s="75"/>
      <c r="BL60" s="61"/>
      <c r="BM60" s="75"/>
      <c r="BN60" s="58"/>
      <c r="BO60" s="58"/>
      <c r="BP60" s="75"/>
      <c r="BQ60" s="58"/>
      <c r="BR60" s="75"/>
      <c r="BS60" s="58"/>
      <c r="BT60" s="58"/>
      <c r="BU60" s="75"/>
      <c r="BV60" s="58"/>
      <c r="BW60" s="75"/>
      <c r="BX60" s="58"/>
      <c r="BY60" s="58"/>
      <c r="BZ60" s="58"/>
      <c r="CA60" s="75"/>
      <c r="CB60" s="58"/>
      <c r="CC60" s="58"/>
      <c r="CD60" s="58"/>
      <c r="CE60" s="58"/>
      <c r="CF60" s="75"/>
      <c r="CG60" s="62"/>
      <c r="CH60" s="62"/>
      <c r="CI60" s="62"/>
      <c r="CJ60" s="62"/>
      <c r="CK60" s="62"/>
      <c r="CL60" s="62"/>
      <c r="CM60" s="62"/>
      <c r="CN60" s="63"/>
      <c r="CO60" s="62" t="s">
        <v>1280</v>
      </c>
      <c r="CP60" s="62" t="s">
        <v>36</v>
      </c>
      <c r="CQ60" s="64" t="s">
        <v>42</v>
      </c>
      <c r="CR60" s="65" t="s">
        <v>135</v>
      </c>
      <c r="CS60" s="64" t="s">
        <v>1344</v>
      </c>
      <c r="CT60" s="64" t="s">
        <v>133</v>
      </c>
      <c r="CU60" s="64" t="s">
        <v>55</v>
      </c>
      <c r="CV60" s="64" t="s">
        <v>86</v>
      </c>
      <c r="CW60" s="64" t="s">
        <v>139</v>
      </c>
      <c r="CX60" s="64" t="s">
        <v>73</v>
      </c>
      <c r="CY60" s="66">
        <f>[1]Duration!EE59</f>
        <v>6</v>
      </c>
    </row>
    <row r="61" spans="1:103" hidden="1" x14ac:dyDescent="0.3">
      <c r="A61" s="43">
        <v>59</v>
      </c>
      <c r="B61" s="44" t="s">
        <v>1633</v>
      </c>
      <c r="C61" s="44" t="s">
        <v>129</v>
      </c>
      <c r="D61" s="44">
        <v>2006</v>
      </c>
      <c r="E61" s="45" t="s">
        <v>66</v>
      </c>
      <c r="F61" s="45" t="s">
        <v>1537</v>
      </c>
      <c r="G61" s="45" t="s">
        <v>1804</v>
      </c>
      <c r="H61" s="45" t="s">
        <v>116</v>
      </c>
      <c r="I61" s="45" t="s">
        <v>141</v>
      </c>
      <c r="J61" s="68" t="s">
        <v>44</v>
      </c>
      <c r="K61" s="68" t="s">
        <v>75</v>
      </c>
      <c r="L61" s="68" t="s">
        <v>42</v>
      </c>
      <c r="M61" s="68" t="s">
        <v>42</v>
      </c>
      <c r="N61" s="68" t="s">
        <v>42</v>
      </c>
      <c r="O61" s="68" t="s">
        <v>39</v>
      </c>
      <c r="P61" s="47"/>
      <c r="Q61" s="47" t="s">
        <v>1537</v>
      </c>
      <c r="R61" s="49">
        <v>35</v>
      </c>
      <c r="S61" s="49"/>
      <c r="T61" s="50">
        <v>3</v>
      </c>
      <c r="U61" s="50">
        <v>1.2</v>
      </c>
      <c r="V61" s="50"/>
      <c r="W61" s="50"/>
      <c r="X61" s="50">
        <v>8.1</v>
      </c>
      <c r="Y61" s="51" t="s">
        <v>134</v>
      </c>
      <c r="Z61" s="51">
        <v>1</v>
      </c>
      <c r="AA61" s="69">
        <v>78.539816339744831</v>
      </c>
      <c r="AB61" s="52">
        <v>4</v>
      </c>
      <c r="AC61" s="69">
        <v>314</v>
      </c>
      <c r="AD61" s="51"/>
      <c r="AE61" s="51"/>
      <c r="AF61" s="52">
        <v>16.7</v>
      </c>
      <c r="AG61" s="53" t="s">
        <v>79</v>
      </c>
      <c r="AH61" s="54">
        <v>6</v>
      </c>
      <c r="AI61" s="54">
        <v>144</v>
      </c>
      <c r="AJ61" s="53" t="s">
        <v>2056</v>
      </c>
      <c r="AK61" s="53">
        <v>6</v>
      </c>
      <c r="AL61" s="53">
        <v>24</v>
      </c>
      <c r="AM61" s="53" t="s">
        <v>74</v>
      </c>
      <c r="AN61" s="55"/>
      <c r="AO61" s="56">
        <v>7.4999999999999997E-2</v>
      </c>
      <c r="AP61" s="56"/>
      <c r="AQ61" s="51" t="s">
        <v>43</v>
      </c>
      <c r="AR61" s="51" t="s">
        <v>132</v>
      </c>
      <c r="AS61" s="51"/>
      <c r="AT61" s="51"/>
      <c r="AU61" s="51"/>
      <c r="AV61" s="51"/>
      <c r="AW61" s="57" t="s">
        <v>141</v>
      </c>
      <c r="AX61" s="57" t="s">
        <v>140</v>
      </c>
      <c r="AY61" s="57"/>
      <c r="AZ61" s="57"/>
      <c r="BA61" s="57"/>
      <c r="BB61" s="58">
        <v>1.0416666666666666E-2</v>
      </c>
      <c r="BC61" s="58"/>
      <c r="BD61" s="75"/>
      <c r="BE61" s="75"/>
      <c r="BF61" s="58"/>
      <c r="BG61" s="75">
        <v>0.83870967741935487</v>
      </c>
      <c r="BH61" s="61"/>
      <c r="BI61" s="61"/>
      <c r="BJ61" s="75"/>
      <c r="BK61" s="75"/>
      <c r="BL61" s="61"/>
      <c r="BM61" s="75"/>
      <c r="BN61" s="58"/>
      <c r="BO61" s="58"/>
      <c r="BP61" s="75"/>
      <c r="BQ61" s="58"/>
      <c r="BR61" s="75"/>
      <c r="BS61" s="58"/>
      <c r="BT61" s="58"/>
      <c r="BU61" s="75"/>
      <c r="BV61" s="58"/>
      <c r="BW61" s="75"/>
      <c r="BX61" s="58"/>
      <c r="BY61" s="58"/>
      <c r="BZ61" s="58"/>
      <c r="CA61" s="75"/>
      <c r="CB61" s="58"/>
      <c r="CC61" s="58"/>
      <c r="CD61" s="58"/>
      <c r="CE61" s="58"/>
      <c r="CF61" s="75"/>
      <c r="CG61" s="62"/>
      <c r="CH61" s="62"/>
      <c r="CI61" s="62"/>
      <c r="CJ61" s="62"/>
      <c r="CK61" s="62"/>
      <c r="CL61" s="62"/>
      <c r="CM61" s="62"/>
      <c r="CN61" s="63"/>
      <c r="CO61" s="62" t="s">
        <v>1280</v>
      </c>
      <c r="CP61" s="62" t="s">
        <v>36</v>
      </c>
      <c r="CQ61" s="64" t="s">
        <v>42</v>
      </c>
      <c r="CR61" s="65" t="s">
        <v>135</v>
      </c>
      <c r="CS61" s="64" t="s">
        <v>41</v>
      </c>
      <c r="CT61" s="64" t="s">
        <v>133</v>
      </c>
      <c r="CU61" s="64" t="s">
        <v>55</v>
      </c>
      <c r="CV61" s="64" t="s">
        <v>86</v>
      </c>
      <c r="CW61" s="64" t="s">
        <v>136</v>
      </c>
      <c r="CX61" s="64"/>
      <c r="CY61" s="66">
        <f>[1]Duration!EE60</f>
        <v>6</v>
      </c>
    </row>
    <row r="62" spans="1:103" hidden="1" x14ac:dyDescent="0.3">
      <c r="A62" s="43">
        <v>60</v>
      </c>
      <c r="B62" s="44" t="s">
        <v>1633</v>
      </c>
      <c r="C62" s="44" t="s">
        <v>129</v>
      </c>
      <c r="D62" s="44">
        <v>2006</v>
      </c>
      <c r="E62" s="45" t="s">
        <v>66</v>
      </c>
      <c r="F62" s="45" t="s">
        <v>1537</v>
      </c>
      <c r="G62" s="45" t="s">
        <v>1804</v>
      </c>
      <c r="H62" s="45" t="s">
        <v>116</v>
      </c>
      <c r="I62" s="45" t="s">
        <v>141</v>
      </c>
      <c r="J62" s="68" t="s">
        <v>44</v>
      </c>
      <c r="K62" s="68" t="s">
        <v>53</v>
      </c>
      <c r="L62" s="68" t="s">
        <v>42</v>
      </c>
      <c r="M62" s="68" t="s">
        <v>42</v>
      </c>
      <c r="N62" s="68" t="s">
        <v>42</v>
      </c>
      <c r="O62" s="68" t="s">
        <v>39</v>
      </c>
      <c r="P62" s="47"/>
      <c r="Q62" s="47" t="s">
        <v>1537</v>
      </c>
      <c r="R62" s="49">
        <v>41</v>
      </c>
      <c r="S62" s="49"/>
      <c r="T62" s="50">
        <v>3.4</v>
      </c>
      <c r="U62" s="50">
        <v>1</v>
      </c>
      <c r="V62" s="50"/>
      <c r="W62" s="50"/>
      <c r="X62" s="50">
        <v>8</v>
      </c>
      <c r="Y62" s="51" t="s">
        <v>134</v>
      </c>
      <c r="Z62" s="51">
        <v>1</v>
      </c>
      <c r="AA62" s="69">
        <v>78.539816339744831</v>
      </c>
      <c r="AB62" s="52">
        <v>4</v>
      </c>
      <c r="AC62" s="69">
        <v>314</v>
      </c>
      <c r="AD62" s="51"/>
      <c r="AE62" s="51"/>
      <c r="AF62" s="52">
        <v>25.5</v>
      </c>
      <c r="AG62" s="53" t="s">
        <v>79</v>
      </c>
      <c r="AH62" s="54">
        <v>6</v>
      </c>
      <c r="AI62" s="54">
        <v>144</v>
      </c>
      <c r="AJ62" s="53" t="s">
        <v>2056</v>
      </c>
      <c r="AK62" s="53">
        <v>6</v>
      </c>
      <c r="AL62" s="53">
        <v>24</v>
      </c>
      <c r="AM62" s="53" t="s">
        <v>52</v>
      </c>
      <c r="AN62" s="55"/>
      <c r="AO62" s="56">
        <v>7.4999999999999997E-2</v>
      </c>
      <c r="AP62" s="56"/>
      <c r="AQ62" s="51" t="s">
        <v>43</v>
      </c>
      <c r="AR62" s="51" t="s">
        <v>132</v>
      </c>
      <c r="AS62" s="51"/>
      <c r="AT62" s="51"/>
      <c r="AU62" s="51"/>
      <c r="AV62" s="51"/>
      <c r="AW62" s="57" t="s">
        <v>141</v>
      </c>
      <c r="AX62" s="57" t="s">
        <v>140</v>
      </c>
      <c r="AY62" s="57"/>
      <c r="AZ62" s="57"/>
      <c r="BA62" s="57"/>
      <c r="BB62" s="58">
        <v>1.4583333333333332E-2</v>
      </c>
      <c r="BC62" s="58"/>
      <c r="BD62" s="75"/>
      <c r="BE62" s="75"/>
      <c r="BF62" s="58"/>
      <c r="BG62" s="75">
        <v>0.86940298507462688</v>
      </c>
      <c r="BH62" s="61"/>
      <c r="BI62" s="61"/>
      <c r="BJ62" s="75"/>
      <c r="BK62" s="75"/>
      <c r="BL62" s="61"/>
      <c r="BM62" s="75"/>
      <c r="BN62" s="58"/>
      <c r="BO62" s="58"/>
      <c r="BP62" s="75"/>
      <c r="BQ62" s="58"/>
      <c r="BR62" s="75"/>
      <c r="BS62" s="58"/>
      <c r="BT62" s="58"/>
      <c r="BU62" s="75"/>
      <c r="BV62" s="58"/>
      <c r="BW62" s="75"/>
      <c r="BX62" s="58"/>
      <c r="BY62" s="58"/>
      <c r="BZ62" s="58"/>
      <c r="CA62" s="75"/>
      <c r="CB62" s="58"/>
      <c r="CC62" s="58"/>
      <c r="CD62" s="58"/>
      <c r="CE62" s="58"/>
      <c r="CF62" s="75"/>
      <c r="CG62" s="62"/>
      <c r="CH62" s="62"/>
      <c r="CI62" s="62"/>
      <c r="CJ62" s="62"/>
      <c r="CK62" s="62"/>
      <c r="CL62" s="62"/>
      <c r="CM62" s="62"/>
      <c r="CN62" s="63"/>
      <c r="CO62" s="62" t="s">
        <v>1280</v>
      </c>
      <c r="CP62" s="62" t="s">
        <v>36</v>
      </c>
      <c r="CQ62" s="64" t="s">
        <v>42</v>
      </c>
      <c r="CR62" s="65" t="s">
        <v>135</v>
      </c>
      <c r="CS62" s="64" t="s">
        <v>41</v>
      </c>
      <c r="CT62" s="64" t="s">
        <v>133</v>
      </c>
      <c r="CU62" s="64" t="s">
        <v>55</v>
      </c>
      <c r="CV62" s="64" t="s">
        <v>86</v>
      </c>
      <c r="CW62" s="64" t="s">
        <v>137</v>
      </c>
      <c r="CX62" s="64"/>
      <c r="CY62" s="66">
        <f>[1]Duration!EE61</f>
        <v>6</v>
      </c>
    </row>
    <row r="63" spans="1:103" hidden="1" x14ac:dyDescent="0.3">
      <c r="A63" s="43">
        <v>61</v>
      </c>
      <c r="B63" s="44" t="s">
        <v>1633</v>
      </c>
      <c r="C63" s="44" t="s">
        <v>129</v>
      </c>
      <c r="D63" s="44">
        <v>2006</v>
      </c>
      <c r="E63" s="45" t="s">
        <v>66</v>
      </c>
      <c r="F63" s="45" t="s">
        <v>1537</v>
      </c>
      <c r="G63" s="45" t="s">
        <v>1804</v>
      </c>
      <c r="H63" s="45" t="s">
        <v>116</v>
      </c>
      <c r="I63" s="45" t="s">
        <v>141</v>
      </c>
      <c r="J63" s="68" t="s">
        <v>44</v>
      </c>
      <c r="K63" s="68" t="s">
        <v>75</v>
      </c>
      <c r="L63" s="68" t="s">
        <v>42</v>
      </c>
      <c r="M63" s="68" t="s">
        <v>42</v>
      </c>
      <c r="N63" s="68" t="s">
        <v>42</v>
      </c>
      <c r="O63" s="68" t="s">
        <v>39</v>
      </c>
      <c r="P63" s="47"/>
      <c r="Q63" s="47" t="s">
        <v>1537</v>
      </c>
      <c r="R63" s="49">
        <v>32</v>
      </c>
      <c r="S63" s="49"/>
      <c r="T63" s="50">
        <v>2.9</v>
      </c>
      <c r="U63" s="50">
        <v>0.8</v>
      </c>
      <c r="V63" s="50"/>
      <c r="W63" s="50"/>
      <c r="X63" s="50">
        <v>7.8</v>
      </c>
      <c r="Y63" s="51" t="s">
        <v>134</v>
      </c>
      <c r="Z63" s="51">
        <v>1</v>
      </c>
      <c r="AA63" s="69">
        <v>78.539816339744831</v>
      </c>
      <c r="AB63" s="52">
        <v>4</v>
      </c>
      <c r="AC63" s="69">
        <v>314</v>
      </c>
      <c r="AD63" s="51"/>
      <c r="AE63" s="51"/>
      <c r="AF63" s="52">
        <v>14.2</v>
      </c>
      <c r="AG63" s="53" t="s">
        <v>79</v>
      </c>
      <c r="AH63" s="54">
        <v>6</v>
      </c>
      <c r="AI63" s="54">
        <v>144</v>
      </c>
      <c r="AJ63" s="53" t="s">
        <v>2056</v>
      </c>
      <c r="AK63" s="53">
        <v>6</v>
      </c>
      <c r="AL63" s="53">
        <v>24</v>
      </c>
      <c r="AM63" s="53" t="s">
        <v>80</v>
      </c>
      <c r="AN63" s="55"/>
      <c r="AO63" s="56">
        <v>7.4999999999999997E-2</v>
      </c>
      <c r="AP63" s="56"/>
      <c r="AQ63" s="51" t="s">
        <v>43</v>
      </c>
      <c r="AR63" s="51" t="s">
        <v>132</v>
      </c>
      <c r="AS63" s="51"/>
      <c r="AT63" s="51"/>
      <c r="AU63" s="51"/>
      <c r="AV63" s="51"/>
      <c r="AW63" s="57" t="s">
        <v>141</v>
      </c>
      <c r="AX63" s="57" t="s">
        <v>140</v>
      </c>
      <c r="AY63" s="57"/>
      <c r="AZ63" s="57"/>
      <c r="BA63" s="57"/>
      <c r="BB63" s="58">
        <v>1.2499999999999999E-2</v>
      </c>
      <c r="BC63" s="58"/>
      <c r="BD63" s="75"/>
      <c r="BE63" s="75"/>
      <c r="BF63" s="58"/>
      <c r="BG63" s="75">
        <v>0.77941176470588247</v>
      </c>
      <c r="BH63" s="61"/>
      <c r="BI63" s="61"/>
      <c r="BJ63" s="75"/>
      <c r="BK63" s="75"/>
      <c r="BL63" s="61"/>
      <c r="BM63" s="75"/>
      <c r="BN63" s="58"/>
      <c r="BO63" s="58"/>
      <c r="BP63" s="75"/>
      <c r="BQ63" s="58"/>
      <c r="BR63" s="75"/>
      <c r="BS63" s="58"/>
      <c r="BT63" s="58"/>
      <c r="BU63" s="75"/>
      <c r="BV63" s="58"/>
      <c r="BW63" s="75"/>
      <c r="BX63" s="58"/>
      <c r="BY63" s="58"/>
      <c r="BZ63" s="58"/>
      <c r="CA63" s="75"/>
      <c r="CB63" s="58"/>
      <c r="CC63" s="58"/>
      <c r="CD63" s="58"/>
      <c r="CE63" s="58"/>
      <c r="CF63" s="75"/>
      <c r="CG63" s="62"/>
      <c r="CH63" s="62"/>
      <c r="CI63" s="62"/>
      <c r="CJ63" s="62"/>
      <c r="CK63" s="62"/>
      <c r="CL63" s="62"/>
      <c r="CM63" s="62"/>
      <c r="CN63" s="63"/>
      <c r="CO63" s="62" t="s">
        <v>1280</v>
      </c>
      <c r="CP63" s="62" t="s">
        <v>36</v>
      </c>
      <c r="CQ63" s="64" t="s">
        <v>42</v>
      </c>
      <c r="CR63" s="65" t="s">
        <v>135</v>
      </c>
      <c r="CS63" s="64" t="s">
        <v>41</v>
      </c>
      <c r="CT63" s="64" t="s">
        <v>133</v>
      </c>
      <c r="CU63" s="64" t="s">
        <v>55</v>
      </c>
      <c r="CV63" s="64" t="s">
        <v>86</v>
      </c>
      <c r="CW63" s="64" t="s">
        <v>138</v>
      </c>
      <c r="CX63" s="64"/>
      <c r="CY63" s="66">
        <f>[1]Duration!EE62</f>
        <v>6</v>
      </c>
    </row>
    <row r="64" spans="1:103" hidden="1" x14ac:dyDescent="0.3">
      <c r="A64" s="43">
        <v>62</v>
      </c>
      <c r="B64" s="44" t="s">
        <v>1633</v>
      </c>
      <c r="C64" s="44" t="s">
        <v>129</v>
      </c>
      <c r="D64" s="44">
        <v>2006</v>
      </c>
      <c r="E64" s="45" t="s">
        <v>66</v>
      </c>
      <c r="F64" s="45" t="s">
        <v>1537</v>
      </c>
      <c r="G64" s="45" t="s">
        <v>1804</v>
      </c>
      <c r="H64" s="45" t="s">
        <v>116</v>
      </c>
      <c r="I64" s="45" t="s">
        <v>141</v>
      </c>
      <c r="J64" s="68" t="s">
        <v>44</v>
      </c>
      <c r="K64" s="68" t="s">
        <v>91</v>
      </c>
      <c r="L64" s="68" t="s">
        <v>42</v>
      </c>
      <c r="M64" s="68" t="s">
        <v>42</v>
      </c>
      <c r="N64" s="68" t="s">
        <v>42</v>
      </c>
      <c r="O64" s="68" t="s">
        <v>39</v>
      </c>
      <c r="P64" s="47"/>
      <c r="Q64" s="47" t="s">
        <v>1537</v>
      </c>
      <c r="R64" s="49">
        <v>31</v>
      </c>
      <c r="S64" s="49"/>
      <c r="T64" s="50">
        <v>2.7</v>
      </c>
      <c r="U64" s="50">
        <v>1.1000000000000001</v>
      </c>
      <c r="V64" s="50"/>
      <c r="W64" s="50"/>
      <c r="X64" s="50">
        <v>7.9</v>
      </c>
      <c r="Y64" s="51" t="s">
        <v>134</v>
      </c>
      <c r="Z64" s="51">
        <v>1</v>
      </c>
      <c r="AA64" s="69">
        <v>78.539816339744831</v>
      </c>
      <c r="AB64" s="52">
        <v>4</v>
      </c>
      <c r="AC64" s="69">
        <v>314</v>
      </c>
      <c r="AD64" s="51"/>
      <c r="AE64" s="51"/>
      <c r="AF64" s="52">
        <v>6.4</v>
      </c>
      <c r="AG64" s="53" t="s">
        <v>79</v>
      </c>
      <c r="AH64" s="54">
        <v>6</v>
      </c>
      <c r="AI64" s="54">
        <v>144</v>
      </c>
      <c r="AJ64" s="53" t="s">
        <v>2056</v>
      </c>
      <c r="AK64" s="53">
        <v>6</v>
      </c>
      <c r="AL64" s="53">
        <v>24</v>
      </c>
      <c r="AM64" s="53" t="s">
        <v>96</v>
      </c>
      <c r="AN64" s="55"/>
      <c r="AO64" s="56">
        <v>7.4999999999999997E-2</v>
      </c>
      <c r="AP64" s="56"/>
      <c r="AQ64" s="51" t="s">
        <v>43</v>
      </c>
      <c r="AR64" s="51" t="s">
        <v>132</v>
      </c>
      <c r="AS64" s="51"/>
      <c r="AT64" s="51"/>
      <c r="AU64" s="51"/>
      <c r="AV64" s="51"/>
      <c r="AW64" s="57" t="s">
        <v>141</v>
      </c>
      <c r="AX64" s="57" t="s">
        <v>140</v>
      </c>
      <c r="AY64" s="57"/>
      <c r="AZ64" s="57"/>
      <c r="BA64" s="57"/>
      <c r="BB64" s="58">
        <v>1.0833333333333334E-2</v>
      </c>
      <c r="BC64" s="58"/>
      <c r="BD64" s="75"/>
      <c r="BE64" s="75"/>
      <c r="BF64" s="58"/>
      <c r="BG64" s="75">
        <v>0.73469387755102045</v>
      </c>
      <c r="BH64" s="61"/>
      <c r="BI64" s="61"/>
      <c r="BJ64" s="75"/>
      <c r="BK64" s="75"/>
      <c r="BL64" s="61"/>
      <c r="BM64" s="75"/>
      <c r="BN64" s="58"/>
      <c r="BO64" s="58"/>
      <c r="BP64" s="75"/>
      <c r="BQ64" s="58"/>
      <c r="BR64" s="75"/>
      <c r="BS64" s="58"/>
      <c r="BT64" s="58"/>
      <c r="BU64" s="75"/>
      <c r="BV64" s="58"/>
      <c r="BW64" s="75"/>
      <c r="BX64" s="58"/>
      <c r="BY64" s="58"/>
      <c r="BZ64" s="58"/>
      <c r="CA64" s="75"/>
      <c r="CB64" s="58"/>
      <c r="CC64" s="58"/>
      <c r="CD64" s="58"/>
      <c r="CE64" s="58"/>
      <c r="CF64" s="75"/>
      <c r="CG64" s="62"/>
      <c r="CH64" s="62"/>
      <c r="CI64" s="62"/>
      <c r="CJ64" s="62"/>
      <c r="CK64" s="62"/>
      <c r="CL64" s="62"/>
      <c r="CM64" s="62"/>
      <c r="CN64" s="63"/>
      <c r="CO64" s="62" t="s">
        <v>1280</v>
      </c>
      <c r="CP64" s="62" t="s">
        <v>36</v>
      </c>
      <c r="CQ64" s="64" t="s">
        <v>42</v>
      </c>
      <c r="CR64" s="65" t="s">
        <v>135</v>
      </c>
      <c r="CS64" s="64" t="s">
        <v>41</v>
      </c>
      <c r="CT64" s="64" t="s">
        <v>133</v>
      </c>
      <c r="CU64" s="64" t="s">
        <v>55</v>
      </c>
      <c r="CV64" s="64" t="s">
        <v>86</v>
      </c>
      <c r="CW64" s="64" t="s">
        <v>139</v>
      </c>
      <c r="CX64" s="64"/>
      <c r="CY64" s="66">
        <f>[1]Duration!EE63</f>
        <v>6</v>
      </c>
    </row>
    <row r="65" spans="1:103" hidden="1" x14ac:dyDescent="0.3">
      <c r="A65" s="44">
        <v>63</v>
      </c>
      <c r="B65" s="76" t="s">
        <v>1634</v>
      </c>
      <c r="C65" s="44" t="s">
        <v>142</v>
      </c>
      <c r="D65" s="44">
        <v>2018</v>
      </c>
      <c r="E65" s="45" t="s">
        <v>66</v>
      </c>
      <c r="F65" s="45" t="s">
        <v>1537</v>
      </c>
      <c r="G65" s="45" t="s">
        <v>3</v>
      </c>
      <c r="H65" s="45" t="s">
        <v>483</v>
      </c>
      <c r="I65" s="45" t="s">
        <v>38</v>
      </c>
      <c r="J65" s="68" t="s">
        <v>44</v>
      </c>
      <c r="K65" s="68" t="s">
        <v>71</v>
      </c>
      <c r="L65" s="68" t="s">
        <v>39</v>
      </c>
      <c r="M65" s="68" t="s">
        <v>39</v>
      </c>
      <c r="N65" s="68" t="s">
        <v>42</v>
      </c>
      <c r="O65" s="68" t="s">
        <v>42</v>
      </c>
      <c r="P65" s="47" t="s">
        <v>828</v>
      </c>
      <c r="Q65" s="47"/>
      <c r="R65" s="49">
        <v>26.3</v>
      </c>
      <c r="S65" s="49">
        <v>17.100000000000001</v>
      </c>
      <c r="T65" s="50">
        <v>3.6</v>
      </c>
      <c r="U65" s="50">
        <v>2.6</v>
      </c>
      <c r="V65" s="50"/>
      <c r="W65" s="50"/>
      <c r="X65" s="50">
        <v>8.1999999999999993</v>
      </c>
      <c r="Y65" s="51" t="s">
        <v>34</v>
      </c>
      <c r="Z65" s="51">
        <v>1</v>
      </c>
      <c r="AA65" s="52">
        <v>3.1415926535897931</v>
      </c>
      <c r="AB65" s="52">
        <v>1.2732395447351628</v>
      </c>
      <c r="AC65" s="52">
        <v>4</v>
      </c>
      <c r="AD65" s="51">
        <v>0</v>
      </c>
      <c r="AE65" s="51"/>
      <c r="AF65" s="51"/>
      <c r="AG65" s="53">
        <v>309</v>
      </c>
      <c r="AH65" s="54">
        <v>309</v>
      </c>
      <c r="AI65" s="54">
        <v>3336</v>
      </c>
      <c r="AJ65" s="53" t="s">
        <v>143</v>
      </c>
      <c r="AK65" s="53" t="s">
        <v>144</v>
      </c>
      <c r="AL65" s="53" t="s">
        <v>144</v>
      </c>
      <c r="AM65" s="53" t="s">
        <v>145</v>
      </c>
      <c r="AN65" s="55">
        <v>16</v>
      </c>
      <c r="AO65" s="56"/>
      <c r="AP65" s="77">
        <v>208</v>
      </c>
      <c r="AQ65" s="51" t="s">
        <v>43</v>
      </c>
      <c r="AR65" s="51" t="s">
        <v>132</v>
      </c>
      <c r="AS65" s="51" t="s">
        <v>146</v>
      </c>
      <c r="AT65" s="51" t="s">
        <v>146</v>
      </c>
      <c r="AU65" s="51" t="s">
        <v>146</v>
      </c>
      <c r="AV65" s="51"/>
      <c r="AW65" s="57" t="s">
        <v>38</v>
      </c>
      <c r="AX65" s="57" t="s">
        <v>36</v>
      </c>
      <c r="AY65" s="57" t="s">
        <v>42</v>
      </c>
      <c r="AZ65" s="57"/>
      <c r="BA65" s="57"/>
      <c r="BB65" s="58">
        <v>0.13033595315148713</v>
      </c>
      <c r="BC65" s="58">
        <v>0.10236561822983385</v>
      </c>
      <c r="BD65" s="59">
        <v>0.24045266848629571</v>
      </c>
      <c r="BE65" s="59">
        <v>0.17366026057343581</v>
      </c>
      <c r="BF65" s="58"/>
      <c r="BG65" s="59"/>
      <c r="BH65" s="61">
        <v>1.9070735090152569E-4</v>
      </c>
      <c r="BI65" s="61">
        <v>1.4978120314445098E-4</v>
      </c>
      <c r="BJ65" s="78">
        <v>2.7186859502219366E-4</v>
      </c>
      <c r="BK65" s="78">
        <v>1.9634954084936211E-4</v>
      </c>
      <c r="BL65" s="61"/>
      <c r="BM65" s="59"/>
      <c r="BN65" s="58">
        <v>0.11445878683343787</v>
      </c>
      <c r="BO65" s="58">
        <v>8.9895720963682132E-2</v>
      </c>
      <c r="BQ65" s="58"/>
      <c r="BR65" s="59"/>
      <c r="BS65" s="58"/>
      <c r="BT65" s="58"/>
      <c r="BV65" s="58"/>
      <c r="BW65" s="59"/>
      <c r="BX65" s="58">
        <v>4.4638926865040762</v>
      </c>
      <c r="BY65" s="58">
        <v>3.505933117583603</v>
      </c>
      <c r="BZ65" s="58"/>
      <c r="CA65" s="59"/>
      <c r="CB65" s="58"/>
      <c r="CC65" s="58"/>
      <c r="CD65" s="58"/>
      <c r="CE65" s="58"/>
      <c r="CF65" s="59"/>
      <c r="CG65" s="62"/>
      <c r="CH65" s="62"/>
      <c r="CI65" s="62"/>
      <c r="CJ65" s="62"/>
      <c r="CK65" s="62"/>
      <c r="CL65" s="62"/>
      <c r="CM65" s="62" t="s">
        <v>1292</v>
      </c>
      <c r="CN65" s="63"/>
      <c r="CO65" s="62"/>
      <c r="CP65" s="62"/>
      <c r="CQ65" s="64" t="s">
        <v>39</v>
      </c>
      <c r="CR65" s="65" t="s">
        <v>47</v>
      </c>
      <c r="CS65" s="64" t="s">
        <v>41</v>
      </c>
      <c r="CT65" s="64" t="s">
        <v>147</v>
      </c>
      <c r="CU65" s="64" t="s">
        <v>55</v>
      </c>
      <c r="CV65" s="64" t="s">
        <v>56</v>
      </c>
      <c r="CW65" s="64"/>
      <c r="CX65" s="64" t="s">
        <v>73</v>
      </c>
      <c r="CY65" s="66">
        <f>[1]Duration!EE64</f>
        <v>139</v>
      </c>
    </row>
    <row r="66" spans="1:103" hidden="1" x14ac:dyDescent="0.3">
      <c r="A66" s="44">
        <v>64</v>
      </c>
      <c r="B66" s="76" t="s">
        <v>1634</v>
      </c>
      <c r="C66" s="44" t="s">
        <v>142</v>
      </c>
      <c r="D66" s="44">
        <v>2018</v>
      </c>
      <c r="E66" s="45" t="s">
        <v>66</v>
      </c>
      <c r="F66" s="45" t="s">
        <v>1537</v>
      </c>
      <c r="G66" s="45" t="s">
        <v>3</v>
      </c>
      <c r="H66" s="45" t="s">
        <v>483</v>
      </c>
      <c r="I66" s="45" t="s">
        <v>38</v>
      </c>
      <c r="J66" s="68" t="s">
        <v>44</v>
      </c>
      <c r="K66" s="68" t="s">
        <v>262</v>
      </c>
      <c r="L66" s="68" t="s">
        <v>39</v>
      </c>
      <c r="M66" s="68" t="s">
        <v>39</v>
      </c>
      <c r="N66" s="68" t="s">
        <v>42</v>
      </c>
      <c r="O66" s="68" t="s">
        <v>42</v>
      </c>
      <c r="P66" s="47" t="s">
        <v>828</v>
      </c>
      <c r="Q66" s="47"/>
      <c r="R66" s="49">
        <v>60.9</v>
      </c>
      <c r="S66" s="49">
        <v>51.9</v>
      </c>
      <c r="T66" s="50">
        <v>3.5</v>
      </c>
      <c r="U66" s="50">
        <v>2</v>
      </c>
      <c r="V66" s="50"/>
      <c r="W66" s="50"/>
      <c r="X66" s="50">
        <v>7.1</v>
      </c>
      <c r="Y66" s="51" t="s">
        <v>34</v>
      </c>
      <c r="Z66" s="51">
        <v>1</v>
      </c>
      <c r="AA66" s="52">
        <v>3.1415926535897931</v>
      </c>
      <c r="AB66" s="52">
        <v>1.2732395447351628</v>
      </c>
      <c r="AC66" s="52">
        <v>4</v>
      </c>
      <c r="AD66" s="51">
        <v>0</v>
      </c>
      <c r="AE66" s="51"/>
      <c r="AF66" s="51"/>
      <c r="AG66" s="53">
        <v>78</v>
      </c>
      <c r="AH66" s="54">
        <v>78</v>
      </c>
      <c r="AI66" s="54">
        <v>1872</v>
      </c>
      <c r="AJ66" s="53" t="s">
        <v>143</v>
      </c>
      <c r="AK66" s="53" t="s">
        <v>148</v>
      </c>
      <c r="AL66" s="53" t="s">
        <v>148</v>
      </c>
      <c r="AM66" s="53" t="s">
        <v>149</v>
      </c>
      <c r="AN66" s="55">
        <v>6.5</v>
      </c>
      <c r="AO66" s="56"/>
      <c r="AP66" s="77">
        <v>207</v>
      </c>
      <c r="AQ66" s="51" t="s">
        <v>43</v>
      </c>
      <c r="AR66" s="51" t="s">
        <v>132</v>
      </c>
      <c r="AS66" s="51" t="s">
        <v>146</v>
      </c>
      <c r="AT66" s="51" t="s">
        <v>146</v>
      </c>
      <c r="AU66" s="51" t="s">
        <v>146</v>
      </c>
      <c r="AV66" s="51"/>
      <c r="AW66" s="57" t="s">
        <v>38</v>
      </c>
      <c r="AX66" s="57" t="s">
        <v>36</v>
      </c>
      <c r="AY66" s="57" t="s">
        <v>39</v>
      </c>
      <c r="AZ66" s="57" t="s">
        <v>150</v>
      </c>
      <c r="BA66" s="57"/>
      <c r="BB66" s="58">
        <v>8.4325396825396821E-3</v>
      </c>
      <c r="BC66" s="58">
        <v>6.6229011794427676E-3</v>
      </c>
      <c r="BD66" s="60">
        <v>5.1050880620834137E-3</v>
      </c>
      <c r="BE66" s="60">
        <v>2.9171931783333791E-3</v>
      </c>
      <c r="BF66" s="58"/>
      <c r="BG66" s="59"/>
      <c r="BH66" s="61">
        <v>1.0073260073260076E-2</v>
      </c>
      <c r="BI66" s="61">
        <v>7.9115199609633095E-3</v>
      </c>
      <c r="BJ66" s="60">
        <v>4.7123889803846915E-3</v>
      </c>
      <c r="BK66" s="60">
        <v>2.6927937030769666E-3</v>
      </c>
      <c r="BL66" s="61"/>
      <c r="BM66" s="59"/>
      <c r="BN66" s="58">
        <v>9.0686577260339227E-2</v>
      </c>
      <c r="BO66" s="58">
        <v>7.1225071225071226E-2</v>
      </c>
      <c r="BQ66" s="58"/>
      <c r="BR66" s="59"/>
      <c r="BS66" s="58"/>
      <c r="BT66" s="58"/>
      <c r="BV66" s="58"/>
      <c r="BW66" s="59"/>
      <c r="BX66" s="58">
        <v>5.4411946356203531</v>
      </c>
      <c r="BY66" s="58">
        <v>4.2735042735042734</v>
      </c>
      <c r="BZ66" s="58"/>
      <c r="CA66" s="59"/>
      <c r="CB66" s="58"/>
      <c r="CC66" s="58"/>
      <c r="CD66" s="58"/>
      <c r="CE66" s="58"/>
      <c r="CF66" s="59"/>
      <c r="CG66" s="62"/>
      <c r="CH66" s="62"/>
      <c r="CI66" s="62"/>
      <c r="CJ66" s="62"/>
      <c r="CK66" s="62"/>
      <c r="CL66" s="62"/>
      <c r="CM66" s="62" t="s">
        <v>1293</v>
      </c>
      <c r="CN66" s="63" t="s">
        <v>105</v>
      </c>
      <c r="CO66" s="62"/>
      <c r="CP66" s="62"/>
      <c r="CQ66" s="64" t="s">
        <v>39</v>
      </c>
      <c r="CR66" s="65" t="s">
        <v>47</v>
      </c>
      <c r="CS66" s="64" t="s">
        <v>41</v>
      </c>
      <c r="CT66" s="64" t="s">
        <v>147</v>
      </c>
      <c r="CU66" s="64" t="s">
        <v>55</v>
      </c>
      <c r="CV66" s="64" t="s">
        <v>56</v>
      </c>
      <c r="CW66" s="64"/>
      <c r="CX66" s="64" t="s">
        <v>88</v>
      </c>
      <c r="CY66" s="66">
        <f>[1]Duration!EE65</f>
        <v>78</v>
      </c>
    </row>
    <row r="67" spans="1:103" hidden="1" x14ac:dyDescent="0.3">
      <c r="A67" s="44">
        <v>65</v>
      </c>
      <c r="B67" s="76" t="s">
        <v>1634</v>
      </c>
      <c r="C67" s="44" t="s">
        <v>142</v>
      </c>
      <c r="D67" s="44">
        <v>2018</v>
      </c>
      <c r="E67" s="45" t="s">
        <v>154</v>
      </c>
      <c r="F67" s="45" t="s">
        <v>104</v>
      </c>
      <c r="G67" s="45" t="s">
        <v>3</v>
      </c>
      <c r="H67" s="45" t="s">
        <v>483</v>
      </c>
      <c r="I67" s="45" t="s">
        <v>38</v>
      </c>
      <c r="J67" s="68" t="s">
        <v>44</v>
      </c>
      <c r="K67" s="68" t="s">
        <v>71</v>
      </c>
      <c r="L67" s="68" t="s">
        <v>42</v>
      </c>
      <c r="M67" s="68" t="s">
        <v>39</v>
      </c>
      <c r="N67" s="68" t="s">
        <v>42</v>
      </c>
      <c r="O67" s="68" t="s">
        <v>42</v>
      </c>
      <c r="P67" s="47" t="s">
        <v>151</v>
      </c>
      <c r="Q67" s="47"/>
      <c r="R67" s="49">
        <v>43.3</v>
      </c>
      <c r="S67" s="49">
        <v>29.6</v>
      </c>
      <c r="T67" s="50">
        <v>4.3</v>
      </c>
      <c r="U67" s="50">
        <v>3</v>
      </c>
      <c r="V67" s="50"/>
      <c r="W67" s="50"/>
      <c r="X67" s="50">
        <v>8.4</v>
      </c>
      <c r="Y67" s="51" t="s">
        <v>34</v>
      </c>
      <c r="Z67" s="51">
        <v>1</v>
      </c>
      <c r="AA67" s="52">
        <v>3.1415926535897931</v>
      </c>
      <c r="AB67" s="52">
        <v>1.2732395447351628</v>
      </c>
      <c r="AC67" s="52">
        <v>4</v>
      </c>
      <c r="AD67" s="51">
        <v>0</v>
      </c>
      <c r="AE67" s="51"/>
      <c r="AF67" s="51"/>
      <c r="AG67" s="53">
        <v>309</v>
      </c>
      <c r="AH67" s="54">
        <v>309</v>
      </c>
      <c r="AI67" s="54">
        <v>3336</v>
      </c>
      <c r="AJ67" s="53" t="s">
        <v>143</v>
      </c>
      <c r="AK67" s="53" t="s">
        <v>144</v>
      </c>
      <c r="AL67" s="53" t="s">
        <v>144</v>
      </c>
      <c r="AM67" s="53" t="s">
        <v>152</v>
      </c>
      <c r="AN67" s="55">
        <v>16</v>
      </c>
      <c r="AO67" s="56"/>
      <c r="AP67" s="77">
        <v>208</v>
      </c>
      <c r="AQ67" s="51" t="s">
        <v>43</v>
      </c>
      <c r="AR67" s="51" t="s">
        <v>132</v>
      </c>
      <c r="AS67" s="51" t="s">
        <v>146</v>
      </c>
      <c r="AT67" s="51" t="s">
        <v>146</v>
      </c>
      <c r="AU67" s="51" t="s">
        <v>146</v>
      </c>
      <c r="AV67" s="51"/>
      <c r="AW67" s="57" t="s">
        <v>38</v>
      </c>
      <c r="AX67" s="57" t="s">
        <v>36</v>
      </c>
      <c r="AY67" s="57" t="s">
        <v>39</v>
      </c>
      <c r="AZ67" s="57" t="s">
        <v>153</v>
      </c>
      <c r="BA67" s="57"/>
      <c r="BB67" s="58">
        <v>0.10921366928648481</v>
      </c>
      <c r="BC67" s="58">
        <v>8.5776215275501472E-2</v>
      </c>
      <c r="BD67" s="59">
        <v>0.17462019166203266</v>
      </c>
      <c r="BE67" s="59">
        <v>0.12182804069444139</v>
      </c>
      <c r="BF67" s="58"/>
      <c r="BG67" s="59"/>
      <c r="BH67" s="61">
        <v>1.2925720449992292E-3</v>
      </c>
      <c r="BI67" s="61">
        <v>1.0151837102012784E-3</v>
      </c>
      <c r="BJ67" s="60">
        <v>1.596976265574811E-3</v>
      </c>
      <c r="BK67" s="60">
        <v>1.1141694876103333E-3</v>
      </c>
      <c r="BL67" s="61"/>
      <c r="BM67" s="59"/>
      <c r="BN67" s="58">
        <v>0.27470108840025087</v>
      </c>
      <c r="BO67" s="58">
        <v>0.21574973031283712</v>
      </c>
      <c r="BQ67" s="58"/>
      <c r="BR67" s="59"/>
      <c r="BS67" s="58"/>
      <c r="BT67" s="58"/>
      <c r="BV67" s="58"/>
      <c r="BW67" s="59"/>
      <c r="BX67" s="58">
        <v>10.12960263475925</v>
      </c>
      <c r="BY67" s="58">
        <v>7.9557713052858681</v>
      </c>
      <c r="BZ67" s="58"/>
      <c r="CA67" s="59"/>
      <c r="CB67" s="58"/>
      <c r="CC67" s="58"/>
      <c r="CD67" s="58"/>
      <c r="CE67" s="58"/>
      <c r="CF67" s="59"/>
      <c r="CG67" s="62"/>
      <c r="CH67" s="62"/>
      <c r="CI67" s="62"/>
      <c r="CJ67" s="62"/>
      <c r="CK67" s="62"/>
      <c r="CL67" s="62"/>
      <c r="CM67" s="62" t="s">
        <v>1292</v>
      </c>
      <c r="CN67" s="63" t="s">
        <v>105</v>
      </c>
      <c r="CO67" s="62"/>
      <c r="CP67" s="62"/>
      <c r="CQ67" s="64" t="s">
        <v>39</v>
      </c>
      <c r="CR67" s="65" t="s">
        <v>47</v>
      </c>
      <c r="CS67" s="64" t="s">
        <v>41</v>
      </c>
      <c r="CT67" s="64" t="s">
        <v>147</v>
      </c>
      <c r="CU67" s="64" t="s">
        <v>55</v>
      </c>
      <c r="CV67" s="64" t="s">
        <v>56</v>
      </c>
      <c r="CW67" s="64"/>
      <c r="CX67" s="64"/>
      <c r="CY67" s="66">
        <f>[1]Duration!EE66</f>
        <v>139</v>
      </c>
    </row>
    <row r="68" spans="1:103" hidden="1" x14ac:dyDescent="0.3">
      <c r="A68" s="44">
        <v>66</v>
      </c>
      <c r="B68" s="76" t="s">
        <v>1634</v>
      </c>
      <c r="C68" s="44" t="s">
        <v>142</v>
      </c>
      <c r="D68" s="44">
        <v>2018</v>
      </c>
      <c r="E68" s="45" t="s">
        <v>154</v>
      </c>
      <c r="F68" s="45" t="s">
        <v>104</v>
      </c>
      <c r="G68" s="45" t="s">
        <v>3</v>
      </c>
      <c r="H68" s="45" t="s">
        <v>483</v>
      </c>
      <c r="I68" s="45" t="s">
        <v>38</v>
      </c>
      <c r="J68" s="68" t="s">
        <v>44</v>
      </c>
      <c r="K68" s="68" t="s">
        <v>262</v>
      </c>
      <c r="L68" s="68" t="s">
        <v>42</v>
      </c>
      <c r="M68" s="68" t="s">
        <v>39</v>
      </c>
      <c r="N68" s="68" t="s">
        <v>42</v>
      </c>
      <c r="O68" s="68" t="s">
        <v>42</v>
      </c>
      <c r="P68" s="47" t="s">
        <v>151</v>
      </c>
      <c r="Q68" s="47"/>
      <c r="R68" s="49">
        <v>21.9</v>
      </c>
      <c r="S68" s="49">
        <v>12.2</v>
      </c>
      <c r="T68" s="50">
        <v>4.5999999999999996</v>
      </c>
      <c r="U68" s="50">
        <v>3.5</v>
      </c>
      <c r="V68" s="50"/>
      <c r="W68" s="50"/>
      <c r="X68" s="50">
        <v>8.5</v>
      </c>
      <c r="Y68" s="51" t="s">
        <v>34</v>
      </c>
      <c r="Z68" s="51">
        <v>1</v>
      </c>
      <c r="AA68" s="52">
        <v>3.1415926535897931</v>
      </c>
      <c r="AB68" s="52">
        <v>1.2732395447351628</v>
      </c>
      <c r="AC68" s="52">
        <v>4</v>
      </c>
      <c r="AD68" s="51">
        <v>0</v>
      </c>
      <c r="AE68" s="51"/>
      <c r="AF68" s="51"/>
      <c r="AG68" s="53">
        <v>78</v>
      </c>
      <c r="AH68" s="54">
        <v>78</v>
      </c>
      <c r="AI68" s="54">
        <v>1872</v>
      </c>
      <c r="AJ68" s="53" t="s">
        <v>143</v>
      </c>
      <c r="AK68" s="53" t="s">
        <v>148</v>
      </c>
      <c r="AL68" s="53" t="s">
        <v>148</v>
      </c>
      <c r="AM68" s="53" t="s">
        <v>149</v>
      </c>
      <c r="AN68" s="55">
        <v>6.5</v>
      </c>
      <c r="AO68" s="56"/>
      <c r="AP68" s="77">
        <v>207</v>
      </c>
      <c r="AQ68" s="51" t="s">
        <v>43</v>
      </c>
      <c r="AR68" s="51" t="s">
        <v>132</v>
      </c>
      <c r="AS68" s="51" t="s">
        <v>146</v>
      </c>
      <c r="AT68" s="51" t="s">
        <v>146</v>
      </c>
      <c r="AU68" s="51" t="s">
        <v>146</v>
      </c>
      <c r="AV68" s="51"/>
      <c r="AW68" s="57" t="s">
        <v>38</v>
      </c>
      <c r="AX68" s="57" t="s">
        <v>36</v>
      </c>
      <c r="AY68" s="57" t="s">
        <v>42</v>
      </c>
      <c r="AZ68" s="57"/>
      <c r="BA68" s="57"/>
      <c r="BB68" s="58">
        <v>0.16605616605616605</v>
      </c>
      <c r="BC68" s="58">
        <v>0.13042020784133451</v>
      </c>
      <c r="BD68" s="60">
        <v>5.7446265665641934E-2</v>
      </c>
      <c r="BE68" s="60">
        <v>4.3709115180379732E-2</v>
      </c>
      <c r="BF68" s="58"/>
      <c r="BG68" s="59"/>
      <c r="BH68" s="61">
        <v>0</v>
      </c>
      <c r="BI68" s="61">
        <v>0</v>
      </c>
      <c r="BJ68" s="78">
        <v>0</v>
      </c>
      <c r="BK68" s="78">
        <v>0</v>
      </c>
      <c r="BL68" s="61"/>
      <c r="BM68" s="59"/>
      <c r="BN68" s="58">
        <v>9.068657726033923E-3</v>
      </c>
      <c r="BO68" s="58">
        <v>7.1225071225071226E-3</v>
      </c>
      <c r="BQ68" s="58"/>
      <c r="BR68" s="59"/>
      <c r="BS68" s="58"/>
      <c r="BT68" s="58"/>
      <c r="BV68" s="58"/>
      <c r="BW68" s="59"/>
      <c r="BX68" s="58">
        <v>0.68014932945254414</v>
      </c>
      <c r="BY68" s="58">
        <v>0.53418803418803418</v>
      </c>
      <c r="BZ68" s="58"/>
      <c r="CA68" s="59"/>
      <c r="CB68" s="58"/>
      <c r="CC68" s="58"/>
      <c r="CD68" s="58"/>
      <c r="CE68" s="58"/>
      <c r="CF68" s="59"/>
      <c r="CG68" s="62"/>
      <c r="CH68" s="62"/>
      <c r="CI68" s="62"/>
      <c r="CJ68" s="62"/>
      <c r="CK68" s="62"/>
      <c r="CL68" s="62"/>
      <c r="CM68" s="62" t="s">
        <v>1293</v>
      </c>
      <c r="CN68" s="63" t="s">
        <v>105</v>
      </c>
      <c r="CO68" s="62"/>
      <c r="CP68" s="62"/>
      <c r="CQ68" s="64" t="s">
        <v>39</v>
      </c>
      <c r="CR68" s="65" t="s">
        <v>47</v>
      </c>
      <c r="CS68" s="64" t="s">
        <v>41</v>
      </c>
      <c r="CT68" s="64" t="s">
        <v>147</v>
      </c>
      <c r="CU68" s="64" t="s">
        <v>55</v>
      </c>
      <c r="CV68" s="64" t="s">
        <v>56</v>
      </c>
      <c r="CW68" s="64"/>
      <c r="CX68" s="64"/>
      <c r="CY68" s="66">
        <f>[1]Duration!EE67</f>
        <v>78</v>
      </c>
    </row>
    <row r="69" spans="1:103" hidden="1" x14ac:dyDescent="0.3">
      <c r="A69" s="44">
        <v>67</v>
      </c>
      <c r="B69" s="76" t="s">
        <v>1634</v>
      </c>
      <c r="C69" s="44" t="s">
        <v>142</v>
      </c>
      <c r="D69" s="44">
        <v>2018</v>
      </c>
      <c r="E69" s="45" t="s">
        <v>31</v>
      </c>
      <c r="F69" s="45" t="s">
        <v>1537</v>
      </c>
      <c r="G69" s="45" t="s">
        <v>3</v>
      </c>
      <c r="H69" s="45" t="s">
        <v>483</v>
      </c>
      <c r="I69" s="45" t="s">
        <v>38</v>
      </c>
      <c r="J69" s="68" t="s">
        <v>44</v>
      </c>
      <c r="K69" s="68" t="s">
        <v>71</v>
      </c>
      <c r="L69" s="68" t="s">
        <v>39</v>
      </c>
      <c r="M69" s="68" t="s">
        <v>39</v>
      </c>
      <c r="N69" s="68" t="s">
        <v>42</v>
      </c>
      <c r="O69" s="68" t="s">
        <v>42</v>
      </c>
      <c r="P69" s="47" t="s">
        <v>155</v>
      </c>
      <c r="Q69" s="47"/>
      <c r="R69" s="49">
        <v>58.2</v>
      </c>
      <c r="S69" s="49">
        <v>45.8</v>
      </c>
      <c r="T69" s="50">
        <v>2.8</v>
      </c>
      <c r="U69" s="50">
        <v>1.4</v>
      </c>
      <c r="V69" s="50"/>
      <c r="W69" s="50"/>
      <c r="X69" s="50">
        <v>8.1999999999999993</v>
      </c>
      <c r="Y69" s="51" t="s">
        <v>34</v>
      </c>
      <c r="Z69" s="51">
        <v>1</v>
      </c>
      <c r="AA69" s="52">
        <v>3.1415926535897931</v>
      </c>
      <c r="AB69" s="52">
        <v>1.2732395447351628</v>
      </c>
      <c r="AC69" s="52">
        <v>4</v>
      </c>
      <c r="AD69" s="51">
        <v>0</v>
      </c>
      <c r="AE69" s="51"/>
      <c r="AF69" s="51"/>
      <c r="AG69" s="53">
        <v>309</v>
      </c>
      <c r="AH69" s="54">
        <v>309</v>
      </c>
      <c r="AI69" s="54">
        <v>3336</v>
      </c>
      <c r="AJ69" s="53" t="s">
        <v>143</v>
      </c>
      <c r="AK69" s="53" t="s">
        <v>144</v>
      </c>
      <c r="AL69" s="53" t="s">
        <v>144</v>
      </c>
      <c r="AM69" s="53" t="s">
        <v>145</v>
      </c>
      <c r="AN69" s="55">
        <v>16</v>
      </c>
      <c r="AO69" s="56"/>
      <c r="AP69" s="77">
        <v>208</v>
      </c>
      <c r="AQ69" s="51" t="s">
        <v>43</v>
      </c>
      <c r="AR69" s="51" t="s">
        <v>132</v>
      </c>
      <c r="AS69" s="51" t="s">
        <v>146</v>
      </c>
      <c r="AT69" s="51" t="s">
        <v>146</v>
      </c>
      <c r="AU69" s="51" t="s">
        <v>146</v>
      </c>
      <c r="AV69" s="51"/>
      <c r="AW69" s="57" t="s">
        <v>38</v>
      </c>
      <c r="AX69" s="57" t="s">
        <v>36</v>
      </c>
      <c r="AY69" s="57" t="s">
        <v>39</v>
      </c>
      <c r="AZ69" s="57" t="s">
        <v>156</v>
      </c>
      <c r="BA69" s="57"/>
      <c r="BB69" s="58">
        <v>1.5227693018955154E-2</v>
      </c>
      <c r="BC69" s="58">
        <v>1.1959802129867523E-2</v>
      </c>
      <c r="BD69" s="60">
        <v>5.2172877997116202E-2</v>
      </c>
      <c r="BE69" s="60">
        <v>2.6086438998558101E-2</v>
      </c>
      <c r="BF69" s="58"/>
      <c r="BG69" s="59"/>
      <c r="BH69" s="61">
        <v>2.9453690861457851E-3</v>
      </c>
      <c r="BI69" s="61">
        <v>2.3132874707865203E-3</v>
      </c>
      <c r="BJ69" s="60">
        <v>7.7978817651603773E-3</v>
      </c>
      <c r="BK69" s="60">
        <v>3.8989408825801887E-3</v>
      </c>
      <c r="BL69" s="61"/>
      <c r="BM69" s="59"/>
      <c r="BN69" s="58">
        <v>0.68675272100062712</v>
      </c>
      <c r="BO69" s="58">
        <v>0.53937432578209277</v>
      </c>
      <c r="BQ69" s="58"/>
      <c r="BR69" s="59"/>
      <c r="BS69" s="58"/>
      <c r="BT69" s="58"/>
      <c r="BV69" s="58"/>
      <c r="BW69" s="59"/>
      <c r="BX69" s="58">
        <v>24.55140977577242</v>
      </c>
      <c r="BY69" s="58">
        <v>19.282632146709815</v>
      </c>
      <c r="BZ69" s="58"/>
      <c r="CA69" s="59"/>
      <c r="CB69" s="58"/>
      <c r="CC69" s="58"/>
      <c r="CD69" s="58"/>
      <c r="CE69" s="58"/>
      <c r="CF69" s="59"/>
      <c r="CG69" s="62"/>
      <c r="CH69" s="62"/>
      <c r="CI69" s="62"/>
      <c r="CJ69" s="62"/>
      <c r="CK69" s="62"/>
      <c r="CL69" s="62"/>
      <c r="CM69" s="62" t="s">
        <v>1292</v>
      </c>
      <c r="CN69" s="63" t="s">
        <v>105</v>
      </c>
      <c r="CO69" s="62"/>
      <c r="CP69" s="62"/>
      <c r="CQ69" s="64" t="s">
        <v>39</v>
      </c>
      <c r="CR69" s="65" t="s">
        <v>47</v>
      </c>
      <c r="CS69" s="64" t="s">
        <v>41</v>
      </c>
      <c r="CT69" s="64" t="s">
        <v>147</v>
      </c>
      <c r="CU69" s="64" t="s">
        <v>55</v>
      </c>
      <c r="CV69" s="64" t="s">
        <v>56</v>
      </c>
      <c r="CW69" s="64"/>
      <c r="CX69" s="64" t="s">
        <v>91</v>
      </c>
      <c r="CY69" s="66">
        <f>[1]Duration!EE68</f>
        <v>139</v>
      </c>
    </row>
    <row r="70" spans="1:103" hidden="1" x14ac:dyDescent="0.3">
      <c r="A70" s="44">
        <v>68</v>
      </c>
      <c r="B70" s="76" t="s">
        <v>1634</v>
      </c>
      <c r="C70" s="44" t="s">
        <v>142</v>
      </c>
      <c r="D70" s="44">
        <v>2018</v>
      </c>
      <c r="E70" s="45" t="s">
        <v>31</v>
      </c>
      <c r="F70" s="45" t="s">
        <v>1537</v>
      </c>
      <c r="G70" s="45" t="s">
        <v>3</v>
      </c>
      <c r="H70" s="45" t="s">
        <v>483</v>
      </c>
      <c r="I70" s="45" t="s">
        <v>38</v>
      </c>
      <c r="J70" s="68" t="s">
        <v>44</v>
      </c>
      <c r="K70" s="68" t="s">
        <v>262</v>
      </c>
      <c r="L70" s="68" t="s">
        <v>39</v>
      </c>
      <c r="M70" s="68" t="s">
        <v>39</v>
      </c>
      <c r="N70" s="68" t="s">
        <v>42</v>
      </c>
      <c r="O70" s="68" t="s">
        <v>42</v>
      </c>
      <c r="P70" s="47" t="s">
        <v>155</v>
      </c>
      <c r="Q70" s="47"/>
      <c r="R70" s="49">
        <v>76.099999999999994</v>
      </c>
      <c r="S70" s="49">
        <v>60.4</v>
      </c>
      <c r="T70" s="50">
        <v>3.2</v>
      </c>
      <c r="U70" s="50">
        <v>1.3</v>
      </c>
      <c r="V70" s="50"/>
      <c r="W70" s="50"/>
      <c r="X70" s="50">
        <v>7.4</v>
      </c>
      <c r="Y70" s="51" t="s">
        <v>34</v>
      </c>
      <c r="Z70" s="51">
        <v>1</v>
      </c>
      <c r="AA70" s="52">
        <v>3.1415926535897931</v>
      </c>
      <c r="AB70" s="52">
        <v>1.2732395447351628</v>
      </c>
      <c r="AC70" s="52">
        <v>4</v>
      </c>
      <c r="AD70" s="51">
        <v>0</v>
      </c>
      <c r="AE70" s="51"/>
      <c r="AF70" s="51"/>
      <c r="AG70" s="53">
        <v>78</v>
      </c>
      <c r="AH70" s="54">
        <v>78</v>
      </c>
      <c r="AI70" s="54">
        <v>1872</v>
      </c>
      <c r="AJ70" s="53" t="s">
        <v>143</v>
      </c>
      <c r="AK70" s="53" t="s">
        <v>148</v>
      </c>
      <c r="AL70" s="53" t="s">
        <v>148</v>
      </c>
      <c r="AM70" s="53" t="s">
        <v>149</v>
      </c>
      <c r="AN70" s="55">
        <v>6.5</v>
      </c>
      <c r="AO70" s="56"/>
      <c r="AP70" s="77">
        <v>207</v>
      </c>
      <c r="AQ70" s="51" t="s">
        <v>43</v>
      </c>
      <c r="AR70" s="51" t="s">
        <v>132</v>
      </c>
      <c r="AS70" s="51" t="s">
        <v>146</v>
      </c>
      <c r="AT70" s="51" t="s">
        <v>146</v>
      </c>
      <c r="AU70" s="51" t="s">
        <v>146</v>
      </c>
      <c r="AV70" s="51"/>
      <c r="AW70" s="57" t="s">
        <v>38</v>
      </c>
      <c r="AX70" s="57" t="s">
        <v>36</v>
      </c>
      <c r="AY70" s="57" t="s">
        <v>42</v>
      </c>
      <c r="AZ70" s="57"/>
      <c r="BA70" s="57"/>
      <c r="BB70" s="58">
        <v>2.4648962148962148E-2</v>
      </c>
      <c r="BC70" s="58">
        <v>1.9359249601448091E-2</v>
      </c>
      <c r="BD70" s="60">
        <v>2.2957792468540794E-2</v>
      </c>
      <c r="BE70" s="60">
        <v>9.3266031903446976E-3</v>
      </c>
      <c r="BF70" s="58"/>
      <c r="BG70" s="59"/>
      <c r="BH70" s="61">
        <v>0</v>
      </c>
      <c r="BI70" s="61">
        <v>0</v>
      </c>
      <c r="BJ70" s="60">
        <v>0</v>
      </c>
      <c r="BK70" s="60">
        <v>0</v>
      </c>
      <c r="BL70" s="61"/>
      <c r="BM70" s="59"/>
      <c r="BN70" s="58">
        <v>9.0686577260339227E-2</v>
      </c>
      <c r="BO70" s="58">
        <v>7.1225071225071226E-2</v>
      </c>
      <c r="BQ70" s="58"/>
      <c r="BR70" s="59"/>
      <c r="BS70" s="58"/>
      <c r="BT70" s="58"/>
      <c r="BV70" s="58"/>
      <c r="BW70" s="59"/>
      <c r="BX70" s="58">
        <v>2.7205973178101766</v>
      </c>
      <c r="BY70" s="58">
        <v>2.1367521367521367</v>
      </c>
      <c r="BZ70" s="58"/>
      <c r="CA70" s="59"/>
      <c r="CB70" s="58"/>
      <c r="CC70" s="58"/>
      <c r="CD70" s="58"/>
      <c r="CE70" s="58"/>
      <c r="CF70" s="59"/>
      <c r="CG70" s="62"/>
      <c r="CH70" s="62"/>
      <c r="CI70" s="62"/>
      <c r="CJ70" s="62"/>
      <c r="CK70" s="62"/>
      <c r="CL70" s="62"/>
      <c r="CM70" s="62" t="s">
        <v>1293</v>
      </c>
      <c r="CN70" s="63" t="s">
        <v>105</v>
      </c>
      <c r="CO70" s="62"/>
      <c r="CP70" s="62"/>
      <c r="CQ70" s="64" t="s">
        <v>39</v>
      </c>
      <c r="CR70" s="65" t="s">
        <v>47</v>
      </c>
      <c r="CS70" s="64" t="s">
        <v>41</v>
      </c>
      <c r="CT70" s="64" t="s">
        <v>147</v>
      </c>
      <c r="CU70" s="64" t="s">
        <v>55</v>
      </c>
      <c r="CV70" s="64" t="s">
        <v>56</v>
      </c>
      <c r="CW70" s="64"/>
      <c r="CX70" s="64" t="s">
        <v>92</v>
      </c>
      <c r="CY70" s="66">
        <f>[1]Duration!EE69</f>
        <v>78</v>
      </c>
    </row>
    <row r="71" spans="1:103" hidden="1" x14ac:dyDescent="0.3">
      <c r="A71" s="44">
        <v>69</v>
      </c>
      <c r="B71" s="76" t="s">
        <v>1634</v>
      </c>
      <c r="C71" s="44" t="s">
        <v>142</v>
      </c>
      <c r="D71" s="44">
        <v>2018</v>
      </c>
      <c r="E71" s="45" t="s">
        <v>158</v>
      </c>
      <c r="F71" s="45" t="s">
        <v>1537</v>
      </c>
      <c r="G71" s="45" t="s">
        <v>3</v>
      </c>
      <c r="H71" s="45" t="s">
        <v>483</v>
      </c>
      <c r="I71" s="45" t="s">
        <v>38</v>
      </c>
      <c r="J71" s="68" t="s">
        <v>44</v>
      </c>
      <c r="K71" s="68" t="s">
        <v>71</v>
      </c>
      <c r="L71" s="68" t="s">
        <v>42</v>
      </c>
      <c r="M71" s="68" t="s">
        <v>42</v>
      </c>
      <c r="N71" s="68" t="s">
        <v>42</v>
      </c>
      <c r="O71" s="68" t="s">
        <v>42</v>
      </c>
      <c r="P71" s="47" t="s">
        <v>829</v>
      </c>
      <c r="Q71" s="47" t="s">
        <v>157</v>
      </c>
      <c r="R71" s="48">
        <v>106.4</v>
      </c>
      <c r="S71" s="49">
        <v>72.900000000000006</v>
      </c>
      <c r="T71" s="50">
        <v>7.2</v>
      </c>
      <c r="U71" s="50">
        <v>1.7</v>
      </c>
      <c r="V71" s="50"/>
      <c r="W71" s="50"/>
      <c r="X71" s="50">
        <v>8.4</v>
      </c>
      <c r="Y71" s="51" t="s">
        <v>34</v>
      </c>
      <c r="Z71" s="51">
        <v>1</v>
      </c>
      <c r="AA71" s="52">
        <v>3.1415926535897931</v>
      </c>
      <c r="AB71" s="52">
        <v>1.2732395447351628</v>
      </c>
      <c r="AC71" s="52">
        <v>4</v>
      </c>
      <c r="AD71" s="51">
        <v>0</v>
      </c>
      <c r="AE71" s="51"/>
      <c r="AF71" s="51"/>
      <c r="AG71" s="53">
        <v>309</v>
      </c>
      <c r="AH71" s="54">
        <v>309</v>
      </c>
      <c r="AI71" s="54">
        <v>3336</v>
      </c>
      <c r="AJ71" s="53" t="s">
        <v>143</v>
      </c>
      <c r="AK71" s="53" t="s">
        <v>144</v>
      </c>
      <c r="AL71" s="53" t="s">
        <v>144</v>
      </c>
      <c r="AM71" s="53" t="s">
        <v>152</v>
      </c>
      <c r="AN71" s="55">
        <v>16</v>
      </c>
      <c r="AO71" s="56"/>
      <c r="AP71" s="77">
        <v>208</v>
      </c>
      <c r="AQ71" s="51" t="s">
        <v>43</v>
      </c>
      <c r="AR71" s="51" t="s">
        <v>132</v>
      </c>
      <c r="AS71" s="51" t="s">
        <v>146</v>
      </c>
      <c r="AT71" s="51" t="s">
        <v>146</v>
      </c>
      <c r="AU71" s="51" t="s">
        <v>146</v>
      </c>
      <c r="AV71" s="51"/>
      <c r="AW71" s="57" t="s">
        <v>38</v>
      </c>
      <c r="AX71" s="57" t="s">
        <v>36</v>
      </c>
      <c r="AY71" s="57" t="s">
        <v>42</v>
      </c>
      <c r="AZ71" s="57"/>
      <c r="BA71" s="57"/>
      <c r="BB71" s="58">
        <v>8.5307828633071361E-2</v>
      </c>
      <c r="BC71" s="58">
        <v>6.7000611931838497E-2</v>
      </c>
      <c r="BD71" s="59">
        <v>0.24070143713533565</v>
      </c>
      <c r="BE71" s="60">
        <v>5.6832283768065366E-2</v>
      </c>
      <c r="BF71" s="58"/>
      <c r="BG71" s="59"/>
      <c r="BH71" s="61">
        <v>2.5003852673755591E-3</v>
      </c>
      <c r="BI71" s="61">
        <v>1.9637979967828019E-3</v>
      </c>
      <c r="BJ71" s="60">
        <v>5.4515872518175823E-3</v>
      </c>
      <c r="BK71" s="60">
        <v>1.2871803233458182E-3</v>
      </c>
      <c r="BL71" s="61"/>
      <c r="BM71" s="59"/>
      <c r="BN71" s="58">
        <v>0.8241032652007525</v>
      </c>
      <c r="BO71" s="58">
        <v>0.6472491909385113</v>
      </c>
      <c r="BQ71" s="58"/>
      <c r="BR71" s="59"/>
      <c r="BS71" s="58"/>
      <c r="BT71" s="58"/>
      <c r="BV71" s="58"/>
      <c r="BW71" s="59"/>
      <c r="BX71" s="58">
        <v>29.530367003026974</v>
      </c>
      <c r="BY71" s="58">
        <v>23.193096008629993</v>
      </c>
      <c r="BZ71" s="58"/>
      <c r="CA71" s="59"/>
      <c r="CB71" s="58"/>
      <c r="CC71" s="58"/>
      <c r="CD71" s="58"/>
      <c r="CE71" s="58"/>
      <c r="CF71" s="59"/>
      <c r="CG71" s="62"/>
      <c r="CH71" s="62"/>
      <c r="CI71" s="62"/>
      <c r="CJ71" s="62"/>
      <c r="CK71" s="62"/>
      <c r="CL71" s="62"/>
      <c r="CM71" s="62" t="s">
        <v>1292</v>
      </c>
      <c r="CN71" s="63" t="s">
        <v>105</v>
      </c>
      <c r="CO71" s="62"/>
      <c r="CP71" s="62"/>
      <c r="CQ71" s="64" t="s">
        <v>39</v>
      </c>
      <c r="CR71" s="65" t="s">
        <v>47</v>
      </c>
      <c r="CS71" s="64" t="s">
        <v>41</v>
      </c>
      <c r="CT71" s="64" t="s">
        <v>147</v>
      </c>
      <c r="CU71" s="64" t="s">
        <v>55</v>
      </c>
      <c r="CV71" s="64" t="s">
        <v>56</v>
      </c>
      <c r="CW71" s="64"/>
      <c r="CX71" s="64"/>
      <c r="CY71" s="66">
        <f>[1]Duration!EE70</f>
        <v>139</v>
      </c>
    </row>
    <row r="72" spans="1:103" hidden="1" x14ac:dyDescent="0.3">
      <c r="A72" s="44">
        <v>70</v>
      </c>
      <c r="B72" s="76" t="s">
        <v>1634</v>
      </c>
      <c r="C72" s="44" t="s">
        <v>142</v>
      </c>
      <c r="D72" s="44">
        <v>2018</v>
      </c>
      <c r="E72" s="45" t="s">
        <v>158</v>
      </c>
      <c r="F72" s="45" t="s">
        <v>1537</v>
      </c>
      <c r="G72" s="45" t="s">
        <v>3</v>
      </c>
      <c r="H72" s="45" t="s">
        <v>483</v>
      </c>
      <c r="I72" s="45" t="s">
        <v>38</v>
      </c>
      <c r="J72" s="68" t="s">
        <v>44</v>
      </c>
      <c r="K72" s="68" t="s">
        <v>262</v>
      </c>
      <c r="L72" s="68" t="s">
        <v>42</v>
      </c>
      <c r="M72" s="68" t="s">
        <v>42</v>
      </c>
      <c r="N72" s="68" t="s">
        <v>42</v>
      </c>
      <c r="O72" s="68" t="s">
        <v>42</v>
      </c>
      <c r="P72" s="47" t="s">
        <v>829</v>
      </c>
      <c r="Q72" s="47" t="s">
        <v>157</v>
      </c>
      <c r="R72" s="48">
        <v>136.4</v>
      </c>
      <c r="S72" s="49">
        <v>87.3</v>
      </c>
      <c r="T72" s="50">
        <v>6</v>
      </c>
      <c r="U72" s="50">
        <v>1.5</v>
      </c>
      <c r="V72" s="50"/>
      <c r="W72" s="50"/>
      <c r="X72" s="50">
        <v>7.3</v>
      </c>
      <c r="Y72" s="51" t="s">
        <v>34</v>
      </c>
      <c r="Z72" s="51">
        <v>1</v>
      </c>
      <c r="AA72" s="52">
        <v>3.1415926535897931</v>
      </c>
      <c r="AB72" s="52">
        <v>1.2732395447351628</v>
      </c>
      <c r="AC72" s="52">
        <v>4</v>
      </c>
      <c r="AD72" s="51">
        <v>0</v>
      </c>
      <c r="AE72" s="51"/>
      <c r="AF72" s="51"/>
      <c r="AG72" s="53">
        <v>78</v>
      </c>
      <c r="AH72" s="54">
        <v>78</v>
      </c>
      <c r="AI72" s="54">
        <v>1872</v>
      </c>
      <c r="AJ72" s="53" t="s">
        <v>143</v>
      </c>
      <c r="AK72" s="53" t="s">
        <v>148</v>
      </c>
      <c r="AL72" s="53" t="s">
        <v>148</v>
      </c>
      <c r="AM72" s="53" t="s">
        <v>149</v>
      </c>
      <c r="AN72" s="55">
        <v>6.5</v>
      </c>
      <c r="AO72" s="56"/>
      <c r="AP72" s="77">
        <v>207</v>
      </c>
      <c r="AQ72" s="51" t="s">
        <v>43</v>
      </c>
      <c r="AR72" s="51" t="s">
        <v>132</v>
      </c>
      <c r="AS72" s="51" t="s">
        <v>146</v>
      </c>
      <c r="AT72" s="51" t="s">
        <v>146</v>
      </c>
      <c r="AU72" s="51" t="s">
        <v>146</v>
      </c>
      <c r="AV72" s="51"/>
      <c r="AW72" s="57" t="s">
        <v>38</v>
      </c>
      <c r="AX72" s="57" t="s">
        <v>36</v>
      </c>
      <c r="AY72" s="57" t="s">
        <v>39</v>
      </c>
      <c r="AZ72" s="57" t="s">
        <v>150</v>
      </c>
      <c r="BA72" s="57"/>
      <c r="BB72" s="58">
        <v>3.6973443223443217E-2</v>
      </c>
      <c r="BC72" s="58">
        <v>2.9038874402172132E-2</v>
      </c>
      <c r="BD72" s="60">
        <v>2.9845130209103028E-2</v>
      </c>
      <c r="BE72" s="60">
        <v>7.4612825522757569E-3</v>
      </c>
      <c r="BF72" s="58"/>
      <c r="BG72" s="59"/>
      <c r="BH72" s="61">
        <v>6.7155067155067155E-4</v>
      </c>
      <c r="BI72" s="61">
        <v>5.2743466406422041E-4</v>
      </c>
      <c r="BJ72" s="78">
        <v>4.1887902047863906E-4</v>
      </c>
      <c r="BK72" s="78">
        <v>1.0471975511965977E-4</v>
      </c>
      <c r="BL72" s="61"/>
      <c r="BM72" s="59"/>
      <c r="BN72" s="58">
        <v>0.18137315452067845</v>
      </c>
      <c r="BO72" s="58">
        <v>0.14245014245014245</v>
      </c>
      <c r="BQ72" s="58"/>
      <c r="BR72" s="59"/>
      <c r="BS72" s="58"/>
      <c r="BT72" s="58"/>
      <c r="BV72" s="58"/>
      <c r="BW72" s="59"/>
      <c r="BX72" s="58">
        <v>7.4816426239779856</v>
      </c>
      <c r="BY72" s="58">
        <v>5.8760683760683756</v>
      </c>
      <c r="BZ72" s="58"/>
      <c r="CA72" s="59"/>
      <c r="CB72" s="58"/>
      <c r="CC72" s="58"/>
      <c r="CD72" s="58"/>
      <c r="CE72" s="58"/>
      <c r="CF72" s="59"/>
      <c r="CG72" s="62"/>
      <c r="CH72" s="62"/>
      <c r="CI72" s="62"/>
      <c r="CJ72" s="62"/>
      <c r="CK72" s="62"/>
      <c r="CL72" s="62"/>
      <c r="CM72" s="62" t="s">
        <v>1293</v>
      </c>
      <c r="CN72" s="63" t="s">
        <v>105</v>
      </c>
      <c r="CO72" s="62"/>
      <c r="CP72" s="62"/>
      <c r="CQ72" s="64" t="s">
        <v>39</v>
      </c>
      <c r="CR72" s="65" t="s">
        <v>47</v>
      </c>
      <c r="CS72" s="64" t="s">
        <v>41</v>
      </c>
      <c r="CT72" s="64" t="s">
        <v>147</v>
      </c>
      <c r="CU72" s="64" t="s">
        <v>55</v>
      </c>
      <c r="CV72" s="64" t="s">
        <v>56</v>
      </c>
      <c r="CW72" s="64"/>
      <c r="CX72" s="64"/>
      <c r="CY72" s="66">
        <f>[1]Duration!EE71</f>
        <v>78</v>
      </c>
    </row>
    <row r="73" spans="1:103" hidden="1" x14ac:dyDescent="0.3">
      <c r="A73" s="43">
        <v>71</v>
      </c>
      <c r="B73" s="44" t="s">
        <v>1635</v>
      </c>
      <c r="C73" s="44" t="s">
        <v>30</v>
      </c>
      <c r="D73" s="44">
        <v>2004</v>
      </c>
      <c r="E73" s="45" t="s">
        <v>66</v>
      </c>
      <c r="F73" s="45" t="s">
        <v>1537</v>
      </c>
      <c r="G73" s="45" t="s">
        <v>1804</v>
      </c>
      <c r="H73" s="45" t="s">
        <v>78</v>
      </c>
      <c r="I73" s="45" t="s">
        <v>38</v>
      </c>
      <c r="J73" s="68" t="s">
        <v>44</v>
      </c>
      <c r="K73" s="68" t="s">
        <v>71</v>
      </c>
      <c r="L73" s="68" t="s">
        <v>39</v>
      </c>
      <c r="M73" s="68" t="s">
        <v>42</v>
      </c>
      <c r="N73" s="68" t="s">
        <v>42</v>
      </c>
      <c r="O73" s="68" t="s">
        <v>39</v>
      </c>
      <c r="P73" s="47" t="s">
        <v>159</v>
      </c>
      <c r="Q73" s="47" t="s">
        <v>1537</v>
      </c>
      <c r="R73" s="49">
        <v>18.066666666666666</v>
      </c>
      <c r="S73" s="49">
        <v>10.1</v>
      </c>
      <c r="T73" s="50">
        <v>2.6666666666666665</v>
      </c>
      <c r="U73" s="50">
        <v>2.1666666666666665</v>
      </c>
      <c r="V73" s="50"/>
      <c r="W73" s="50">
        <v>6.6266666666666668E-2</v>
      </c>
      <c r="X73" s="50">
        <v>7.586666666666666</v>
      </c>
      <c r="Y73" s="51" t="s">
        <v>1349</v>
      </c>
      <c r="Z73" s="51">
        <v>1</v>
      </c>
      <c r="AA73" s="69">
        <v>2831</v>
      </c>
      <c r="AB73" s="52">
        <v>2.75</v>
      </c>
      <c r="AC73" s="69">
        <v>2500</v>
      </c>
      <c r="AD73" s="51"/>
      <c r="AE73" s="51"/>
      <c r="AF73" s="52">
        <v>22.266666666666666</v>
      </c>
      <c r="AG73" s="53" t="s">
        <v>79</v>
      </c>
      <c r="AH73" s="54"/>
      <c r="AI73" s="54">
        <v>312</v>
      </c>
      <c r="AJ73" s="53"/>
      <c r="AK73" s="53">
        <v>78</v>
      </c>
      <c r="AL73" s="53">
        <v>4</v>
      </c>
      <c r="AM73" s="53" t="s">
        <v>70</v>
      </c>
      <c r="AN73" s="55">
        <v>17.05</v>
      </c>
      <c r="AO73" s="56"/>
      <c r="AP73" s="56"/>
      <c r="AQ73" s="51" t="s">
        <v>43</v>
      </c>
      <c r="AR73" s="51" t="s">
        <v>132</v>
      </c>
      <c r="AS73" s="51"/>
      <c r="AT73" s="51"/>
      <c r="AU73" s="51"/>
      <c r="AV73" s="51"/>
      <c r="AW73" s="57" t="s">
        <v>38</v>
      </c>
      <c r="AX73" s="57" t="s">
        <v>36</v>
      </c>
      <c r="AY73" s="57" t="s">
        <v>39</v>
      </c>
      <c r="AZ73" s="57" t="s">
        <v>160</v>
      </c>
      <c r="BA73" s="57"/>
      <c r="BB73" s="58">
        <v>0.38519999999999999</v>
      </c>
      <c r="BC73" s="58"/>
      <c r="BD73" s="59"/>
      <c r="BE73" s="59"/>
      <c r="BF73" s="58"/>
      <c r="BG73" s="59"/>
      <c r="BH73" s="61"/>
      <c r="BI73" s="61"/>
      <c r="BL73" s="61"/>
      <c r="BM73" s="59"/>
      <c r="BN73" s="58"/>
      <c r="BO73" s="58"/>
      <c r="BQ73" s="58"/>
      <c r="BR73" s="59"/>
      <c r="BS73" s="58"/>
      <c r="BT73" s="58"/>
      <c r="BV73" s="58"/>
      <c r="BW73" s="59"/>
      <c r="BX73" s="58"/>
      <c r="BY73" s="58"/>
      <c r="BZ73" s="58"/>
      <c r="CA73" s="59"/>
      <c r="CB73" s="58">
        <v>2.3040000000000001E-2</v>
      </c>
      <c r="CC73" s="58"/>
      <c r="CD73" s="58"/>
      <c r="CE73" s="58"/>
      <c r="CF73" s="59"/>
      <c r="CG73" s="62" t="s">
        <v>161</v>
      </c>
      <c r="CH73" s="62"/>
      <c r="CI73" s="62"/>
      <c r="CJ73" s="62"/>
      <c r="CK73" s="62"/>
      <c r="CL73" s="62"/>
      <c r="CM73" s="62" t="s">
        <v>1294</v>
      </c>
      <c r="CN73" s="63" t="s">
        <v>105</v>
      </c>
      <c r="CO73" s="62"/>
      <c r="CP73" s="62" t="s">
        <v>36</v>
      </c>
      <c r="CQ73" s="64" t="s">
        <v>39</v>
      </c>
      <c r="CR73" s="65" t="s">
        <v>47</v>
      </c>
      <c r="CS73" s="64" t="s">
        <v>41</v>
      </c>
      <c r="CT73" s="64" t="s">
        <v>162</v>
      </c>
      <c r="CU73" s="64" t="s">
        <v>163</v>
      </c>
      <c r="CV73" s="64" t="s">
        <v>86</v>
      </c>
      <c r="CW73" s="64" t="s">
        <v>164</v>
      </c>
      <c r="CX73" s="64"/>
      <c r="CY73" s="66">
        <f>[1]Duration!EE72</f>
        <v>13</v>
      </c>
    </row>
    <row r="74" spans="1:103" hidden="1" x14ac:dyDescent="0.3">
      <c r="A74" s="43">
        <v>72</v>
      </c>
      <c r="B74" s="44" t="s">
        <v>1635</v>
      </c>
      <c r="C74" s="44" t="s">
        <v>30</v>
      </c>
      <c r="D74" s="44">
        <v>2004</v>
      </c>
      <c r="E74" s="45" t="s">
        <v>66</v>
      </c>
      <c r="F74" s="45" t="s">
        <v>1537</v>
      </c>
      <c r="G74" s="45" t="s">
        <v>1804</v>
      </c>
      <c r="H74" s="45" t="s">
        <v>78</v>
      </c>
      <c r="I74" s="45" t="s">
        <v>165</v>
      </c>
      <c r="J74" s="68" t="s">
        <v>44</v>
      </c>
      <c r="K74" s="68" t="s">
        <v>71</v>
      </c>
      <c r="L74" s="68" t="s">
        <v>42</v>
      </c>
      <c r="M74" s="68" t="s">
        <v>42</v>
      </c>
      <c r="N74" s="68" t="s">
        <v>42</v>
      </c>
      <c r="O74" s="68" t="s">
        <v>39</v>
      </c>
      <c r="P74" s="47" t="s">
        <v>159</v>
      </c>
      <c r="Q74" s="47" t="s">
        <v>1537</v>
      </c>
      <c r="R74" s="49">
        <v>12.199999999999998</v>
      </c>
      <c r="S74" s="49">
        <v>5.9433333333333325</v>
      </c>
      <c r="T74" s="50">
        <v>2.2666666666666671</v>
      </c>
      <c r="U74" s="50">
        <v>1.9333333333333336</v>
      </c>
      <c r="V74" s="50"/>
      <c r="W74" s="50">
        <v>5.2833333333333336E-2</v>
      </c>
      <c r="X74" s="50">
        <v>7.669999999999999</v>
      </c>
      <c r="Y74" s="51" t="s">
        <v>1349</v>
      </c>
      <c r="Z74" s="51">
        <v>1</v>
      </c>
      <c r="AA74" s="69">
        <v>2831</v>
      </c>
      <c r="AB74" s="52">
        <v>2.75</v>
      </c>
      <c r="AC74" s="69">
        <v>2500</v>
      </c>
      <c r="AD74" s="51"/>
      <c r="AE74" s="51"/>
      <c r="AF74" s="52">
        <v>23.533333333333331</v>
      </c>
      <c r="AG74" s="53" t="s">
        <v>79</v>
      </c>
      <c r="AH74" s="54"/>
      <c r="AI74" s="54">
        <v>168</v>
      </c>
      <c r="AJ74" s="53"/>
      <c r="AK74" s="53">
        <v>42</v>
      </c>
      <c r="AL74" s="53">
        <v>4</v>
      </c>
      <c r="AM74" s="53" t="s">
        <v>70</v>
      </c>
      <c r="AN74" s="55">
        <v>17.05</v>
      </c>
      <c r="AO74" s="56"/>
      <c r="AP74" s="56"/>
      <c r="AQ74" s="51" t="s">
        <v>43</v>
      </c>
      <c r="AR74" s="51" t="s">
        <v>132</v>
      </c>
      <c r="AS74" s="51"/>
      <c r="AT74" s="51"/>
      <c r="AU74" s="51"/>
      <c r="AV74" s="51"/>
      <c r="AW74" s="57" t="s">
        <v>165</v>
      </c>
      <c r="AX74" s="57" t="s">
        <v>2019</v>
      </c>
      <c r="AY74" s="57"/>
      <c r="AZ74" s="57"/>
      <c r="BA74" s="57"/>
      <c r="BB74" s="58">
        <v>0.27360000000000001</v>
      </c>
      <c r="BC74" s="58"/>
      <c r="BD74" s="59"/>
      <c r="BE74" s="59"/>
      <c r="BF74" s="58"/>
      <c r="BG74" s="59">
        <v>0.28971962616822428</v>
      </c>
      <c r="BH74" s="61"/>
      <c r="BI74" s="61"/>
      <c r="BL74" s="61"/>
      <c r="BM74" s="59"/>
      <c r="BN74" s="58"/>
      <c r="BO74" s="58"/>
      <c r="BQ74" s="58"/>
      <c r="BR74" s="59"/>
      <c r="BS74" s="58"/>
      <c r="BT74" s="58"/>
      <c r="BV74" s="58"/>
      <c r="BW74" s="59"/>
      <c r="BX74" s="58"/>
      <c r="BY74" s="58"/>
      <c r="BZ74" s="58"/>
      <c r="CA74" s="59"/>
      <c r="CB74" s="58">
        <v>6.516000000000001E-3</v>
      </c>
      <c r="CC74" s="58"/>
      <c r="CD74" s="58"/>
      <c r="CE74" s="58"/>
      <c r="CF74" s="59">
        <v>0.71718749999999998</v>
      </c>
      <c r="CG74" s="62"/>
      <c r="CH74" s="62"/>
      <c r="CI74" s="62"/>
      <c r="CJ74" s="62"/>
      <c r="CK74" s="62"/>
      <c r="CL74" s="62"/>
      <c r="CM74" s="62" t="s">
        <v>902</v>
      </c>
      <c r="CN74" s="63" t="s">
        <v>105</v>
      </c>
      <c r="CO74" s="62"/>
      <c r="CP74" s="62" t="s">
        <v>36</v>
      </c>
      <c r="CQ74" s="64" t="s">
        <v>39</v>
      </c>
      <c r="CR74" s="65" t="s">
        <v>47</v>
      </c>
      <c r="CS74" s="64" t="s">
        <v>41</v>
      </c>
      <c r="CT74" s="64" t="s">
        <v>162</v>
      </c>
      <c r="CU74" s="64" t="s">
        <v>163</v>
      </c>
      <c r="CV74" s="64" t="s">
        <v>86</v>
      </c>
      <c r="CW74" s="64" t="s">
        <v>164</v>
      </c>
      <c r="CX74" s="64"/>
      <c r="CY74" s="66">
        <f>[1]Duration!EE73</f>
        <v>7</v>
      </c>
    </row>
    <row r="75" spans="1:103" hidden="1" x14ac:dyDescent="0.3">
      <c r="A75" s="43">
        <v>73</v>
      </c>
      <c r="B75" s="44" t="s">
        <v>1635</v>
      </c>
      <c r="C75" s="44" t="s">
        <v>30</v>
      </c>
      <c r="D75" s="44">
        <v>2004</v>
      </c>
      <c r="E75" s="45" t="s">
        <v>66</v>
      </c>
      <c r="F75" s="45" t="s">
        <v>1537</v>
      </c>
      <c r="G75" s="45" t="s">
        <v>1804</v>
      </c>
      <c r="H75" s="45" t="s">
        <v>78</v>
      </c>
      <c r="I75" s="45" t="s">
        <v>38</v>
      </c>
      <c r="J75" s="68" t="s">
        <v>44</v>
      </c>
      <c r="K75" s="68" t="s">
        <v>71</v>
      </c>
      <c r="L75" s="68" t="s">
        <v>39</v>
      </c>
      <c r="M75" s="68" t="s">
        <v>42</v>
      </c>
      <c r="N75" s="68" t="s">
        <v>42</v>
      </c>
      <c r="O75" s="68" t="s">
        <v>39</v>
      </c>
      <c r="P75" s="47" t="s">
        <v>159</v>
      </c>
      <c r="Q75" s="47" t="s">
        <v>1537</v>
      </c>
      <c r="R75" s="49">
        <v>18.066666666666666</v>
      </c>
      <c r="S75" s="49">
        <v>10.1</v>
      </c>
      <c r="T75" s="50">
        <v>2.6666666666666665</v>
      </c>
      <c r="U75" s="50">
        <v>2.1666666666666665</v>
      </c>
      <c r="V75" s="50"/>
      <c r="W75" s="50">
        <v>6.6266666666666668E-2</v>
      </c>
      <c r="X75" s="50">
        <v>7.586666666666666</v>
      </c>
      <c r="Y75" s="51" t="s">
        <v>1349</v>
      </c>
      <c r="Z75" s="51">
        <v>1</v>
      </c>
      <c r="AA75" s="69">
        <v>2831</v>
      </c>
      <c r="AB75" s="52">
        <v>2.75</v>
      </c>
      <c r="AC75" s="69">
        <v>2500</v>
      </c>
      <c r="AD75" s="51"/>
      <c r="AE75" s="51"/>
      <c r="AF75" s="52">
        <v>22.266666666666666</v>
      </c>
      <c r="AG75" s="53" t="s">
        <v>79</v>
      </c>
      <c r="AH75" s="54"/>
      <c r="AI75" s="54">
        <v>144</v>
      </c>
      <c r="AJ75" s="53"/>
      <c r="AK75" s="53">
        <v>36</v>
      </c>
      <c r="AL75" s="53">
        <v>4</v>
      </c>
      <c r="AM75" s="53" t="s">
        <v>166</v>
      </c>
      <c r="AN75" s="55">
        <v>18.649999999999999</v>
      </c>
      <c r="AO75" s="56"/>
      <c r="AP75" s="56"/>
      <c r="AQ75" s="51" t="s">
        <v>43</v>
      </c>
      <c r="AR75" s="51" t="s">
        <v>132</v>
      </c>
      <c r="AS75" s="51"/>
      <c r="AT75" s="51"/>
      <c r="AU75" s="51"/>
      <c r="AV75" s="51"/>
      <c r="AW75" s="57" t="s">
        <v>38</v>
      </c>
      <c r="AX75" s="57" t="s">
        <v>36</v>
      </c>
      <c r="AY75" s="57" t="s">
        <v>39</v>
      </c>
      <c r="AZ75" s="57" t="s">
        <v>160</v>
      </c>
      <c r="BA75" s="57"/>
      <c r="BB75" s="58">
        <v>0.1512</v>
      </c>
      <c r="BC75" s="58"/>
      <c r="BD75" s="59"/>
      <c r="BE75" s="59"/>
      <c r="BF75" s="58"/>
      <c r="BG75" s="59"/>
      <c r="BH75" s="61"/>
      <c r="BI75" s="61"/>
      <c r="BL75" s="61"/>
      <c r="BM75" s="59"/>
      <c r="BN75" s="58"/>
      <c r="BO75" s="58"/>
      <c r="BQ75" s="58"/>
      <c r="BR75" s="59"/>
      <c r="BS75" s="58"/>
      <c r="BT75" s="58"/>
      <c r="BV75" s="58"/>
      <c r="BW75" s="59"/>
      <c r="BX75" s="58"/>
      <c r="BY75" s="58"/>
      <c r="BZ75" s="58"/>
      <c r="CA75" s="59"/>
      <c r="CB75" s="58"/>
      <c r="CC75" s="58"/>
      <c r="CD75" s="58"/>
      <c r="CE75" s="58"/>
      <c r="CF75" s="59"/>
      <c r="CG75" s="62" t="s">
        <v>167</v>
      </c>
      <c r="CH75" s="62"/>
      <c r="CI75" s="62"/>
      <c r="CJ75" s="62"/>
      <c r="CK75" s="62"/>
      <c r="CL75" s="62"/>
      <c r="CM75" s="62" t="s">
        <v>1295</v>
      </c>
      <c r="CN75" s="63" t="s">
        <v>105</v>
      </c>
      <c r="CO75" s="62"/>
      <c r="CP75" s="62" t="s">
        <v>36</v>
      </c>
      <c r="CQ75" s="64" t="s">
        <v>39</v>
      </c>
      <c r="CR75" s="65" t="s">
        <v>47</v>
      </c>
      <c r="CS75" s="64" t="s">
        <v>41</v>
      </c>
      <c r="CT75" s="64" t="s">
        <v>162</v>
      </c>
      <c r="CU75" s="64" t="s">
        <v>163</v>
      </c>
      <c r="CV75" s="64" t="s">
        <v>86</v>
      </c>
      <c r="CW75" s="64" t="s">
        <v>168</v>
      </c>
      <c r="CX75" s="64"/>
      <c r="CY75" s="66">
        <f>[1]Duration!EE74</f>
        <v>6</v>
      </c>
    </row>
    <row r="76" spans="1:103" hidden="1" x14ac:dyDescent="0.3">
      <c r="A76" s="43">
        <v>74</v>
      </c>
      <c r="B76" s="44" t="s">
        <v>1635</v>
      </c>
      <c r="C76" s="44" t="s">
        <v>30</v>
      </c>
      <c r="D76" s="44">
        <v>2004</v>
      </c>
      <c r="E76" s="45" t="s">
        <v>66</v>
      </c>
      <c r="F76" s="45" t="s">
        <v>1537</v>
      </c>
      <c r="G76" s="45" t="s">
        <v>1804</v>
      </c>
      <c r="H76" s="45" t="s">
        <v>78</v>
      </c>
      <c r="I76" s="45" t="s">
        <v>165</v>
      </c>
      <c r="J76" s="68" t="s">
        <v>44</v>
      </c>
      <c r="K76" s="68" t="s">
        <v>71</v>
      </c>
      <c r="L76" s="68" t="s">
        <v>42</v>
      </c>
      <c r="M76" s="68" t="s">
        <v>42</v>
      </c>
      <c r="N76" s="68" t="s">
        <v>42</v>
      </c>
      <c r="O76" s="68" t="s">
        <v>39</v>
      </c>
      <c r="P76" s="47" t="s">
        <v>159</v>
      </c>
      <c r="Q76" s="47" t="s">
        <v>1537</v>
      </c>
      <c r="R76" s="49">
        <v>12.199999999999998</v>
      </c>
      <c r="S76" s="49">
        <v>5.9433333333333325</v>
      </c>
      <c r="T76" s="50">
        <v>2.2666666666666671</v>
      </c>
      <c r="U76" s="50">
        <v>1.9333333333333336</v>
      </c>
      <c r="V76" s="50"/>
      <c r="W76" s="50">
        <v>5.2833333333333336E-2</v>
      </c>
      <c r="X76" s="50">
        <v>7.669999999999999</v>
      </c>
      <c r="Y76" s="51" t="s">
        <v>1349</v>
      </c>
      <c r="Z76" s="51">
        <v>1</v>
      </c>
      <c r="AA76" s="69">
        <v>2831</v>
      </c>
      <c r="AB76" s="52">
        <v>2.75</v>
      </c>
      <c r="AC76" s="69">
        <v>2500</v>
      </c>
      <c r="AD76" s="51"/>
      <c r="AE76" s="51"/>
      <c r="AF76" s="52">
        <v>23.533333333333331</v>
      </c>
      <c r="AG76" s="53" t="s">
        <v>79</v>
      </c>
      <c r="AH76" s="54"/>
      <c r="AI76" s="54">
        <v>148</v>
      </c>
      <c r="AJ76" s="53" t="s">
        <v>169</v>
      </c>
      <c r="AK76" s="53">
        <v>37</v>
      </c>
      <c r="AL76" s="53">
        <v>4</v>
      </c>
      <c r="AM76" s="53" t="s">
        <v>166</v>
      </c>
      <c r="AN76" s="55">
        <v>18.649999999999999</v>
      </c>
      <c r="AO76" s="56"/>
      <c r="AP76" s="56"/>
      <c r="AQ76" s="51" t="s">
        <v>43</v>
      </c>
      <c r="AR76" s="51" t="s">
        <v>132</v>
      </c>
      <c r="AS76" s="51"/>
      <c r="AT76" s="51"/>
      <c r="AU76" s="51"/>
      <c r="AV76" s="51"/>
      <c r="AW76" s="57" t="s">
        <v>165</v>
      </c>
      <c r="AX76" s="57" t="s">
        <v>2019</v>
      </c>
      <c r="AY76" s="57"/>
      <c r="AZ76" s="57"/>
      <c r="BA76" s="57"/>
      <c r="BB76" s="58">
        <v>8.2799999999999999E-2</v>
      </c>
      <c r="BC76" s="58"/>
      <c r="BD76" s="59"/>
      <c r="BE76" s="59"/>
      <c r="BF76" s="58"/>
      <c r="BG76" s="59">
        <v>0.45238095238095238</v>
      </c>
      <c r="BH76" s="61"/>
      <c r="BI76" s="61"/>
      <c r="BL76" s="61"/>
      <c r="BM76" s="59"/>
      <c r="BN76" s="58"/>
      <c r="BO76" s="58"/>
      <c r="BQ76" s="58"/>
      <c r="BR76" s="59"/>
      <c r="BS76" s="58"/>
      <c r="BT76" s="58"/>
      <c r="BV76" s="58"/>
      <c r="BW76" s="59"/>
      <c r="BX76" s="58"/>
      <c r="BY76" s="58"/>
      <c r="BZ76" s="58"/>
      <c r="CA76" s="59"/>
      <c r="CB76" s="58"/>
      <c r="CC76" s="58"/>
      <c r="CD76" s="58"/>
      <c r="CE76" s="58"/>
      <c r="CF76" s="59"/>
      <c r="CG76" s="62" t="s">
        <v>167</v>
      </c>
      <c r="CH76" s="62"/>
      <c r="CI76" s="62"/>
      <c r="CJ76" s="62" t="s">
        <v>1374</v>
      </c>
      <c r="CK76" s="62"/>
      <c r="CL76" s="62"/>
      <c r="CM76" s="62" t="s">
        <v>1295</v>
      </c>
      <c r="CN76" s="63" t="s">
        <v>105</v>
      </c>
      <c r="CO76" s="62"/>
      <c r="CP76" s="62" t="s">
        <v>36</v>
      </c>
      <c r="CQ76" s="64" t="s">
        <v>39</v>
      </c>
      <c r="CR76" s="65" t="s">
        <v>47</v>
      </c>
      <c r="CS76" s="64" t="s">
        <v>41</v>
      </c>
      <c r="CT76" s="64" t="s">
        <v>162</v>
      </c>
      <c r="CU76" s="64" t="s">
        <v>163</v>
      </c>
      <c r="CV76" s="64" t="s">
        <v>86</v>
      </c>
      <c r="CW76" s="64" t="s">
        <v>168</v>
      </c>
      <c r="CX76" s="64"/>
      <c r="CY76" s="66">
        <f>[1]Duration!EE75</f>
        <v>6.166666666666667</v>
      </c>
    </row>
    <row r="77" spans="1:103" hidden="1" x14ac:dyDescent="0.3">
      <c r="A77" s="43">
        <v>75</v>
      </c>
      <c r="B77" s="44" t="s">
        <v>1636</v>
      </c>
      <c r="C77" s="44" t="s">
        <v>30</v>
      </c>
      <c r="D77" s="44">
        <v>2009</v>
      </c>
      <c r="E77" s="45" t="s">
        <v>31</v>
      </c>
      <c r="F77" s="45" t="s">
        <v>59</v>
      </c>
      <c r="G77" s="45" t="s">
        <v>1804</v>
      </c>
      <c r="H77" s="45" t="s">
        <v>78</v>
      </c>
      <c r="I77" s="45" t="s">
        <v>38</v>
      </c>
      <c r="J77" s="68" t="s">
        <v>44</v>
      </c>
      <c r="K77" s="68" t="s">
        <v>91</v>
      </c>
      <c r="L77" s="68" t="s">
        <v>39</v>
      </c>
      <c r="M77" s="68" t="s">
        <v>42</v>
      </c>
      <c r="N77" s="68" t="s">
        <v>42</v>
      </c>
      <c r="O77" s="68" t="s">
        <v>42</v>
      </c>
      <c r="P77" s="47" t="s">
        <v>170</v>
      </c>
      <c r="Q77" s="47" t="s">
        <v>877</v>
      </c>
      <c r="R77" s="49"/>
      <c r="S77" s="49"/>
      <c r="T77" s="50"/>
      <c r="U77" s="50"/>
      <c r="V77" s="50"/>
      <c r="W77" s="50"/>
      <c r="X77" s="50"/>
      <c r="Y77" s="51" t="s">
        <v>1350</v>
      </c>
      <c r="Z77" s="51">
        <v>1</v>
      </c>
      <c r="AA77" s="69">
        <v>5000</v>
      </c>
      <c r="AB77" s="51"/>
      <c r="AC77" s="51"/>
      <c r="AD77" s="51"/>
      <c r="AE77" s="51"/>
      <c r="AF77" s="51"/>
      <c r="AG77" s="53"/>
      <c r="AH77" s="54">
        <v>1</v>
      </c>
      <c r="AI77" s="54">
        <v>22</v>
      </c>
      <c r="AJ77" s="53" t="s">
        <v>143</v>
      </c>
      <c r="AK77" s="53" t="s">
        <v>172</v>
      </c>
      <c r="AL77" s="53" t="s">
        <v>172</v>
      </c>
      <c r="AM77" s="53" t="s">
        <v>96</v>
      </c>
      <c r="AN77" s="55">
        <v>4.05</v>
      </c>
      <c r="AO77" s="56">
        <v>1.41</v>
      </c>
      <c r="AP77" s="56"/>
      <c r="AQ77" s="51" t="s">
        <v>106</v>
      </c>
      <c r="AR77" s="51" t="s">
        <v>173</v>
      </c>
      <c r="AS77" s="51" t="s">
        <v>174</v>
      </c>
      <c r="AT77" s="51" t="s">
        <v>173</v>
      </c>
      <c r="AU77" s="51"/>
      <c r="AV77" s="51"/>
      <c r="AW77" s="57" t="s">
        <v>38</v>
      </c>
      <c r="AX77" s="57" t="s">
        <v>36</v>
      </c>
      <c r="AY77" s="57"/>
      <c r="AZ77" s="57"/>
      <c r="BA77" s="57"/>
      <c r="BB77" s="58">
        <v>1.2500000000000001E-2</v>
      </c>
      <c r="BC77" s="58"/>
      <c r="BD77" s="59"/>
      <c r="BE77" s="59"/>
      <c r="BF77" s="58"/>
      <c r="BG77" s="59"/>
      <c r="BH77" s="61" t="s">
        <v>438</v>
      </c>
      <c r="BI77" s="61"/>
      <c r="BL77" s="61"/>
      <c r="BM77" s="59"/>
      <c r="BN77" s="58">
        <v>6.6666666666666652E-2</v>
      </c>
      <c r="BO77" s="58"/>
      <c r="BQ77" s="58"/>
      <c r="BR77" s="59"/>
      <c r="BS77" s="58"/>
      <c r="BT77" s="58"/>
      <c r="BV77" s="58"/>
      <c r="BW77" s="59"/>
      <c r="BX77" s="58"/>
      <c r="BY77" s="58"/>
      <c r="BZ77" s="58"/>
      <c r="CA77" s="59"/>
      <c r="CB77" s="58"/>
      <c r="CC77" s="58"/>
      <c r="CD77" s="58"/>
      <c r="CE77" s="58"/>
      <c r="CF77" s="59"/>
      <c r="CG77" s="62"/>
      <c r="CH77" s="62"/>
      <c r="CI77" s="62"/>
      <c r="CJ77" s="62" t="s">
        <v>1374</v>
      </c>
      <c r="CK77" s="62" t="s">
        <v>177</v>
      </c>
      <c r="CL77" s="62"/>
      <c r="CM77" s="62" t="s">
        <v>1296</v>
      </c>
      <c r="CN77" s="63" t="s">
        <v>105</v>
      </c>
      <c r="CO77" s="62"/>
      <c r="CP77" s="62" t="s">
        <v>36</v>
      </c>
      <c r="CQ77" s="64" t="s">
        <v>39</v>
      </c>
      <c r="CR77" s="65" t="s">
        <v>47</v>
      </c>
      <c r="CS77" s="64" t="s">
        <v>1344</v>
      </c>
      <c r="CT77" s="64" t="s">
        <v>175</v>
      </c>
      <c r="CU77" s="64" t="s">
        <v>176</v>
      </c>
      <c r="CV77" s="64" t="s">
        <v>86</v>
      </c>
      <c r="CW77" s="64"/>
      <c r="CX77" s="64" t="s">
        <v>73</v>
      </c>
      <c r="CY77" s="66">
        <f>[1]Duration!EE76</f>
        <v>0.91666666666666663</v>
      </c>
    </row>
    <row r="78" spans="1:103" hidden="1" x14ac:dyDescent="0.3">
      <c r="A78" s="43">
        <v>76</v>
      </c>
      <c r="B78" s="44" t="s">
        <v>1636</v>
      </c>
      <c r="C78" s="44" t="s">
        <v>30</v>
      </c>
      <c r="D78" s="44">
        <v>2009</v>
      </c>
      <c r="E78" s="45" t="s">
        <v>31</v>
      </c>
      <c r="F78" s="45" t="s">
        <v>59</v>
      </c>
      <c r="G78" s="45" t="s">
        <v>1804</v>
      </c>
      <c r="H78" s="45" t="s">
        <v>78</v>
      </c>
      <c r="I78" s="45" t="s">
        <v>38</v>
      </c>
      <c r="J78" s="68" t="s">
        <v>44</v>
      </c>
      <c r="K78" s="68" t="s">
        <v>75</v>
      </c>
      <c r="L78" s="68" t="s">
        <v>39</v>
      </c>
      <c r="M78" s="68" t="s">
        <v>42</v>
      </c>
      <c r="N78" s="68" t="s">
        <v>42</v>
      </c>
      <c r="O78" s="68" t="s">
        <v>42</v>
      </c>
      <c r="P78" s="47" t="s">
        <v>170</v>
      </c>
      <c r="Q78" s="47" t="s">
        <v>877</v>
      </c>
      <c r="R78" s="49"/>
      <c r="S78" s="49"/>
      <c r="T78" s="50"/>
      <c r="U78" s="50"/>
      <c r="V78" s="50"/>
      <c r="W78" s="50"/>
      <c r="X78" s="50"/>
      <c r="Y78" s="51" t="s">
        <v>1350</v>
      </c>
      <c r="Z78" s="51">
        <v>1</v>
      </c>
      <c r="AA78" s="69">
        <v>5000</v>
      </c>
      <c r="AB78" s="51"/>
      <c r="AC78" s="51"/>
      <c r="AD78" s="51"/>
      <c r="AE78" s="51"/>
      <c r="AF78" s="51"/>
      <c r="AG78" s="53"/>
      <c r="AH78" s="54">
        <v>1</v>
      </c>
      <c r="AI78" s="54">
        <v>17</v>
      </c>
      <c r="AJ78" s="53" t="s">
        <v>143</v>
      </c>
      <c r="AK78" s="53" t="s">
        <v>172</v>
      </c>
      <c r="AL78" s="53" t="s">
        <v>172</v>
      </c>
      <c r="AM78" s="53" t="s">
        <v>74</v>
      </c>
      <c r="AN78" s="55">
        <v>5.45</v>
      </c>
      <c r="AO78" s="56">
        <v>1.55</v>
      </c>
      <c r="AP78" s="56"/>
      <c r="AQ78" s="51" t="s">
        <v>106</v>
      </c>
      <c r="AR78" s="51" t="s">
        <v>173</v>
      </c>
      <c r="AS78" s="51" t="s">
        <v>174</v>
      </c>
      <c r="AT78" s="51" t="s">
        <v>173</v>
      </c>
      <c r="AU78" s="51"/>
      <c r="AV78" s="51"/>
      <c r="AW78" s="57" t="s">
        <v>38</v>
      </c>
      <c r="AX78" s="57" t="s">
        <v>36</v>
      </c>
      <c r="AY78" s="57"/>
      <c r="AZ78" s="57"/>
      <c r="BA78" s="57"/>
      <c r="BB78" s="58">
        <v>2.0833333333333332E-2</v>
      </c>
      <c r="BC78" s="58"/>
      <c r="BD78" s="59"/>
      <c r="BE78" s="59"/>
      <c r="BF78" s="58"/>
      <c r="BG78" s="59"/>
      <c r="BH78" s="61" t="s">
        <v>438</v>
      </c>
      <c r="BI78" s="61"/>
      <c r="BL78" s="61"/>
      <c r="BM78" s="59"/>
      <c r="BN78" s="58">
        <v>6.25E-2</v>
      </c>
      <c r="BO78" s="58"/>
      <c r="BQ78" s="58"/>
      <c r="BR78" s="59"/>
      <c r="BS78" s="58"/>
      <c r="BT78" s="58"/>
      <c r="BV78" s="58"/>
      <c r="BW78" s="59"/>
      <c r="BX78" s="58"/>
      <c r="BY78" s="58"/>
      <c r="BZ78" s="58"/>
      <c r="CA78" s="59"/>
      <c r="CB78" s="58"/>
      <c r="CC78" s="58"/>
      <c r="CD78" s="58"/>
      <c r="CE78" s="58"/>
      <c r="CF78" s="59"/>
      <c r="CG78" s="62"/>
      <c r="CH78" s="62"/>
      <c r="CI78" s="62"/>
      <c r="CJ78" s="62" t="s">
        <v>1374</v>
      </c>
      <c r="CK78" s="62" t="s">
        <v>177</v>
      </c>
      <c r="CL78" s="62"/>
      <c r="CM78" s="71" t="s">
        <v>1297</v>
      </c>
      <c r="CN78" s="63" t="s">
        <v>105</v>
      </c>
      <c r="CO78" s="62"/>
      <c r="CP78" s="62" t="s">
        <v>36</v>
      </c>
      <c r="CQ78" s="64" t="s">
        <v>39</v>
      </c>
      <c r="CR78" s="65" t="s">
        <v>47</v>
      </c>
      <c r="CS78" s="64" t="s">
        <v>1344</v>
      </c>
      <c r="CT78" s="64" t="s">
        <v>175</v>
      </c>
      <c r="CU78" s="64" t="s">
        <v>176</v>
      </c>
      <c r="CV78" s="64" t="s">
        <v>86</v>
      </c>
      <c r="CW78" s="64"/>
      <c r="CX78" s="64" t="s">
        <v>73</v>
      </c>
      <c r="CY78" s="66">
        <f>[1]Duration!EE77</f>
        <v>0.70833333333333337</v>
      </c>
    </row>
    <row r="79" spans="1:103" hidden="1" x14ac:dyDescent="0.3">
      <c r="A79" s="43">
        <v>77</v>
      </c>
      <c r="B79" s="44" t="s">
        <v>1636</v>
      </c>
      <c r="C79" s="44" t="s">
        <v>30</v>
      </c>
      <c r="D79" s="44">
        <v>2009</v>
      </c>
      <c r="E79" s="45" t="s">
        <v>31</v>
      </c>
      <c r="F79" s="45" t="s">
        <v>59</v>
      </c>
      <c r="G79" s="45" t="s">
        <v>1804</v>
      </c>
      <c r="H79" s="45" t="s">
        <v>78</v>
      </c>
      <c r="I79" s="45" t="s">
        <v>38</v>
      </c>
      <c r="J79" s="68" t="s">
        <v>44</v>
      </c>
      <c r="K79" s="68" t="s">
        <v>53</v>
      </c>
      <c r="L79" s="68" t="s">
        <v>39</v>
      </c>
      <c r="M79" s="68" t="s">
        <v>42</v>
      </c>
      <c r="N79" s="68" t="s">
        <v>42</v>
      </c>
      <c r="O79" s="68" t="s">
        <v>42</v>
      </c>
      <c r="P79" s="47" t="s">
        <v>170</v>
      </c>
      <c r="Q79" s="47" t="s">
        <v>877</v>
      </c>
      <c r="R79" s="49"/>
      <c r="S79" s="49"/>
      <c r="T79" s="50"/>
      <c r="U79" s="50"/>
      <c r="V79" s="50"/>
      <c r="W79" s="50"/>
      <c r="X79" s="50"/>
      <c r="Y79" s="51" t="s">
        <v>1350</v>
      </c>
      <c r="Z79" s="51">
        <v>1</v>
      </c>
      <c r="AA79" s="69">
        <v>5000</v>
      </c>
      <c r="AB79" s="51"/>
      <c r="AC79" s="51"/>
      <c r="AD79" s="51"/>
      <c r="AE79" s="51"/>
      <c r="AF79" s="51"/>
      <c r="AG79" s="53"/>
      <c r="AH79" s="54">
        <v>2</v>
      </c>
      <c r="AI79" s="54">
        <v>46</v>
      </c>
      <c r="AJ79" s="53" t="s">
        <v>143</v>
      </c>
      <c r="AK79" s="53" t="s">
        <v>172</v>
      </c>
      <c r="AL79" s="53" t="s">
        <v>172</v>
      </c>
      <c r="AM79" s="53" t="s">
        <v>52</v>
      </c>
      <c r="AN79" s="55">
        <v>21.700000000000003</v>
      </c>
      <c r="AO79" s="56">
        <v>2.2799999999999998</v>
      </c>
      <c r="AP79" s="56"/>
      <c r="AQ79" s="51" t="s">
        <v>106</v>
      </c>
      <c r="AR79" s="51" t="s">
        <v>173</v>
      </c>
      <c r="AS79" s="51" t="s">
        <v>174</v>
      </c>
      <c r="AT79" s="51" t="s">
        <v>173</v>
      </c>
      <c r="AU79" s="51"/>
      <c r="AV79" s="51"/>
      <c r="AW79" s="57" t="s">
        <v>38</v>
      </c>
      <c r="AX79" s="57" t="s">
        <v>36</v>
      </c>
      <c r="AY79" s="57"/>
      <c r="AZ79" s="57"/>
      <c r="BA79" s="57"/>
      <c r="BB79" s="58">
        <v>8.3333333333333329E-2</v>
      </c>
      <c r="BC79" s="58"/>
      <c r="BD79" s="59"/>
      <c r="BE79" s="59"/>
      <c r="BF79" s="58"/>
      <c r="BG79" s="59"/>
      <c r="BH79" s="61" t="s">
        <v>438</v>
      </c>
      <c r="BI79" s="61"/>
      <c r="BL79" s="61"/>
      <c r="BM79" s="59"/>
      <c r="BN79" s="58">
        <v>0.17083333333333334</v>
      </c>
      <c r="BO79" s="58"/>
      <c r="BQ79" s="58"/>
      <c r="BR79" s="59"/>
      <c r="BS79" s="58"/>
      <c r="BT79" s="58"/>
      <c r="BV79" s="58"/>
      <c r="BW79" s="59"/>
      <c r="BX79" s="58"/>
      <c r="BY79" s="58"/>
      <c r="BZ79" s="58"/>
      <c r="CA79" s="59"/>
      <c r="CB79" s="58"/>
      <c r="CC79" s="58"/>
      <c r="CD79" s="58"/>
      <c r="CE79" s="58"/>
      <c r="CF79" s="59"/>
      <c r="CG79" s="62"/>
      <c r="CH79" s="62"/>
      <c r="CI79" s="62"/>
      <c r="CJ79" s="62" t="s">
        <v>1374</v>
      </c>
      <c r="CK79" s="62" t="s">
        <v>177</v>
      </c>
      <c r="CL79" s="62"/>
      <c r="CM79" s="62" t="s">
        <v>1298</v>
      </c>
      <c r="CN79" s="63" t="s">
        <v>105</v>
      </c>
      <c r="CO79" s="62"/>
      <c r="CP79" s="62" t="s">
        <v>36</v>
      </c>
      <c r="CQ79" s="64" t="s">
        <v>39</v>
      </c>
      <c r="CR79" s="65" t="s">
        <v>47</v>
      </c>
      <c r="CS79" s="64" t="s">
        <v>1344</v>
      </c>
      <c r="CT79" s="64" t="s">
        <v>175</v>
      </c>
      <c r="CU79" s="64" t="s">
        <v>176</v>
      </c>
      <c r="CV79" s="64" t="s">
        <v>86</v>
      </c>
      <c r="CW79" s="64"/>
      <c r="CX79" s="64" t="s">
        <v>73</v>
      </c>
      <c r="CY79" s="66">
        <f>[1]Duration!EE78</f>
        <v>1.9166666666666667</v>
      </c>
    </row>
    <row r="80" spans="1:103" hidden="1" x14ac:dyDescent="0.3">
      <c r="A80" s="43">
        <v>78</v>
      </c>
      <c r="B80" s="44" t="s">
        <v>1636</v>
      </c>
      <c r="C80" s="44" t="s">
        <v>30</v>
      </c>
      <c r="D80" s="44">
        <v>2009</v>
      </c>
      <c r="E80" s="45" t="s">
        <v>31</v>
      </c>
      <c r="F80" s="45" t="s">
        <v>59</v>
      </c>
      <c r="G80" s="45" t="s">
        <v>1804</v>
      </c>
      <c r="H80" s="45" t="s">
        <v>78</v>
      </c>
      <c r="I80" s="45" t="s">
        <v>38</v>
      </c>
      <c r="J80" s="68" t="s">
        <v>44</v>
      </c>
      <c r="K80" s="68" t="s">
        <v>75</v>
      </c>
      <c r="L80" s="68" t="s">
        <v>39</v>
      </c>
      <c r="M80" s="68" t="s">
        <v>42</v>
      </c>
      <c r="N80" s="68" t="s">
        <v>42</v>
      </c>
      <c r="O80" s="68" t="s">
        <v>42</v>
      </c>
      <c r="P80" s="47" t="s">
        <v>170</v>
      </c>
      <c r="Q80" s="47" t="s">
        <v>877</v>
      </c>
      <c r="R80" s="49"/>
      <c r="S80" s="49"/>
      <c r="T80" s="50"/>
      <c r="U80" s="50"/>
      <c r="V80" s="50"/>
      <c r="W80" s="50"/>
      <c r="X80" s="50"/>
      <c r="Y80" s="51" t="s">
        <v>1350</v>
      </c>
      <c r="Z80" s="51">
        <v>1</v>
      </c>
      <c r="AA80" s="69">
        <v>5000</v>
      </c>
      <c r="AB80" s="51"/>
      <c r="AC80" s="51"/>
      <c r="AD80" s="51"/>
      <c r="AE80" s="51"/>
      <c r="AF80" s="51"/>
      <c r="AG80" s="53"/>
      <c r="AH80" s="54">
        <v>1</v>
      </c>
      <c r="AI80" s="54">
        <v>23</v>
      </c>
      <c r="AJ80" s="53" t="s">
        <v>143</v>
      </c>
      <c r="AK80" s="53" t="s">
        <v>172</v>
      </c>
      <c r="AL80" s="53" t="s">
        <v>172</v>
      </c>
      <c r="AM80" s="53" t="s">
        <v>80</v>
      </c>
      <c r="AN80" s="55">
        <v>11.75</v>
      </c>
      <c r="AO80" s="56">
        <v>1.18</v>
      </c>
      <c r="AP80" s="56"/>
      <c r="AQ80" s="51" t="s">
        <v>106</v>
      </c>
      <c r="AR80" s="51" t="s">
        <v>173</v>
      </c>
      <c r="AS80" s="51" t="s">
        <v>174</v>
      </c>
      <c r="AT80" s="51" t="s">
        <v>173</v>
      </c>
      <c r="AU80" s="51"/>
      <c r="AV80" s="51"/>
      <c r="AW80" s="57" t="s">
        <v>38</v>
      </c>
      <c r="AX80" s="57" t="s">
        <v>36</v>
      </c>
      <c r="AY80" s="57"/>
      <c r="AZ80" s="57"/>
      <c r="BA80" s="57"/>
      <c r="BB80" s="58">
        <v>3.7499999999999999E-2</v>
      </c>
      <c r="BC80" s="58"/>
      <c r="BD80" s="59"/>
      <c r="BE80" s="59"/>
      <c r="BF80" s="58"/>
      <c r="BG80" s="59"/>
      <c r="BH80" s="61" t="s">
        <v>438</v>
      </c>
      <c r="BI80" s="61"/>
      <c r="BL80" s="61"/>
      <c r="BM80" s="59"/>
      <c r="BN80" s="58">
        <v>0.10416666666666667</v>
      </c>
      <c r="BO80" s="58"/>
      <c r="BQ80" s="58"/>
      <c r="BR80" s="59"/>
      <c r="BS80" s="58"/>
      <c r="BT80" s="58"/>
      <c r="BV80" s="58"/>
      <c r="BW80" s="59"/>
      <c r="BX80" s="58"/>
      <c r="BY80" s="58"/>
      <c r="BZ80" s="58"/>
      <c r="CA80" s="59"/>
      <c r="CB80" s="58"/>
      <c r="CC80" s="58"/>
      <c r="CD80" s="58"/>
      <c r="CE80" s="58"/>
      <c r="CF80" s="59"/>
      <c r="CG80" s="62"/>
      <c r="CH80" s="62"/>
      <c r="CI80" s="62"/>
      <c r="CJ80" s="62"/>
      <c r="CK80" s="62" t="s">
        <v>177</v>
      </c>
      <c r="CL80" s="62"/>
      <c r="CM80" s="62" t="s">
        <v>1299</v>
      </c>
      <c r="CN80" s="63" t="s">
        <v>105</v>
      </c>
      <c r="CO80" s="62"/>
      <c r="CP80" s="62" t="s">
        <v>36</v>
      </c>
      <c r="CQ80" s="64" t="s">
        <v>39</v>
      </c>
      <c r="CR80" s="65" t="s">
        <v>47</v>
      </c>
      <c r="CS80" s="64" t="s">
        <v>1344</v>
      </c>
      <c r="CT80" s="64" t="s">
        <v>175</v>
      </c>
      <c r="CU80" s="64" t="s">
        <v>176</v>
      </c>
      <c r="CV80" s="64" t="s">
        <v>86</v>
      </c>
      <c r="CW80" s="64"/>
      <c r="CX80" s="64" t="s">
        <v>73</v>
      </c>
      <c r="CY80" s="66">
        <f>[1]Duration!EE79</f>
        <v>0.95833333333333337</v>
      </c>
    </row>
    <row r="81" spans="1:103" hidden="1" x14ac:dyDescent="0.3">
      <c r="A81" s="43">
        <v>79</v>
      </c>
      <c r="B81" s="44" t="s">
        <v>1637</v>
      </c>
      <c r="C81" s="44" t="s">
        <v>30</v>
      </c>
      <c r="D81" s="44">
        <v>2004</v>
      </c>
      <c r="E81" s="45" t="s">
        <v>66</v>
      </c>
      <c r="F81" s="45" t="s">
        <v>1537</v>
      </c>
      <c r="G81" s="45" t="s">
        <v>1804</v>
      </c>
      <c r="H81" s="45" t="s">
        <v>116</v>
      </c>
      <c r="I81" s="45" t="s">
        <v>179</v>
      </c>
      <c r="J81" s="68" t="s">
        <v>44</v>
      </c>
      <c r="K81" s="68" t="s">
        <v>71</v>
      </c>
      <c r="L81" s="68" t="s">
        <v>42</v>
      </c>
      <c r="M81" s="68" t="s">
        <v>42</v>
      </c>
      <c r="N81" s="68" t="s">
        <v>42</v>
      </c>
      <c r="O81" s="68" t="s">
        <v>42</v>
      </c>
      <c r="P81" s="47"/>
      <c r="Q81" s="47" t="s">
        <v>1537</v>
      </c>
      <c r="R81" s="49"/>
      <c r="S81" s="49"/>
      <c r="T81" s="50"/>
      <c r="U81" s="50"/>
      <c r="V81" s="50"/>
      <c r="W81" s="50"/>
      <c r="X81" s="50"/>
      <c r="Y81" s="51" t="s">
        <v>134</v>
      </c>
      <c r="Z81" s="51">
        <v>1</v>
      </c>
      <c r="AA81" s="69">
        <v>660.51985541725401</v>
      </c>
      <c r="AB81" s="52">
        <v>3.66</v>
      </c>
      <c r="AC81" s="69">
        <v>2417.5026708271498</v>
      </c>
      <c r="AD81" s="51">
        <v>2</v>
      </c>
      <c r="AE81" s="51" t="s">
        <v>178</v>
      </c>
      <c r="AF81" s="52">
        <f>(22+9.4)/2</f>
        <v>15.7</v>
      </c>
      <c r="AG81" s="53" t="s">
        <v>79</v>
      </c>
      <c r="AH81" s="54">
        <v>1</v>
      </c>
      <c r="AI81" s="54"/>
      <c r="AJ81" s="53"/>
      <c r="AK81" s="53">
        <v>8</v>
      </c>
      <c r="AL81" s="53" t="s">
        <v>2059</v>
      </c>
      <c r="AM81" s="53" t="s">
        <v>166</v>
      </c>
      <c r="AN81" s="55"/>
      <c r="AO81" s="56"/>
      <c r="AP81" s="56"/>
      <c r="AQ81" s="51" t="s">
        <v>180</v>
      </c>
      <c r="AR81" s="51" t="s">
        <v>132</v>
      </c>
      <c r="AS81" s="51"/>
      <c r="AT81" s="51"/>
      <c r="AU81" s="51"/>
      <c r="AV81" s="51"/>
      <c r="AW81" s="57" t="s">
        <v>179</v>
      </c>
      <c r="AX81" s="57" t="s">
        <v>2020</v>
      </c>
      <c r="AY81" s="57"/>
      <c r="AZ81" s="57"/>
      <c r="BA81" s="57"/>
      <c r="BB81" s="58">
        <v>2.52E-4</v>
      </c>
      <c r="BC81" s="58"/>
      <c r="BD81" s="59"/>
      <c r="BE81" s="59"/>
      <c r="BF81" s="58"/>
      <c r="BG81" s="59"/>
      <c r="BH81" s="61"/>
      <c r="BI81" s="61"/>
      <c r="BL81" s="61"/>
      <c r="BM81" s="59"/>
      <c r="BN81" s="58"/>
      <c r="BO81" s="58"/>
      <c r="BQ81" s="58"/>
      <c r="BR81" s="59"/>
      <c r="BS81" s="58"/>
      <c r="BT81" s="58"/>
      <c r="BV81" s="58"/>
      <c r="BW81" s="59"/>
      <c r="BX81" s="58"/>
      <c r="BY81" s="58"/>
      <c r="BZ81" s="58"/>
      <c r="CA81" s="59"/>
      <c r="CB81" s="58"/>
      <c r="CC81" s="58"/>
      <c r="CD81" s="58"/>
      <c r="CE81" s="58"/>
      <c r="CF81" s="59"/>
      <c r="CG81" s="62"/>
      <c r="CH81" s="62"/>
      <c r="CI81" s="62"/>
      <c r="CJ81" s="62"/>
      <c r="CK81" s="62"/>
      <c r="CL81" s="62" t="s">
        <v>1300</v>
      </c>
      <c r="CM81" s="62"/>
      <c r="CN81" s="63"/>
      <c r="CO81" s="62"/>
      <c r="CP81" s="62" t="s">
        <v>36</v>
      </c>
      <c r="CQ81" s="64" t="s">
        <v>39</v>
      </c>
      <c r="CR81" s="65" t="s">
        <v>47</v>
      </c>
      <c r="CS81" s="64" t="s">
        <v>1344</v>
      </c>
      <c r="CT81" s="64" t="s">
        <v>181</v>
      </c>
      <c r="CU81" s="64" t="s">
        <v>109</v>
      </c>
      <c r="CV81" s="64" t="s">
        <v>86</v>
      </c>
      <c r="CW81" s="64"/>
      <c r="CX81" s="64"/>
      <c r="CY81" s="66">
        <f>[1]Duration!EE80</f>
        <v>4</v>
      </c>
    </row>
    <row r="82" spans="1:103" hidden="1" x14ac:dyDescent="0.3">
      <c r="A82" s="43">
        <v>80</v>
      </c>
      <c r="B82" s="44" t="s">
        <v>1637</v>
      </c>
      <c r="C82" s="44" t="s">
        <v>30</v>
      </c>
      <c r="D82" s="44">
        <v>2004</v>
      </c>
      <c r="E82" s="45" t="s">
        <v>31</v>
      </c>
      <c r="F82" s="45" t="s">
        <v>1537</v>
      </c>
      <c r="G82" s="45" t="s">
        <v>1804</v>
      </c>
      <c r="H82" s="45" t="s">
        <v>116</v>
      </c>
      <c r="I82" s="45" t="s">
        <v>179</v>
      </c>
      <c r="J82" s="68" t="s">
        <v>44</v>
      </c>
      <c r="K82" s="68" t="s">
        <v>182</v>
      </c>
      <c r="L82" s="68" t="s">
        <v>42</v>
      </c>
      <c r="M82" s="68" t="s">
        <v>42</v>
      </c>
      <c r="N82" s="68" t="s">
        <v>42</v>
      </c>
      <c r="O82" s="68" t="s">
        <v>42</v>
      </c>
      <c r="P82" s="47"/>
      <c r="Q82" s="47" t="s">
        <v>1537</v>
      </c>
      <c r="R82" s="49"/>
      <c r="S82" s="49"/>
      <c r="T82" s="50"/>
      <c r="U82" s="50"/>
      <c r="V82" s="50"/>
      <c r="W82" s="50"/>
      <c r="X82" s="50"/>
      <c r="Y82" s="51" t="s">
        <v>134</v>
      </c>
      <c r="Z82" s="51">
        <v>1</v>
      </c>
      <c r="AA82" s="69">
        <v>539.12871528254436</v>
      </c>
      <c r="AB82" s="52">
        <v>3.66</v>
      </c>
      <c r="AC82" s="69">
        <v>1973.2110979341123</v>
      </c>
      <c r="AD82" s="51"/>
      <c r="AE82" s="51"/>
      <c r="AF82" s="52">
        <v>16</v>
      </c>
      <c r="AG82" s="53" t="s">
        <v>79</v>
      </c>
      <c r="AH82" s="54">
        <v>1</v>
      </c>
      <c r="AI82" s="54"/>
      <c r="AJ82" s="53"/>
      <c r="AK82" s="53">
        <v>13</v>
      </c>
      <c r="AL82" s="53" t="s">
        <v>2059</v>
      </c>
      <c r="AM82" s="53" t="s">
        <v>905</v>
      </c>
      <c r="AN82" s="55"/>
      <c r="AO82" s="56"/>
      <c r="AP82" s="56"/>
      <c r="AQ82" s="51" t="s">
        <v>180</v>
      </c>
      <c r="AR82" s="51" t="s">
        <v>132</v>
      </c>
      <c r="AS82" s="51"/>
      <c r="AT82" s="51"/>
      <c r="AU82" s="51"/>
      <c r="AV82" s="51"/>
      <c r="AW82" s="57" t="s">
        <v>179</v>
      </c>
      <c r="AX82" s="57" t="s">
        <v>2020</v>
      </c>
      <c r="AY82" s="57" t="s">
        <v>39</v>
      </c>
      <c r="AZ82" s="57"/>
      <c r="BA82" s="57"/>
      <c r="BB82" s="58">
        <v>0.50760000000000005</v>
      </c>
      <c r="BC82" s="58"/>
      <c r="BD82" s="59"/>
      <c r="BE82" s="59"/>
      <c r="BF82" s="58"/>
      <c r="BG82" s="59"/>
      <c r="BH82" s="61"/>
      <c r="BI82" s="61"/>
      <c r="BL82" s="61"/>
      <c r="BM82" s="59"/>
      <c r="BN82" s="58"/>
      <c r="BO82" s="58"/>
      <c r="BQ82" s="58"/>
      <c r="BR82" s="59"/>
      <c r="BS82" s="58"/>
      <c r="BT82" s="58"/>
      <c r="BV82" s="58"/>
      <c r="BW82" s="59"/>
      <c r="BX82" s="58"/>
      <c r="BY82" s="58"/>
      <c r="BZ82" s="58"/>
      <c r="CA82" s="59"/>
      <c r="CB82" s="58"/>
      <c r="CC82" s="58"/>
      <c r="CD82" s="58"/>
      <c r="CE82" s="58"/>
      <c r="CF82" s="59"/>
      <c r="CG82" s="62"/>
      <c r="CH82" s="62"/>
      <c r="CI82" s="62"/>
      <c r="CJ82" s="62"/>
      <c r="CK82" s="62"/>
      <c r="CL82" s="62" t="s">
        <v>1301</v>
      </c>
      <c r="CM82" s="62"/>
      <c r="CN82" s="63"/>
      <c r="CO82" s="62"/>
      <c r="CP82" s="62" t="s">
        <v>36</v>
      </c>
      <c r="CQ82" s="64" t="s">
        <v>39</v>
      </c>
      <c r="CR82" s="65" t="s">
        <v>47</v>
      </c>
      <c r="CS82" s="64" t="s">
        <v>1344</v>
      </c>
      <c r="CT82" s="64" t="s">
        <v>181</v>
      </c>
      <c r="CU82" s="64" t="s">
        <v>109</v>
      </c>
      <c r="CV82" s="64" t="s">
        <v>86</v>
      </c>
      <c r="CW82" s="64"/>
      <c r="CX82" s="64"/>
      <c r="CY82" s="66">
        <f>[1]Duration!EE81</f>
        <v>4</v>
      </c>
    </row>
    <row r="83" spans="1:103" hidden="1" x14ac:dyDescent="0.3">
      <c r="A83" s="43">
        <v>81</v>
      </c>
      <c r="B83" s="44" t="s">
        <v>1637</v>
      </c>
      <c r="C83" s="44" t="s">
        <v>30</v>
      </c>
      <c r="D83" s="44">
        <v>2004</v>
      </c>
      <c r="E83" s="45" t="s">
        <v>31</v>
      </c>
      <c r="F83" s="45" t="s">
        <v>1537</v>
      </c>
      <c r="G83" s="45" t="s">
        <v>1804</v>
      </c>
      <c r="H83" s="45" t="s">
        <v>116</v>
      </c>
      <c r="I83" s="45" t="s">
        <v>179</v>
      </c>
      <c r="J83" s="68" t="s">
        <v>44</v>
      </c>
      <c r="K83" s="68" t="s">
        <v>91</v>
      </c>
      <c r="L83" s="68" t="s">
        <v>42</v>
      </c>
      <c r="M83" s="68" t="s">
        <v>42</v>
      </c>
      <c r="N83" s="68" t="s">
        <v>42</v>
      </c>
      <c r="O83" s="68" t="s">
        <v>42</v>
      </c>
      <c r="P83" s="47"/>
      <c r="Q83" s="47" t="s">
        <v>1537</v>
      </c>
      <c r="R83" s="49"/>
      <c r="S83" s="49"/>
      <c r="T83" s="50"/>
      <c r="U83" s="50"/>
      <c r="V83" s="50"/>
      <c r="W83" s="50"/>
      <c r="X83" s="50"/>
      <c r="Y83" s="51" t="s">
        <v>134</v>
      </c>
      <c r="Z83" s="51">
        <v>1</v>
      </c>
      <c r="AA83" s="69">
        <v>539.12871528254436</v>
      </c>
      <c r="AB83" s="52">
        <v>3.66</v>
      </c>
      <c r="AC83" s="69">
        <v>1973.2110979341123</v>
      </c>
      <c r="AD83" s="51"/>
      <c r="AE83" s="51"/>
      <c r="AF83" s="52">
        <v>1.75</v>
      </c>
      <c r="AG83" s="53" t="s">
        <v>79</v>
      </c>
      <c r="AH83" s="54">
        <v>1</v>
      </c>
      <c r="AI83" s="54"/>
      <c r="AJ83" s="53"/>
      <c r="AK83" s="53">
        <v>16</v>
      </c>
      <c r="AL83" s="53" t="s">
        <v>2059</v>
      </c>
      <c r="AM83" s="53" t="s">
        <v>96</v>
      </c>
      <c r="AN83" s="55"/>
      <c r="AO83" s="56"/>
      <c r="AP83" s="56"/>
      <c r="AQ83" s="51" t="s">
        <v>180</v>
      </c>
      <c r="AR83" s="51" t="s">
        <v>132</v>
      </c>
      <c r="AS83" s="51"/>
      <c r="AT83" s="51"/>
      <c r="AU83" s="51"/>
      <c r="AV83" s="51"/>
      <c r="AW83" s="57" t="s">
        <v>179</v>
      </c>
      <c r="AX83" s="57" t="s">
        <v>2020</v>
      </c>
      <c r="AY83" s="57" t="s">
        <v>39</v>
      </c>
      <c r="AZ83" s="57"/>
      <c r="BA83" s="57"/>
      <c r="BB83" s="58">
        <v>2.3400000000000001E-2</v>
      </c>
      <c r="BC83" s="58"/>
      <c r="BD83" s="59"/>
      <c r="BE83" s="59"/>
      <c r="BF83" s="58"/>
      <c r="BG83" s="59"/>
      <c r="BH83" s="61"/>
      <c r="BI83" s="61"/>
      <c r="BL83" s="61"/>
      <c r="BM83" s="59"/>
      <c r="BN83" s="58"/>
      <c r="BO83" s="58"/>
      <c r="BQ83" s="58"/>
      <c r="BR83" s="59"/>
      <c r="BS83" s="58"/>
      <c r="BT83" s="58"/>
      <c r="BV83" s="58"/>
      <c r="BW83" s="59"/>
      <c r="BX83" s="58"/>
      <c r="BY83" s="58"/>
      <c r="BZ83" s="58"/>
      <c r="CA83" s="59"/>
      <c r="CB83" s="58"/>
      <c r="CC83" s="58"/>
      <c r="CD83" s="58"/>
      <c r="CE83" s="58"/>
      <c r="CF83" s="59"/>
      <c r="CG83" s="62"/>
      <c r="CH83" s="62"/>
      <c r="CI83" s="62"/>
      <c r="CJ83" s="62" t="s">
        <v>184</v>
      </c>
      <c r="CK83" s="62"/>
      <c r="CL83" s="62" t="s">
        <v>1302</v>
      </c>
      <c r="CM83" s="62"/>
      <c r="CN83" s="63"/>
      <c r="CO83" s="62"/>
      <c r="CP83" s="62" t="s">
        <v>36</v>
      </c>
      <c r="CQ83" s="64" t="s">
        <v>39</v>
      </c>
      <c r="CR83" s="65" t="s">
        <v>47</v>
      </c>
      <c r="CS83" s="64" t="s">
        <v>1344</v>
      </c>
      <c r="CT83" s="64" t="s">
        <v>181</v>
      </c>
      <c r="CU83" s="64" t="s">
        <v>109</v>
      </c>
      <c r="CV83" s="64" t="s">
        <v>86</v>
      </c>
      <c r="CW83" s="64"/>
      <c r="CX83" s="64"/>
      <c r="CY83" s="66">
        <f>[1]Duration!EE82</f>
        <v>4</v>
      </c>
    </row>
    <row r="84" spans="1:103" hidden="1" x14ac:dyDescent="0.3">
      <c r="A84" s="43">
        <v>82</v>
      </c>
      <c r="B84" s="44" t="s">
        <v>1638</v>
      </c>
      <c r="C84" s="44" t="s">
        <v>30</v>
      </c>
      <c r="D84" s="44">
        <v>2011</v>
      </c>
      <c r="E84" s="45" t="s">
        <v>31</v>
      </c>
      <c r="F84" s="45" t="s">
        <v>59</v>
      </c>
      <c r="G84" s="45" t="s">
        <v>1804</v>
      </c>
      <c r="H84" s="45" t="s">
        <v>78</v>
      </c>
      <c r="I84" s="45" t="s">
        <v>38</v>
      </c>
      <c r="J84" s="68" t="s">
        <v>44</v>
      </c>
      <c r="K84" s="68" t="s">
        <v>53</v>
      </c>
      <c r="L84" s="68" t="s">
        <v>39</v>
      </c>
      <c r="M84" s="68" t="s">
        <v>42</v>
      </c>
      <c r="N84" s="68" t="s">
        <v>42</v>
      </c>
      <c r="O84" s="68" t="s">
        <v>42</v>
      </c>
      <c r="P84" s="47" t="s">
        <v>183</v>
      </c>
      <c r="Q84" s="47" t="s">
        <v>123</v>
      </c>
      <c r="R84" s="49"/>
      <c r="S84" s="49"/>
      <c r="T84" s="50"/>
      <c r="U84" s="50"/>
      <c r="V84" s="50"/>
      <c r="W84" s="50"/>
      <c r="X84" s="50"/>
      <c r="Y84" s="51" t="s">
        <v>184</v>
      </c>
      <c r="Z84" s="51">
        <v>1</v>
      </c>
      <c r="AA84" s="69">
        <v>1266</v>
      </c>
      <c r="AB84" s="51"/>
      <c r="AC84" s="51"/>
      <c r="AD84" s="51"/>
      <c r="AE84" s="51"/>
      <c r="AF84" s="51"/>
      <c r="AG84" s="53" t="s">
        <v>79</v>
      </c>
      <c r="AH84" s="54">
        <v>5</v>
      </c>
      <c r="AI84" s="54">
        <v>0.66666666666666663</v>
      </c>
      <c r="AJ84" s="53"/>
      <c r="AK84" s="53">
        <v>8</v>
      </c>
      <c r="AL84" s="79">
        <v>8.3333333333333329E-2</v>
      </c>
      <c r="AM84" s="53" t="s">
        <v>52</v>
      </c>
      <c r="AN84" s="55">
        <v>31</v>
      </c>
      <c r="AO84" s="56"/>
      <c r="AP84" s="56"/>
      <c r="AQ84" s="51" t="s">
        <v>43</v>
      </c>
      <c r="AR84" s="51"/>
      <c r="AS84" s="51" t="s">
        <v>146</v>
      </c>
      <c r="AT84" s="51" t="s">
        <v>146</v>
      </c>
      <c r="AU84" s="51" t="s">
        <v>146</v>
      </c>
      <c r="AV84" s="51"/>
      <c r="AW84" s="57" t="s">
        <v>38</v>
      </c>
      <c r="AX84" s="57" t="s">
        <v>36</v>
      </c>
      <c r="AY84" s="57"/>
      <c r="AZ84" s="57"/>
      <c r="BA84" s="57"/>
      <c r="BB84" s="58"/>
      <c r="BC84" s="58"/>
      <c r="BD84" s="59"/>
      <c r="BE84" s="59"/>
      <c r="BF84" s="58"/>
      <c r="BG84" s="59"/>
      <c r="BH84" s="61">
        <v>4.2127435492364399E-4</v>
      </c>
      <c r="BI84" s="61"/>
      <c r="BL84" s="61"/>
      <c r="BM84" s="59"/>
      <c r="BN84" s="58">
        <v>1.4955239599789365</v>
      </c>
      <c r="BO84" s="58"/>
      <c r="BQ84" s="58"/>
      <c r="BR84" s="59"/>
      <c r="BS84" s="58">
        <v>7.4776197998946818</v>
      </c>
      <c r="BT84" s="58"/>
      <c r="BV84" s="58"/>
      <c r="BW84" s="59"/>
      <c r="BX84" s="58"/>
      <c r="BY84" s="58"/>
      <c r="BZ84" s="58"/>
      <c r="CA84" s="59"/>
      <c r="CB84" s="58"/>
      <c r="CC84" s="58"/>
      <c r="CD84" s="58"/>
      <c r="CE84" s="58"/>
      <c r="CF84" s="59"/>
      <c r="CG84" s="62" t="s">
        <v>185</v>
      </c>
      <c r="CH84" s="62"/>
      <c r="CI84" s="62"/>
      <c r="CJ84" s="62"/>
      <c r="CK84" s="62"/>
      <c r="CL84" s="62"/>
      <c r="CM84" s="62"/>
      <c r="CN84" s="63"/>
      <c r="CO84" s="62"/>
      <c r="CP84" s="62" t="s">
        <v>36</v>
      </c>
      <c r="CQ84" s="64" t="s">
        <v>39</v>
      </c>
      <c r="CR84" s="65" t="s">
        <v>47</v>
      </c>
      <c r="CS84" s="64" t="s">
        <v>1344</v>
      </c>
      <c r="CT84" s="64" t="s">
        <v>186</v>
      </c>
      <c r="CU84" s="64" t="s">
        <v>187</v>
      </c>
      <c r="CV84" s="64" t="s">
        <v>86</v>
      </c>
      <c r="CW84" s="64"/>
      <c r="CX84" s="64" t="s">
        <v>73</v>
      </c>
      <c r="CY84" s="66">
        <f>[1]Duration!EE83</f>
        <v>2.7777777777777776E-2</v>
      </c>
    </row>
    <row r="85" spans="1:103" hidden="1" x14ac:dyDescent="0.3">
      <c r="A85" s="43">
        <v>83</v>
      </c>
      <c r="B85" s="44" t="s">
        <v>1638</v>
      </c>
      <c r="C85" s="44" t="s">
        <v>30</v>
      </c>
      <c r="D85" s="44">
        <v>2011</v>
      </c>
      <c r="E85" s="45" t="s">
        <v>31</v>
      </c>
      <c r="F85" s="45" t="s">
        <v>59</v>
      </c>
      <c r="G85" s="45" t="s">
        <v>1804</v>
      </c>
      <c r="H85" s="45" t="s">
        <v>78</v>
      </c>
      <c r="I85" s="45" t="s">
        <v>38</v>
      </c>
      <c r="J85" s="68" t="s">
        <v>44</v>
      </c>
      <c r="K85" s="68" t="s">
        <v>53</v>
      </c>
      <c r="L85" s="68" t="s">
        <v>39</v>
      </c>
      <c r="M85" s="68" t="s">
        <v>42</v>
      </c>
      <c r="N85" s="68" t="s">
        <v>42</v>
      </c>
      <c r="O85" s="68" t="s">
        <v>42</v>
      </c>
      <c r="P85" s="47" t="s">
        <v>183</v>
      </c>
      <c r="Q85" s="47" t="s">
        <v>188</v>
      </c>
      <c r="R85" s="49"/>
      <c r="S85" s="49"/>
      <c r="T85" s="50"/>
      <c r="U85" s="50"/>
      <c r="V85" s="50"/>
      <c r="W85" s="50"/>
      <c r="X85" s="50"/>
      <c r="Y85" s="51" t="s">
        <v>1351</v>
      </c>
      <c r="Z85" s="51">
        <v>1</v>
      </c>
      <c r="AA85" s="69">
        <v>23182</v>
      </c>
      <c r="AB85" s="51"/>
      <c r="AC85" s="51"/>
      <c r="AD85" s="51"/>
      <c r="AE85" s="51"/>
      <c r="AF85" s="51"/>
      <c r="AG85" s="53" t="s">
        <v>79</v>
      </c>
      <c r="AH85" s="54">
        <v>5</v>
      </c>
      <c r="AI85" s="54">
        <v>0.66666666666666663</v>
      </c>
      <c r="AJ85" s="53"/>
      <c r="AK85" s="53">
        <v>8</v>
      </c>
      <c r="AL85" s="79">
        <v>8.3333333333333329E-2</v>
      </c>
      <c r="AM85" s="53" t="s">
        <v>52</v>
      </c>
      <c r="AN85" s="55">
        <v>31</v>
      </c>
      <c r="AO85" s="56"/>
      <c r="AP85" s="56"/>
      <c r="AQ85" s="51" t="s">
        <v>43</v>
      </c>
      <c r="AR85" s="51"/>
      <c r="AS85" s="51" t="s">
        <v>146</v>
      </c>
      <c r="AT85" s="51" t="s">
        <v>146</v>
      </c>
      <c r="AU85" s="51" t="s">
        <v>146</v>
      </c>
      <c r="AV85" s="51"/>
      <c r="AW85" s="57" t="s">
        <v>38</v>
      </c>
      <c r="AX85" s="57" t="s">
        <v>36</v>
      </c>
      <c r="AY85" s="57"/>
      <c r="AZ85" s="57"/>
      <c r="BA85" s="57"/>
      <c r="BB85" s="58"/>
      <c r="BC85" s="58"/>
      <c r="BD85" s="59"/>
      <c r="BE85" s="59"/>
      <c r="BF85" s="58"/>
      <c r="BG85" s="59"/>
      <c r="BH85" s="61">
        <v>1.5529289966353206E-4</v>
      </c>
      <c r="BI85" s="61"/>
      <c r="BL85" s="61"/>
      <c r="BM85" s="59"/>
      <c r="BN85" s="58">
        <v>3.8305581917004576</v>
      </c>
      <c r="BO85" s="58"/>
      <c r="BQ85" s="58"/>
      <c r="BR85" s="59"/>
      <c r="BS85" s="58">
        <v>7.7531418054237484</v>
      </c>
      <c r="BT85" s="58"/>
      <c r="BV85" s="58"/>
      <c r="BW85" s="59"/>
      <c r="BX85" s="58"/>
      <c r="BY85" s="58"/>
      <c r="BZ85" s="58"/>
      <c r="CA85" s="59"/>
      <c r="CB85" s="58"/>
      <c r="CC85" s="58"/>
      <c r="CD85" s="58"/>
      <c r="CE85" s="58"/>
      <c r="CF85" s="59"/>
      <c r="CG85" s="62" t="s">
        <v>185</v>
      </c>
      <c r="CH85" s="62"/>
      <c r="CI85" s="62"/>
      <c r="CJ85" s="62"/>
      <c r="CK85" s="62"/>
      <c r="CL85" s="62"/>
      <c r="CM85" s="62"/>
      <c r="CN85" s="63"/>
      <c r="CO85" s="62"/>
      <c r="CP85" s="62" t="s">
        <v>36</v>
      </c>
      <c r="CQ85" s="64" t="s">
        <v>39</v>
      </c>
      <c r="CR85" s="65" t="s">
        <v>47</v>
      </c>
      <c r="CS85" s="64" t="s">
        <v>1344</v>
      </c>
      <c r="CT85" s="64" t="s">
        <v>186</v>
      </c>
      <c r="CU85" s="64" t="s">
        <v>187</v>
      </c>
      <c r="CV85" s="64" t="s">
        <v>86</v>
      </c>
      <c r="CW85" s="64"/>
      <c r="CX85" s="64" t="s">
        <v>88</v>
      </c>
      <c r="CY85" s="66">
        <f>[1]Duration!EE84</f>
        <v>2.7777777777777776E-2</v>
      </c>
    </row>
    <row r="86" spans="1:103" hidden="1" x14ac:dyDescent="0.3">
      <c r="A86" s="43">
        <v>84</v>
      </c>
      <c r="B86" s="44" t="s">
        <v>1638</v>
      </c>
      <c r="C86" s="44" t="s">
        <v>30</v>
      </c>
      <c r="D86" s="44">
        <v>2011</v>
      </c>
      <c r="E86" s="45" t="s">
        <v>31</v>
      </c>
      <c r="F86" s="45" t="s">
        <v>59</v>
      </c>
      <c r="G86" s="45" t="s">
        <v>1804</v>
      </c>
      <c r="H86" s="45" t="s">
        <v>78</v>
      </c>
      <c r="I86" s="45" t="s">
        <v>38</v>
      </c>
      <c r="J86" s="68" t="s">
        <v>44</v>
      </c>
      <c r="K86" s="68" t="s">
        <v>53</v>
      </c>
      <c r="L86" s="68" t="s">
        <v>39</v>
      </c>
      <c r="M86" s="68" t="s">
        <v>42</v>
      </c>
      <c r="N86" s="68" t="s">
        <v>42</v>
      </c>
      <c r="O86" s="68" t="s">
        <v>42</v>
      </c>
      <c r="P86" s="47" t="s">
        <v>183</v>
      </c>
      <c r="Q86" s="47" t="s">
        <v>189</v>
      </c>
      <c r="R86" s="49"/>
      <c r="S86" s="49"/>
      <c r="T86" s="50"/>
      <c r="U86" s="50"/>
      <c r="V86" s="50"/>
      <c r="W86" s="50"/>
      <c r="X86" s="50"/>
      <c r="Y86" s="51" t="s">
        <v>1352</v>
      </c>
      <c r="Z86" s="51">
        <v>1</v>
      </c>
      <c r="AA86" s="69">
        <v>40110</v>
      </c>
      <c r="AB86" s="51"/>
      <c r="AC86" s="51"/>
      <c r="AD86" s="51"/>
      <c r="AE86" s="51"/>
      <c r="AF86" s="51"/>
      <c r="AG86" s="53" t="s">
        <v>79</v>
      </c>
      <c r="AH86" s="54">
        <v>5</v>
      </c>
      <c r="AI86" s="54">
        <v>0.66666666666666663</v>
      </c>
      <c r="AJ86" s="53"/>
      <c r="AK86" s="53">
        <v>8</v>
      </c>
      <c r="AL86" s="79">
        <v>8.3333333333333329E-2</v>
      </c>
      <c r="AM86" s="53" t="s">
        <v>52</v>
      </c>
      <c r="AN86" s="55">
        <v>31</v>
      </c>
      <c r="AO86" s="56"/>
      <c r="AP86" s="56"/>
      <c r="AQ86" s="51" t="s">
        <v>43</v>
      </c>
      <c r="AR86" s="51"/>
      <c r="AS86" s="51" t="s">
        <v>146</v>
      </c>
      <c r="AT86" s="51" t="s">
        <v>146</v>
      </c>
      <c r="AU86" s="51" t="s">
        <v>146</v>
      </c>
      <c r="AV86" s="51"/>
      <c r="AW86" s="57" t="s">
        <v>38</v>
      </c>
      <c r="AX86" s="57" t="s">
        <v>36</v>
      </c>
      <c r="AY86" s="57"/>
      <c r="AZ86" s="57"/>
      <c r="BA86" s="57"/>
      <c r="BB86" s="58"/>
      <c r="BC86" s="58"/>
      <c r="BD86" s="59"/>
      <c r="BE86" s="59"/>
      <c r="BF86" s="58"/>
      <c r="BG86" s="59"/>
      <c r="BH86" s="61">
        <v>1.1302252139948475E-4</v>
      </c>
      <c r="BI86" s="61"/>
      <c r="BL86" s="61"/>
      <c r="BM86" s="59"/>
      <c r="BN86" s="58">
        <v>0.46871104462727503</v>
      </c>
      <c r="BO86" s="58"/>
      <c r="BQ86" s="58"/>
      <c r="BR86" s="59"/>
      <c r="BS86" s="58">
        <v>2.1407795229784758</v>
      </c>
      <c r="BT86" s="58"/>
      <c r="BV86" s="58"/>
      <c r="BW86" s="59"/>
      <c r="BX86" s="58"/>
      <c r="BY86" s="58"/>
      <c r="BZ86" s="58"/>
      <c r="CA86" s="59"/>
      <c r="CB86" s="58"/>
      <c r="CC86" s="58"/>
      <c r="CD86" s="58"/>
      <c r="CE86" s="58"/>
      <c r="CF86" s="59"/>
      <c r="CG86" s="62" t="s">
        <v>185</v>
      </c>
      <c r="CH86" s="62"/>
      <c r="CI86" s="62"/>
      <c r="CJ86" s="62"/>
      <c r="CK86" s="62"/>
      <c r="CL86" s="62"/>
      <c r="CM86" s="62"/>
      <c r="CN86" s="63"/>
      <c r="CO86" s="62"/>
      <c r="CP86" s="62" t="s">
        <v>36</v>
      </c>
      <c r="CQ86" s="64" t="s">
        <v>39</v>
      </c>
      <c r="CR86" s="65" t="s">
        <v>47</v>
      </c>
      <c r="CS86" s="64" t="s">
        <v>1344</v>
      </c>
      <c r="CT86" s="64" t="s">
        <v>186</v>
      </c>
      <c r="CU86" s="64" t="s">
        <v>187</v>
      </c>
      <c r="CV86" s="64" t="s">
        <v>86</v>
      </c>
      <c r="CW86" s="64"/>
      <c r="CX86" s="64" t="s">
        <v>91</v>
      </c>
      <c r="CY86" s="66">
        <f>[1]Duration!EE85</f>
        <v>2.7777777777777776E-2</v>
      </c>
    </row>
    <row r="87" spans="1:103" hidden="1" x14ac:dyDescent="0.3">
      <c r="A87" s="43">
        <v>85</v>
      </c>
      <c r="B87" s="44" t="s">
        <v>1639</v>
      </c>
      <c r="C87" s="44" t="s">
        <v>30</v>
      </c>
      <c r="D87" s="44">
        <v>2011</v>
      </c>
      <c r="E87" s="45" t="s">
        <v>31</v>
      </c>
      <c r="F87" s="45" t="s">
        <v>1537</v>
      </c>
      <c r="G87" s="45" t="s">
        <v>1804</v>
      </c>
      <c r="H87" s="45" t="s">
        <v>78</v>
      </c>
      <c r="I87" s="45" t="s">
        <v>38</v>
      </c>
      <c r="J87" s="68" t="s">
        <v>44</v>
      </c>
      <c r="K87" s="68" t="s">
        <v>53</v>
      </c>
      <c r="L87" s="68" t="s">
        <v>39</v>
      </c>
      <c r="M87" s="68" t="s">
        <v>42</v>
      </c>
      <c r="N87" s="68" t="s">
        <v>42</v>
      </c>
      <c r="O87" s="68" t="s">
        <v>42</v>
      </c>
      <c r="P87" s="47" t="s">
        <v>183</v>
      </c>
      <c r="Q87" s="47"/>
      <c r="R87" s="49"/>
      <c r="S87" s="49"/>
      <c r="T87" s="50"/>
      <c r="U87" s="50"/>
      <c r="V87" s="50"/>
      <c r="W87" s="50"/>
      <c r="X87" s="50"/>
      <c r="Y87" s="51" t="s">
        <v>1351</v>
      </c>
      <c r="Z87" s="51">
        <v>1</v>
      </c>
      <c r="AA87" s="69">
        <v>506</v>
      </c>
      <c r="AB87" s="51"/>
      <c r="AC87" s="51"/>
      <c r="AD87" s="51"/>
      <c r="AE87" s="51"/>
      <c r="AF87" s="51"/>
      <c r="AG87" s="53" t="s">
        <v>79</v>
      </c>
      <c r="AH87" s="54">
        <v>5</v>
      </c>
      <c r="AI87" s="54">
        <v>1</v>
      </c>
      <c r="AJ87" s="53"/>
      <c r="AK87" s="53">
        <v>6</v>
      </c>
      <c r="AL87" s="79">
        <v>0.16666666666666666</v>
      </c>
      <c r="AM87" s="53" t="s">
        <v>52</v>
      </c>
      <c r="AN87" s="55">
        <v>34</v>
      </c>
      <c r="AO87" s="56"/>
      <c r="AP87" s="56"/>
      <c r="AQ87" s="51" t="s">
        <v>43</v>
      </c>
      <c r="AR87" s="51"/>
      <c r="AS87" s="51" t="s">
        <v>146</v>
      </c>
      <c r="AT87" s="51" t="s">
        <v>146</v>
      </c>
      <c r="AU87" s="51" t="s">
        <v>146</v>
      </c>
      <c r="AV87" s="51"/>
      <c r="AW87" s="57" t="s">
        <v>38</v>
      </c>
      <c r="AX87" s="57" t="s">
        <v>36</v>
      </c>
      <c r="AY87" s="57"/>
      <c r="AZ87" s="57"/>
      <c r="BA87" s="57"/>
      <c r="BB87" s="58"/>
      <c r="BC87" s="58"/>
      <c r="BD87" s="59"/>
      <c r="BE87" s="59"/>
      <c r="BF87" s="58"/>
      <c r="BG87" s="59"/>
      <c r="BH87" s="61">
        <v>4.1172595520421606E-4</v>
      </c>
      <c r="BI87" s="61"/>
      <c r="BL87" s="61"/>
      <c r="BM87" s="59"/>
      <c r="BN87" s="58">
        <v>3.4996706192358364</v>
      </c>
      <c r="BO87" s="58"/>
      <c r="BQ87" s="58"/>
      <c r="BR87" s="59"/>
      <c r="BS87" s="58">
        <v>13.216403162055336</v>
      </c>
      <c r="BT87" s="58"/>
      <c r="BV87" s="58"/>
      <c r="BW87" s="59"/>
      <c r="BX87" s="58"/>
      <c r="BY87" s="58"/>
      <c r="BZ87" s="58"/>
      <c r="CA87" s="59"/>
      <c r="CB87" s="58"/>
      <c r="CC87" s="58"/>
      <c r="CD87" s="58"/>
      <c r="CE87" s="58"/>
      <c r="CF87" s="59"/>
      <c r="CG87" s="62" t="s">
        <v>185</v>
      </c>
      <c r="CH87" s="62"/>
      <c r="CI87" s="62"/>
      <c r="CJ87" s="62"/>
      <c r="CK87" s="62"/>
      <c r="CL87" s="62"/>
      <c r="CM87" s="62"/>
      <c r="CN87" s="63"/>
      <c r="CO87" s="62"/>
      <c r="CP87" s="62" t="s">
        <v>36</v>
      </c>
      <c r="CQ87" s="64" t="s">
        <v>39</v>
      </c>
      <c r="CR87" s="65" t="s">
        <v>47</v>
      </c>
      <c r="CS87" s="64" t="s">
        <v>1344</v>
      </c>
      <c r="CT87" s="64" t="s">
        <v>190</v>
      </c>
      <c r="CU87" s="64" t="s">
        <v>191</v>
      </c>
      <c r="CV87" s="64" t="s">
        <v>86</v>
      </c>
      <c r="CW87" s="64"/>
      <c r="CX87" s="64" t="s">
        <v>73</v>
      </c>
      <c r="CY87" s="66">
        <f>[1]Duration!EE86</f>
        <v>4.1666666666666664E-2</v>
      </c>
    </row>
    <row r="88" spans="1:103" hidden="1" x14ac:dyDescent="0.3">
      <c r="A88" s="43">
        <v>86</v>
      </c>
      <c r="B88" s="44" t="s">
        <v>1639</v>
      </c>
      <c r="C88" s="44" t="s">
        <v>30</v>
      </c>
      <c r="D88" s="44">
        <v>2011</v>
      </c>
      <c r="E88" s="45" t="s">
        <v>31</v>
      </c>
      <c r="F88" s="45" t="s">
        <v>1537</v>
      </c>
      <c r="G88" s="45" t="s">
        <v>1804</v>
      </c>
      <c r="H88" s="45" t="s">
        <v>78</v>
      </c>
      <c r="I88" s="45" t="s">
        <v>38</v>
      </c>
      <c r="J88" s="68" t="s">
        <v>44</v>
      </c>
      <c r="K88" s="68" t="s">
        <v>53</v>
      </c>
      <c r="L88" s="68" t="s">
        <v>39</v>
      </c>
      <c r="M88" s="68" t="s">
        <v>42</v>
      </c>
      <c r="N88" s="68" t="s">
        <v>42</v>
      </c>
      <c r="O88" s="68" t="s">
        <v>42</v>
      </c>
      <c r="P88" s="47" t="s">
        <v>183</v>
      </c>
      <c r="Q88" s="47"/>
      <c r="R88" s="49"/>
      <c r="S88" s="49"/>
      <c r="T88" s="50"/>
      <c r="U88" s="50"/>
      <c r="V88" s="50"/>
      <c r="W88" s="50"/>
      <c r="X88" s="50"/>
      <c r="Y88" s="51" t="s">
        <v>184</v>
      </c>
      <c r="Z88" s="51">
        <v>1</v>
      </c>
      <c r="AA88" s="69">
        <v>892</v>
      </c>
      <c r="AB88" s="51"/>
      <c r="AC88" s="51"/>
      <c r="AD88" s="51"/>
      <c r="AE88" s="51"/>
      <c r="AF88" s="51"/>
      <c r="AG88" s="53" t="s">
        <v>79</v>
      </c>
      <c r="AH88" s="54">
        <v>5</v>
      </c>
      <c r="AI88" s="54">
        <v>2</v>
      </c>
      <c r="AJ88" s="53"/>
      <c r="AK88" s="53">
        <v>12</v>
      </c>
      <c r="AL88" s="79">
        <v>0.16666666666666666</v>
      </c>
      <c r="AM88" s="53" t="s">
        <v>52</v>
      </c>
      <c r="AN88" s="55">
        <v>31</v>
      </c>
      <c r="AO88" s="56"/>
      <c r="AP88" s="56"/>
      <c r="AQ88" s="51" t="s">
        <v>43</v>
      </c>
      <c r="AR88" s="51"/>
      <c r="AS88" s="51" t="s">
        <v>146</v>
      </c>
      <c r="AT88" s="51" t="s">
        <v>146</v>
      </c>
      <c r="AU88" s="51" t="s">
        <v>146</v>
      </c>
      <c r="AV88" s="51"/>
      <c r="AW88" s="57" t="s">
        <v>38</v>
      </c>
      <c r="AX88" s="57" t="s">
        <v>36</v>
      </c>
      <c r="AY88" s="57"/>
      <c r="AZ88" s="57"/>
      <c r="BA88" s="57"/>
      <c r="BB88" s="58"/>
      <c r="BC88" s="58"/>
      <c r="BD88" s="59"/>
      <c r="BE88" s="59"/>
      <c r="BF88" s="58"/>
      <c r="BG88" s="59"/>
      <c r="BH88" s="61">
        <v>7.0067264573991028E-4</v>
      </c>
      <c r="BI88" s="61"/>
      <c r="BL88" s="61"/>
      <c r="BM88" s="59"/>
      <c r="BN88" s="58">
        <v>3.8770553064275037</v>
      </c>
      <c r="BO88" s="58"/>
      <c r="BQ88" s="58"/>
      <c r="BR88" s="59"/>
      <c r="BS88" s="58">
        <v>5.9557174887892375</v>
      </c>
      <c r="BT88" s="58"/>
      <c r="BV88" s="58"/>
      <c r="BW88" s="59"/>
      <c r="BX88" s="58"/>
      <c r="BY88" s="58"/>
      <c r="BZ88" s="58"/>
      <c r="CA88" s="59"/>
      <c r="CB88" s="58"/>
      <c r="CC88" s="58"/>
      <c r="CD88" s="58"/>
      <c r="CE88" s="58"/>
      <c r="CF88" s="59"/>
      <c r="CG88" s="62" t="s">
        <v>185</v>
      </c>
      <c r="CH88" s="62"/>
      <c r="CI88" s="62"/>
      <c r="CJ88" s="62"/>
      <c r="CK88" s="62"/>
      <c r="CL88" s="62"/>
      <c r="CM88" s="62"/>
      <c r="CN88" s="63"/>
      <c r="CO88" s="62"/>
      <c r="CP88" s="62" t="s">
        <v>36</v>
      </c>
      <c r="CQ88" s="64" t="s">
        <v>39</v>
      </c>
      <c r="CR88" s="65" t="s">
        <v>47</v>
      </c>
      <c r="CS88" s="64" t="s">
        <v>1344</v>
      </c>
      <c r="CT88" s="64" t="s">
        <v>190</v>
      </c>
      <c r="CU88" s="64" t="s">
        <v>191</v>
      </c>
      <c r="CV88" s="64" t="s">
        <v>86</v>
      </c>
      <c r="CW88" s="64"/>
      <c r="CX88" s="64" t="s">
        <v>88</v>
      </c>
      <c r="CY88" s="66">
        <f>[1]Duration!EE87</f>
        <v>8.3333333333333329E-2</v>
      </c>
    </row>
    <row r="89" spans="1:103" hidden="1" x14ac:dyDescent="0.3">
      <c r="A89" s="43">
        <v>87</v>
      </c>
      <c r="B89" s="44" t="s">
        <v>1639</v>
      </c>
      <c r="C89" s="44" t="s">
        <v>30</v>
      </c>
      <c r="D89" s="44">
        <v>2011</v>
      </c>
      <c r="E89" s="45" t="s">
        <v>31</v>
      </c>
      <c r="F89" s="45" t="s">
        <v>1537</v>
      </c>
      <c r="G89" s="45" t="s">
        <v>1804</v>
      </c>
      <c r="H89" s="45" t="s">
        <v>78</v>
      </c>
      <c r="I89" s="45" t="s">
        <v>38</v>
      </c>
      <c r="J89" s="68" t="s">
        <v>44</v>
      </c>
      <c r="K89" s="68" t="s">
        <v>91</v>
      </c>
      <c r="L89" s="68" t="s">
        <v>39</v>
      </c>
      <c r="M89" s="68" t="s">
        <v>42</v>
      </c>
      <c r="N89" s="68" t="s">
        <v>42</v>
      </c>
      <c r="O89" s="68" t="s">
        <v>42</v>
      </c>
      <c r="P89" s="47" t="s">
        <v>183</v>
      </c>
      <c r="Q89" s="47"/>
      <c r="R89" s="49"/>
      <c r="S89" s="49"/>
      <c r="T89" s="50"/>
      <c r="U89" s="50"/>
      <c r="V89" s="50"/>
      <c r="W89" s="50"/>
      <c r="X89" s="50"/>
      <c r="Y89" s="51" t="s">
        <v>1351</v>
      </c>
      <c r="Z89" s="51">
        <v>1</v>
      </c>
      <c r="AA89" s="69">
        <v>7525</v>
      </c>
      <c r="AB89" s="51"/>
      <c r="AC89" s="51"/>
      <c r="AD89" s="51"/>
      <c r="AE89" s="51"/>
      <c r="AF89" s="51"/>
      <c r="AG89" s="53" t="s">
        <v>79</v>
      </c>
      <c r="AH89" s="54">
        <v>5</v>
      </c>
      <c r="AI89" s="54">
        <v>1.5</v>
      </c>
      <c r="AJ89" s="53"/>
      <c r="AK89" s="53">
        <v>9</v>
      </c>
      <c r="AL89" s="79">
        <v>0.16666666666666666</v>
      </c>
      <c r="AM89" s="53" t="s">
        <v>96</v>
      </c>
      <c r="AN89" s="55">
        <v>11.1</v>
      </c>
      <c r="AO89" s="56"/>
      <c r="AP89" s="56"/>
      <c r="AQ89" s="51" t="s">
        <v>43</v>
      </c>
      <c r="AR89" s="51"/>
      <c r="AS89" s="51" t="s">
        <v>146</v>
      </c>
      <c r="AT89" s="51" t="s">
        <v>146</v>
      </c>
      <c r="AU89" s="51" t="s">
        <v>146</v>
      </c>
      <c r="AV89" s="51"/>
      <c r="AW89" s="57" t="s">
        <v>38</v>
      </c>
      <c r="AX89" s="57" t="s">
        <v>36</v>
      </c>
      <c r="AY89" s="57"/>
      <c r="AZ89" s="57"/>
      <c r="BA89" s="57"/>
      <c r="BB89" s="58"/>
      <c r="BC89" s="58"/>
      <c r="BD89" s="59"/>
      <c r="BE89" s="59"/>
      <c r="BF89" s="58"/>
      <c r="BG89" s="59"/>
      <c r="BH89" s="61">
        <v>1.3012181616832779E-3</v>
      </c>
      <c r="BI89" s="61"/>
      <c r="BL89" s="61"/>
      <c r="BM89" s="59"/>
      <c r="BN89" s="58">
        <v>8.5825027685492813E-2</v>
      </c>
      <c r="BO89" s="58"/>
      <c r="BQ89" s="58"/>
      <c r="BR89" s="59"/>
      <c r="BS89" s="58">
        <v>2.0708748615725359</v>
      </c>
      <c r="BT89" s="58"/>
      <c r="BV89" s="58"/>
      <c r="BW89" s="59"/>
      <c r="BX89" s="58"/>
      <c r="BY89" s="58"/>
      <c r="BZ89" s="58"/>
      <c r="CA89" s="59"/>
      <c r="CB89" s="58"/>
      <c r="CC89" s="58"/>
      <c r="CD89" s="58"/>
      <c r="CE89" s="58"/>
      <c r="CF89" s="59"/>
      <c r="CG89" s="62" t="s">
        <v>185</v>
      </c>
      <c r="CH89" s="62"/>
      <c r="CI89" s="62"/>
      <c r="CJ89" s="62"/>
      <c r="CK89" s="62"/>
      <c r="CL89" s="62"/>
      <c r="CM89" s="62"/>
      <c r="CN89" s="63"/>
      <c r="CO89" s="62"/>
      <c r="CP89" s="62" t="s">
        <v>36</v>
      </c>
      <c r="CQ89" s="64" t="s">
        <v>39</v>
      </c>
      <c r="CR89" s="65" t="s">
        <v>47</v>
      </c>
      <c r="CS89" s="64" t="s">
        <v>1344</v>
      </c>
      <c r="CT89" s="64" t="s">
        <v>190</v>
      </c>
      <c r="CU89" s="64" t="s">
        <v>191</v>
      </c>
      <c r="CV89" s="64" t="s">
        <v>86</v>
      </c>
      <c r="CW89" s="64"/>
      <c r="CX89" s="64" t="s">
        <v>73</v>
      </c>
      <c r="CY89" s="66">
        <f>[1]Duration!EE88</f>
        <v>6.25E-2</v>
      </c>
    </row>
    <row r="90" spans="1:103" hidden="1" x14ac:dyDescent="0.3">
      <c r="A90" s="43">
        <v>88</v>
      </c>
      <c r="B90" s="44" t="s">
        <v>1639</v>
      </c>
      <c r="C90" s="44" t="s">
        <v>30</v>
      </c>
      <c r="D90" s="44">
        <v>2011</v>
      </c>
      <c r="E90" s="45" t="s">
        <v>31</v>
      </c>
      <c r="F90" s="45" t="s">
        <v>1537</v>
      </c>
      <c r="G90" s="45" t="s">
        <v>1804</v>
      </c>
      <c r="H90" s="45" t="s">
        <v>78</v>
      </c>
      <c r="I90" s="45" t="s">
        <v>38</v>
      </c>
      <c r="J90" s="68" t="s">
        <v>44</v>
      </c>
      <c r="K90" s="68" t="s">
        <v>91</v>
      </c>
      <c r="L90" s="68" t="s">
        <v>39</v>
      </c>
      <c r="M90" s="68" t="s">
        <v>42</v>
      </c>
      <c r="N90" s="68" t="s">
        <v>42</v>
      </c>
      <c r="O90" s="68" t="s">
        <v>42</v>
      </c>
      <c r="P90" s="47" t="s">
        <v>183</v>
      </c>
      <c r="Q90" s="47"/>
      <c r="R90" s="49"/>
      <c r="S90" s="49"/>
      <c r="T90" s="50"/>
      <c r="U90" s="50"/>
      <c r="V90" s="50"/>
      <c r="W90" s="50"/>
      <c r="X90" s="50"/>
      <c r="Y90" s="51" t="s">
        <v>1352</v>
      </c>
      <c r="Z90" s="51">
        <v>1</v>
      </c>
      <c r="AA90" s="69">
        <v>7027</v>
      </c>
      <c r="AB90" s="51"/>
      <c r="AC90" s="51"/>
      <c r="AD90" s="51"/>
      <c r="AE90" s="51"/>
      <c r="AF90" s="51"/>
      <c r="AG90" s="53" t="s">
        <v>79</v>
      </c>
      <c r="AH90" s="54">
        <v>5</v>
      </c>
      <c r="AI90" s="54">
        <v>1.6666666666666665</v>
      </c>
      <c r="AJ90" s="53"/>
      <c r="AK90" s="53">
        <v>10</v>
      </c>
      <c r="AL90" s="79">
        <v>0.16666666666666666</v>
      </c>
      <c r="AM90" s="53" t="s">
        <v>96</v>
      </c>
      <c r="AN90" s="55">
        <v>12.7</v>
      </c>
      <c r="AO90" s="56"/>
      <c r="AP90" s="56"/>
      <c r="AQ90" s="51" t="s">
        <v>43</v>
      </c>
      <c r="AR90" s="51"/>
      <c r="AS90" s="51" t="s">
        <v>146</v>
      </c>
      <c r="AT90" s="51" t="s">
        <v>146</v>
      </c>
      <c r="AU90" s="51" t="s">
        <v>146</v>
      </c>
      <c r="AV90" s="51"/>
      <c r="AW90" s="57" t="s">
        <v>38</v>
      </c>
      <c r="AX90" s="57" t="s">
        <v>36</v>
      </c>
      <c r="AY90" s="57"/>
      <c r="AZ90" s="57"/>
      <c r="BA90" s="57"/>
      <c r="BB90" s="58"/>
      <c r="BC90" s="58"/>
      <c r="BD90" s="59"/>
      <c r="BE90" s="59"/>
      <c r="BF90" s="58"/>
      <c r="BG90" s="59"/>
      <c r="BH90" s="61">
        <v>1.4527299463972297E-3</v>
      </c>
      <c r="BI90" s="61"/>
      <c r="BL90" s="61"/>
      <c r="BM90" s="59"/>
      <c r="BN90" s="58">
        <v>2.9351074427209339E-2</v>
      </c>
      <c r="BO90" s="58"/>
      <c r="BQ90" s="58"/>
      <c r="BR90" s="59"/>
      <c r="BS90" s="58">
        <v>2.2650728143826195</v>
      </c>
      <c r="BT90" s="58"/>
      <c r="BV90" s="58"/>
      <c r="BW90" s="59"/>
      <c r="BX90" s="58"/>
      <c r="BY90" s="58"/>
      <c r="BZ90" s="58"/>
      <c r="CA90" s="59"/>
      <c r="CB90" s="58"/>
      <c r="CC90" s="58"/>
      <c r="CD90" s="58"/>
      <c r="CE90" s="58"/>
      <c r="CF90" s="59"/>
      <c r="CG90" s="62" t="s">
        <v>185</v>
      </c>
      <c r="CH90" s="62"/>
      <c r="CI90" s="62"/>
      <c r="CJ90" s="62"/>
      <c r="CK90" s="62"/>
      <c r="CL90" s="62"/>
      <c r="CM90" s="62"/>
      <c r="CN90" s="63"/>
      <c r="CO90" s="62"/>
      <c r="CP90" s="62" t="s">
        <v>36</v>
      </c>
      <c r="CQ90" s="64" t="s">
        <v>39</v>
      </c>
      <c r="CR90" s="65" t="s">
        <v>47</v>
      </c>
      <c r="CS90" s="64" t="s">
        <v>1344</v>
      </c>
      <c r="CT90" s="64" t="s">
        <v>190</v>
      </c>
      <c r="CU90" s="64" t="s">
        <v>191</v>
      </c>
      <c r="CV90" s="64" t="s">
        <v>86</v>
      </c>
      <c r="CW90" s="64"/>
      <c r="CX90" s="64" t="s">
        <v>91</v>
      </c>
      <c r="CY90" s="66">
        <f>[1]Duration!EE89</f>
        <v>6.9444444444444434E-2</v>
      </c>
    </row>
    <row r="91" spans="1:103" hidden="1" x14ac:dyDescent="0.3">
      <c r="A91" s="43">
        <v>89</v>
      </c>
      <c r="B91" s="44" t="s">
        <v>1639</v>
      </c>
      <c r="C91" s="44" t="s">
        <v>30</v>
      </c>
      <c r="D91" s="44">
        <v>2011</v>
      </c>
      <c r="E91" s="45" t="s">
        <v>31</v>
      </c>
      <c r="F91" s="45" t="s">
        <v>1537</v>
      </c>
      <c r="G91" s="45" t="s">
        <v>1804</v>
      </c>
      <c r="H91" s="45" t="s">
        <v>78</v>
      </c>
      <c r="I91" s="45" t="s">
        <v>38</v>
      </c>
      <c r="J91" s="68" t="s">
        <v>44</v>
      </c>
      <c r="K91" s="68" t="s">
        <v>91</v>
      </c>
      <c r="L91" s="68" t="s">
        <v>39</v>
      </c>
      <c r="M91" s="68" t="s">
        <v>42</v>
      </c>
      <c r="N91" s="68" t="s">
        <v>42</v>
      </c>
      <c r="O91" s="68" t="s">
        <v>42</v>
      </c>
      <c r="P91" s="47" t="s">
        <v>183</v>
      </c>
      <c r="Q91" s="47"/>
      <c r="R91" s="49"/>
      <c r="S91" s="49"/>
      <c r="T91" s="50"/>
      <c r="U91" s="50"/>
      <c r="V91" s="50"/>
      <c r="W91" s="50"/>
      <c r="X91" s="50"/>
      <c r="Y91" s="51" t="s">
        <v>184</v>
      </c>
      <c r="Z91" s="51">
        <v>1</v>
      </c>
      <c r="AA91" s="69">
        <v>892</v>
      </c>
      <c r="AB91" s="51"/>
      <c r="AC91" s="51"/>
      <c r="AD91" s="51"/>
      <c r="AE91" s="51"/>
      <c r="AF91" s="51"/>
      <c r="AG91" s="53" t="s">
        <v>79</v>
      </c>
      <c r="AH91" s="54">
        <v>5</v>
      </c>
      <c r="AI91" s="54">
        <v>1.6666666666666665</v>
      </c>
      <c r="AJ91" s="53"/>
      <c r="AK91" s="53">
        <v>10</v>
      </c>
      <c r="AL91" s="79">
        <v>0.16666666666666666</v>
      </c>
      <c r="AM91" s="53" t="s">
        <v>96</v>
      </c>
      <c r="AN91" s="55">
        <v>14.6</v>
      </c>
      <c r="AO91" s="56"/>
      <c r="AP91" s="56"/>
      <c r="AQ91" s="51" t="s">
        <v>43</v>
      </c>
      <c r="AR91" s="51"/>
      <c r="AS91" s="51" t="s">
        <v>146</v>
      </c>
      <c r="AT91" s="51" t="s">
        <v>146</v>
      </c>
      <c r="AU91" s="51" t="s">
        <v>146</v>
      </c>
      <c r="AV91" s="51"/>
      <c r="AW91" s="57" t="s">
        <v>38</v>
      </c>
      <c r="AX91" s="57" t="s">
        <v>36</v>
      </c>
      <c r="AY91" s="57"/>
      <c r="AZ91" s="57"/>
      <c r="BA91" s="57"/>
      <c r="BB91" s="58"/>
      <c r="BC91" s="58"/>
      <c r="BD91" s="59"/>
      <c r="BE91" s="59"/>
      <c r="BF91" s="58"/>
      <c r="BG91" s="59"/>
      <c r="BH91" s="61">
        <v>1.1677877428998506E-3</v>
      </c>
      <c r="BI91" s="61"/>
      <c r="BL91" s="61"/>
      <c r="BM91" s="59"/>
      <c r="BN91" s="58">
        <v>0.10977204783258594</v>
      </c>
      <c r="BO91" s="58"/>
      <c r="BQ91" s="58"/>
      <c r="BR91" s="59"/>
      <c r="BS91" s="58">
        <v>2.1020179372197307</v>
      </c>
      <c r="BT91" s="58"/>
      <c r="BV91" s="58"/>
      <c r="BW91" s="59"/>
      <c r="BX91" s="58"/>
      <c r="BY91" s="58"/>
      <c r="BZ91" s="58"/>
      <c r="CA91" s="59"/>
      <c r="CB91" s="58"/>
      <c r="CC91" s="58"/>
      <c r="CD91" s="58"/>
      <c r="CE91" s="58"/>
      <c r="CF91" s="59"/>
      <c r="CG91" s="62" t="s">
        <v>185</v>
      </c>
      <c r="CH91" s="62"/>
      <c r="CI91" s="62"/>
      <c r="CJ91" s="62"/>
      <c r="CK91" s="62"/>
      <c r="CL91" s="62"/>
      <c r="CM91" s="62"/>
      <c r="CN91" s="63"/>
      <c r="CO91" s="62"/>
      <c r="CP91" s="62" t="s">
        <v>36</v>
      </c>
      <c r="CQ91" s="64" t="s">
        <v>39</v>
      </c>
      <c r="CR91" s="65" t="s">
        <v>47</v>
      </c>
      <c r="CS91" s="64" t="s">
        <v>1344</v>
      </c>
      <c r="CT91" s="64" t="s">
        <v>190</v>
      </c>
      <c r="CU91" s="64" t="s">
        <v>191</v>
      </c>
      <c r="CV91" s="64" t="s">
        <v>86</v>
      </c>
      <c r="CW91" s="64"/>
      <c r="CX91" s="64" t="s">
        <v>88</v>
      </c>
      <c r="CY91" s="66">
        <f>[1]Duration!EE90</f>
        <v>6.9444444444444434E-2</v>
      </c>
    </row>
    <row r="92" spans="1:103" hidden="1" x14ac:dyDescent="0.3">
      <c r="A92" s="44">
        <v>90</v>
      </c>
      <c r="B92" s="44" t="s">
        <v>1640</v>
      </c>
      <c r="C92" s="44" t="s">
        <v>49</v>
      </c>
      <c r="D92" s="44">
        <v>2006</v>
      </c>
      <c r="E92" s="45" t="s">
        <v>31</v>
      </c>
      <c r="F92" s="45" t="s">
        <v>1537</v>
      </c>
      <c r="G92" s="45" t="s">
        <v>3</v>
      </c>
      <c r="H92" s="45" t="s">
        <v>483</v>
      </c>
      <c r="I92" s="45" t="s">
        <v>38</v>
      </c>
      <c r="J92" s="68" t="s">
        <v>44</v>
      </c>
      <c r="K92" s="68" t="s">
        <v>91</v>
      </c>
      <c r="L92" s="68" t="s">
        <v>39</v>
      </c>
      <c r="M92" s="68" t="s">
        <v>42</v>
      </c>
      <c r="N92" s="68" t="s">
        <v>39</v>
      </c>
      <c r="O92" s="68" t="s">
        <v>39</v>
      </c>
      <c r="P92" s="47"/>
      <c r="Q92" s="47" t="s">
        <v>1537</v>
      </c>
      <c r="R92" s="49"/>
      <c r="S92" s="49"/>
      <c r="T92" s="50"/>
      <c r="U92" s="50"/>
      <c r="V92" s="50"/>
      <c r="W92" s="50"/>
      <c r="X92" s="50"/>
      <c r="Y92" s="51" t="s">
        <v>34</v>
      </c>
      <c r="Z92" s="51">
        <v>1</v>
      </c>
      <c r="AA92" s="52">
        <v>4.908738521234052</v>
      </c>
      <c r="AB92" s="52">
        <v>2.0371832715762603</v>
      </c>
      <c r="AC92" s="52">
        <v>10</v>
      </c>
      <c r="AD92" s="51">
        <v>0</v>
      </c>
      <c r="AE92" s="51"/>
      <c r="AF92" s="52">
        <v>17</v>
      </c>
      <c r="AG92" s="53">
        <v>100</v>
      </c>
      <c r="AH92" s="54">
        <v>100</v>
      </c>
      <c r="AI92" s="54"/>
      <c r="AJ92" s="53"/>
      <c r="AK92" s="53"/>
      <c r="AL92" s="53"/>
      <c r="AM92" s="53" t="s">
        <v>96</v>
      </c>
      <c r="AN92" s="55"/>
      <c r="AO92" s="56"/>
      <c r="AP92" s="56"/>
      <c r="AQ92" s="51" t="s">
        <v>43</v>
      </c>
      <c r="AR92" s="51" t="s">
        <v>54</v>
      </c>
      <c r="AS92" s="51" t="s">
        <v>54</v>
      </c>
      <c r="AT92" s="51" t="s">
        <v>54</v>
      </c>
      <c r="AU92" s="51"/>
      <c r="AV92" s="51"/>
      <c r="AW92" s="57" t="s">
        <v>38</v>
      </c>
      <c r="AX92" s="57" t="s">
        <v>36</v>
      </c>
      <c r="AY92" s="57" t="s">
        <v>39</v>
      </c>
      <c r="AZ92" s="57"/>
      <c r="BA92" s="57"/>
      <c r="BB92" s="58">
        <v>6.1539911328866194E-2</v>
      </c>
      <c r="BC92" s="58">
        <v>3.0208333333333334E-2</v>
      </c>
      <c r="BD92" s="59"/>
      <c r="BE92" s="59"/>
      <c r="BF92" s="58"/>
      <c r="BG92" s="59"/>
      <c r="BH92" s="61">
        <v>3.7348359978898106E-2</v>
      </c>
      <c r="BI92" s="61">
        <v>1.8333333333333333E-2</v>
      </c>
      <c r="BL92" s="61"/>
      <c r="BM92" s="59"/>
      <c r="BN92" s="58">
        <v>0.13946217146665815</v>
      </c>
      <c r="BO92" s="58">
        <v>6.8458333333333329E-2</v>
      </c>
      <c r="BQ92" s="58"/>
      <c r="BR92" s="59"/>
      <c r="BS92" s="58"/>
      <c r="BT92" s="58"/>
      <c r="BV92" s="58"/>
      <c r="BW92" s="59"/>
      <c r="BX92" s="58">
        <v>1.4514930809980855E-2</v>
      </c>
      <c r="BY92" s="58">
        <v>7.1250000000000003E-3</v>
      </c>
      <c r="BZ92" s="58"/>
      <c r="CA92" s="59"/>
      <c r="CB92" s="58"/>
      <c r="CC92" s="58"/>
      <c r="CD92" s="58"/>
      <c r="CE92" s="58"/>
      <c r="CF92" s="59"/>
      <c r="CG92" s="62" t="s">
        <v>823</v>
      </c>
      <c r="CH92" s="62"/>
      <c r="CI92" s="62"/>
      <c r="CJ92" s="62"/>
      <c r="CK92" s="62"/>
      <c r="CL92" s="62"/>
      <c r="CM92" s="62"/>
      <c r="CN92" s="63"/>
      <c r="CO92" s="62"/>
      <c r="CP92" s="62" t="s">
        <v>36</v>
      </c>
      <c r="CQ92" s="64" t="s">
        <v>39</v>
      </c>
      <c r="CR92" s="65" t="s">
        <v>47</v>
      </c>
      <c r="CS92" s="64" t="s">
        <v>41</v>
      </c>
      <c r="CT92" s="64"/>
      <c r="CU92" s="64" t="s">
        <v>55</v>
      </c>
      <c r="CV92" s="64" t="s">
        <v>56</v>
      </c>
      <c r="CW92" s="64" t="s">
        <v>192</v>
      </c>
      <c r="CX92" s="64" t="s">
        <v>73</v>
      </c>
      <c r="CY92" s="66">
        <f>[1]Duration!EE91</f>
        <v>197</v>
      </c>
    </row>
    <row r="93" spans="1:103" hidden="1" x14ac:dyDescent="0.3">
      <c r="A93" s="44">
        <v>91</v>
      </c>
      <c r="B93" s="44" t="s">
        <v>1640</v>
      </c>
      <c r="C93" s="44" t="s">
        <v>49</v>
      </c>
      <c r="D93" s="44">
        <v>2006</v>
      </c>
      <c r="E93" s="45" t="s">
        <v>31</v>
      </c>
      <c r="F93" s="45" t="s">
        <v>1537</v>
      </c>
      <c r="G93" s="45" t="s">
        <v>3</v>
      </c>
      <c r="H93" s="45" t="s">
        <v>483</v>
      </c>
      <c r="I93" s="45" t="s">
        <v>1999</v>
      </c>
      <c r="J93" s="68" t="s">
        <v>44</v>
      </c>
      <c r="K93" s="68" t="s">
        <v>91</v>
      </c>
      <c r="L93" s="68" t="s">
        <v>42</v>
      </c>
      <c r="M93" s="68" t="s">
        <v>42</v>
      </c>
      <c r="N93" s="68" t="s">
        <v>42</v>
      </c>
      <c r="O93" s="68" t="s">
        <v>39</v>
      </c>
      <c r="P93" s="47"/>
      <c r="Q93" s="47" t="s">
        <v>1537</v>
      </c>
      <c r="R93" s="49"/>
      <c r="S93" s="49"/>
      <c r="T93" s="50"/>
      <c r="U93" s="50"/>
      <c r="V93" s="50"/>
      <c r="W93" s="50"/>
      <c r="X93" s="50"/>
      <c r="Y93" s="51" t="s">
        <v>34</v>
      </c>
      <c r="Z93" s="51">
        <v>1</v>
      </c>
      <c r="AA93" s="52">
        <v>4.908738521234052</v>
      </c>
      <c r="AB93" s="52">
        <v>2.0371832715762603</v>
      </c>
      <c r="AC93" s="52">
        <v>10</v>
      </c>
      <c r="AD93" s="51">
        <v>0</v>
      </c>
      <c r="AE93" s="51"/>
      <c r="AF93" s="52">
        <v>17</v>
      </c>
      <c r="AG93" s="53">
        <v>100</v>
      </c>
      <c r="AH93" s="54">
        <v>100</v>
      </c>
      <c r="AI93" s="54"/>
      <c r="AJ93" s="53"/>
      <c r="AK93" s="53"/>
      <c r="AL93" s="53"/>
      <c r="AM93" s="53" t="s">
        <v>96</v>
      </c>
      <c r="AN93" s="55"/>
      <c r="AO93" s="56"/>
      <c r="AP93" s="56"/>
      <c r="AQ93" s="51" t="s">
        <v>43</v>
      </c>
      <c r="AR93" s="51" t="s">
        <v>54</v>
      </c>
      <c r="AS93" s="51" t="s">
        <v>54</v>
      </c>
      <c r="AT93" s="51" t="s">
        <v>54</v>
      </c>
      <c r="AU93" s="51"/>
      <c r="AV93" s="51"/>
      <c r="AW93" s="57" t="s">
        <v>1999</v>
      </c>
      <c r="AX93" s="57" t="s">
        <v>2018</v>
      </c>
      <c r="AY93" s="57"/>
      <c r="AZ93" s="57"/>
      <c r="BA93" s="57"/>
      <c r="BB93" s="58">
        <v>4.4308736156783671E-2</v>
      </c>
      <c r="BC93" s="58">
        <v>2.1750000000000002E-2</v>
      </c>
      <c r="BD93" s="59"/>
      <c r="BE93" s="59"/>
      <c r="BF93" s="58"/>
      <c r="BG93" s="59">
        <v>0.27999999999999992</v>
      </c>
      <c r="BH93" s="61">
        <v>3.2425167072588808E-2</v>
      </c>
      <c r="BI93" s="61">
        <v>1.5916666666666666E-2</v>
      </c>
      <c r="BL93" s="61"/>
      <c r="BM93" s="59">
        <v>0.13181818181818186</v>
      </c>
      <c r="BN93" s="58">
        <v>0.12053334356826206</v>
      </c>
      <c r="BO93" s="58">
        <v>5.9166666666666666E-2</v>
      </c>
      <c r="BQ93" s="58"/>
      <c r="BR93" s="59">
        <v>0.13572732805842966</v>
      </c>
      <c r="BS93" s="58"/>
      <c r="BT93" s="58"/>
      <c r="BV93" s="58"/>
      <c r="BW93" s="59"/>
      <c r="BX93" s="58">
        <v>1.2562630174720275E-2</v>
      </c>
      <c r="BY93" s="58">
        <v>6.1666666666666675E-3</v>
      </c>
      <c r="BZ93" s="58"/>
      <c r="CA93" s="59">
        <v>0.1345029239766081</v>
      </c>
      <c r="CB93" s="58"/>
      <c r="CC93" s="58"/>
      <c r="CD93" s="58"/>
      <c r="CE93" s="58"/>
      <c r="CF93" s="59"/>
      <c r="CG93" s="62"/>
      <c r="CH93" s="62"/>
      <c r="CI93" s="62"/>
      <c r="CJ93" s="62"/>
      <c r="CK93" s="62"/>
      <c r="CL93" s="62"/>
      <c r="CM93" s="62"/>
      <c r="CN93" s="63"/>
      <c r="CO93" s="62"/>
      <c r="CP93" s="62" t="s">
        <v>36</v>
      </c>
      <c r="CQ93" s="64" t="s">
        <v>39</v>
      </c>
      <c r="CR93" s="65" t="s">
        <v>47</v>
      </c>
      <c r="CS93" s="64" t="s">
        <v>41</v>
      </c>
      <c r="CT93" s="64"/>
      <c r="CU93" s="64" t="s">
        <v>55</v>
      </c>
      <c r="CV93" s="64" t="s">
        <v>56</v>
      </c>
      <c r="CW93" s="64" t="s">
        <v>192</v>
      </c>
      <c r="CX93" s="64"/>
      <c r="CY93" s="66">
        <f>[1]Duration!EE92</f>
        <v>197</v>
      </c>
    </row>
    <row r="94" spans="1:103" hidden="1" x14ac:dyDescent="0.3">
      <c r="A94" s="44">
        <v>92</v>
      </c>
      <c r="B94" s="44" t="s">
        <v>1640</v>
      </c>
      <c r="C94" s="44" t="s">
        <v>49</v>
      </c>
      <c r="D94" s="44">
        <v>2006</v>
      </c>
      <c r="E94" s="45" t="s">
        <v>31</v>
      </c>
      <c r="F94" s="45" t="s">
        <v>61</v>
      </c>
      <c r="G94" s="45" t="s">
        <v>3</v>
      </c>
      <c r="H94" s="45" t="s">
        <v>483</v>
      </c>
      <c r="I94" s="45" t="s">
        <v>38</v>
      </c>
      <c r="J94" s="68" t="s">
        <v>44</v>
      </c>
      <c r="K94" s="68" t="s">
        <v>91</v>
      </c>
      <c r="L94" s="68" t="s">
        <v>42</v>
      </c>
      <c r="M94" s="68" t="s">
        <v>42</v>
      </c>
      <c r="N94" s="68" t="s">
        <v>39</v>
      </c>
      <c r="O94" s="68" t="s">
        <v>39</v>
      </c>
      <c r="P94" s="47"/>
      <c r="Q94" s="47" t="s">
        <v>98</v>
      </c>
      <c r="R94" s="49"/>
      <c r="S94" s="49"/>
      <c r="T94" s="50"/>
      <c r="U94" s="50"/>
      <c r="V94" s="50"/>
      <c r="W94" s="50"/>
      <c r="X94" s="50"/>
      <c r="Y94" s="51" t="s">
        <v>34</v>
      </c>
      <c r="Z94" s="51">
        <v>1</v>
      </c>
      <c r="AA94" s="52">
        <v>4.908738521234052</v>
      </c>
      <c r="AB94" s="52">
        <v>2.0371832715762603</v>
      </c>
      <c r="AC94" s="52">
        <v>10</v>
      </c>
      <c r="AD94" s="51">
        <v>0</v>
      </c>
      <c r="AE94" s="51"/>
      <c r="AF94" s="52">
        <v>17</v>
      </c>
      <c r="AG94" s="53">
        <v>100</v>
      </c>
      <c r="AH94" s="54">
        <v>100</v>
      </c>
      <c r="AI94" s="54"/>
      <c r="AJ94" s="53"/>
      <c r="AK94" s="53"/>
      <c r="AL94" s="53"/>
      <c r="AM94" s="53" t="s">
        <v>96</v>
      </c>
      <c r="AN94" s="55"/>
      <c r="AO94" s="56"/>
      <c r="AP94" s="56"/>
      <c r="AQ94" s="51" t="s">
        <v>43</v>
      </c>
      <c r="AR94" s="51" t="s">
        <v>54</v>
      </c>
      <c r="AS94" s="51" t="s">
        <v>54</v>
      </c>
      <c r="AT94" s="51" t="s">
        <v>54</v>
      </c>
      <c r="AU94" s="51"/>
      <c r="AV94" s="51"/>
      <c r="AW94" s="57" t="s">
        <v>38</v>
      </c>
      <c r="AX94" s="57" t="s">
        <v>36</v>
      </c>
      <c r="AY94" s="57" t="s">
        <v>39</v>
      </c>
      <c r="AZ94" s="57"/>
      <c r="BA94" s="57"/>
      <c r="BB94" s="58">
        <v>5.2627234515720059E-2</v>
      </c>
      <c r="BC94" s="58">
        <v>2.5833333333333333E-2</v>
      </c>
      <c r="BD94" s="59"/>
      <c r="BE94" s="59"/>
      <c r="BF94" s="58"/>
      <c r="BG94" s="59">
        <v>0.14482758620689656</v>
      </c>
      <c r="BH94" s="61">
        <v>3.4037937162586684E-2</v>
      </c>
      <c r="BI94" s="61">
        <v>1.6708333333333335E-2</v>
      </c>
      <c r="BL94" s="61"/>
      <c r="BM94" s="59">
        <v>8.8636363636363527E-2</v>
      </c>
      <c r="BN94" s="58">
        <v>9.4474374219349067E-2</v>
      </c>
      <c r="BO94" s="58">
        <v>4.6375E-2</v>
      </c>
      <c r="BQ94" s="58"/>
      <c r="BR94" s="59">
        <v>0.32258064516129031</v>
      </c>
      <c r="BS94" s="58"/>
      <c r="BT94" s="58"/>
      <c r="BV94" s="58"/>
      <c r="BW94" s="59"/>
      <c r="BX94" s="58">
        <v>1.2562630174720275E-2</v>
      </c>
      <c r="BY94" s="58">
        <v>6.1666666666666675E-3</v>
      </c>
      <c r="BZ94" s="58"/>
      <c r="CA94" s="59">
        <v>0.13450292397660804</v>
      </c>
      <c r="CB94" s="58"/>
      <c r="CC94" s="58"/>
      <c r="CD94" s="58"/>
      <c r="CE94" s="58"/>
      <c r="CF94" s="59"/>
      <c r="CG94" s="62"/>
      <c r="CH94" s="62"/>
      <c r="CI94" s="62"/>
      <c r="CJ94" s="62"/>
      <c r="CK94" s="62"/>
      <c r="CL94" s="62"/>
      <c r="CM94" s="62"/>
      <c r="CN94" s="63"/>
      <c r="CO94" s="62"/>
      <c r="CP94" s="62" t="s">
        <v>36</v>
      </c>
      <c r="CQ94" s="64" t="s">
        <v>39</v>
      </c>
      <c r="CR94" s="65" t="s">
        <v>47</v>
      </c>
      <c r="CS94" s="64" t="s">
        <v>41</v>
      </c>
      <c r="CT94" s="64"/>
      <c r="CU94" s="64" t="s">
        <v>55</v>
      </c>
      <c r="CV94" s="64" t="s">
        <v>56</v>
      </c>
      <c r="CW94" s="64" t="s">
        <v>192</v>
      </c>
      <c r="CX94" s="64" t="s">
        <v>88</v>
      </c>
      <c r="CY94" s="66">
        <f>[1]Duration!EE93</f>
        <v>197</v>
      </c>
    </row>
    <row r="95" spans="1:103" hidden="1" x14ac:dyDescent="0.3">
      <c r="A95" s="44">
        <v>93</v>
      </c>
      <c r="B95" s="44" t="s">
        <v>1640</v>
      </c>
      <c r="C95" s="44" t="s">
        <v>49</v>
      </c>
      <c r="D95" s="44">
        <v>2006</v>
      </c>
      <c r="E95" s="45" t="s">
        <v>31</v>
      </c>
      <c r="F95" s="45" t="s">
        <v>61</v>
      </c>
      <c r="G95" s="45" t="s">
        <v>3</v>
      </c>
      <c r="H95" s="45" t="s">
        <v>483</v>
      </c>
      <c r="I95" s="45" t="s">
        <v>63</v>
      </c>
      <c r="J95" s="68" t="s">
        <v>44</v>
      </c>
      <c r="K95" s="68" t="s">
        <v>91</v>
      </c>
      <c r="L95" s="68" t="s">
        <v>42</v>
      </c>
      <c r="M95" s="68" t="s">
        <v>42</v>
      </c>
      <c r="N95" s="68" t="s">
        <v>42</v>
      </c>
      <c r="O95" s="68" t="s">
        <v>39</v>
      </c>
      <c r="P95" s="47"/>
      <c r="Q95" s="47" t="s">
        <v>98</v>
      </c>
      <c r="R95" s="49"/>
      <c r="S95" s="49"/>
      <c r="T95" s="50"/>
      <c r="U95" s="50"/>
      <c r="V95" s="50"/>
      <c r="W95" s="50"/>
      <c r="X95" s="50"/>
      <c r="Y95" s="51" t="s">
        <v>34</v>
      </c>
      <c r="Z95" s="51">
        <v>1</v>
      </c>
      <c r="AA95" s="52">
        <v>4.908738521234052</v>
      </c>
      <c r="AB95" s="52">
        <v>2.0371832715762603</v>
      </c>
      <c r="AC95" s="52">
        <v>10</v>
      </c>
      <c r="AD95" s="51">
        <v>0</v>
      </c>
      <c r="AE95" s="51"/>
      <c r="AF95" s="52">
        <v>17</v>
      </c>
      <c r="AG95" s="53">
        <v>100</v>
      </c>
      <c r="AH95" s="54">
        <v>100</v>
      </c>
      <c r="AI95" s="54"/>
      <c r="AJ95" s="53"/>
      <c r="AK95" s="53"/>
      <c r="AL95" s="53"/>
      <c r="AM95" s="53" t="s">
        <v>96</v>
      </c>
      <c r="AN95" s="55"/>
      <c r="AO95" s="56"/>
      <c r="AP95" s="56"/>
      <c r="AQ95" s="51" t="s">
        <v>43</v>
      </c>
      <c r="AR95" s="51" t="s">
        <v>54</v>
      </c>
      <c r="AS95" s="51" t="s">
        <v>54</v>
      </c>
      <c r="AT95" s="51" t="s">
        <v>54</v>
      </c>
      <c r="AU95" s="51"/>
      <c r="AV95" s="51"/>
      <c r="AW95" s="57" t="s">
        <v>63</v>
      </c>
      <c r="AX95" s="57" t="s">
        <v>359</v>
      </c>
      <c r="AY95" s="57"/>
      <c r="AZ95" s="57"/>
      <c r="BA95" s="57"/>
      <c r="BB95" s="58">
        <v>4.2101787612576047E-2</v>
      </c>
      <c r="BC95" s="58">
        <v>2.0666666666666667E-2</v>
      </c>
      <c r="BD95" s="59"/>
      <c r="BE95" s="59"/>
      <c r="BF95" s="58"/>
      <c r="BG95" s="59">
        <v>0.2</v>
      </c>
      <c r="BH95" s="61">
        <v>3.386817188995532E-2</v>
      </c>
      <c r="BI95" s="61">
        <v>1.6624999999999997E-2</v>
      </c>
      <c r="BL95" s="61"/>
      <c r="BM95" s="59">
        <v>4.9875311720701063E-3</v>
      </c>
      <c r="BN95" s="58">
        <v>9.7190618581450755E-2</v>
      </c>
      <c r="BO95" s="58">
        <v>4.7708333333333332E-2</v>
      </c>
      <c r="BQ95" s="58"/>
      <c r="BR95" s="59">
        <v>-2.875112309074571E-2</v>
      </c>
      <c r="BS95" s="58"/>
      <c r="BT95" s="58"/>
      <c r="BV95" s="58"/>
      <c r="BW95" s="59"/>
      <c r="BX95" s="58">
        <v>1.2562630174720275E-2</v>
      </c>
      <c r="BY95" s="58">
        <v>6.1666666666666675E-3</v>
      </c>
      <c r="BZ95" s="58"/>
      <c r="CA95" s="59">
        <v>0</v>
      </c>
      <c r="CB95" s="58"/>
      <c r="CC95" s="58"/>
      <c r="CD95" s="58"/>
      <c r="CE95" s="58"/>
      <c r="CF95" s="59"/>
      <c r="CG95" s="62"/>
      <c r="CH95" s="62"/>
      <c r="CI95" s="62"/>
      <c r="CJ95" s="62"/>
      <c r="CK95" s="62"/>
      <c r="CL95" s="62"/>
      <c r="CM95" s="62"/>
      <c r="CN95" s="63"/>
      <c r="CO95" s="62"/>
      <c r="CP95" s="62" t="s">
        <v>36</v>
      </c>
      <c r="CQ95" s="64" t="s">
        <v>39</v>
      </c>
      <c r="CR95" s="65" t="s">
        <v>47</v>
      </c>
      <c r="CS95" s="64" t="s">
        <v>41</v>
      </c>
      <c r="CT95" s="64"/>
      <c r="CU95" s="64" t="s">
        <v>55</v>
      </c>
      <c r="CV95" s="64" t="s">
        <v>56</v>
      </c>
      <c r="CW95" s="64" t="s">
        <v>192</v>
      </c>
      <c r="CX95" s="64"/>
      <c r="CY95" s="66">
        <f>[1]Duration!EE94</f>
        <v>197</v>
      </c>
    </row>
    <row r="96" spans="1:103" hidden="1" x14ac:dyDescent="0.3">
      <c r="A96" s="44">
        <v>94</v>
      </c>
      <c r="B96" s="44" t="s">
        <v>1640</v>
      </c>
      <c r="C96" s="44" t="s">
        <v>49</v>
      </c>
      <c r="D96" s="44">
        <v>2006</v>
      </c>
      <c r="E96" s="45" t="s">
        <v>31</v>
      </c>
      <c r="F96" s="45" t="s">
        <v>61</v>
      </c>
      <c r="G96" s="45" t="s">
        <v>3</v>
      </c>
      <c r="H96" s="45" t="s">
        <v>483</v>
      </c>
      <c r="I96" s="45" t="s">
        <v>1999</v>
      </c>
      <c r="J96" s="68" t="s">
        <v>44</v>
      </c>
      <c r="K96" s="68" t="s">
        <v>91</v>
      </c>
      <c r="L96" s="68" t="s">
        <v>42</v>
      </c>
      <c r="M96" s="68" t="s">
        <v>42</v>
      </c>
      <c r="N96" s="68" t="s">
        <v>42</v>
      </c>
      <c r="O96" s="68" t="s">
        <v>39</v>
      </c>
      <c r="P96" s="47"/>
      <c r="Q96" s="47" t="s">
        <v>98</v>
      </c>
      <c r="R96" s="49"/>
      <c r="S96" s="49"/>
      <c r="T96" s="50"/>
      <c r="U96" s="50"/>
      <c r="V96" s="50"/>
      <c r="W96" s="50"/>
      <c r="X96" s="50"/>
      <c r="Y96" s="51" t="s">
        <v>34</v>
      </c>
      <c r="Z96" s="51">
        <v>1</v>
      </c>
      <c r="AA96" s="52">
        <v>4.908738521234052</v>
      </c>
      <c r="AB96" s="52">
        <v>2.0371832715762603</v>
      </c>
      <c r="AC96" s="52">
        <v>10</v>
      </c>
      <c r="AD96" s="51">
        <v>0</v>
      </c>
      <c r="AE96" s="51"/>
      <c r="AF96" s="52">
        <v>17</v>
      </c>
      <c r="AG96" s="53">
        <v>100</v>
      </c>
      <c r="AH96" s="54">
        <v>100</v>
      </c>
      <c r="AI96" s="54"/>
      <c r="AJ96" s="53"/>
      <c r="AK96" s="53"/>
      <c r="AL96" s="53"/>
      <c r="AM96" s="53" t="s">
        <v>96</v>
      </c>
      <c r="AN96" s="55"/>
      <c r="AO96" s="56"/>
      <c r="AP96" s="56"/>
      <c r="AQ96" s="51" t="s">
        <v>43</v>
      </c>
      <c r="AR96" s="51" t="s">
        <v>54</v>
      </c>
      <c r="AS96" s="51" t="s">
        <v>54</v>
      </c>
      <c r="AT96" s="51" t="s">
        <v>54</v>
      </c>
      <c r="AU96" s="51"/>
      <c r="AV96" s="51"/>
      <c r="AW96" s="57" t="s">
        <v>1999</v>
      </c>
      <c r="AX96" s="57" t="s">
        <v>2021</v>
      </c>
      <c r="AY96" s="57"/>
      <c r="AZ96" s="57"/>
      <c r="BA96" s="57"/>
      <c r="BB96" s="58">
        <v>4.133784388573495E-2</v>
      </c>
      <c r="BC96" s="58">
        <v>2.029166666666667E-2</v>
      </c>
      <c r="BD96" s="59"/>
      <c r="BE96" s="59"/>
      <c r="BF96" s="58"/>
      <c r="BG96" s="59">
        <v>0.21451612903225795</v>
      </c>
      <c r="BH96" s="61">
        <v>3.4547232980480749E-2</v>
      </c>
      <c r="BI96" s="61">
        <v>1.6958333333333336E-2</v>
      </c>
      <c r="BL96" s="61"/>
      <c r="BM96" s="59">
        <v>-1.4962593516209488E-2</v>
      </c>
      <c r="BN96" s="58">
        <v>6.8839818052014459E-2</v>
      </c>
      <c r="BO96" s="58">
        <v>3.3791666666666664E-2</v>
      </c>
      <c r="BQ96" s="58"/>
      <c r="BR96" s="59">
        <v>0.27133872416891291</v>
      </c>
      <c r="BS96" s="58"/>
      <c r="BT96" s="58"/>
      <c r="BV96" s="58"/>
      <c r="BW96" s="59"/>
      <c r="BX96" s="58">
        <v>1.2138216993141885E-2</v>
      </c>
      <c r="BY96" s="58">
        <v>5.9583333333333337E-3</v>
      </c>
      <c r="BZ96" s="58"/>
      <c r="CA96" s="59">
        <v>3.3783783783783855E-2</v>
      </c>
      <c r="CB96" s="58"/>
      <c r="CC96" s="58"/>
      <c r="CD96" s="58"/>
      <c r="CE96" s="58"/>
      <c r="CF96" s="59"/>
      <c r="CG96" s="62"/>
      <c r="CH96" s="62"/>
      <c r="CI96" s="62"/>
      <c r="CJ96" s="62"/>
      <c r="CK96" s="62"/>
      <c r="CL96" s="62"/>
      <c r="CM96" s="62"/>
      <c r="CN96" s="63"/>
      <c r="CO96" s="62"/>
      <c r="CP96" s="62" t="s">
        <v>36</v>
      </c>
      <c r="CQ96" s="64" t="s">
        <v>39</v>
      </c>
      <c r="CR96" s="65" t="s">
        <v>47</v>
      </c>
      <c r="CS96" s="64" t="s">
        <v>41</v>
      </c>
      <c r="CT96" s="64"/>
      <c r="CU96" s="64" t="s">
        <v>55</v>
      </c>
      <c r="CV96" s="64" t="s">
        <v>56</v>
      </c>
      <c r="CW96" s="64" t="s">
        <v>192</v>
      </c>
      <c r="CX96" s="64"/>
      <c r="CY96" s="66">
        <f>[1]Duration!EE95</f>
        <v>197</v>
      </c>
    </row>
    <row r="97" spans="1:103" hidden="1" x14ac:dyDescent="0.3">
      <c r="A97" s="44">
        <v>95</v>
      </c>
      <c r="B97" s="44" t="s">
        <v>1640</v>
      </c>
      <c r="C97" s="44" t="s">
        <v>49</v>
      </c>
      <c r="D97" s="44">
        <v>2006</v>
      </c>
      <c r="E97" s="45" t="s">
        <v>31</v>
      </c>
      <c r="F97" s="45" t="s">
        <v>1537</v>
      </c>
      <c r="G97" s="45" t="s">
        <v>3</v>
      </c>
      <c r="H97" s="45" t="s">
        <v>483</v>
      </c>
      <c r="I97" s="45" t="s">
        <v>38</v>
      </c>
      <c r="J97" s="68" t="s">
        <v>44</v>
      </c>
      <c r="K97" s="68" t="s">
        <v>53</v>
      </c>
      <c r="L97" s="68" t="s">
        <v>39</v>
      </c>
      <c r="M97" s="68" t="s">
        <v>42</v>
      </c>
      <c r="N97" s="68" t="s">
        <v>39</v>
      </c>
      <c r="O97" s="68" t="s">
        <v>39</v>
      </c>
      <c r="P97" s="47"/>
      <c r="Q97" s="47" t="s">
        <v>1537</v>
      </c>
      <c r="R97" s="49"/>
      <c r="S97" s="49"/>
      <c r="T97" s="50"/>
      <c r="U97" s="50"/>
      <c r="V97" s="50"/>
      <c r="W97" s="50"/>
      <c r="X97" s="50"/>
      <c r="Y97" s="51" t="s">
        <v>34</v>
      </c>
      <c r="Z97" s="51">
        <v>1</v>
      </c>
      <c r="AA97" s="52">
        <v>4.908738521234052</v>
      </c>
      <c r="AB97" s="52">
        <v>2.0371832715762603</v>
      </c>
      <c r="AC97" s="52">
        <v>10</v>
      </c>
      <c r="AD97" s="51">
        <v>0</v>
      </c>
      <c r="AE97" s="51"/>
      <c r="AF97" s="52">
        <v>17</v>
      </c>
      <c r="AG97" s="53">
        <v>140</v>
      </c>
      <c r="AH97" s="54">
        <v>140</v>
      </c>
      <c r="AI97" s="54"/>
      <c r="AJ97" s="53"/>
      <c r="AK97" s="53"/>
      <c r="AL97" s="53"/>
      <c r="AM97" s="53" t="s">
        <v>52</v>
      </c>
      <c r="AN97" s="55"/>
      <c r="AO97" s="56"/>
      <c r="AP97" s="56"/>
      <c r="AQ97" s="51" t="s">
        <v>43</v>
      </c>
      <c r="AR97" s="51" t="s">
        <v>54</v>
      </c>
      <c r="AS97" s="51" t="s">
        <v>54</v>
      </c>
      <c r="AT97" s="51" t="s">
        <v>54</v>
      </c>
      <c r="AU97" s="51"/>
      <c r="AV97" s="51"/>
      <c r="AW97" s="57" t="s">
        <v>38</v>
      </c>
      <c r="AX97" s="57" t="s">
        <v>36</v>
      </c>
      <c r="AY97" s="57" t="s">
        <v>39</v>
      </c>
      <c r="AZ97" s="57"/>
      <c r="BA97" s="57"/>
      <c r="BB97" s="58">
        <v>6.6996652234874041E-2</v>
      </c>
      <c r="BC97" s="58">
        <v>3.2886904761904763E-2</v>
      </c>
      <c r="BD97" s="59"/>
      <c r="BE97" s="59"/>
      <c r="BF97" s="58"/>
      <c r="BG97" s="59"/>
      <c r="BH97" s="61">
        <v>2.9527031346953534E-2</v>
      </c>
      <c r="BI97" s="61">
        <v>1.449404761904762E-2</v>
      </c>
      <c r="BL97" s="61"/>
      <c r="BM97" s="59"/>
      <c r="BN97" s="58">
        <v>2.177360882406151</v>
      </c>
      <c r="BO97" s="58">
        <v>1.0688095238095239</v>
      </c>
      <c r="BQ97" s="58"/>
      <c r="BR97" s="59"/>
      <c r="BS97" s="58"/>
      <c r="BT97" s="58"/>
      <c r="BV97" s="58"/>
      <c r="BW97" s="59"/>
      <c r="BX97" s="58">
        <v>5.4870561332634391E-2</v>
      </c>
      <c r="BY97" s="58">
        <v>2.6934523809523811E-2</v>
      </c>
      <c r="BZ97" s="58"/>
      <c r="CA97" s="59"/>
      <c r="CB97" s="58"/>
      <c r="CC97" s="58"/>
      <c r="CD97" s="58"/>
      <c r="CE97" s="58"/>
      <c r="CF97" s="59"/>
      <c r="CG97" s="62" t="s">
        <v>823</v>
      </c>
      <c r="CH97" s="62"/>
      <c r="CI97" s="62"/>
      <c r="CJ97" s="62"/>
      <c r="CK97" s="62"/>
      <c r="CL97" s="62"/>
      <c r="CM97" s="62"/>
      <c r="CN97" s="63"/>
      <c r="CO97" s="62"/>
      <c r="CP97" s="62" t="s">
        <v>36</v>
      </c>
      <c r="CQ97" s="64" t="s">
        <v>39</v>
      </c>
      <c r="CR97" s="65" t="s">
        <v>47</v>
      </c>
      <c r="CS97" s="64" t="s">
        <v>41</v>
      </c>
      <c r="CT97" s="64"/>
      <c r="CU97" s="64" t="s">
        <v>55</v>
      </c>
      <c r="CV97" s="64" t="s">
        <v>56</v>
      </c>
      <c r="CW97" s="64" t="s">
        <v>193</v>
      </c>
      <c r="CX97" s="64" t="s">
        <v>73</v>
      </c>
      <c r="CY97" s="66">
        <f>[1]Duration!EE96</f>
        <v>197</v>
      </c>
    </row>
    <row r="98" spans="1:103" hidden="1" x14ac:dyDescent="0.3">
      <c r="A98" s="44">
        <v>96</v>
      </c>
      <c r="B98" s="44" t="s">
        <v>1640</v>
      </c>
      <c r="C98" s="44" t="s">
        <v>49</v>
      </c>
      <c r="D98" s="44">
        <v>2006</v>
      </c>
      <c r="E98" s="45" t="s">
        <v>31</v>
      </c>
      <c r="F98" s="45" t="s">
        <v>1537</v>
      </c>
      <c r="G98" s="45" t="s">
        <v>3</v>
      </c>
      <c r="H98" s="45" t="s">
        <v>483</v>
      </c>
      <c r="I98" s="45" t="s">
        <v>1999</v>
      </c>
      <c r="J98" s="68" t="s">
        <v>44</v>
      </c>
      <c r="K98" s="68" t="s">
        <v>53</v>
      </c>
      <c r="L98" s="68" t="s">
        <v>42</v>
      </c>
      <c r="M98" s="68" t="s">
        <v>42</v>
      </c>
      <c r="N98" s="68" t="s">
        <v>42</v>
      </c>
      <c r="O98" s="68" t="s">
        <v>39</v>
      </c>
      <c r="P98" s="47"/>
      <c r="Q98" s="47" t="s">
        <v>1537</v>
      </c>
      <c r="R98" s="49"/>
      <c r="S98" s="49"/>
      <c r="T98" s="50"/>
      <c r="U98" s="50"/>
      <c r="V98" s="50"/>
      <c r="W98" s="50"/>
      <c r="X98" s="50"/>
      <c r="Y98" s="51" t="s">
        <v>34</v>
      </c>
      <c r="Z98" s="51">
        <v>1</v>
      </c>
      <c r="AA98" s="52">
        <v>4.908738521234052</v>
      </c>
      <c r="AB98" s="52">
        <v>2.0371832715762603</v>
      </c>
      <c r="AC98" s="52">
        <v>10</v>
      </c>
      <c r="AD98" s="51">
        <v>0</v>
      </c>
      <c r="AE98" s="51"/>
      <c r="AF98" s="52">
        <v>17</v>
      </c>
      <c r="AG98" s="53">
        <v>140</v>
      </c>
      <c r="AH98" s="54">
        <v>140</v>
      </c>
      <c r="AI98" s="54"/>
      <c r="AJ98" s="53"/>
      <c r="AK98" s="53"/>
      <c r="AL98" s="53"/>
      <c r="AM98" s="53" t="s">
        <v>52</v>
      </c>
      <c r="AN98" s="55"/>
      <c r="AO98" s="56"/>
      <c r="AP98" s="56"/>
      <c r="AQ98" s="51" t="s">
        <v>43</v>
      </c>
      <c r="AR98" s="51" t="s">
        <v>54</v>
      </c>
      <c r="AS98" s="51" t="s">
        <v>54</v>
      </c>
      <c r="AT98" s="51" t="s">
        <v>54</v>
      </c>
      <c r="AU98" s="51"/>
      <c r="AV98" s="51"/>
      <c r="AW98" s="57" t="s">
        <v>1999</v>
      </c>
      <c r="AX98" s="57" t="s">
        <v>2018</v>
      </c>
      <c r="AY98" s="57"/>
      <c r="AZ98" s="57"/>
      <c r="BA98" s="57"/>
      <c r="BB98" s="58">
        <v>3.637827270671893E-2</v>
      </c>
      <c r="BC98" s="58">
        <v>1.7857142857142856E-2</v>
      </c>
      <c r="BD98" s="59"/>
      <c r="BE98" s="59"/>
      <c r="BF98" s="58"/>
      <c r="BG98" s="59">
        <v>0.45701357466063353</v>
      </c>
      <c r="BH98" s="61">
        <v>3.5529446343562157E-2</v>
      </c>
      <c r="BI98" s="61">
        <v>1.744047619047619E-2</v>
      </c>
      <c r="BL98" s="61"/>
      <c r="BM98" s="59">
        <v>-0.20328542094455843</v>
      </c>
      <c r="BN98" s="58">
        <v>1.8183073307908346</v>
      </c>
      <c r="BO98" s="58">
        <v>0.89255952380952375</v>
      </c>
      <c r="BQ98" s="58"/>
      <c r="BR98" s="59">
        <v>0.16490309645800857</v>
      </c>
      <c r="BS98" s="58"/>
      <c r="BT98" s="58"/>
      <c r="BV98" s="58"/>
      <c r="BW98" s="59"/>
      <c r="BX98" s="58">
        <v>4.9171298608581757E-2</v>
      </c>
      <c r="BY98" s="58">
        <v>2.4136904761904762E-2</v>
      </c>
      <c r="BZ98" s="58"/>
      <c r="CA98" s="59">
        <v>0.10386740331491716</v>
      </c>
      <c r="CB98" s="58"/>
      <c r="CC98" s="58"/>
      <c r="CD98" s="58"/>
      <c r="CE98" s="58"/>
      <c r="CF98" s="59"/>
      <c r="CG98" s="62"/>
      <c r="CH98" s="62"/>
      <c r="CI98" s="62"/>
      <c r="CJ98" s="62"/>
      <c r="CK98" s="62"/>
      <c r="CL98" s="62"/>
      <c r="CM98" s="62"/>
      <c r="CN98" s="63"/>
      <c r="CO98" s="62"/>
      <c r="CP98" s="62" t="s">
        <v>36</v>
      </c>
      <c r="CQ98" s="64" t="s">
        <v>39</v>
      </c>
      <c r="CR98" s="65" t="s">
        <v>47</v>
      </c>
      <c r="CS98" s="64" t="s">
        <v>41</v>
      </c>
      <c r="CT98" s="64"/>
      <c r="CU98" s="64" t="s">
        <v>55</v>
      </c>
      <c r="CV98" s="64" t="s">
        <v>56</v>
      </c>
      <c r="CW98" s="64" t="s">
        <v>193</v>
      </c>
      <c r="CX98" s="64"/>
      <c r="CY98" s="66">
        <f>[1]Duration!EE97</f>
        <v>197</v>
      </c>
    </row>
    <row r="99" spans="1:103" hidden="1" x14ac:dyDescent="0.3">
      <c r="A99" s="44">
        <v>97</v>
      </c>
      <c r="B99" s="44" t="s">
        <v>1640</v>
      </c>
      <c r="C99" s="44" t="s">
        <v>49</v>
      </c>
      <c r="D99" s="44">
        <v>2006</v>
      </c>
      <c r="E99" s="45" t="s">
        <v>31</v>
      </c>
      <c r="F99" s="45" t="s">
        <v>61</v>
      </c>
      <c r="G99" s="45" t="s">
        <v>3</v>
      </c>
      <c r="H99" s="45" t="s">
        <v>483</v>
      </c>
      <c r="I99" s="45" t="s">
        <v>38</v>
      </c>
      <c r="J99" s="68" t="s">
        <v>44</v>
      </c>
      <c r="K99" s="68" t="s">
        <v>53</v>
      </c>
      <c r="L99" s="68" t="s">
        <v>42</v>
      </c>
      <c r="M99" s="68" t="s">
        <v>42</v>
      </c>
      <c r="N99" s="68" t="s">
        <v>39</v>
      </c>
      <c r="O99" s="68" t="s">
        <v>39</v>
      </c>
      <c r="P99" s="47"/>
      <c r="Q99" s="47" t="s">
        <v>98</v>
      </c>
      <c r="R99" s="49"/>
      <c r="S99" s="49"/>
      <c r="T99" s="50"/>
      <c r="U99" s="50"/>
      <c r="V99" s="50"/>
      <c r="W99" s="50"/>
      <c r="X99" s="50"/>
      <c r="Y99" s="51" t="s">
        <v>34</v>
      </c>
      <c r="Z99" s="51">
        <v>1</v>
      </c>
      <c r="AA99" s="52">
        <v>4.908738521234052</v>
      </c>
      <c r="AB99" s="52">
        <v>2.0371832715762603</v>
      </c>
      <c r="AC99" s="52">
        <v>10</v>
      </c>
      <c r="AD99" s="51">
        <v>0</v>
      </c>
      <c r="AE99" s="51"/>
      <c r="AF99" s="52">
        <v>17</v>
      </c>
      <c r="AG99" s="53">
        <v>140</v>
      </c>
      <c r="AH99" s="54">
        <v>140</v>
      </c>
      <c r="AI99" s="54"/>
      <c r="AJ99" s="53"/>
      <c r="AK99" s="53"/>
      <c r="AL99" s="53"/>
      <c r="AM99" s="53" t="s">
        <v>52</v>
      </c>
      <c r="AN99" s="55"/>
      <c r="AO99" s="56"/>
      <c r="AP99" s="56"/>
      <c r="AQ99" s="51" t="s">
        <v>43</v>
      </c>
      <c r="AR99" s="51" t="s">
        <v>54</v>
      </c>
      <c r="AS99" s="51" t="s">
        <v>54</v>
      </c>
      <c r="AT99" s="51" t="s">
        <v>54</v>
      </c>
      <c r="AU99" s="51"/>
      <c r="AV99" s="51"/>
      <c r="AW99" s="57" t="s">
        <v>38</v>
      </c>
      <c r="AX99" s="57" t="s">
        <v>36</v>
      </c>
      <c r="AY99" s="57" t="s">
        <v>39</v>
      </c>
      <c r="AZ99" s="57"/>
      <c r="BA99" s="57"/>
      <c r="BB99" s="58">
        <v>0.13490276128741605</v>
      </c>
      <c r="BC99" s="58">
        <v>6.6220238095238096E-2</v>
      </c>
      <c r="BD99" s="59"/>
      <c r="BE99" s="59"/>
      <c r="BF99" s="58"/>
      <c r="BG99" s="59">
        <v>-1.0135746606334841</v>
      </c>
      <c r="BH99" s="61">
        <v>4.3896449066107526E-2</v>
      </c>
      <c r="BI99" s="61">
        <v>2.1547619047619052E-2</v>
      </c>
      <c r="BL99" s="61"/>
      <c r="BM99" s="59">
        <v>-0.48665297741273117</v>
      </c>
      <c r="BN99" s="58">
        <v>0.69979670596824994</v>
      </c>
      <c r="BO99" s="58">
        <v>0.3435119047619048</v>
      </c>
      <c r="BQ99" s="58"/>
      <c r="BR99" s="59">
        <v>0.67860325239474262</v>
      </c>
      <c r="BS99" s="58"/>
      <c r="BT99" s="58"/>
      <c r="BV99" s="58"/>
      <c r="BW99" s="59"/>
      <c r="BX99" s="58">
        <v>2.8314422256729567E-2</v>
      </c>
      <c r="BY99" s="58">
        <v>1.3898809523809523E-2</v>
      </c>
      <c r="BZ99" s="58"/>
      <c r="CA99" s="59"/>
      <c r="CB99" s="58"/>
      <c r="CC99" s="58"/>
      <c r="CD99" s="58"/>
      <c r="CE99" s="58"/>
      <c r="CF99" s="59"/>
      <c r="CG99" s="62"/>
      <c r="CH99" s="62"/>
      <c r="CI99" s="62"/>
      <c r="CJ99" s="62"/>
      <c r="CK99" s="62"/>
      <c r="CL99" s="62"/>
      <c r="CM99" s="62"/>
      <c r="CN99" s="63"/>
      <c r="CO99" s="62"/>
      <c r="CP99" s="62" t="s">
        <v>36</v>
      </c>
      <c r="CQ99" s="64" t="s">
        <v>39</v>
      </c>
      <c r="CR99" s="65" t="s">
        <v>47</v>
      </c>
      <c r="CS99" s="64" t="s">
        <v>41</v>
      </c>
      <c r="CT99" s="64"/>
      <c r="CU99" s="64" t="s">
        <v>55</v>
      </c>
      <c r="CV99" s="64" t="s">
        <v>56</v>
      </c>
      <c r="CW99" s="64" t="s">
        <v>193</v>
      </c>
      <c r="CX99" s="64" t="s">
        <v>88</v>
      </c>
      <c r="CY99" s="66">
        <f>[1]Duration!EE98</f>
        <v>197</v>
      </c>
    </row>
    <row r="100" spans="1:103" hidden="1" x14ac:dyDescent="0.3">
      <c r="A100" s="44">
        <v>98</v>
      </c>
      <c r="B100" s="44" t="s">
        <v>1640</v>
      </c>
      <c r="C100" s="44" t="s">
        <v>49</v>
      </c>
      <c r="D100" s="44">
        <v>2006</v>
      </c>
      <c r="E100" s="45" t="s">
        <v>31</v>
      </c>
      <c r="F100" s="45" t="s">
        <v>61</v>
      </c>
      <c r="G100" s="45" t="s">
        <v>3</v>
      </c>
      <c r="H100" s="45" t="s">
        <v>483</v>
      </c>
      <c r="I100" s="45" t="s">
        <v>63</v>
      </c>
      <c r="J100" s="68" t="s">
        <v>44</v>
      </c>
      <c r="K100" s="68" t="s">
        <v>53</v>
      </c>
      <c r="L100" s="68" t="s">
        <v>42</v>
      </c>
      <c r="M100" s="68" t="s">
        <v>42</v>
      </c>
      <c r="N100" s="68" t="s">
        <v>42</v>
      </c>
      <c r="O100" s="68" t="s">
        <v>39</v>
      </c>
      <c r="P100" s="47"/>
      <c r="Q100" s="47" t="s">
        <v>98</v>
      </c>
      <c r="R100" s="49"/>
      <c r="S100" s="49"/>
      <c r="T100" s="50"/>
      <c r="U100" s="50"/>
      <c r="V100" s="50"/>
      <c r="W100" s="50"/>
      <c r="X100" s="50"/>
      <c r="Y100" s="51" t="s">
        <v>34</v>
      </c>
      <c r="Z100" s="51">
        <v>1</v>
      </c>
      <c r="AA100" s="52">
        <v>4.908738521234052</v>
      </c>
      <c r="AB100" s="52">
        <v>2.0371832715762603</v>
      </c>
      <c r="AC100" s="52">
        <v>10</v>
      </c>
      <c r="AD100" s="51">
        <v>0</v>
      </c>
      <c r="AE100" s="51"/>
      <c r="AF100" s="52">
        <v>17</v>
      </c>
      <c r="AG100" s="53">
        <v>140</v>
      </c>
      <c r="AH100" s="54">
        <v>140</v>
      </c>
      <c r="AI100" s="54"/>
      <c r="AJ100" s="53"/>
      <c r="AK100" s="53"/>
      <c r="AL100" s="53"/>
      <c r="AM100" s="53" t="s">
        <v>52</v>
      </c>
      <c r="AN100" s="55"/>
      <c r="AO100" s="56"/>
      <c r="AP100" s="56"/>
      <c r="AQ100" s="51" t="s">
        <v>43</v>
      </c>
      <c r="AR100" s="51" t="s">
        <v>54</v>
      </c>
      <c r="AS100" s="51" t="s">
        <v>54</v>
      </c>
      <c r="AT100" s="51" t="s">
        <v>54</v>
      </c>
      <c r="AU100" s="51"/>
      <c r="AV100" s="51"/>
      <c r="AW100" s="57" t="s">
        <v>63</v>
      </c>
      <c r="AX100" s="57" t="s">
        <v>359</v>
      </c>
      <c r="AY100" s="57"/>
      <c r="AZ100" s="57"/>
      <c r="BA100" s="57"/>
      <c r="BB100" s="58">
        <v>7.6212481320576175E-2</v>
      </c>
      <c r="BC100" s="58">
        <v>3.741071428571429E-2</v>
      </c>
      <c r="BD100" s="59"/>
      <c r="BE100" s="59"/>
      <c r="BF100" s="58"/>
      <c r="BG100" s="59">
        <v>0.43505617977528083</v>
      </c>
      <c r="BH100" s="61">
        <v>4.5897254064977057E-2</v>
      </c>
      <c r="BI100" s="61">
        <v>2.2529761904761903E-2</v>
      </c>
      <c r="BL100" s="61"/>
      <c r="BM100" s="59">
        <v>-4.55801104972373E-2</v>
      </c>
      <c r="BN100" s="58">
        <v>0.72265438731897169</v>
      </c>
      <c r="BO100" s="58">
        <v>0.35473214285714288</v>
      </c>
      <c r="BQ100" s="58"/>
      <c r="BR100" s="59">
        <v>-3.2663316582914548E-2</v>
      </c>
      <c r="BS100" s="58"/>
      <c r="BT100" s="58"/>
      <c r="BV100" s="58"/>
      <c r="BW100" s="59"/>
      <c r="BX100" s="58">
        <v>2.9405770437931134E-2</v>
      </c>
      <c r="BY100" s="58">
        <v>1.4434523809523809E-2</v>
      </c>
      <c r="BZ100" s="58"/>
      <c r="CA100" s="59">
        <v>-3.8543897216274055E-2</v>
      </c>
      <c r="CB100" s="58"/>
      <c r="CC100" s="58"/>
      <c r="CD100" s="58"/>
      <c r="CE100" s="58"/>
      <c r="CF100" s="59"/>
      <c r="CG100" s="62"/>
      <c r="CH100" s="62"/>
      <c r="CI100" s="62"/>
      <c r="CJ100" s="62"/>
      <c r="CK100" s="62"/>
      <c r="CL100" s="62"/>
      <c r="CM100" s="62"/>
      <c r="CN100" s="63"/>
      <c r="CO100" s="62"/>
      <c r="CP100" s="62" t="s">
        <v>36</v>
      </c>
      <c r="CQ100" s="64" t="s">
        <v>39</v>
      </c>
      <c r="CR100" s="65" t="s">
        <v>47</v>
      </c>
      <c r="CS100" s="64" t="s">
        <v>41</v>
      </c>
      <c r="CT100" s="64"/>
      <c r="CU100" s="64" t="s">
        <v>55</v>
      </c>
      <c r="CV100" s="64" t="s">
        <v>56</v>
      </c>
      <c r="CW100" s="64" t="s">
        <v>193</v>
      </c>
      <c r="CX100" s="64"/>
      <c r="CY100" s="66">
        <f>[1]Duration!EE99</f>
        <v>197</v>
      </c>
    </row>
    <row r="101" spans="1:103" hidden="1" x14ac:dyDescent="0.3">
      <c r="A101" s="44">
        <v>99</v>
      </c>
      <c r="B101" s="44" t="s">
        <v>1640</v>
      </c>
      <c r="C101" s="44" t="s">
        <v>49</v>
      </c>
      <c r="D101" s="44">
        <v>2006</v>
      </c>
      <c r="E101" s="45" t="s">
        <v>31</v>
      </c>
      <c r="F101" s="45" t="s">
        <v>61</v>
      </c>
      <c r="G101" s="45" t="s">
        <v>3</v>
      </c>
      <c r="H101" s="45" t="s">
        <v>483</v>
      </c>
      <c r="I101" s="45" t="s">
        <v>1999</v>
      </c>
      <c r="J101" s="68" t="s">
        <v>44</v>
      </c>
      <c r="K101" s="68" t="s">
        <v>53</v>
      </c>
      <c r="L101" s="68" t="s">
        <v>42</v>
      </c>
      <c r="M101" s="68" t="s">
        <v>42</v>
      </c>
      <c r="N101" s="68" t="s">
        <v>42</v>
      </c>
      <c r="O101" s="68" t="s">
        <v>39</v>
      </c>
      <c r="P101" s="47"/>
      <c r="Q101" s="47" t="s">
        <v>98</v>
      </c>
      <c r="R101" s="49"/>
      <c r="S101" s="49"/>
      <c r="T101" s="50"/>
      <c r="U101" s="50"/>
      <c r="V101" s="50"/>
      <c r="W101" s="50"/>
      <c r="X101" s="50"/>
      <c r="Y101" s="51" t="s">
        <v>34</v>
      </c>
      <c r="Z101" s="51">
        <v>1</v>
      </c>
      <c r="AA101" s="52">
        <v>4.908738521234052</v>
      </c>
      <c r="AB101" s="52">
        <v>2.0371832715762603</v>
      </c>
      <c r="AC101" s="52">
        <v>10</v>
      </c>
      <c r="AD101" s="51">
        <v>0</v>
      </c>
      <c r="AE101" s="51"/>
      <c r="AF101" s="52">
        <v>17</v>
      </c>
      <c r="AG101" s="53">
        <v>140</v>
      </c>
      <c r="AH101" s="54">
        <v>140</v>
      </c>
      <c r="AI101" s="54"/>
      <c r="AJ101" s="53"/>
      <c r="AK101" s="53"/>
      <c r="AL101" s="53"/>
      <c r="AM101" s="53" t="s">
        <v>52</v>
      </c>
      <c r="AN101" s="55"/>
      <c r="AO101" s="56"/>
      <c r="AP101" s="56"/>
      <c r="AQ101" s="51" t="s">
        <v>43</v>
      </c>
      <c r="AR101" s="51" t="s">
        <v>54</v>
      </c>
      <c r="AS101" s="51" t="s">
        <v>54</v>
      </c>
      <c r="AT101" s="51" t="s">
        <v>54</v>
      </c>
      <c r="AU101" s="51"/>
      <c r="AV101" s="51"/>
      <c r="AW101" s="57" t="s">
        <v>1999</v>
      </c>
      <c r="AX101" s="57" t="s">
        <v>2021</v>
      </c>
      <c r="AY101" s="57"/>
      <c r="AZ101" s="57"/>
      <c r="BA101" s="57"/>
      <c r="BB101" s="58">
        <v>4.7352384973245808E-2</v>
      </c>
      <c r="BC101" s="58">
        <v>2.3244047619047619E-2</v>
      </c>
      <c r="BD101" s="59"/>
      <c r="BE101" s="59"/>
      <c r="BF101" s="58"/>
      <c r="BG101" s="59">
        <v>0.64898876404494377</v>
      </c>
      <c r="BH101" s="61">
        <v>3.7227099069875702E-2</v>
      </c>
      <c r="BI101" s="61">
        <v>1.8273809523809522E-2</v>
      </c>
      <c r="BL101" s="61"/>
      <c r="BM101" s="59">
        <v>0.15193370165745881</v>
      </c>
      <c r="BN101" s="58">
        <v>0.61927946237737863</v>
      </c>
      <c r="BO101" s="58">
        <v>0.30398809523809522</v>
      </c>
      <c r="BQ101" s="58"/>
      <c r="BR101" s="59">
        <v>0.11505804886501486</v>
      </c>
      <c r="BS101" s="58"/>
      <c r="BT101" s="58"/>
      <c r="BV101" s="58"/>
      <c r="BW101" s="59"/>
      <c r="BX101" s="58">
        <v>2.4555334077035283E-2</v>
      </c>
      <c r="BY101" s="58">
        <v>1.2053571428571429E-2</v>
      </c>
      <c r="BZ101" s="58"/>
      <c r="CA101" s="59">
        <v>0.1327623126338329</v>
      </c>
      <c r="CB101" s="58"/>
      <c r="CC101" s="58"/>
      <c r="CD101" s="58"/>
      <c r="CE101" s="58"/>
      <c r="CF101" s="59"/>
      <c r="CG101" s="62"/>
      <c r="CH101" s="62"/>
      <c r="CI101" s="62"/>
      <c r="CJ101" s="62"/>
      <c r="CK101" s="62"/>
      <c r="CL101" s="62"/>
      <c r="CM101" s="62"/>
      <c r="CN101" s="63"/>
      <c r="CO101" s="62"/>
      <c r="CP101" s="62" t="s">
        <v>36</v>
      </c>
      <c r="CQ101" s="64" t="s">
        <v>39</v>
      </c>
      <c r="CR101" s="65" t="s">
        <v>47</v>
      </c>
      <c r="CS101" s="64" t="s">
        <v>41</v>
      </c>
      <c r="CT101" s="64"/>
      <c r="CU101" s="64" t="s">
        <v>55</v>
      </c>
      <c r="CV101" s="64" t="s">
        <v>56</v>
      </c>
      <c r="CW101" s="64" t="s">
        <v>193</v>
      </c>
      <c r="CX101" s="64"/>
      <c r="CY101" s="66">
        <f>[1]Duration!EE100</f>
        <v>197</v>
      </c>
    </row>
    <row r="102" spans="1:103" hidden="1" x14ac:dyDescent="0.3">
      <c r="A102" s="44">
        <v>100</v>
      </c>
      <c r="B102" s="44" t="s">
        <v>1641</v>
      </c>
      <c r="C102" s="44" t="s">
        <v>194</v>
      </c>
      <c r="D102" s="44">
        <v>2008</v>
      </c>
      <c r="E102" s="45" t="s">
        <v>66</v>
      </c>
      <c r="F102" s="45" t="s">
        <v>59</v>
      </c>
      <c r="G102" s="45" t="s">
        <v>1804</v>
      </c>
      <c r="H102" s="45" t="s">
        <v>78</v>
      </c>
      <c r="I102" s="45" t="s">
        <v>38</v>
      </c>
      <c r="J102" s="68" t="s">
        <v>44</v>
      </c>
      <c r="K102" s="68" t="s">
        <v>100</v>
      </c>
      <c r="L102" s="68" t="s">
        <v>39</v>
      </c>
      <c r="M102" s="68" t="s">
        <v>42</v>
      </c>
      <c r="N102" s="68" t="s">
        <v>42</v>
      </c>
      <c r="O102" s="68" t="s">
        <v>42</v>
      </c>
      <c r="P102" s="47"/>
      <c r="Q102" s="47" t="s">
        <v>1537</v>
      </c>
      <c r="R102" s="49"/>
      <c r="S102" s="49"/>
      <c r="T102" s="50"/>
      <c r="U102" s="50"/>
      <c r="V102" s="50"/>
      <c r="W102" s="50"/>
      <c r="X102" s="50"/>
      <c r="Y102" s="51" t="s">
        <v>1353</v>
      </c>
      <c r="Z102" s="51">
        <v>1</v>
      </c>
      <c r="AA102" s="69">
        <v>900</v>
      </c>
      <c r="AB102" s="52">
        <v>5</v>
      </c>
      <c r="AC102" s="69">
        <v>4500</v>
      </c>
      <c r="AD102" s="51">
        <v>0</v>
      </c>
      <c r="AE102" s="51"/>
      <c r="AF102" s="51"/>
      <c r="AG102" s="53" t="s">
        <v>196</v>
      </c>
      <c r="AH102" s="54">
        <v>365</v>
      </c>
      <c r="AI102" s="54"/>
      <c r="AJ102" s="53" t="s">
        <v>197</v>
      </c>
      <c r="AK102" s="53">
        <v>12</v>
      </c>
      <c r="AL102" s="53"/>
      <c r="AM102" s="53" t="s">
        <v>145</v>
      </c>
      <c r="AN102" s="55"/>
      <c r="AO102" s="56"/>
      <c r="AP102" s="56"/>
      <c r="AQ102" s="51" t="s">
        <v>43</v>
      </c>
      <c r="AR102" s="51"/>
      <c r="AS102" s="51" t="s">
        <v>199</v>
      </c>
      <c r="AT102" s="51" t="s">
        <v>199</v>
      </c>
      <c r="AU102" s="51" t="s">
        <v>199</v>
      </c>
      <c r="AV102" s="51" t="s">
        <v>199</v>
      </c>
      <c r="AW102" s="57" t="s">
        <v>38</v>
      </c>
      <c r="AX102" s="57" t="s">
        <v>36</v>
      </c>
      <c r="AY102" s="57"/>
      <c r="AZ102" s="57"/>
      <c r="BA102" s="57"/>
      <c r="BB102" s="58"/>
      <c r="BC102" s="58"/>
      <c r="BD102" s="59"/>
      <c r="BE102" s="59"/>
      <c r="BF102" s="58"/>
      <c r="BG102" s="59"/>
      <c r="BH102" s="61"/>
      <c r="BI102" s="61"/>
      <c r="BL102" s="61"/>
      <c r="BM102" s="59"/>
      <c r="BN102" s="58">
        <v>17.526366666666668</v>
      </c>
      <c r="BO102" s="58">
        <v>3.5052733333333337</v>
      </c>
      <c r="BQ102" s="58"/>
      <c r="BR102" s="59"/>
      <c r="BS102" s="58"/>
      <c r="BT102" s="58"/>
      <c r="BV102" s="58"/>
      <c r="BW102" s="59"/>
      <c r="BX102" s="58"/>
      <c r="BY102" s="58"/>
      <c r="BZ102" s="58"/>
      <c r="CA102" s="59"/>
      <c r="CB102" s="58"/>
      <c r="CC102" s="58"/>
      <c r="CD102" s="58"/>
      <c r="CE102" s="58"/>
      <c r="CF102" s="59"/>
      <c r="CG102" s="62" t="s">
        <v>198</v>
      </c>
      <c r="CH102" s="62"/>
      <c r="CI102" s="62"/>
      <c r="CJ102" s="62"/>
      <c r="CK102" s="62"/>
      <c r="CL102" s="62" t="s">
        <v>195</v>
      </c>
      <c r="CM102" s="62" t="s">
        <v>195</v>
      </c>
      <c r="CN102" s="63"/>
      <c r="CO102" s="62" t="s">
        <v>36</v>
      </c>
      <c r="CP102" s="62" t="s">
        <v>36</v>
      </c>
      <c r="CQ102" s="64" t="s">
        <v>39</v>
      </c>
      <c r="CR102" s="65" t="s">
        <v>47</v>
      </c>
      <c r="CS102" s="64" t="s">
        <v>1344</v>
      </c>
      <c r="CT102" s="64"/>
      <c r="CU102" s="64" t="s">
        <v>200</v>
      </c>
      <c r="CV102" s="64" t="s">
        <v>86</v>
      </c>
      <c r="CW102" s="64"/>
      <c r="CX102" s="64" t="s">
        <v>73</v>
      </c>
      <c r="CY102" s="66">
        <f>[1]Duration!EE101</f>
        <v>197</v>
      </c>
    </row>
    <row r="103" spans="1:103" hidden="1" x14ac:dyDescent="0.3">
      <c r="A103" s="44">
        <v>101</v>
      </c>
      <c r="B103" s="44" t="s">
        <v>1641</v>
      </c>
      <c r="C103" s="44" t="s">
        <v>194</v>
      </c>
      <c r="D103" s="44">
        <v>2008</v>
      </c>
      <c r="E103" s="45" t="s">
        <v>31</v>
      </c>
      <c r="F103" s="45" t="s">
        <v>1537</v>
      </c>
      <c r="G103" s="45" t="s">
        <v>1804</v>
      </c>
      <c r="H103" s="45" t="s">
        <v>78</v>
      </c>
      <c r="I103" s="45" t="s">
        <v>38</v>
      </c>
      <c r="J103" s="68" t="s">
        <v>44</v>
      </c>
      <c r="K103" s="68" t="s">
        <v>100</v>
      </c>
      <c r="L103" s="68" t="s">
        <v>39</v>
      </c>
      <c r="M103" s="68" t="s">
        <v>42</v>
      </c>
      <c r="N103" s="68" t="s">
        <v>42</v>
      </c>
      <c r="O103" s="68" t="s">
        <v>42</v>
      </c>
      <c r="P103" s="47"/>
      <c r="Q103" s="47" t="s">
        <v>1537</v>
      </c>
      <c r="R103" s="49"/>
      <c r="S103" s="49"/>
      <c r="T103" s="50"/>
      <c r="U103" s="50"/>
      <c r="V103" s="50"/>
      <c r="W103" s="50"/>
      <c r="X103" s="50"/>
      <c r="Y103" s="51" t="s">
        <v>1353</v>
      </c>
      <c r="Z103" s="51">
        <v>1</v>
      </c>
      <c r="AA103" s="69">
        <v>1700</v>
      </c>
      <c r="AB103" s="52">
        <v>4</v>
      </c>
      <c r="AC103" s="69">
        <v>4600</v>
      </c>
      <c r="AD103" s="51">
        <v>0</v>
      </c>
      <c r="AE103" s="51"/>
      <c r="AF103" s="51"/>
      <c r="AG103" s="53" t="s">
        <v>196</v>
      </c>
      <c r="AH103" s="54">
        <v>365</v>
      </c>
      <c r="AI103" s="54"/>
      <c r="AJ103" s="53" t="s">
        <v>197</v>
      </c>
      <c r="AK103" s="53">
        <v>12</v>
      </c>
      <c r="AL103" s="53"/>
      <c r="AM103" s="53" t="s">
        <v>145</v>
      </c>
      <c r="AN103" s="55"/>
      <c r="AO103" s="56"/>
      <c r="AP103" s="56"/>
      <c r="AQ103" s="51" t="s">
        <v>43</v>
      </c>
      <c r="AR103" s="51"/>
      <c r="AS103" s="51" t="s">
        <v>199</v>
      </c>
      <c r="AT103" s="51" t="s">
        <v>199</v>
      </c>
      <c r="AU103" s="51" t="s">
        <v>199</v>
      </c>
      <c r="AV103" s="51" t="s">
        <v>199</v>
      </c>
      <c r="AW103" s="57" t="s">
        <v>38</v>
      </c>
      <c r="AX103" s="57" t="s">
        <v>36</v>
      </c>
      <c r="AY103" s="57"/>
      <c r="AZ103" s="57"/>
      <c r="BA103" s="57"/>
      <c r="BB103" s="58"/>
      <c r="BC103" s="58"/>
      <c r="BD103" s="59"/>
      <c r="BE103" s="59"/>
      <c r="BF103" s="58"/>
      <c r="BG103" s="59"/>
      <c r="BH103" s="61"/>
      <c r="BI103" s="61"/>
      <c r="BL103" s="61"/>
      <c r="BM103" s="59"/>
      <c r="BN103" s="58">
        <v>0.73497666666666672</v>
      </c>
      <c r="BO103" s="58">
        <v>0.2716218115942029</v>
      </c>
      <c r="BQ103" s="58"/>
      <c r="BR103" s="59"/>
      <c r="BS103" s="58"/>
      <c r="BT103" s="58"/>
      <c r="BV103" s="58"/>
      <c r="BW103" s="59"/>
      <c r="BX103" s="58"/>
      <c r="BY103" s="58"/>
      <c r="BZ103" s="58"/>
      <c r="CA103" s="59"/>
      <c r="CB103" s="58"/>
      <c r="CC103" s="58"/>
      <c r="CD103" s="58"/>
      <c r="CE103" s="58"/>
      <c r="CF103" s="59"/>
      <c r="CG103" s="62" t="s">
        <v>198</v>
      </c>
      <c r="CH103" s="62"/>
      <c r="CI103" s="62"/>
      <c r="CJ103" s="62"/>
      <c r="CK103" s="62"/>
      <c r="CL103" s="62" t="s">
        <v>195</v>
      </c>
      <c r="CM103" s="62" t="s">
        <v>195</v>
      </c>
      <c r="CN103" s="63"/>
      <c r="CO103" s="62" t="s">
        <v>36</v>
      </c>
      <c r="CP103" s="62" t="s">
        <v>36</v>
      </c>
      <c r="CQ103" s="64" t="s">
        <v>39</v>
      </c>
      <c r="CR103" s="65" t="s">
        <v>47</v>
      </c>
      <c r="CS103" s="64" t="s">
        <v>1344</v>
      </c>
      <c r="CT103" s="64"/>
      <c r="CU103" s="64" t="s">
        <v>200</v>
      </c>
      <c r="CV103" s="64" t="s">
        <v>86</v>
      </c>
      <c r="CW103" s="64"/>
      <c r="CX103" s="64" t="s">
        <v>88</v>
      </c>
      <c r="CY103" s="66">
        <f>[1]Duration!EE102</f>
        <v>197</v>
      </c>
    </row>
    <row r="104" spans="1:103" hidden="1" x14ac:dyDescent="0.3">
      <c r="A104" s="43">
        <v>102</v>
      </c>
      <c r="B104" s="44" t="s">
        <v>1642</v>
      </c>
      <c r="C104" s="44" t="s">
        <v>30</v>
      </c>
      <c r="D104" s="44">
        <v>2015</v>
      </c>
      <c r="E104" s="45" t="s">
        <v>66</v>
      </c>
      <c r="F104" s="45" t="s">
        <v>1537</v>
      </c>
      <c r="G104" s="45" t="s">
        <v>4</v>
      </c>
      <c r="H104" s="45" t="s">
        <v>483</v>
      </c>
      <c r="I104" s="45" t="s">
        <v>38</v>
      </c>
      <c r="J104" s="68" t="s">
        <v>44</v>
      </c>
      <c r="K104" s="68" t="s">
        <v>53</v>
      </c>
      <c r="L104" s="68" t="s">
        <v>42</v>
      </c>
      <c r="M104" s="68" t="s">
        <v>42</v>
      </c>
      <c r="N104" s="68" t="s">
        <v>42</v>
      </c>
      <c r="O104" s="68" t="s">
        <v>42</v>
      </c>
      <c r="P104" s="47" t="s">
        <v>830</v>
      </c>
      <c r="Q104" s="47" t="s">
        <v>1537</v>
      </c>
      <c r="R104" s="49">
        <v>78.2</v>
      </c>
      <c r="S104" s="49"/>
      <c r="T104" s="50">
        <v>7.9260000000000002</v>
      </c>
      <c r="U104" s="50">
        <v>5.5380000000000003</v>
      </c>
      <c r="V104" s="50"/>
      <c r="W104" s="50"/>
      <c r="X104" s="50">
        <v>7</v>
      </c>
      <c r="Y104" s="51" t="s">
        <v>34</v>
      </c>
      <c r="Z104" s="51">
        <v>4</v>
      </c>
      <c r="AA104" s="52">
        <v>0.114</v>
      </c>
      <c r="AB104" s="52">
        <v>0.78500000000000003</v>
      </c>
      <c r="AC104" s="80">
        <v>0.10374000000000001</v>
      </c>
      <c r="AD104" s="51">
        <v>0</v>
      </c>
      <c r="AE104" s="51" t="s">
        <v>201</v>
      </c>
      <c r="AF104" s="51"/>
      <c r="AG104" s="53">
        <v>43</v>
      </c>
      <c r="AH104" s="54"/>
      <c r="AI104" s="54">
        <v>258</v>
      </c>
      <c r="AJ104" s="53" t="s">
        <v>2049</v>
      </c>
      <c r="AK104" s="53" t="s">
        <v>172</v>
      </c>
      <c r="AL104" s="53">
        <v>0.16666666666666666</v>
      </c>
      <c r="AM104" s="53" t="s">
        <v>52</v>
      </c>
      <c r="AN104" s="55">
        <v>20.5</v>
      </c>
      <c r="AO104" s="56"/>
      <c r="AP104" s="56"/>
      <c r="AQ104" s="51" t="s">
        <v>43</v>
      </c>
      <c r="AR104" s="51" t="s">
        <v>202</v>
      </c>
      <c r="AS104" s="51"/>
      <c r="AT104" s="51"/>
      <c r="AU104" s="51"/>
      <c r="AV104" s="51"/>
      <c r="AW104" s="57" t="s">
        <v>38</v>
      </c>
      <c r="AX104" s="57" t="s">
        <v>36</v>
      </c>
      <c r="AY104" s="57"/>
      <c r="AZ104" s="57"/>
      <c r="BA104" s="57"/>
      <c r="BB104" s="58">
        <v>0.28223999999999999</v>
      </c>
      <c r="BC104" s="58"/>
      <c r="BD104" s="59"/>
      <c r="BE104" s="59"/>
      <c r="BF104" s="58"/>
      <c r="BG104" s="59"/>
      <c r="BH104" s="61"/>
      <c r="BI104" s="61"/>
      <c r="BL104" s="61"/>
      <c r="BM104" s="59"/>
      <c r="BN104" s="58"/>
      <c r="BO104" s="58"/>
      <c r="BQ104" s="58"/>
      <c r="BR104" s="59"/>
      <c r="BS104" s="58">
        <v>9.4103999999999992</v>
      </c>
      <c r="BT104" s="58"/>
      <c r="BV104" s="58"/>
      <c r="BW104" s="59"/>
      <c r="BX104" s="58"/>
      <c r="BY104" s="58"/>
      <c r="BZ104" s="58"/>
      <c r="CA104" s="59"/>
      <c r="CB104" s="58">
        <v>3.4559999999999994E-3</v>
      </c>
      <c r="CC104" s="58"/>
      <c r="CD104" s="58"/>
      <c r="CE104" s="58"/>
      <c r="CF104" s="59"/>
      <c r="CG104" s="62"/>
      <c r="CH104" s="62"/>
      <c r="CI104" s="62"/>
      <c r="CJ104" s="62"/>
      <c r="CK104" s="62"/>
      <c r="CL104" s="62"/>
      <c r="CM104" s="62" t="s">
        <v>1303</v>
      </c>
      <c r="CN104" s="63" t="s">
        <v>105</v>
      </c>
      <c r="CO104" s="62"/>
      <c r="CP104" s="62" t="s">
        <v>36</v>
      </c>
      <c r="CQ104" s="64" t="s">
        <v>39</v>
      </c>
      <c r="CR104" s="65" t="s">
        <v>47</v>
      </c>
      <c r="CS104" s="64" t="s">
        <v>1344</v>
      </c>
      <c r="CT104" s="64"/>
      <c r="CU104" s="64"/>
      <c r="CV104" s="64" t="s">
        <v>203</v>
      </c>
      <c r="CW104" s="64"/>
      <c r="CX104" s="64"/>
      <c r="CY104" s="66">
        <f>[1]Duration!EE103</f>
        <v>10.75</v>
      </c>
    </row>
    <row r="105" spans="1:103" hidden="1" x14ac:dyDescent="0.3">
      <c r="A105" s="43">
        <v>103</v>
      </c>
      <c r="B105" s="44" t="s">
        <v>1642</v>
      </c>
      <c r="C105" s="44" t="s">
        <v>30</v>
      </c>
      <c r="D105" s="44">
        <v>2015</v>
      </c>
      <c r="E105" s="45" t="s">
        <v>66</v>
      </c>
      <c r="F105" s="45" t="s">
        <v>1537</v>
      </c>
      <c r="G105" s="45" t="s">
        <v>4</v>
      </c>
      <c r="H105" s="45" t="s">
        <v>483</v>
      </c>
      <c r="I105" s="45" t="s">
        <v>38</v>
      </c>
      <c r="J105" s="68" t="s">
        <v>44</v>
      </c>
      <c r="K105" s="68" t="s">
        <v>53</v>
      </c>
      <c r="L105" s="68" t="s">
        <v>42</v>
      </c>
      <c r="M105" s="68" t="s">
        <v>42</v>
      </c>
      <c r="N105" s="68" t="s">
        <v>42</v>
      </c>
      <c r="O105" s="68" t="s">
        <v>42</v>
      </c>
      <c r="P105" s="47" t="s">
        <v>830</v>
      </c>
      <c r="Q105" s="47" t="s">
        <v>1537</v>
      </c>
      <c r="R105" s="49">
        <v>88.800000000000011</v>
      </c>
      <c r="S105" s="49"/>
      <c r="T105" s="50">
        <v>8.4649999999999999</v>
      </c>
      <c r="U105" s="50">
        <v>6.3739999999999997</v>
      </c>
      <c r="V105" s="50"/>
      <c r="W105" s="50"/>
      <c r="X105" s="50">
        <v>7.36</v>
      </c>
      <c r="Y105" s="51" t="s">
        <v>34</v>
      </c>
      <c r="Z105" s="51">
        <v>4</v>
      </c>
      <c r="AA105" s="52">
        <v>0.114</v>
      </c>
      <c r="AB105" s="52">
        <v>0.78500000000000003</v>
      </c>
      <c r="AC105" s="80">
        <v>0.10374000000000001</v>
      </c>
      <c r="AD105" s="51">
        <v>0</v>
      </c>
      <c r="AE105" s="51" t="s">
        <v>201</v>
      </c>
      <c r="AF105" s="51"/>
      <c r="AG105" s="53">
        <v>43</v>
      </c>
      <c r="AH105" s="54"/>
      <c r="AI105" s="54">
        <v>258</v>
      </c>
      <c r="AJ105" s="53" t="s">
        <v>2049</v>
      </c>
      <c r="AK105" s="53" t="s">
        <v>172</v>
      </c>
      <c r="AL105" s="53">
        <v>0.16666666666666666</v>
      </c>
      <c r="AM105" s="53" t="s">
        <v>52</v>
      </c>
      <c r="AN105" s="55">
        <v>20.5</v>
      </c>
      <c r="AO105" s="56"/>
      <c r="AP105" s="56"/>
      <c r="AQ105" s="51" t="s">
        <v>43</v>
      </c>
      <c r="AR105" s="51" t="s">
        <v>202</v>
      </c>
      <c r="AS105" s="51"/>
      <c r="AT105" s="51"/>
      <c r="AU105" s="51"/>
      <c r="AV105" s="51"/>
      <c r="AW105" s="57" t="s">
        <v>38</v>
      </c>
      <c r="AX105" s="57" t="s">
        <v>36</v>
      </c>
      <c r="AY105" s="57"/>
      <c r="AZ105" s="57"/>
      <c r="BA105" s="57"/>
      <c r="BB105" s="58">
        <v>0.34272000000000002</v>
      </c>
      <c r="BC105" s="58"/>
      <c r="BD105" s="59"/>
      <c r="BE105" s="59"/>
      <c r="BF105" s="58"/>
      <c r="BG105" s="59"/>
      <c r="BH105" s="61"/>
      <c r="BI105" s="61"/>
      <c r="BL105" s="61"/>
      <c r="BM105" s="59"/>
      <c r="BN105" s="58"/>
      <c r="BO105" s="58"/>
      <c r="BQ105" s="58"/>
      <c r="BR105" s="59"/>
      <c r="BS105" s="58">
        <v>8.8740000000000006</v>
      </c>
      <c r="BT105" s="58"/>
      <c r="BV105" s="58"/>
      <c r="BW105" s="59"/>
      <c r="BX105" s="58"/>
      <c r="BY105" s="58"/>
      <c r="BZ105" s="58"/>
      <c r="CA105" s="59"/>
      <c r="CB105" s="58">
        <v>4.0679999999999996E-3</v>
      </c>
      <c r="CC105" s="58"/>
      <c r="CD105" s="58"/>
      <c r="CE105" s="58"/>
      <c r="CF105" s="59"/>
      <c r="CG105" s="62"/>
      <c r="CH105" s="62"/>
      <c r="CI105" s="62"/>
      <c r="CJ105" s="62"/>
      <c r="CK105" s="62"/>
      <c r="CL105" s="62"/>
      <c r="CM105" s="62" t="s">
        <v>1303</v>
      </c>
      <c r="CN105" s="63" t="s">
        <v>105</v>
      </c>
      <c r="CO105" s="62"/>
      <c r="CP105" s="62" t="s">
        <v>36</v>
      </c>
      <c r="CQ105" s="64" t="s">
        <v>39</v>
      </c>
      <c r="CR105" s="65" t="s">
        <v>47</v>
      </c>
      <c r="CS105" s="64" t="s">
        <v>1344</v>
      </c>
      <c r="CT105" s="64"/>
      <c r="CU105" s="64"/>
      <c r="CV105" s="64" t="s">
        <v>203</v>
      </c>
      <c r="CW105" s="64"/>
      <c r="CX105" s="64"/>
      <c r="CY105" s="66">
        <f>[1]Duration!EE104</f>
        <v>10.75</v>
      </c>
    </row>
    <row r="106" spans="1:103" hidden="1" x14ac:dyDescent="0.3">
      <c r="A106" s="43">
        <v>104</v>
      </c>
      <c r="B106" s="44" t="s">
        <v>1642</v>
      </c>
      <c r="C106" s="44" t="s">
        <v>30</v>
      </c>
      <c r="D106" s="44">
        <v>2015</v>
      </c>
      <c r="E106" s="45" t="s">
        <v>31</v>
      </c>
      <c r="F106" s="45" t="s">
        <v>1537</v>
      </c>
      <c r="G106" s="45" t="s">
        <v>4</v>
      </c>
      <c r="H106" s="45" t="s">
        <v>483</v>
      </c>
      <c r="I106" s="45" t="s">
        <v>38</v>
      </c>
      <c r="J106" s="68" t="s">
        <v>44</v>
      </c>
      <c r="K106" s="68" t="s">
        <v>53</v>
      </c>
      <c r="L106" s="68" t="s">
        <v>42</v>
      </c>
      <c r="M106" s="68" t="s">
        <v>42</v>
      </c>
      <c r="N106" s="68" t="s">
        <v>42</v>
      </c>
      <c r="O106" s="68" t="s">
        <v>42</v>
      </c>
      <c r="P106" s="47" t="s">
        <v>831</v>
      </c>
      <c r="Q106" s="47" t="s">
        <v>1537</v>
      </c>
      <c r="R106" s="49">
        <v>10.199999999999999</v>
      </c>
      <c r="S106" s="49"/>
      <c r="T106" s="50">
        <v>0.63900000000000001</v>
      </c>
      <c r="U106" s="50">
        <v>0.318</v>
      </c>
      <c r="V106" s="50"/>
      <c r="W106" s="50"/>
      <c r="X106" s="50">
        <v>7.96</v>
      </c>
      <c r="Y106" s="51" t="s">
        <v>34</v>
      </c>
      <c r="Z106" s="51">
        <v>2</v>
      </c>
      <c r="AA106" s="52">
        <v>0.114</v>
      </c>
      <c r="AB106" s="52">
        <v>0.78500000000000003</v>
      </c>
      <c r="AC106" s="80">
        <v>0.10374000000000001</v>
      </c>
      <c r="AD106" s="51">
        <v>0</v>
      </c>
      <c r="AE106" s="51" t="s">
        <v>201</v>
      </c>
      <c r="AF106" s="51"/>
      <c r="AG106" s="53">
        <v>38</v>
      </c>
      <c r="AH106" s="54"/>
      <c r="AI106" s="54">
        <v>228</v>
      </c>
      <c r="AJ106" s="53" t="s">
        <v>2049</v>
      </c>
      <c r="AK106" s="53" t="s">
        <v>172</v>
      </c>
      <c r="AL106" s="53">
        <v>0.16666666666666666</v>
      </c>
      <c r="AM106" s="53" t="s">
        <v>52</v>
      </c>
      <c r="AN106" s="55">
        <v>20.5</v>
      </c>
      <c r="AO106" s="56"/>
      <c r="AP106" s="56"/>
      <c r="AQ106" s="51" t="s">
        <v>43</v>
      </c>
      <c r="AR106" s="51" t="s">
        <v>202</v>
      </c>
      <c r="AS106" s="51"/>
      <c r="AT106" s="51"/>
      <c r="AU106" s="51"/>
      <c r="AV106" s="51"/>
      <c r="AW106" s="57" t="s">
        <v>38</v>
      </c>
      <c r="AX106" s="57" t="s">
        <v>36</v>
      </c>
      <c r="AY106" s="57"/>
      <c r="AZ106" s="57"/>
      <c r="BA106" s="57"/>
      <c r="BB106" s="58">
        <v>3.3840000000000002E-2</v>
      </c>
      <c r="BC106" s="58"/>
      <c r="BD106" s="59"/>
      <c r="BE106" s="59"/>
      <c r="BF106" s="58"/>
      <c r="BG106" s="59"/>
      <c r="BH106" s="61"/>
      <c r="BI106" s="61"/>
      <c r="BL106" s="61"/>
      <c r="BM106" s="59"/>
      <c r="BN106" s="58"/>
      <c r="BO106" s="58"/>
      <c r="BQ106" s="58"/>
      <c r="BR106" s="59"/>
      <c r="BS106" s="58">
        <v>1.0584</v>
      </c>
      <c r="BT106" s="58"/>
      <c r="BV106" s="58"/>
      <c r="BW106" s="59"/>
      <c r="BX106" s="58"/>
      <c r="BY106" s="58"/>
      <c r="BZ106" s="58"/>
      <c r="CA106" s="59"/>
      <c r="CB106" s="58">
        <v>1.8000000000000001E-4</v>
      </c>
      <c r="CC106" s="58"/>
      <c r="CD106" s="58"/>
      <c r="CE106" s="58"/>
      <c r="CF106" s="59"/>
      <c r="CG106" s="62"/>
      <c r="CH106" s="62"/>
      <c r="CI106" s="62"/>
      <c r="CJ106" s="62"/>
      <c r="CK106" s="62"/>
      <c r="CL106" s="62"/>
      <c r="CM106" s="62" t="s">
        <v>1303</v>
      </c>
      <c r="CN106" s="63" t="s">
        <v>105</v>
      </c>
      <c r="CO106" s="62"/>
      <c r="CP106" s="62" t="s">
        <v>36</v>
      </c>
      <c r="CQ106" s="64" t="s">
        <v>39</v>
      </c>
      <c r="CR106" s="65" t="s">
        <v>47</v>
      </c>
      <c r="CS106" s="64" t="s">
        <v>1344</v>
      </c>
      <c r="CT106" s="64"/>
      <c r="CU106" s="64"/>
      <c r="CV106" s="64" t="s">
        <v>203</v>
      </c>
      <c r="CW106" s="64"/>
      <c r="CX106" s="64"/>
      <c r="CY106" s="66">
        <f>[1]Duration!EE105</f>
        <v>9.5</v>
      </c>
    </row>
    <row r="107" spans="1:103" hidden="1" x14ac:dyDescent="0.3">
      <c r="A107" s="43">
        <v>105</v>
      </c>
      <c r="B107" s="44" t="s">
        <v>1642</v>
      </c>
      <c r="C107" s="44" t="s">
        <v>30</v>
      </c>
      <c r="D107" s="44">
        <v>2015</v>
      </c>
      <c r="E107" s="45" t="s">
        <v>31</v>
      </c>
      <c r="F107" s="45" t="s">
        <v>1537</v>
      </c>
      <c r="G107" s="45" t="s">
        <v>4</v>
      </c>
      <c r="H107" s="45" t="s">
        <v>483</v>
      </c>
      <c r="I107" s="45" t="s">
        <v>38</v>
      </c>
      <c r="J107" s="68" t="s">
        <v>44</v>
      </c>
      <c r="K107" s="68" t="s">
        <v>53</v>
      </c>
      <c r="L107" s="68" t="s">
        <v>42</v>
      </c>
      <c r="M107" s="68" t="s">
        <v>42</v>
      </c>
      <c r="N107" s="68" t="s">
        <v>42</v>
      </c>
      <c r="O107" s="68" t="s">
        <v>42</v>
      </c>
      <c r="P107" s="47" t="s">
        <v>831</v>
      </c>
      <c r="Q107" s="47" t="s">
        <v>1537</v>
      </c>
      <c r="R107" s="49">
        <v>18.600000000000001</v>
      </c>
      <c r="S107" s="49"/>
      <c r="T107" s="50">
        <v>1.3260000000000001</v>
      </c>
      <c r="U107" s="50">
        <v>0.377</v>
      </c>
      <c r="V107" s="50"/>
      <c r="W107" s="50"/>
      <c r="X107" s="50">
        <v>5.98</v>
      </c>
      <c r="Y107" s="51" t="s">
        <v>34</v>
      </c>
      <c r="Z107" s="51">
        <v>2</v>
      </c>
      <c r="AA107" s="52">
        <v>0.114</v>
      </c>
      <c r="AB107" s="52">
        <v>0.78500000000000003</v>
      </c>
      <c r="AC107" s="80">
        <v>0.10374000000000001</v>
      </c>
      <c r="AD107" s="51">
        <v>0</v>
      </c>
      <c r="AE107" s="51" t="s">
        <v>201</v>
      </c>
      <c r="AF107" s="51"/>
      <c r="AG107" s="53">
        <v>38</v>
      </c>
      <c r="AH107" s="54"/>
      <c r="AI107" s="54">
        <v>228</v>
      </c>
      <c r="AJ107" s="53" t="s">
        <v>2049</v>
      </c>
      <c r="AK107" s="53" t="s">
        <v>172</v>
      </c>
      <c r="AL107" s="53">
        <v>0.16666666666666666</v>
      </c>
      <c r="AM107" s="53" t="s">
        <v>52</v>
      </c>
      <c r="AN107" s="55">
        <v>20.5</v>
      </c>
      <c r="AO107" s="56"/>
      <c r="AP107" s="56"/>
      <c r="AQ107" s="51" t="s">
        <v>43</v>
      </c>
      <c r="AR107" s="51" t="s">
        <v>202</v>
      </c>
      <c r="AS107" s="51"/>
      <c r="AT107" s="51"/>
      <c r="AU107" s="51"/>
      <c r="AV107" s="51"/>
      <c r="AW107" s="57" t="s">
        <v>38</v>
      </c>
      <c r="AX107" s="57" t="s">
        <v>36</v>
      </c>
      <c r="AY107" s="57"/>
      <c r="AZ107" s="57"/>
      <c r="BA107" s="57"/>
      <c r="BB107" s="58">
        <v>1.6199999999999999E-2</v>
      </c>
      <c r="BC107" s="58"/>
      <c r="BD107" s="59"/>
      <c r="BE107" s="59"/>
      <c r="BF107" s="58"/>
      <c r="BG107" s="59"/>
      <c r="BH107" s="61"/>
      <c r="BI107" s="61"/>
      <c r="BL107" s="61"/>
      <c r="BM107" s="59"/>
      <c r="BN107" s="58"/>
      <c r="BO107" s="58"/>
      <c r="BQ107" s="58"/>
      <c r="BR107" s="59"/>
      <c r="BS107" s="58">
        <v>4.4531999999999998</v>
      </c>
      <c r="BT107" s="58"/>
      <c r="BV107" s="58"/>
      <c r="BW107" s="59"/>
      <c r="BX107" s="58"/>
      <c r="BY107" s="58"/>
      <c r="BZ107" s="58"/>
      <c r="CA107" s="59"/>
      <c r="CB107" s="58">
        <v>1.5515999999999999E-2</v>
      </c>
      <c r="CC107" s="58"/>
      <c r="CD107" s="58"/>
      <c r="CE107" s="58"/>
      <c r="CF107" s="59"/>
      <c r="CG107" s="62"/>
      <c r="CH107" s="62"/>
      <c r="CI107" s="62"/>
      <c r="CJ107" s="62"/>
      <c r="CK107" s="62"/>
      <c r="CL107" s="62"/>
      <c r="CM107" s="62" t="s">
        <v>1303</v>
      </c>
      <c r="CN107" s="63" t="s">
        <v>105</v>
      </c>
      <c r="CO107" s="62"/>
      <c r="CP107" s="62" t="s">
        <v>36</v>
      </c>
      <c r="CQ107" s="64" t="s">
        <v>39</v>
      </c>
      <c r="CR107" s="65" t="s">
        <v>47</v>
      </c>
      <c r="CS107" s="64" t="s">
        <v>1344</v>
      </c>
      <c r="CT107" s="64"/>
      <c r="CU107" s="64"/>
      <c r="CV107" s="64" t="s">
        <v>203</v>
      </c>
      <c r="CW107" s="64"/>
      <c r="CX107" s="64"/>
      <c r="CY107" s="66">
        <f>[1]Duration!EE106</f>
        <v>9.5</v>
      </c>
    </row>
    <row r="108" spans="1:103" hidden="1" x14ac:dyDescent="0.3">
      <c r="A108" s="43">
        <v>106</v>
      </c>
      <c r="B108" s="44" t="s">
        <v>1642</v>
      </c>
      <c r="C108" s="44" t="s">
        <v>30</v>
      </c>
      <c r="D108" s="44">
        <v>2015</v>
      </c>
      <c r="E108" s="45" t="s">
        <v>31</v>
      </c>
      <c r="F108" s="45" t="s">
        <v>1537</v>
      </c>
      <c r="G108" s="45" t="s">
        <v>4</v>
      </c>
      <c r="H108" s="45" t="s">
        <v>483</v>
      </c>
      <c r="I108" s="45" t="s">
        <v>38</v>
      </c>
      <c r="J108" s="68" t="s">
        <v>44</v>
      </c>
      <c r="K108" s="68" t="s">
        <v>53</v>
      </c>
      <c r="L108" s="68" t="s">
        <v>42</v>
      </c>
      <c r="M108" s="68" t="s">
        <v>42</v>
      </c>
      <c r="N108" s="68" t="s">
        <v>42</v>
      </c>
      <c r="O108" s="68" t="s">
        <v>42</v>
      </c>
      <c r="P108" s="47" t="s">
        <v>832</v>
      </c>
      <c r="Q108" s="47" t="s">
        <v>1537</v>
      </c>
      <c r="R108" s="49">
        <v>80</v>
      </c>
      <c r="S108" s="49"/>
      <c r="T108" s="50">
        <v>3.7410000000000001</v>
      </c>
      <c r="U108" s="50">
        <v>1.0469999999999999</v>
      </c>
      <c r="V108" s="50"/>
      <c r="W108" s="50"/>
      <c r="X108" s="50">
        <v>6.54</v>
      </c>
      <c r="Y108" s="51" t="s">
        <v>34</v>
      </c>
      <c r="Z108" s="51">
        <v>2</v>
      </c>
      <c r="AA108" s="52">
        <v>0.114</v>
      </c>
      <c r="AB108" s="52">
        <v>0.78500000000000003</v>
      </c>
      <c r="AC108" s="80">
        <v>0.10374000000000001</v>
      </c>
      <c r="AD108" s="51">
        <v>0</v>
      </c>
      <c r="AE108" s="51" t="s">
        <v>201</v>
      </c>
      <c r="AF108" s="51"/>
      <c r="AG108" s="53">
        <v>38</v>
      </c>
      <c r="AH108" s="54"/>
      <c r="AI108" s="54">
        <v>228</v>
      </c>
      <c r="AJ108" s="53" t="s">
        <v>2049</v>
      </c>
      <c r="AK108" s="53" t="s">
        <v>172</v>
      </c>
      <c r="AL108" s="53">
        <v>0.16666666666666666</v>
      </c>
      <c r="AM108" s="53" t="s">
        <v>52</v>
      </c>
      <c r="AN108" s="55">
        <v>20.5</v>
      </c>
      <c r="AO108" s="56"/>
      <c r="AP108" s="56"/>
      <c r="AQ108" s="51" t="s">
        <v>43</v>
      </c>
      <c r="AR108" s="51" t="s">
        <v>202</v>
      </c>
      <c r="AS108" s="51"/>
      <c r="AT108" s="51"/>
      <c r="AU108" s="51"/>
      <c r="AV108" s="51"/>
      <c r="AW108" s="57" t="s">
        <v>38</v>
      </c>
      <c r="AX108" s="57" t="s">
        <v>36</v>
      </c>
      <c r="AY108" s="57"/>
      <c r="AZ108" s="57"/>
      <c r="BA108" s="57"/>
      <c r="BB108" s="58">
        <v>5.04E-2</v>
      </c>
      <c r="BC108" s="58"/>
      <c r="BD108" s="59"/>
      <c r="BE108" s="59"/>
      <c r="BF108" s="58"/>
      <c r="BG108" s="59"/>
      <c r="BH108" s="61"/>
      <c r="BI108" s="61"/>
      <c r="BL108" s="61"/>
      <c r="BM108" s="59"/>
      <c r="BN108" s="58"/>
      <c r="BO108" s="58"/>
      <c r="BQ108" s="58"/>
      <c r="BR108" s="59"/>
      <c r="BS108" s="58">
        <v>10.036799999999999</v>
      </c>
      <c r="BT108" s="58"/>
      <c r="BV108" s="58"/>
      <c r="BW108" s="59"/>
      <c r="BX108" s="58"/>
      <c r="BY108" s="58"/>
      <c r="BZ108" s="58"/>
      <c r="CA108" s="59"/>
      <c r="CB108" s="58">
        <v>6.4440000000000001E-3</v>
      </c>
      <c r="CC108" s="58"/>
      <c r="CD108" s="58"/>
      <c r="CE108" s="58"/>
      <c r="CF108" s="59"/>
      <c r="CG108" s="62"/>
      <c r="CH108" s="62"/>
      <c r="CI108" s="62"/>
      <c r="CJ108" s="62"/>
      <c r="CK108" s="62"/>
      <c r="CL108" s="62"/>
      <c r="CM108" s="62" t="s">
        <v>1303</v>
      </c>
      <c r="CN108" s="63" t="s">
        <v>105</v>
      </c>
      <c r="CO108" s="62"/>
      <c r="CP108" s="62" t="s">
        <v>36</v>
      </c>
      <c r="CQ108" s="64" t="s">
        <v>39</v>
      </c>
      <c r="CR108" s="65" t="s">
        <v>47</v>
      </c>
      <c r="CS108" s="64" t="s">
        <v>1344</v>
      </c>
      <c r="CT108" s="64"/>
      <c r="CU108" s="64"/>
      <c r="CV108" s="64" t="s">
        <v>203</v>
      </c>
      <c r="CW108" s="64"/>
      <c r="CX108" s="64"/>
      <c r="CY108" s="66">
        <f>[1]Duration!EE107</f>
        <v>9.5</v>
      </c>
    </row>
    <row r="109" spans="1:103" hidden="1" x14ac:dyDescent="0.3">
      <c r="A109" s="43">
        <v>107</v>
      </c>
      <c r="B109" s="44" t="s">
        <v>1723</v>
      </c>
      <c r="C109" s="44" t="s">
        <v>204</v>
      </c>
      <c r="D109" s="44">
        <v>1991</v>
      </c>
      <c r="E109" s="45" t="s">
        <v>31</v>
      </c>
      <c r="F109" s="45" t="s">
        <v>1537</v>
      </c>
      <c r="G109" s="45" t="s">
        <v>3</v>
      </c>
      <c r="H109" s="45" t="s">
        <v>483</v>
      </c>
      <c r="I109" s="45" t="s">
        <v>38</v>
      </c>
      <c r="J109" s="68" t="s">
        <v>44</v>
      </c>
      <c r="K109" s="68" t="s">
        <v>53</v>
      </c>
      <c r="L109" s="68" t="s">
        <v>42</v>
      </c>
      <c r="M109" s="68" t="s">
        <v>42</v>
      </c>
      <c r="N109" s="68" t="s">
        <v>42</v>
      </c>
      <c r="O109" s="68" t="s">
        <v>39</v>
      </c>
      <c r="P109" s="47"/>
      <c r="Q109" s="47" t="s">
        <v>1537</v>
      </c>
      <c r="R109" s="49">
        <v>81</v>
      </c>
      <c r="S109" s="49"/>
      <c r="T109" s="50">
        <v>4.95</v>
      </c>
      <c r="U109" s="50">
        <v>3.15</v>
      </c>
      <c r="V109" s="50"/>
      <c r="W109" s="50"/>
      <c r="X109" s="50">
        <v>7.4</v>
      </c>
      <c r="Y109" s="51" t="s">
        <v>34</v>
      </c>
      <c r="Z109" s="51">
        <v>1</v>
      </c>
      <c r="AA109" s="52">
        <v>2.8352873698647882</v>
      </c>
      <c r="AB109" s="51">
        <v>1.6</v>
      </c>
      <c r="AC109" s="52">
        <v>4.5364597917836615</v>
      </c>
      <c r="AD109" s="51">
        <v>0</v>
      </c>
      <c r="AE109" s="51"/>
      <c r="AF109" s="51"/>
      <c r="AG109" s="53">
        <v>150</v>
      </c>
      <c r="AH109" s="54">
        <v>7</v>
      </c>
      <c r="AI109" s="54"/>
      <c r="AJ109" s="53"/>
      <c r="AK109" s="53"/>
      <c r="AL109" s="53">
        <v>24</v>
      </c>
      <c r="AM109" s="53" t="s">
        <v>52</v>
      </c>
      <c r="AN109" s="55"/>
      <c r="AO109" s="56">
        <v>1</v>
      </c>
      <c r="AP109" s="56"/>
      <c r="AQ109" s="51" t="s">
        <v>43</v>
      </c>
      <c r="AR109" s="51" t="s">
        <v>132</v>
      </c>
      <c r="AS109" s="51"/>
      <c r="AT109" s="51"/>
      <c r="AU109" s="51"/>
      <c r="AV109" s="51"/>
      <c r="AW109" s="57" t="s">
        <v>38</v>
      </c>
      <c r="AX109" s="57" t="s">
        <v>36</v>
      </c>
      <c r="AY109" s="57" t="s">
        <v>39</v>
      </c>
      <c r="AZ109" s="57"/>
      <c r="BA109" s="57">
        <v>45</v>
      </c>
      <c r="BB109" s="58">
        <v>0.3</v>
      </c>
      <c r="BC109" s="58"/>
      <c r="BD109" s="75"/>
      <c r="BE109" s="75"/>
      <c r="BF109" s="58"/>
      <c r="BG109" s="75"/>
      <c r="BH109" s="61"/>
      <c r="BI109" s="61"/>
      <c r="BJ109" s="75"/>
      <c r="BK109" s="75"/>
      <c r="BL109" s="61"/>
      <c r="BM109" s="75" t="s">
        <v>48</v>
      </c>
      <c r="BN109" s="58"/>
      <c r="BO109" s="58"/>
      <c r="BP109" s="75"/>
      <c r="BQ109" s="58"/>
      <c r="BR109" s="75"/>
      <c r="BS109" s="58"/>
      <c r="BT109" s="58"/>
      <c r="BU109" s="75"/>
      <c r="BV109" s="58"/>
      <c r="BW109" s="75" t="s">
        <v>48</v>
      </c>
      <c r="BX109" s="58"/>
      <c r="BY109" s="58"/>
      <c r="BZ109" s="58"/>
      <c r="CA109" s="75"/>
      <c r="CB109" s="58"/>
      <c r="CC109" s="58"/>
      <c r="CD109" s="58"/>
      <c r="CE109" s="58"/>
      <c r="CF109" s="75"/>
      <c r="CG109" s="62"/>
      <c r="CH109" s="62"/>
      <c r="CI109" s="62"/>
      <c r="CJ109" s="62"/>
      <c r="CK109" s="62"/>
      <c r="CL109" s="62"/>
      <c r="CM109" s="62"/>
      <c r="CN109" s="63"/>
      <c r="CO109" s="62"/>
      <c r="CP109" s="62" t="s">
        <v>36</v>
      </c>
      <c r="CQ109" s="64" t="s">
        <v>42</v>
      </c>
      <c r="CR109" s="65" t="s">
        <v>206</v>
      </c>
      <c r="CS109" s="64" t="s">
        <v>205</v>
      </c>
      <c r="CT109" s="64"/>
      <c r="CU109" s="64" t="s">
        <v>55</v>
      </c>
      <c r="CV109" s="64" t="s">
        <v>56</v>
      </c>
      <c r="CW109" s="64" t="s">
        <v>207</v>
      </c>
      <c r="CX109" s="64" t="s">
        <v>73</v>
      </c>
      <c r="CY109" s="66">
        <f>[1]Duration!EE108</f>
        <v>4</v>
      </c>
    </row>
    <row r="110" spans="1:103" hidden="1" x14ac:dyDescent="0.3">
      <c r="A110" s="43">
        <v>108</v>
      </c>
      <c r="B110" s="44" t="s">
        <v>1723</v>
      </c>
      <c r="C110" s="44" t="s">
        <v>204</v>
      </c>
      <c r="D110" s="44">
        <v>1991</v>
      </c>
      <c r="E110" s="45" t="s">
        <v>31</v>
      </c>
      <c r="F110" s="45" t="s">
        <v>1537</v>
      </c>
      <c r="G110" s="45" t="s">
        <v>3</v>
      </c>
      <c r="H110" s="45" t="s">
        <v>483</v>
      </c>
      <c r="I110" s="45" t="s">
        <v>1998</v>
      </c>
      <c r="J110" s="68" t="s">
        <v>44</v>
      </c>
      <c r="K110" s="68" t="s">
        <v>53</v>
      </c>
      <c r="L110" s="68" t="s">
        <v>42</v>
      </c>
      <c r="M110" s="68" t="s">
        <v>42</v>
      </c>
      <c r="N110" s="68" t="s">
        <v>42</v>
      </c>
      <c r="O110" s="68" t="s">
        <v>39</v>
      </c>
      <c r="P110" s="47"/>
      <c r="Q110" s="47" t="s">
        <v>1537</v>
      </c>
      <c r="R110" s="49">
        <v>81</v>
      </c>
      <c r="S110" s="49"/>
      <c r="T110" s="50">
        <v>4.95</v>
      </c>
      <c r="U110" s="50">
        <v>3.15</v>
      </c>
      <c r="V110" s="50"/>
      <c r="W110" s="50"/>
      <c r="X110" s="50">
        <v>7.4</v>
      </c>
      <c r="Y110" s="51" t="s">
        <v>34</v>
      </c>
      <c r="Z110" s="51">
        <v>1</v>
      </c>
      <c r="AA110" s="52">
        <v>2.8352873698647882</v>
      </c>
      <c r="AB110" s="51">
        <v>1.6</v>
      </c>
      <c r="AC110" s="52">
        <v>4.5364597917836615</v>
      </c>
      <c r="AD110" s="51">
        <v>0</v>
      </c>
      <c r="AE110" s="51"/>
      <c r="AF110" s="51"/>
      <c r="AG110" s="53">
        <v>150</v>
      </c>
      <c r="AH110" s="54">
        <v>7</v>
      </c>
      <c r="AI110" s="54"/>
      <c r="AJ110" s="53"/>
      <c r="AK110" s="53"/>
      <c r="AL110" s="53">
        <v>24</v>
      </c>
      <c r="AM110" s="53" t="s">
        <v>52</v>
      </c>
      <c r="AN110" s="55"/>
      <c r="AO110" s="56">
        <v>1</v>
      </c>
      <c r="AP110" s="56"/>
      <c r="AQ110" s="51" t="s">
        <v>43</v>
      </c>
      <c r="AR110" s="51" t="s">
        <v>132</v>
      </c>
      <c r="AS110" s="51"/>
      <c r="AT110" s="51"/>
      <c r="AU110" s="51"/>
      <c r="AV110" s="51"/>
      <c r="AW110" s="57" t="s">
        <v>1998</v>
      </c>
      <c r="AX110" s="57"/>
      <c r="AY110" s="57"/>
      <c r="AZ110" s="57"/>
      <c r="BA110" s="57"/>
      <c r="BB110" s="58">
        <v>4.8000000000000008E-2</v>
      </c>
      <c r="BC110" s="58"/>
      <c r="BD110" s="75"/>
      <c r="BE110" s="75"/>
      <c r="BF110" s="58"/>
      <c r="BG110" s="75">
        <v>0.84</v>
      </c>
      <c r="BH110" s="61"/>
      <c r="BI110" s="61"/>
      <c r="BJ110" s="75"/>
      <c r="BK110" s="75"/>
      <c r="BL110" s="61"/>
      <c r="BM110" s="75" t="s">
        <v>48</v>
      </c>
      <c r="BN110" s="58"/>
      <c r="BO110" s="58"/>
      <c r="BP110" s="75"/>
      <c r="BQ110" s="58"/>
      <c r="BR110" s="75"/>
      <c r="BS110" s="58"/>
      <c r="BT110" s="58"/>
      <c r="BU110" s="75"/>
      <c r="BV110" s="58"/>
      <c r="BW110" s="75" t="s">
        <v>48</v>
      </c>
      <c r="BX110" s="58"/>
      <c r="BY110" s="58"/>
      <c r="BZ110" s="58"/>
      <c r="CA110" s="75"/>
      <c r="CB110" s="58"/>
      <c r="CC110" s="58"/>
      <c r="CD110" s="58"/>
      <c r="CE110" s="58"/>
      <c r="CF110" s="75"/>
      <c r="CG110" s="62"/>
      <c r="CH110" s="62"/>
      <c r="CI110" s="62"/>
      <c r="CJ110" s="62"/>
      <c r="CK110" s="62"/>
      <c r="CL110" s="62"/>
      <c r="CM110" s="62"/>
      <c r="CN110" s="63"/>
      <c r="CO110" s="62"/>
      <c r="CP110" s="62" t="s">
        <v>36</v>
      </c>
      <c r="CQ110" s="64" t="s">
        <v>42</v>
      </c>
      <c r="CR110" s="65" t="s">
        <v>206</v>
      </c>
      <c r="CS110" s="64" t="s">
        <v>205</v>
      </c>
      <c r="CT110" s="64"/>
      <c r="CU110" s="64" t="s">
        <v>55</v>
      </c>
      <c r="CV110" s="64" t="s">
        <v>56</v>
      </c>
      <c r="CW110" s="64" t="s">
        <v>207</v>
      </c>
      <c r="CX110" s="64"/>
      <c r="CY110" s="66">
        <f>[1]Duration!EE109</f>
        <v>4</v>
      </c>
    </row>
    <row r="111" spans="1:103" hidden="1" x14ac:dyDescent="0.3">
      <c r="A111" s="43">
        <v>109</v>
      </c>
      <c r="B111" s="44" t="s">
        <v>1723</v>
      </c>
      <c r="C111" s="44" t="s">
        <v>204</v>
      </c>
      <c r="D111" s="44">
        <v>1991</v>
      </c>
      <c r="E111" s="45" t="s">
        <v>31</v>
      </c>
      <c r="F111" s="45" t="s">
        <v>1537</v>
      </c>
      <c r="G111" s="45" t="s">
        <v>3</v>
      </c>
      <c r="H111" s="45" t="s">
        <v>483</v>
      </c>
      <c r="I111" s="45" t="s">
        <v>179</v>
      </c>
      <c r="J111" s="68" t="s">
        <v>44</v>
      </c>
      <c r="K111" s="68" t="s">
        <v>53</v>
      </c>
      <c r="L111" s="68" t="s">
        <v>42</v>
      </c>
      <c r="M111" s="68" t="s">
        <v>42</v>
      </c>
      <c r="N111" s="68" t="s">
        <v>42</v>
      </c>
      <c r="O111" s="68" t="s">
        <v>39</v>
      </c>
      <c r="P111" s="47"/>
      <c r="Q111" s="47" t="s">
        <v>1537</v>
      </c>
      <c r="R111" s="49">
        <v>81</v>
      </c>
      <c r="S111" s="49"/>
      <c r="T111" s="50">
        <v>4.95</v>
      </c>
      <c r="U111" s="50">
        <v>3.15</v>
      </c>
      <c r="V111" s="50"/>
      <c r="W111" s="50"/>
      <c r="X111" s="50">
        <v>7.4</v>
      </c>
      <c r="Y111" s="51" t="s">
        <v>34</v>
      </c>
      <c r="Z111" s="51">
        <v>1</v>
      </c>
      <c r="AA111" s="52">
        <v>2.8352873698647882</v>
      </c>
      <c r="AB111" s="51">
        <v>1.6</v>
      </c>
      <c r="AC111" s="52">
        <v>4.5364597917836615</v>
      </c>
      <c r="AD111" s="51">
        <v>0</v>
      </c>
      <c r="AE111" s="51"/>
      <c r="AF111" s="51"/>
      <c r="AG111" s="53">
        <v>150</v>
      </c>
      <c r="AH111" s="54">
        <v>7</v>
      </c>
      <c r="AI111" s="54"/>
      <c r="AJ111" s="53"/>
      <c r="AK111" s="53"/>
      <c r="AL111" s="53">
        <v>24</v>
      </c>
      <c r="AM111" s="53" t="s">
        <v>52</v>
      </c>
      <c r="AN111" s="55"/>
      <c r="AO111" s="56">
        <v>1</v>
      </c>
      <c r="AP111" s="56"/>
      <c r="AQ111" s="51" t="s">
        <v>43</v>
      </c>
      <c r="AR111" s="51" t="s">
        <v>132</v>
      </c>
      <c r="AS111" s="51"/>
      <c r="AT111" s="51"/>
      <c r="AU111" s="51"/>
      <c r="AV111" s="51"/>
      <c r="AW111" s="57" t="s">
        <v>179</v>
      </c>
      <c r="AX111" s="57"/>
      <c r="AY111" s="57"/>
      <c r="AZ111" s="57"/>
      <c r="BA111" s="57"/>
      <c r="BB111" s="58">
        <v>0.15</v>
      </c>
      <c r="BC111" s="58"/>
      <c r="BD111" s="75"/>
      <c r="BE111" s="75"/>
      <c r="BF111" s="58"/>
      <c r="BG111" s="75">
        <v>0.5</v>
      </c>
      <c r="BH111" s="61"/>
      <c r="BI111" s="61"/>
      <c r="BJ111" s="75"/>
      <c r="BK111" s="75"/>
      <c r="BL111" s="61"/>
      <c r="BM111" s="75" t="s">
        <v>48</v>
      </c>
      <c r="BN111" s="58"/>
      <c r="BO111" s="58"/>
      <c r="BP111" s="75"/>
      <c r="BQ111" s="58"/>
      <c r="BR111" s="75"/>
      <c r="BS111" s="58"/>
      <c r="BT111" s="58"/>
      <c r="BU111" s="75"/>
      <c r="BV111" s="58"/>
      <c r="BW111" s="75" t="s">
        <v>48</v>
      </c>
      <c r="BX111" s="58"/>
      <c r="BY111" s="58"/>
      <c r="BZ111" s="58"/>
      <c r="CA111" s="75"/>
      <c r="CB111" s="58"/>
      <c r="CC111" s="58"/>
      <c r="CD111" s="58"/>
      <c r="CE111" s="58"/>
      <c r="CF111" s="75"/>
      <c r="CG111" s="62"/>
      <c r="CH111" s="62"/>
      <c r="CI111" s="62"/>
      <c r="CJ111" s="62"/>
      <c r="CK111" s="62"/>
      <c r="CL111" s="62"/>
      <c r="CM111" s="62"/>
      <c r="CN111" s="63"/>
      <c r="CO111" s="62"/>
      <c r="CP111" s="62" t="s">
        <v>36</v>
      </c>
      <c r="CQ111" s="64" t="s">
        <v>42</v>
      </c>
      <c r="CR111" s="65" t="s">
        <v>206</v>
      </c>
      <c r="CS111" s="64" t="s">
        <v>205</v>
      </c>
      <c r="CT111" s="64"/>
      <c r="CU111" s="64" t="s">
        <v>55</v>
      </c>
      <c r="CV111" s="64" t="s">
        <v>56</v>
      </c>
      <c r="CW111" s="64" t="s">
        <v>207</v>
      </c>
      <c r="CX111" s="64"/>
      <c r="CY111" s="66">
        <f>[1]Duration!EE110</f>
        <v>4</v>
      </c>
    </row>
    <row r="112" spans="1:103" hidden="1" x14ac:dyDescent="0.3">
      <c r="A112" s="43">
        <v>110</v>
      </c>
      <c r="B112" s="44" t="s">
        <v>1723</v>
      </c>
      <c r="C112" s="44" t="s">
        <v>204</v>
      </c>
      <c r="D112" s="44">
        <v>1991</v>
      </c>
      <c r="E112" s="45" t="s">
        <v>31</v>
      </c>
      <c r="F112" s="45" t="s">
        <v>1537</v>
      </c>
      <c r="G112" s="45" t="s">
        <v>3</v>
      </c>
      <c r="H112" s="45" t="s">
        <v>483</v>
      </c>
      <c r="I112" s="45" t="s">
        <v>1999</v>
      </c>
      <c r="J112" s="68" t="s">
        <v>44</v>
      </c>
      <c r="K112" s="68" t="s">
        <v>53</v>
      </c>
      <c r="L112" s="68" t="s">
        <v>42</v>
      </c>
      <c r="M112" s="68" t="s">
        <v>42</v>
      </c>
      <c r="N112" s="68" t="s">
        <v>42</v>
      </c>
      <c r="O112" s="68" t="s">
        <v>39</v>
      </c>
      <c r="P112" s="47"/>
      <c r="Q112" s="47" t="s">
        <v>1537</v>
      </c>
      <c r="R112" s="49">
        <v>81</v>
      </c>
      <c r="S112" s="49"/>
      <c r="T112" s="50">
        <v>4.95</v>
      </c>
      <c r="U112" s="50">
        <v>3.15</v>
      </c>
      <c r="V112" s="50"/>
      <c r="W112" s="50"/>
      <c r="X112" s="50">
        <v>7.4</v>
      </c>
      <c r="Y112" s="51" t="s">
        <v>34</v>
      </c>
      <c r="Z112" s="51">
        <v>1</v>
      </c>
      <c r="AA112" s="52">
        <v>2.8352873698647882</v>
      </c>
      <c r="AB112" s="51">
        <v>1.6</v>
      </c>
      <c r="AC112" s="52">
        <v>4.5364597917836615</v>
      </c>
      <c r="AD112" s="51">
        <v>0</v>
      </c>
      <c r="AE112" s="51"/>
      <c r="AF112" s="51"/>
      <c r="AG112" s="53">
        <v>150</v>
      </c>
      <c r="AH112" s="54">
        <v>7</v>
      </c>
      <c r="AI112" s="54"/>
      <c r="AJ112" s="53"/>
      <c r="AK112" s="53"/>
      <c r="AL112" s="53">
        <v>24</v>
      </c>
      <c r="AM112" s="53" t="s">
        <v>52</v>
      </c>
      <c r="AN112" s="55"/>
      <c r="AO112" s="56">
        <v>1</v>
      </c>
      <c r="AP112" s="56"/>
      <c r="AQ112" s="51" t="s">
        <v>43</v>
      </c>
      <c r="AR112" s="51" t="s">
        <v>132</v>
      </c>
      <c r="AS112" s="51"/>
      <c r="AT112" s="51"/>
      <c r="AU112" s="51"/>
      <c r="AV112" s="51"/>
      <c r="AW112" s="57" t="s">
        <v>1999</v>
      </c>
      <c r="AX112" s="57" t="s">
        <v>2022</v>
      </c>
      <c r="AY112" s="57"/>
      <c r="AZ112" s="57"/>
      <c r="BA112" s="57"/>
      <c r="BB112" s="58">
        <v>4.2000000000000003E-2</v>
      </c>
      <c r="BC112" s="58"/>
      <c r="BD112" s="75"/>
      <c r="BE112" s="75"/>
      <c r="BF112" s="58"/>
      <c r="BG112" s="75">
        <v>0.86</v>
      </c>
      <c r="BH112" s="61"/>
      <c r="BI112" s="61"/>
      <c r="BJ112" s="75"/>
      <c r="BK112" s="75"/>
      <c r="BL112" s="61"/>
      <c r="BM112" s="75"/>
      <c r="BN112" s="58"/>
      <c r="BO112" s="58"/>
      <c r="BP112" s="75"/>
      <c r="BQ112" s="58"/>
      <c r="BR112" s="75"/>
      <c r="BS112" s="58"/>
      <c r="BT112" s="58"/>
      <c r="BU112" s="75"/>
      <c r="BV112" s="58"/>
      <c r="BW112" s="75"/>
      <c r="BX112" s="58"/>
      <c r="BY112" s="58"/>
      <c r="BZ112" s="58"/>
      <c r="CA112" s="75"/>
      <c r="CB112" s="58"/>
      <c r="CC112" s="58"/>
      <c r="CD112" s="58"/>
      <c r="CE112" s="58"/>
      <c r="CF112" s="75"/>
      <c r="CG112" s="62"/>
      <c r="CH112" s="62"/>
      <c r="CI112" s="62"/>
      <c r="CJ112" s="62"/>
      <c r="CK112" s="62"/>
      <c r="CL112" s="62"/>
      <c r="CM112" s="62"/>
      <c r="CN112" s="63"/>
      <c r="CO112" s="62"/>
      <c r="CP112" s="62" t="s">
        <v>36</v>
      </c>
      <c r="CQ112" s="64" t="s">
        <v>42</v>
      </c>
      <c r="CR112" s="65" t="s">
        <v>206</v>
      </c>
      <c r="CS112" s="64" t="s">
        <v>205</v>
      </c>
      <c r="CT112" s="64"/>
      <c r="CU112" s="64" t="s">
        <v>55</v>
      </c>
      <c r="CV112" s="64" t="s">
        <v>56</v>
      </c>
      <c r="CW112" s="64" t="s">
        <v>207</v>
      </c>
      <c r="CX112" s="64"/>
      <c r="CY112" s="66">
        <f>[1]Duration!EE111</f>
        <v>4</v>
      </c>
    </row>
    <row r="113" spans="1:103" hidden="1" x14ac:dyDescent="0.3">
      <c r="A113" s="43">
        <v>111</v>
      </c>
      <c r="B113" s="44" t="s">
        <v>1723</v>
      </c>
      <c r="C113" s="44" t="s">
        <v>204</v>
      </c>
      <c r="D113" s="44">
        <v>1991</v>
      </c>
      <c r="E113" s="45" t="s">
        <v>31</v>
      </c>
      <c r="F113" s="45" t="s">
        <v>1537</v>
      </c>
      <c r="G113" s="45" t="s">
        <v>3</v>
      </c>
      <c r="H113" s="45" t="s">
        <v>483</v>
      </c>
      <c r="I113" s="45" t="s">
        <v>208</v>
      </c>
      <c r="J113" s="68" t="s">
        <v>44</v>
      </c>
      <c r="K113" s="68" t="s">
        <v>53</v>
      </c>
      <c r="L113" s="68" t="s">
        <v>42</v>
      </c>
      <c r="M113" s="68" t="s">
        <v>42</v>
      </c>
      <c r="N113" s="68" t="s">
        <v>42</v>
      </c>
      <c r="O113" s="68" t="s">
        <v>39</v>
      </c>
      <c r="P113" s="47"/>
      <c r="Q113" s="47" t="s">
        <v>1537</v>
      </c>
      <c r="R113" s="49">
        <v>81</v>
      </c>
      <c r="S113" s="49"/>
      <c r="T113" s="50">
        <v>4.95</v>
      </c>
      <c r="U113" s="50">
        <v>3.15</v>
      </c>
      <c r="V113" s="50"/>
      <c r="W113" s="50"/>
      <c r="X113" s="50">
        <v>7.4</v>
      </c>
      <c r="Y113" s="51" t="s">
        <v>34</v>
      </c>
      <c r="Z113" s="51">
        <v>1</v>
      </c>
      <c r="AA113" s="52">
        <v>2.8352873698647882</v>
      </c>
      <c r="AB113" s="51">
        <v>1.6</v>
      </c>
      <c r="AC113" s="52">
        <v>4.5364597917836615</v>
      </c>
      <c r="AD113" s="51">
        <v>0</v>
      </c>
      <c r="AE113" s="51"/>
      <c r="AF113" s="51"/>
      <c r="AG113" s="53">
        <v>150</v>
      </c>
      <c r="AH113" s="54">
        <v>7</v>
      </c>
      <c r="AI113" s="54"/>
      <c r="AJ113" s="53"/>
      <c r="AK113" s="53"/>
      <c r="AL113" s="53">
        <v>24</v>
      </c>
      <c r="AM113" s="53" t="s">
        <v>52</v>
      </c>
      <c r="AN113" s="55"/>
      <c r="AO113" s="56">
        <v>1</v>
      </c>
      <c r="AP113" s="56"/>
      <c r="AQ113" s="51" t="s">
        <v>43</v>
      </c>
      <c r="AR113" s="51" t="s">
        <v>132</v>
      </c>
      <c r="AS113" s="51"/>
      <c r="AT113" s="51"/>
      <c r="AU113" s="51"/>
      <c r="AV113" s="51"/>
      <c r="AW113" s="57" t="s">
        <v>208</v>
      </c>
      <c r="AX113" s="57"/>
      <c r="AY113" s="57"/>
      <c r="AZ113" s="57"/>
      <c r="BA113" s="57"/>
      <c r="BB113" s="58">
        <v>5.6999999999999981E-2</v>
      </c>
      <c r="BC113" s="58"/>
      <c r="BD113" s="75"/>
      <c r="BE113" s="75"/>
      <c r="BF113" s="58"/>
      <c r="BG113" s="75">
        <v>0.81</v>
      </c>
      <c r="BH113" s="61"/>
      <c r="BI113" s="61"/>
      <c r="BJ113" s="75"/>
      <c r="BK113" s="75"/>
      <c r="BL113" s="61"/>
      <c r="BM113" s="75"/>
      <c r="BN113" s="58"/>
      <c r="BO113" s="58"/>
      <c r="BP113" s="75"/>
      <c r="BQ113" s="58"/>
      <c r="BR113" s="75"/>
      <c r="BS113" s="58"/>
      <c r="BT113" s="58"/>
      <c r="BU113" s="75"/>
      <c r="BV113" s="58"/>
      <c r="BW113" s="75"/>
      <c r="BX113" s="58"/>
      <c r="BY113" s="58"/>
      <c r="BZ113" s="58"/>
      <c r="CA113" s="75"/>
      <c r="CB113" s="58"/>
      <c r="CC113" s="58"/>
      <c r="CD113" s="58"/>
      <c r="CE113" s="58"/>
      <c r="CF113" s="75"/>
      <c r="CG113" s="62"/>
      <c r="CH113" s="62"/>
      <c r="CI113" s="62"/>
      <c r="CJ113" s="62"/>
      <c r="CK113" s="62"/>
      <c r="CL113" s="62"/>
      <c r="CM113" s="62"/>
      <c r="CN113" s="63"/>
      <c r="CO113" s="62"/>
      <c r="CP113" s="62" t="s">
        <v>36</v>
      </c>
      <c r="CQ113" s="64" t="s">
        <v>42</v>
      </c>
      <c r="CR113" s="65" t="s">
        <v>206</v>
      </c>
      <c r="CS113" s="64" t="s">
        <v>205</v>
      </c>
      <c r="CT113" s="64"/>
      <c r="CU113" s="64" t="s">
        <v>55</v>
      </c>
      <c r="CV113" s="64" t="s">
        <v>56</v>
      </c>
      <c r="CW113" s="64" t="s">
        <v>207</v>
      </c>
      <c r="CX113" s="64"/>
      <c r="CY113" s="66">
        <f>[1]Duration!EE112</f>
        <v>4</v>
      </c>
    </row>
    <row r="114" spans="1:103" hidden="1" x14ac:dyDescent="0.3">
      <c r="A114" s="43">
        <v>112</v>
      </c>
      <c r="B114" s="44" t="s">
        <v>1723</v>
      </c>
      <c r="C114" s="44" t="s">
        <v>204</v>
      </c>
      <c r="D114" s="44">
        <v>1991</v>
      </c>
      <c r="E114" s="45" t="s">
        <v>31</v>
      </c>
      <c r="F114" s="45" t="s">
        <v>1537</v>
      </c>
      <c r="G114" s="45" t="s">
        <v>3</v>
      </c>
      <c r="H114" s="45" t="s">
        <v>483</v>
      </c>
      <c r="I114" s="45" t="s">
        <v>63</v>
      </c>
      <c r="J114" s="68" t="s">
        <v>44</v>
      </c>
      <c r="K114" s="68" t="s">
        <v>53</v>
      </c>
      <c r="L114" s="68" t="s">
        <v>42</v>
      </c>
      <c r="M114" s="68" t="s">
        <v>42</v>
      </c>
      <c r="N114" s="68" t="s">
        <v>42</v>
      </c>
      <c r="O114" s="68" t="s">
        <v>39</v>
      </c>
      <c r="P114" s="47"/>
      <c r="Q114" s="47" t="s">
        <v>1537</v>
      </c>
      <c r="R114" s="49">
        <v>81</v>
      </c>
      <c r="S114" s="49"/>
      <c r="T114" s="50">
        <v>4.95</v>
      </c>
      <c r="U114" s="50">
        <v>3.15</v>
      </c>
      <c r="V114" s="50"/>
      <c r="W114" s="50"/>
      <c r="X114" s="50">
        <v>7.4</v>
      </c>
      <c r="Y114" s="51" t="s">
        <v>34</v>
      </c>
      <c r="Z114" s="51">
        <v>1</v>
      </c>
      <c r="AA114" s="52">
        <v>2.8352873698647882</v>
      </c>
      <c r="AB114" s="51">
        <v>1.6</v>
      </c>
      <c r="AC114" s="52">
        <v>4.5364597917836615</v>
      </c>
      <c r="AD114" s="51">
        <v>0</v>
      </c>
      <c r="AE114" s="51"/>
      <c r="AF114" s="51"/>
      <c r="AG114" s="53">
        <v>150</v>
      </c>
      <c r="AH114" s="54">
        <v>7</v>
      </c>
      <c r="AI114" s="54"/>
      <c r="AJ114" s="53"/>
      <c r="AK114" s="53"/>
      <c r="AL114" s="53">
        <v>24</v>
      </c>
      <c r="AM114" s="53" t="s">
        <v>52</v>
      </c>
      <c r="AN114" s="55"/>
      <c r="AO114" s="56">
        <v>1</v>
      </c>
      <c r="AP114" s="56"/>
      <c r="AQ114" s="51" t="s">
        <v>43</v>
      </c>
      <c r="AR114" s="51" t="s">
        <v>132</v>
      </c>
      <c r="AS114" s="51"/>
      <c r="AT114" s="51"/>
      <c r="AU114" s="51"/>
      <c r="AV114" s="51"/>
      <c r="AW114" s="57" t="s">
        <v>63</v>
      </c>
      <c r="AX114" s="57" t="s">
        <v>2016</v>
      </c>
      <c r="AY114" s="57"/>
      <c r="AZ114" s="57"/>
      <c r="BA114" s="57"/>
      <c r="BB114" s="58">
        <v>8.7000000000000008E-2</v>
      </c>
      <c r="BC114" s="58"/>
      <c r="BD114" s="59"/>
      <c r="BE114" s="59"/>
      <c r="BF114" s="58"/>
      <c r="BG114" s="59">
        <v>0.71</v>
      </c>
      <c r="BH114" s="61"/>
      <c r="BI114" s="61"/>
      <c r="BL114" s="61"/>
      <c r="BM114" s="59"/>
      <c r="BN114" s="58"/>
      <c r="BO114" s="58"/>
      <c r="BQ114" s="58"/>
      <c r="BR114" s="59"/>
      <c r="BS114" s="58"/>
      <c r="BT114" s="58"/>
      <c r="BV114" s="58"/>
      <c r="BW114" s="59"/>
      <c r="BX114" s="58"/>
      <c r="BY114" s="58"/>
      <c r="BZ114" s="58"/>
      <c r="CA114" s="59"/>
      <c r="CB114" s="58"/>
      <c r="CC114" s="58"/>
      <c r="CD114" s="58"/>
      <c r="CE114" s="58"/>
      <c r="CF114" s="59"/>
      <c r="CG114" s="62"/>
      <c r="CH114" s="62"/>
      <c r="CI114" s="62"/>
      <c r="CJ114" s="62"/>
      <c r="CK114" s="62"/>
      <c r="CL114" s="62"/>
      <c r="CM114" s="62"/>
      <c r="CN114" s="63"/>
      <c r="CO114" s="62"/>
      <c r="CP114" s="62" t="s">
        <v>36</v>
      </c>
      <c r="CQ114" s="64" t="s">
        <v>42</v>
      </c>
      <c r="CR114" s="65" t="s">
        <v>206</v>
      </c>
      <c r="CS114" s="64" t="s">
        <v>205</v>
      </c>
      <c r="CT114" s="64"/>
      <c r="CU114" s="64" t="s">
        <v>55</v>
      </c>
      <c r="CV114" s="64" t="s">
        <v>56</v>
      </c>
      <c r="CW114" s="64" t="s">
        <v>207</v>
      </c>
      <c r="CX114" s="64"/>
      <c r="CY114" s="66">
        <f>[1]Duration!EE113</f>
        <v>4</v>
      </c>
    </row>
    <row r="115" spans="1:103" hidden="1" x14ac:dyDescent="0.3">
      <c r="A115" s="43">
        <v>113</v>
      </c>
      <c r="B115" s="44" t="s">
        <v>1723</v>
      </c>
      <c r="C115" s="44" t="s">
        <v>204</v>
      </c>
      <c r="D115" s="44">
        <v>1991</v>
      </c>
      <c r="E115" s="45" t="s">
        <v>31</v>
      </c>
      <c r="F115" s="45" t="s">
        <v>1537</v>
      </c>
      <c r="G115" s="45" t="s">
        <v>3</v>
      </c>
      <c r="H115" s="45" t="s">
        <v>483</v>
      </c>
      <c r="I115" s="45" t="s">
        <v>38</v>
      </c>
      <c r="J115" s="68" t="s">
        <v>44</v>
      </c>
      <c r="K115" s="68" t="s">
        <v>91</v>
      </c>
      <c r="L115" s="68" t="s">
        <v>42</v>
      </c>
      <c r="M115" s="68" t="s">
        <v>42</v>
      </c>
      <c r="N115" s="68" t="s">
        <v>42</v>
      </c>
      <c r="O115" s="68" t="s">
        <v>39</v>
      </c>
      <c r="P115" s="47"/>
      <c r="Q115" s="47" t="s">
        <v>1537</v>
      </c>
      <c r="R115" s="49">
        <v>92</v>
      </c>
      <c r="S115" s="49"/>
      <c r="T115" s="50">
        <v>5.15</v>
      </c>
      <c r="U115" s="50">
        <v>2.4900000000000002</v>
      </c>
      <c r="V115" s="50"/>
      <c r="W115" s="50"/>
      <c r="X115" s="50">
        <v>7.6</v>
      </c>
      <c r="Y115" s="51" t="s">
        <v>34</v>
      </c>
      <c r="Z115" s="51">
        <v>1</v>
      </c>
      <c r="AA115" s="52">
        <v>2.8352873698647882</v>
      </c>
      <c r="AB115" s="51">
        <v>1.6</v>
      </c>
      <c r="AC115" s="52">
        <v>4.5364597917836615</v>
      </c>
      <c r="AD115" s="51">
        <v>0</v>
      </c>
      <c r="AE115" s="51"/>
      <c r="AF115" s="51"/>
      <c r="AG115" s="53">
        <v>150</v>
      </c>
      <c r="AH115" s="54">
        <v>7</v>
      </c>
      <c r="AI115" s="54"/>
      <c r="AJ115" s="53"/>
      <c r="AK115" s="53"/>
      <c r="AL115" s="53">
        <v>24</v>
      </c>
      <c r="AM115" s="53" t="s">
        <v>96</v>
      </c>
      <c r="AN115" s="55"/>
      <c r="AO115" s="56">
        <v>1</v>
      </c>
      <c r="AP115" s="56"/>
      <c r="AQ115" s="51" t="s">
        <v>43</v>
      </c>
      <c r="AR115" s="51" t="s">
        <v>132</v>
      </c>
      <c r="AS115" s="51"/>
      <c r="AT115" s="51"/>
      <c r="AU115" s="51"/>
      <c r="AV115" s="51"/>
      <c r="AW115" s="57" t="s">
        <v>38</v>
      </c>
      <c r="AX115" s="57" t="s">
        <v>36</v>
      </c>
      <c r="AY115" s="57" t="s">
        <v>39</v>
      </c>
      <c r="AZ115" s="57"/>
      <c r="BA115" s="57">
        <v>45</v>
      </c>
      <c r="BB115" s="58">
        <v>0.13</v>
      </c>
      <c r="BC115" s="58"/>
      <c r="BD115" s="75"/>
      <c r="BE115" s="75"/>
      <c r="BF115" s="58"/>
      <c r="BG115" s="75"/>
      <c r="BH115" s="61"/>
      <c r="BI115" s="61"/>
      <c r="BJ115" s="75"/>
      <c r="BK115" s="75"/>
      <c r="BL115" s="61"/>
      <c r="BM115" s="75"/>
      <c r="BN115" s="58"/>
      <c r="BO115" s="58"/>
      <c r="BP115" s="75"/>
      <c r="BQ115" s="58"/>
      <c r="BR115" s="75"/>
      <c r="BS115" s="58"/>
      <c r="BT115" s="58"/>
      <c r="BU115" s="75"/>
      <c r="BV115" s="58"/>
      <c r="BW115" s="75"/>
      <c r="BX115" s="58"/>
      <c r="BY115" s="58"/>
      <c r="BZ115" s="58"/>
      <c r="CA115" s="75"/>
      <c r="CB115" s="58"/>
      <c r="CC115" s="58"/>
      <c r="CD115" s="58"/>
      <c r="CE115" s="58"/>
      <c r="CF115" s="75"/>
      <c r="CG115" s="62"/>
      <c r="CH115" s="62"/>
      <c r="CI115" s="62"/>
      <c r="CJ115" s="62"/>
      <c r="CK115" s="62"/>
      <c r="CL115" s="62"/>
      <c r="CM115" s="62"/>
      <c r="CN115" s="63"/>
      <c r="CO115" s="62"/>
      <c r="CP115" s="62" t="s">
        <v>36</v>
      </c>
      <c r="CQ115" s="64" t="s">
        <v>42</v>
      </c>
      <c r="CR115" s="65" t="s">
        <v>206</v>
      </c>
      <c r="CS115" s="64" t="s">
        <v>205</v>
      </c>
      <c r="CT115" s="64"/>
      <c r="CU115" s="64" t="s">
        <v>55</v>
      </c>
      <c r="CV115" s="64" t="s">
        <v>56</v>
      </c>
      <c r="CW115" s="64" t="s">
        <v>209</v>
      </c>
      <c r="CX115" s="64" t="s">
        <v>73</v>
      </c>
      <c r="CY115" s="66">
        <f>[1]Duration!EE114</f>
        <v>4</v>
      </c>
    </row>
    <row r="116" spans="1:103" hidden="1" x14ac:dyDescent="0.3">
      <c r="A116" s="43">
        <v>114</v>
      </c>
      <c r="B116" s="44" t="s">
        <v>1723</v>
      </c>
      <c r="C116" s="44" t="s">
        <v>204</v>
      </c>
      <c r="D116" s="44">
        <v>1991</v>
      </c>
      <c r="E116" s="45" t="s">
        <v>31</v>
      </c>
      <c r="F116" s="45" t="s">
        <v>1537</v>
      </c>
      <c r="G116" s="45" t="s">
        <v>3</v>
      </c>
      <c r="H116" s="45" t="s">
        <v>483</v>
      </c>
      <c r="I116" s="45" t="s">
        <v>1998</v>
      </c>
      <c r="J116" s="68" t="s">
        <v>44</v>
      </c>
      <c r="K116" s="68" t="s">
        <v>91</v>
      </c>
      <c r="L116" s="68" t="s">
        <v>42</v>
      </c>
      <c r="M116" s="68" t="s">
        <v>42</v>
      </c>
      <c r="N116" s="68" t="s">
        <v>42</v>
      </c>
      <c r="O116" s="68" t="s">
        <v>39</v>
      </c>
      <c r="P116" s="47"/>
      <c r="Q116" s="47" t="s">
        <v>1537</v>
      </c>
      <c r="R116" s="49">
        <v>92</v>
      </c>
      <c r="S116" s="49"/>
      <c r="T116" s="50">
        <v>5.15</v>
      </c>
      <c r="U116" s="50">
        <v>2.4900000000000002</v>
      </c>
      <c r="V116" s="50"/>
      <c r="W116" s="50"/>
      <c r="X116" s="50">
        <v>7.6</v>
      </c>
      <c r="Y116" s="51" t="s">
        <v>34</v>
      </c>
      <c r="Z116" s="51">
        <v>1</v>
      </c>
      <c r="AA116" s="52">
        <v>2.8352873698647882</v>
      </c>
      <c r="AB116" s="51">
        <v>1.6</v>
      </c>
      <c r="AC116" s="52">
        <v>4.5364597917836615</v>
      </c>
      <c r="AD116" s="51">
        <v>0</v>
      </c>
      <c r="AE116" s="51"/>
      <c r="AF116" s="51"/>
      <c r="AG116" s="53">
        <v>150</v>
      </c>
      <c r="AH116" s="54">
        <v>7</v>
      </c>
      <c r="AI116" s="54"/>
      <c r="AJ116" s="53"/>
      <c r="AK116" s="53"/>
      <c r="AL116" s="53">
        <v>24</v>
      </c>
      <c r="AM116" s="53" t="s">
        <v>96</v>
      </c>
      <c r="AN116" s="55"/>
      <c r="AO116" s="56">
        <v>1</v>
      </c>
      <c r="AP116" s="56"/>
      <c r="AQ116" s="51" t="s">
        <v>43</v>
      </c>
      <c r="AR116" s="51" t="s">
        <v>132</v>
      </c>
      <c r="AS116" s="51"/>
      <c r="AT116" s="51"/>
      <c r="AU116" s="51"/>
      <c r="AV116" s="51"/>
      <c r="AW116" s="57" t="s">
        <v>1998</v>
      </c>
      <c r="AX116" s="57"/>
      <c r="AY116" s="57"/>
      <c r="AZ116" s="57"/>
      <c r="BA116" s="57"/>
      <c r="BB116" s="58">
        <v>3.7700000000000004E-2</v>
      </c>
      <c r="BC116" s="58"/>
      <c r="BD116" s="75"/>
      <c r="BE116" s="75"/>
      <c r="BF116" s="58"/>
      <c r="BG116" s="75">
        <v>0.71</v>
      </c>
      <c r="BH116" s="61"/>
      <c r="BI116" s="61"/>
      <c r="BJ116" s="75"/>
      <c r="BK116" s="75"/>
      <c r="BL116" s="61"/>
      <c r="BM116" s="75"/>
      <c r="BN116" s="58"/>
      <c r="BO116" s="58"/>
      <c r="BP116" s="75"/>
      <c r="BQ116" s="58"/>
      <c r="BR116" s="75"/>
      <c r="BS116" s="58"/>
      <c r="BT116" s="58"/>
      <c r="BU116" s="75"/>
      <c r="BV116" s="58"/>
      <c r="BW116" s="75"/>
      <c r="BX116" s="58"/>
      <c r="BY116" s="58"/>
      <c r="BZ116" s="58"/>
      <c r="CA116" s="75"/>
      <c r="CB116" s="58"/>
      <c r="CC116" s="58"/>
      <c r="CD116" s="58"/>
      <c r="CE116" s="58"/>
      <c r="CF116" s="75"/>
      <c r="CG116" s="62"/>
      <c r="CH116" s="62"/>
      <c r="CI116" s="62"/>
      <c r="CJ116" s="62"/>
      <c r="CK116" s="62"/>
      <c r="CL116" s="62"/>
      <c r="CM116" s="62"/>
      <c r="CN116" s="63"/>
      <c r="CO116" s="62"/>
      <c r="CP116" s="62" t="s">
        <v>36</v>
      </c>
      <c r="CQ116" s="64" t="s">
        <v>42</v>
      </c>
      <c r="CR116" s="65" t="s">
        <v>206</v>
      </c>
      <c r="CS116" s="64" t="s">
        <v>205</v>
      </c>
      <c r="CT116" s="64"/>
      <c r="CU116" s="64" t="s">
        <v>55</v>
      </c>
      <c r="CV116" s="64" t="s">
        <v>56</v>
      </c>
      <c r="CW116" s="64" t="s">
        <v>209</v>
      </c>
      <c r="CX116" s="64"/>
      <c r="CY116" s="66">
        <f>[1]Duration!EE115</f>
        <v>4</v>
      </c>
    </row>
    <row r="117" spans="1:103" hidden="1" x14ac:dyDescent="0.3">
      <c r="A117" s="43">
        <v>115</v>
      </c>
      <c r="B117" s="44" t="s">
        <v>1723</v>
      </c>
      <c r="C117" s="44" t="s">
        <v>204</v>
      </c>
      <c r="D117" s="44">
        <v>1991</v>
      </c>
      <c r="E117" s="45" t="s">
        <v>31</v>
      </c>
      <c r="F117" s="45" t="s">
        <v>1537</v>
      </c>
      <c r="G117" s="45" t="s">
        <v>3</v>
      </c>
      <c r="H117" s="45" t="s">
        <v>483</v>
      </c>
      <c r="I117" s="45" t="s">
        <v>179</v>
      </c>
      <c r="J117" s="68" t="s">
        <v>44</v>
      </c>
      <c r="K117" s="68" t="s">
        <v>91</v>
      </c>
      <c r="L117" s="68" t="s">
        <v>42</v>
      </c>
      <c r="M117" s="68" t="s">
        <v>42</v>
      </c>
      <c r="N117" s="68" t="s">
        <v>42</v>
      </c>
      <c r="O117" s="68" t="s">
        <v>39</v>
      </c>
      <c r="P117" s="47"/>
      <c r="Q117" s="47" t="s">
        <v>1537</v>
      </c>
      <c r="R117" s="49">
        <v>92</v>
      </c>
      <c r="S117" s="49"/>
      <c r="T117" s="50">
        <v>5.15</v>
      </c>
      <c r="U117" s="50">
        <v>2.4900000000000002</v>
      </c>
      <c r="V117" s="50"/>
      <c r="W117" s="50"/>
      <c r="X117" s="50">
        <v>7.6</v>
      </c>
      <c r="Y117" s="51" t="s">
        <v>34</v>
      </c>
      <c r="Z117" s="51">
        <v>1</v>
      </c>
      <c r="AA117" s="52">
        <v>2.8352873698647882</v>
      </c>
      <c r="AB117" s="51">
        <v>1.6</v>
      </c>
      <c r="AC117" s="52">
        <v>4.5364597917836615</v>
      </c>
      <c r="AD117" s="51">
        <v>0</v>
      </c>
      <c r="AE117" s="51"/>
      <c r="AF117" s="51"/>
      <c r="AG117" s="53">
        <v>150</v>
      </c>
      <c r="AH117" s="54">
        <v>7</v>
      </c>
      <c r="AI117" s="54"/>
      <c r="AJ117" s="53"/>
      <c r="AK117" s="53"/>
      <c r="AL117" s="53">
        <v>24</v>
      </c>
      <c r="AM117" s="53" t="s">
        <v>96</v>
      </c>
      <c r="AN117" s="55"/>
      <c r="AO117" s="56">
        <v>1</v>
      </c>
      <c r="AP117" s="56"/>
      <c r="AQ117" s="51" t="s">
        <v>43</v>
      </c>
      <c r="AR117" s="51" t="s">
        <v>132</v>
      </c>
      <c r="AS117" s="51"/>
      <c r="AT117" s="51"/>
      <c r="AU117" s="51"/>
      <c r="AV117" s="51"/>
      <c r="AW117" s="57" t="s">
        <v>179</v>
      </c>
      <c r="AX117" s="57"/>
      <c r="AY117" s="57"/>
      <c r="AZ117" s="57"/>
      <c r="BA117" s="57"/>
      <c r="BB117" s="58">
        <v>7.0200000000000012E-2</v>
      </c>
      <c r="BC117" s="58"/>
      <c r="BD117" s="75"/>
      <c r="BE117" s="75"/>
      <c r="BF117" s="58"/>
      <c r="BG117" s="75">
        <v>0.46</v>
      </c>
      <c r="BH117" s="61"/>
      <c r="BI117" s="61"/>
      <c r="BJ117" s="75"/>
      <c r="BK117" s="75"/>
      <c r="BL117" s="61"/>
      <c r="BM117" s="75"/>
      <c r="BN117" s="58"/>
      <c r="BO117" s="58"/>
      <c r="BP117" s="75"/>
      <c r="BQ117" s="58"/>
      <c r="BR117" s="75"/>
      <c r="BS117" s="58"/>
      <c r="BT117" s="58"/>
      <c r="BU117" s="75"/>
      <c r="BV117" s="58"/>
      <c r="BW117" s="75"/>
      <c r="BX117" s="58"/>
      <c r="BY117" s="58"/>
      <c r="BZ117" s="58"/>
      <c r="CA117" s="75"/>
      <c r="CB117" s="58"/>
      <c r="CC117" s="58"/>
      <c r="CD117" s="58"/>
      <c r="CE117" s="58"/>
      <c r="CF117" s="75"/>
      <c r="CG117" s="62"/>
      <c r="CH117" s="62"/>
      <c r="CI117" s="62"/>
      <c r="CJ117" s="62"/>
      <c r="CK117" s="62"/>
      <c r="CL117" s="62"/>
      <c r="CM117" s="62"/>
      <c r="CN117" s="63"/>
      <c r="CO117" s="62"/>
      <c r="CP117" s="62" t="s">
        <v>36</v>
      </c>
      <c r="CQ117" s="64" t="s">
        <v>42</v>
      </c>
      <c r="CR117" s="65" t="s">
        <v>206</v>
      </c>
      <c r="CS117" s="64" t="s">
        <v>205</v>
      </c>
      <c r="CT117" s="64"/>
      <c r="CU117" s="64" t="s">
        <v>55</v>
      </c>
      <c r="CV117" s="64" t="s">
        <v>56</v>
      </c>
      <c r="CW117" s="64" t="s">
        <v>209</v>
      </c>
      <c r="CX117" s="64"/>
      <c r="CY117" s="66">
        <f>[1]Duration!EE116</f>
        <v>4</v>
      </c>
    </row>
    <row r="118" spans="1:103" hidden="1" x14ac:dyDescent="0.3">
      <c r="A118" s="43">
        <v>116</v>
      </c>
      <c r="B118" s="44" t="s">
        <v>1723</v>
      </c>
      <c r="C118" s="44" t="s">
        <v>204</v>
      </c>
      <c r="D118" s="44">
        <v>1991</v>
      </c>
      <c r="E118" s="45" t="s">
        <v>31</v>
      </c>
      <c r="F118" s="45" t="s">
        <v>1537</v>
      </c>
      <c r="G118" s="45" t="s">
        <v>3</v>
      </c>
      <c r="H118" s="45" t="s">
        <v>483</v>
      </c>
      <c r="I118" s="45" t="s">
        <v>1999</v>
      </c>
      <c r="J118" s="68" t="s">
        <v>44</v>
      </c>
      <c r="K118" s="68" t="s">
        <v>91</v>
      </c>
      <c r="L118" s="68" t="s">
        <v>42</v>
      </c>
      <c r="M118" s="68" t="s">
        <v>42</v>
      </c>
      <c r="N118" s="68" t="s">
        <v>42</v>
      </c>
      <c r="O118" s="68" t="s">
        <v>39</v>
      </c>
      <c r="P118" s="47"/>
      <c r="Q118" s="47" t="s">
        <v>1537</v>
      </c>
      <c r="R118" s="49">
        <v>92</v>
      </c>
      <c r="S118" s="49"/>
      <c r="T118" s="50">
        <v>5.15</v>
      </c>
      <c r="U118" s="50">
        <v>2.4900000000000002</v>
      </c>
      <c r="V118" s="50"/>
      <c r="W118" s="50"/>
      <c r="X118" s="50">
        <v>7.6</v>
      </c>
      <c r="Y118" s="51" t="s">
        <v>34</v>
      </c>
      <c r="Z118" s="51">
        <v>1</v>
      </c>
      <c r="AA118" s="52">
        <v>2.8352873698647882</v>
      </c>
      <c r="AB118" s="51">
        <v>1.6</v>
      </c>
      <c r="AC118" s="52">
        <v>4.5364597917836615</v>
      </c>
      <c r="AD118" s="51">
        <v>0</v>
      </c>
      <c r="AE118" s="51"/>
      <c r="AF118" s="51"/>
      <c r="AG118" s="53">
        <v>150</v>
      </c>
      <c r="AH118" s="54">
        <v>7</v>
      </c>
      <c r="AI118" s="54"/>
      <c r="AJ118" s="53"/>
      <c r="AK118" s="53"/>
      <c r="AL118" s="53">
        <v>24</v>
      </c>
      <c r="AM118" s="53" t="s">
        <v>96</v>
      </c>
      <c r="AN118" s="55"/>
      <c r="AO118" s="56">
        <v>1</v>
      </c>
      <c r="AP118" s="56"/>
      <c r="AQ118" s="51" t="s">
        <v>43</v>
      </c>
      <c r="AR118" s="51" t="s">
        <v>132</v>
      </c>
      <c r="AS118" s="51"/>
      <c r="AT118" s="51"/>
      <c r="AU118" s="51"/>
      <c r="AV118" s="51"/>
      <c r="AW118" s="57" t="s">
        <v>1999</v>
      </c>
      <c r="AX118" s="57" t="s">
        <v>2022</v>
      </c>
      <c r="AY118" s="57"/>
      <c r="AZ118" s="57"/>
      <c r="BA118" s="57"/>
      <c r="BB118" s="58">
        <v>2.3400000000000008E-2</v>
      </c>
      <c r="BC118" s="58"/>
      <c r="BD118" s="75"/>
      <c r="BE118" s="75"/>
      <c r="BF118" s="58"/>
      <c r="BG118" s="75">
        <v>0.82</v>
      </c>
      <c r="BH118" s="61"/>
      <c r="BI118" s="61"/>
      <c r="BJ118" s="75"/>
      <c r="BK118" s="75"/>
      <c r="BL118" s="61"/>
      <c r="BM118" s="75"/>
      <c r="BN118" s="58"/>
      <c r="BO118" s="58"/>
      <c r="BP118" s="75"/>
      <c r="BQ118" s="58"/>
      <c r="BR118" s="75"/>
      <c r="BS118" s="58"/>
      <c r="BT118" s="58"/>
      <c r="BU118" s="75"/>
      <c r="BV118" s="58"/>
      <c r="BW118" s="75"/>
      <c r="BX118" s="58"/>
      <c r="BY118" s="58"/>
      <c r="BZ118" s="58"/>
      <c r="CA118" s="75"/>
      <c r="CB118" s="58"/>
      <c r="CC118" s="58"/>
      <c r="CD118" s="58"/>
      <c r="CE118" s="58"/>
      <c r="CF118" s="75"/>
      <c r="CG118" s="62"/>
      <c r="CH118" s="62"/>
      <c r="CI118" s="62"/>
      <c r="CJ118" s="62"/>
      <c r="CK118" s="62"/>
      <c r="CL118" s="62"/>
      <c r="CM118" s="62"/>
      <c r="CN118" s="63"/>
      <c r="CO118" s="62"/>
      <c r="CP118" s="62" t="s">
        <v>36</v>
      </c>
      <c r="CQ118" s="64" t="s">
        <v>42</v>
      </c>
      <c r="CR118" s="65" t="s">
        <v>206</v>
      </c>
      <c r="CS118" s="64" t="s">
        <v>205</v>
      </c>
      <c r="CT118" s="64"/>
      <c r="CU118" s="64" t="s">
        <v>55</v>
      </c>
      <c r="CV118" s="64" t="s">
        <v>56</v>
      </c>
      <c r="CW118" s="64" t="s">
        <v>209</v>
      </c>
      <c r="CX118" s="64"/>
      <c r="CY118" s="66">
        <f>[1]Duration!EE117</f>
        <v>4</v>
      </c>
    </row>
    <row r="119" spans="1:103" hidden="1" x14ac:dyDescent="0.3">
      <c r="A119" s="43">
        <v>117</v>
      </c>
      <c r="B119" s="44" t="s">
        <v>1723</v>
      </c>
      <c r="C119" s="44" t="s">
        <v>204</v>
      </c>
      <c r="D119" s="44">
        <v>1991</v>
      </c>
      <c r="E119" s="45" t="s">
        <v>31</v>
      </c>
      <c r="F119" s="45" t="s">
        <v>1537</v>
      </c>
      <c r="G119" s="45" t="s">
        <v>3</v>
      </c>
      <c r="H119" s="45" t="s">
        <v>483</v>
      </c>
      <c r="I119" s="45" t="s">
        <v>208</v>
      </c>
      <c r="J119" s="68" t="s">
        <v>44</v>
      </c>
      <c r="K119" s="68" t="s">
        <v>91</v>
      </c>
      <c r="L119" s="68" t="s">
        <v>42</v>
      </c>
      <c r="M119" s="68" t="s">
        <v>42</v>
      </c>
      <c r="N119" s="68" t="s">
        <v>42</v>
      </c>
      <c r="O119" s="68" t="s">
        <v>39</v>
      </c>
      <c r="P119" s="47"/>
      <c r="Q119" s="47" t="s">
        <v>1537</v>
      </c>
      <c r="R119" s="49">
        <v>92</v>
      </c>
      <c r="S119" s="49"/>
      <c r="T119" s="50">
        <v>5.15</v>
      </c>
      <c r="U119" s="50">
        <v>2.4900000000000002</v>
      </c>
      <c r="V119" s="50"/>
      <c r="W119" s="50"/>
      <c r="X119" s="50">
        <v>7.6</v>
      </c>
      <c r="Y119" s="51" t="s">
        <v>34</v>
      </c>
      <c r="Z119" s="51">
        <v>1</v>
      </c>
      <c r="AA119" s="52">
        <v>2.8352873698647882</v>
      </c>
      <c r="AB119" s="51">
        <v>1.6</v>
      </c>
      <c r="AC119" s="52">
        <v>4.5364597917836615</v>
      </c>
      <c r="AD119" s="51">
        <v>0</v>
      </c>
      <c r="AE119" s="51"/>
      <c r="AF119" s="51"/>
      <c r="AG119" s="53">
        <v>150</v>
      </c>
      <c r="AH119" s="54">
        <v>7</v>
      </c>
      <c r="AI119" s="54"/>
      <c r="AJ119" s="53"/>
      <c r="AK119" s="53"/>
      <c r="AL119" s="53">
        <v>24</v>
      </c>
      <c r="AM119" s="53" t="s">
        <v>96</v>
      </c>
      <c r="AN119" s="55"/>
      <c r="AO119" s="56">
        <v>1</v>
      </c>
      <c r="AP119" s="56"/>
      <c r="AQ119" s="51" t="s">
        <v>43</v>
      </c>
      <c r="AR119" s="51" t="s">
        <v>132</v>
      </c>
      <c r="AS119" s="51"/>
      <c r="AT119" s="51"/>
      <c r="AU119" s="51"/>
      <c r="AV119" s="51"/>
      <c r="AW119" s="57" t="s">
        <v>208</v>
      </c>
      <c r="AX119" s="57"/>
      <c r="AY119" s="57"/>
      <c r="AZ119" s="57"/>
      <c r="BA119" s="57"/>
      <c r="BB119" s="58">
        <v>2.8599999999999997E-2</v>
      </c>
      <c r="BC119" s="58"/>
      <c r="BD119" s="75"/>
      <c r="BE119" s="75"/>
      <c r="BF119" s="58"/>
      <c r="BG119" s="75">
        <v>0.78</v>
      </c>
      <c r="BH119" s="61"/>
      <c r="BI119" s="61"/>
      <c r="BJ119" s="75"/>
      <c r="BK119" s="75"/>
      <c r="BL119" s="61"/>
      <c r="BM119" s="75"/>
      <c r="BN119" s="58"/>
      <c r="BO119" s="58"/>
      <c r="BP119" s="75"/>
      <c r="BQ119" s="58"/>
      <c r="BR119" s="75"/>
      <c r="BS119" s="58"/>
      <c r="BT119" s="58"/>
      <c r="BU119" s="75"/>
      <c r="BV119" s="58"/>
      <c r="BW119" s="75"/>
      <c r="BX119" s="58"/>
      <c r="BY119" s="58"/>
      <c r="BZ119" s="58"/>
      <c r="CA119" s="75"/>
      <c r="CB119" s="58"/>
      <c r="CC119" s="58"/>
      <c r="CD119" s="58"/>
      <c r="CE119" s="58"/>
      <c r="CF119" s="75"/>
      <c r="CG119" s="62"/>
      <c r="CH119" s="62"/>
      <c r="CI119" s="62"/>
      <c r="CJ119" s="62"/>
      <c r="CK119" s="62"/>
      <c r="CL119" s="62"/>
      <c r="CM119" s="62"/>
      <c r="CN119" s="63"/>
      <c r="CO119" s="62"/>
      <c r="CP119" s="62" t="s">
        <v>36</v>
      </c>
      <c r="CQ119" s="64" t="s">
        <v>42</v>
      </c>
      <c r="CR119" s="65" t="s">
        <v>206</v>
      </c>
      <c r="CS119" s="64" t="s">
        <v>205</v>
      </c>
      <c r="CT119" s="64"/>
      <c r="CU119" s="64" t="s">
        <v>55</v>
      </c>
      <c r="CV119" s="64" t="s">
        <v>56</v>
      </c>
      <c r="CW119" s="64" t="s">
        <v>209</v>
      </c>
      <c r="CX119" s="64"/>
      <c r="CY119" s="66">
        <f>[1]Duration!EE118</f>
        <v>4</v>
      </c>
    </row>
    <row r="120" spans="1:103" hidden="1" x14ac:dyDescent="0.3">
      <c r="A120" s="43">
        <v>118</v>
      </c>
      <c r="B120" s="44" t="s">
        <v>1723</v>
      </c>
      <c r="C120" s="44" t="s">
        <v>204</v>
      </c>
      <c r="D120" s="44">
        <v>1991</v>
      </c>
      <c r="E120" s="45" t="s">
        <v>31</v>
      </c>
      <c r="F120" s="45" t="s">
        <v>1537</v>
      </c>
      <c r="G120" s="45" t="s">
        <v>3</v>
      </c>
      <c r="H120" s="45" t="s">
        <v>483</v>
      </c>
      <c r="I120" s="45" t="s">
        <v>63</v>
      </c>
      <c r="J120" s="68" t="s">
        <v>44</v>
      </c>
      <c r="K120" s="68" t="s">
        <v>91</v>
      </c>
      <c r="L120" s="68" t="s">
        <v>42</v>
      </c>
      <c r="M120" s="68" t="s">
        <v>42</v>
      </c>
      <c r="N120" s="68" t="s">
        <v>42</v>
      </c>
      <c r="O120" s="68" t="s">
        <v>39</v>
      </c>
      <c r="P120" s="47"/>
      <c r="Q120" s="47" t="s">
        <v>1537</v>
      </c>
      <c r="R120" s="49">
        <v>92</v>
      </c>
      <c r="S120" s="49"/>
      <c r="T120" s="50">
        <v>5.15</v>
      </c>
      <c r="U120" s="50">
        <v>2.4900000000000002</v>
      </c>
      <c r="V120" s="50"/>
      <c r="W120" s="50"/>
      <c r="X120" s="50">
        <v>7.6</v>
      </c>
      <c r="Y120" s="51" t="s">
        <v>34</v>
      </c>
      <c r="Z120" s="51">
        <v>1</v>
      </c>
      <c r="AA120" s="52">
        <v>2.8352873698647882</v>
      </c>
      <c r="AB120" s="51">
        <v>1.6</v>
      </c>
      <c r="AC120" s="52">
        <v>4.5364597917836615</v>
      </c>
      <c r="AD120" s="51">
        <v>0</v>
      </c>
      <c r="AE120" s="51"/>
      <c r="AF120" s="51"/>
      <c r="AG120" s="53">
        <v>150</v>
      </c>
      <c r="AH120" s="54">
        <v>7</v>
      </c>
      <c r="AI120" s="54"/>
      <c r="AJ120" s="53"/>
      <c r="AK120" s="53"/>
      <c r="AL120" s="53">
        <v>24</v>
      </c>
      <c r="AM120" s="53" t="s">
        <v>96</v>
      </c>
      <c r="AN120" s="55"/>
      <c r="AO120" s="56">
        <v>1</v>
      </c>
      <c r="AP120" s="56"/>
      <c r="AQ120" s="51" t="s">
        <v>43</v>
      </c>
      <c r="AR120" s="51" t="s">
        <v>132</v>
      </c>
      <c r="AS120" s="51"/>
      <c r="AT120" s="51"/>
      <c r="AU120" s="51"/>
      <c r="AV120" s="51"/>
      <c r="AW120" s="57" t="s">
        <v>63</v>
      </c>
      <c r="AX120" s="57" t="s">
        <v>2016</v>
      </c>
      <c r="AY120" s="57"/>
      <c r="AZ120" s="57"/>
      <c r="BA120" s="57"/>
      <c r="BB120" s="58">
        <v>4.8100000000000004E-2</v>
      </c>
      <c r="BC120" s="58"/>
      <c r="BD120" s="59"/>
      <c r="BE120" s="59"/>
      <c r="BF120" s="58"/>
      <c r="BG120" s="59">
        <v>0.63</v>
      </c>
      <c r="BH120" s="61"/>
      <c r="BI120" s="61"/>
      <c r="BL120" s="61"/>
      <c r="BM120" s="59"/>
      <c r="BN120" s="58"/>
      <c r="BO120" s="58"/>
      <c r="BQ120" s="58"/>
      <c r="BR120" s="59"/>
      <c r="BS120" s="58"/>
      <c r="BT120" s="58"/>
      <c r="BV120" s="58"/>
      <c r="BW120" s="59"/>
      <c r="BX120" s="58"/>
      <c r="BY120" s="58"/>
      <c r="BZ120" s="58"/>
      <c r="CA120" s="59"/>
      <c r="CB120" s="58"/>
      <c r="CC120" s="58"/>
      <c r="CD120" s="58"/>
      <c r="CE120" s="58"/>
      <c r="CF120" s="59"/>
      <c r="CG120" s="62"/>
      <c r="CH120" s="62"/>
      <c r="CI120" s="62"/>
      <c r="CJ120" s="62"/>
      <c r="CK120" s="62"/>
      <c r="CL120" s="62"/>
      <c r="CM120" s="62"/>
      <c r="CN120" s="63"/>
      <c r="CO120" s="62"/>
      <c r="CP120" s="62" t="s">
        <v>36</v>
      </c>
      <c r="CQ120" s="64" t="s">
        <v>42</v>
      </c>
      <c r="CR120" s="65" t="s">
        <v>206</v>
      </c>
      <c r="CS120" s="64" t="s">
        <v>205</v>
      </c>
      <c r="CT120" s="64"/>
      <c r="CU120" s="64" t="s">
        <v>55</v>
      </c>
      <c r="CV120" s="64" t="s">
        <v>56</v>
      </c>
      <c r="CW120" s="64" t="s">
        <v>209</v>
      </c>
      <c r="CX120" s="64"/>
      <c r="CY120" s="66">
        <f>[1]Duration!EE119</f>
        <v>4</v>
      </c>
    </row>
    <row r="121" spans="1:103" hidden="1" x14ac:dyDescent="0.3">
      <c r="A121" s="43">
        <v>119</v>
      </c>
      <c r="B121" s="44" t="s">
        <v>1723</v>
      </c>
      <c r="C121" s="44" t="s">
        <v>204</v>
      </c>
      <c r="D121" s="44">
        <v>1991</v>
      </c>
      <c r="E121" s="45" t="s">
        <v>31</v>
      </c>
      <c r="F121" s="45" t="s">
        <v>1537</v>
      </c>
      <c r="G121" s="45" t="s">
        <v>1804</v>
      </c>
      <c r="H121" s="45" t="s">
        <v>116</v>
      </c>
      <c r="I121" s="45" t="s">
        <v>38</v>
      </c>
      <c r="J121" s="68" t="s">
        <v>44</v>
      </c>
      <c r="K121" s="68" t="s">
        <v>91</v>
      </c>
      <c r="L121" s="68" t="s">
        <v>42</v>
      </c>
      <c r="M121" s="68" t="s">
        <v>42</v>
      </c>
      <c r="N121" s="68" t="s">
        <v>42</v>
      </c>
      <c r="O121" s="68" t="s">
        <v>42</v>
      </c>
      <c r="P121" s="47"/>
      <c r="Q121" s="47" t="s">
        <v>1537</v>
      </c>
      <c r="R121" s="49">
        <v>92</v>
      </c>
      <c r="S121" s="49"/>
      <c r="T121" s="50">
        <v>5.15</v>
      </c>
      <c r="U121" s="50">
        <v>2.4900000000000002</v>
      </c>
      <c r="V121" s="50"/>
      <c r="W121" s="50"/>
      <c r="X121" s="50">
        <v>7.6</v>
      </c>
      <c r="Y121" s="51" t="s">
        <v>799</v>
      </c>
      <c r="Z121" s="51">
        <v>1</v>
      </c>
      <c r="AA121" s="52">
        <v>2.8352873698647882</v>
      </c>
      <c r="AB121" s="51">
        <v>1.6</v>
      </c>
      <c r="AC121" s="52">
        <v>4.5364597917836615</v>
      </c>
      <c r="AD121" s="51">
        <v>0</v>
      </c>
      <c r="AE121" s="51"/>
      <c r="AF121" s="51"/>
      <c r="AG121" s="53">
        <v>150</v>
      </c>
      <c r="AH121" s="54">
        <v>7</v>
      </c>
      <c r="AI121" s="54"/>
      <c r="AJ121" s="53"/>
      <c r="AK121" s="53"/>
      <c r="AL121" s="53">
        <v>24</v>
      </c>
      <c r="AM121" s="53" t="s">
        <v>96</v>
      </c>
      <c r="AN121" s="55"/>
      <c r="AO121" s="56">
        <v>1</v>
      </c>
      <c r="AP121" s="56"/>
      <c r="AQ121" s="51" t="s">
        <v>43</v>
      </c>
      <c r="AR121" s="51" t="s">
        <v>132</v>
      </c>
      <c r="AS121" s="51"/>
      <c r="AT121" s="51"/>
      <c r="AU121" s="51"/>
      <c r="AV121" s="51"/>
      <c r="AW121" s="57" t="s">
        <v>38</v>
      </c>
      <c r="AX121" s="57" t="s">
        <v>36</v>
      </c>
      <c r="AY121" s="57"/>
      <c r="AZ121" s="57"/>
      <c r="BA121" s="57"/>
      <c r="BB121" s="58">
        <v>0.35</v>
      </c>
      <c r="BC121" s="58"/>
      <c r="BD121" s="75"/>
      <c r="BE121" s="75"/>
      <c r="BF121" s="58"/>
      <c r="BG121" s="75"/>
      <c r="BH121" s="61"/>
      <c r="BI121" s="61"/>
      <c r="BJ121" s="75"/>
      <c r="BK121" s="75"/>
      <c r="BL121" s="61"/>
      <c r="BM121" s="75"/>
      <c r="BN121" s="58"/>
      <c r="BO121" s="58"/>
      <c r="BP121" s="75"/>
      <c r="BQ121" s="58"/>
      <c r="BR121" s="75"/>
      <c r="BS121" s="58"/>
      <c r="BT121" s="58"/>
      <c r="BU121" s="75"/>
      <c r="BV121" s="58"/>
      <c r="BW121" s="75"/>
      <c r="BX121" s="58"/>
      <c r="BY121" s="58"/>
      <c r="BZ121" s="58"/>
      <c r="CA121" s="75"/>
      <c r="CB121" s="58"/>
      <c r="CC121" s="58"/>
      <c r="CD121" s="58"/>
      <c r="CE121" s="58"/>
      <c r="CF121" s="75"/>
      <c r="CG121" s="62"/>
      <c r="CH121" s="62"/>
      <c r="CI121" s="62"/>
      <c r="CJ121" s="62"/>
      <c r="CK121" s="62"/>
      <c r="CL121" s="62"/>
      <c r="CM121" s="62"/>
      <c r="CN121" s="63"/>
      <c r="CO121" s="62"/>
      <c r="CP121" s="62" t="s">
        <v>36</v>
      </c>
      <c r="CQ121" s="64" t="s">
        <v>42</v>
      </c>
      <c r="CR121" s="65" t="s">
        <v>206</v>
      </c>
      <c r="CS121" s="64" t="s">
        <v>205</v>
      </c>
      <c r="CT121" s="64"/>
      <c r="CU121" s="64"/>
      <c r="CV121" s="64" t="s">
        <v>86</v>
      </c>
      <c r="CW121" s="64"/>
      <c r="CX121" s="64" t="s">
        <v>88</v>
      </c>
      <c r="CY121" s="66">
        <f>[1]Duration!EE120</f>
        <v>4</v>
      </c>
    </row>
    <row r="122" spans="1:103" hidden="1" x14ac:dyDescent="0.3">
      <c r="A122" s="43">
        <v>120</v>
      </c>
      <c r="B122" s="44" t="s">
        <v>1723</v>
      </c>
      <c r="C122" s="44" t="s">
        <v>204</v>
      </c>
      <c r="D122" s="44">
        <v>1991</v>
      </c>
      <c r="E122" s="45" t="s">
        <v>66</v>
      </c>
      <c r="F122" s="45" t="s">
        <v>1537</v>
      </c>
      <c r="G122" s="45" t="s">
        <v>3</v>
      </c>
      <c r="H122" s="45" t="s">
        <v>483</v>
      </c>
      <c r="I122" s="45" t="s">
        <v>38</v>
      </c>
      <c r="J122" s="68" t="s">
        <v>44</v>
      </c>
      <c r="K122" s="68" t="s">
        <v>53</v>
      </c>
      <c r="L122" s="68" t="s">
        <v>42</v>
      </c>
      <c r="M122" s="68" t="s">
        <v>42</v>
      </c>
      <c r="N122" s="68" t="s">
        <v>42</v>
      </c>
      <c r="O122" s="68" t="s">
        <v>39</v>
      </c>
      <c r="P122" s="47"/>
      <c r="Q122" s="47" t="s">
        <v>1537</v>
      </c>
      <c r="R122" s="49">
        <v>42</v>
      </c>
      <c r="S122" s="49"/>
      <c r="T122" s="50">
        <v>4.66</v>
      </c>
      <c r="U122" s="50">
        <v>3.03</v>
      </c>
      <c r="V122" s="50"/>
      <c r="W122" s="50"/>
      <c r="X122" s="50"/>
      <c r="Y122" s="51" t="s">
        <v>34</v>
      </c>
      <c r="Z122" s="51">
        <v>1</v>
      </c>
      <c r="AA122" s="52">
        <v>2.8352873698647882</v>
      </c>
      <c r="AB122" s="51">
        <v>1.6</v>
      </c>
      <c r="AC122" s="52">
        <v>4.5364597917836615</v>
      </c>
      <c r="AD122" s="51">
        <v>0</v>
      </c>
      <c r="AE122" s="51"/>
      <c r="AF122" s="51"/>
      <c r="AG122" s="53">
        <v>150</v>
      </c>
      <c r="AH122" s="54">
        <v>7</v>
      </c>
      <c r="AI122" s="54"/>
      <c r="AJ122" s="53"/>
      <c r="AK122" s="53"/>
      <c r="AL122" s="53">
        <v>24</v>
      </c>
      <c r="AM122" s="53" t="s">
        <v>52</v>
      </c>
      <c r="AN122" s="55"/>
      <c r="AO122" s="56">
        <v>1</v>
      </c>
      <c r="AP122" s="56"/>
      <c r="AQ122" s="51" t="s">
        <v>43</v>
      </c>
      <c r="AR122" s="51" t="s">
        <v>132</v>
      </c>
      <c r="AS122" s="51"/>
      <c r="AT122" s="51"/>
      <c r="AU122" s="51"/>
      <c r="AV122" s="51"/>
      <c r="AW122" s="57" t="s">
        <v>38</v>
      </c>
      <c r="AX122" s="57" t="s">
        <v>36</v>
      </c>
      <c r="AY122" s="57"/>
      <c r="AZ122" s="57"/>
      <c r="BA122" s="57"/>
      <c r="BB122" s="58">
        <v>0.6</v>
      </c>
      <c r="BC122" s="58"/>
      <c r="BD122" s="75"/>
      <c r="BE122" s="75"/>
      <c r="BF122" s="58"/>
      <c r="BG122" s="75"/>
      <c r="BH122" s="61"/>
      <c r="BI122" s="61"/>
      <c r="BJ122" s="75"/>
      <c r="BK122" s="75"/>
      <c r="BL122" s="61"/>
      <c r="BM122" s="75"/>
      <c r="BN122" s="58"/>
      <c r="BO122" s="58"/>
      <c r="BP122" s="75"/>
      <c r="BQ122" s="58"/>
      <c r="BR122" s="75"/>
      <c r="BS122" s="58"/>
      <c r="BT122" s="58"/>
      <c r="BU122" s="75"/>
      <c r="BV122" s="58"/>
      <c r="BW122" s="75"/>
      <c r="BX122" s="58"/>
      <c r="BY122" s="58"/>
      <c r="BZ122" s="58"/>
      <c r="CA122" s="75"/>
      <c r="CB122" s="58"/>
      <c r="CC122" s="58"/>
      <c r="CD122" s="58"/>
      <c r="CE122" s="58"/>
      <c r="CF122" s="75"/>
      <c r="CG122" s="62"/>
      <c r="CH122" s="62"/>
      <c r="CI122" s="62"/>
      <c r="CJ122" s="62"/>
      <c r="CK122" s="62"/>
      <c r="CL122" s="62"/>
      <c r="CM122" s="62"/>
      <c r="CN122" s="63"/>
      <c r="CO122" s="62"/>
      <c r="CP122" s="62" t="s">
        <v>36</v>
      </c>
      <c r="CQ122" s="64" t="s">
        <v>42</v>
      </c>
      <c r="CR122" s="65" t="s">
        <v>206</v>
      </c>
      <c r="CS122" s="64" t="s">
        <v>205</v>
      </c>
      <c r="CT122" s="64"/>
      <c r="CU122" s="64" t="s">
        <v>55</v>
      </c>
      <c r="CV122" s="64" t="s">
        <v>56</v>
      </c>
      <c r="CW122" s="64" t="s">
        <v>69</v>
      </c>
      <c r="CX122" s="64" t="s">
        <v>91</v>
      </c>
      <c r="CY122" s="66">
        <f>[1]Duration!EE121</f>
        <v>4</v>
      </c>
    </row>
    <row r="123" spans="1:103" hidden="1" x14ac:dyDescent="0.3">
      <c r="A123" s="43">
        <v>121</v>
      </c>
      <c r="B123" s="44" t="s">
        <v>1723</v>
      </c>
      <c r="C123" s="44" t="s">
        <v>204</v>
      </c>
      <c r="D123" s="44">
        <v>1991</v>
      </c>
      <c r="E123" s="45" t="s">
        <v>66</v>
      </c>
      <c r="F123" s="45" t="s">
        <v>1537</v>
      </c>
      <c r="G123" s="45" t="s">
        <v>3</v>
      </c>
      <c r="H123" s="45" t="s">
        <v>483</v>
      </c>
      <c r="I123" s="45" t="s">
        <v>1998</v>
      </c>
      <c r="J123" s="68" t="s">
        <v>44</v>
      </c>
      <c r="K123" s="68" t="s">
        <v>53</v>
      </c>
      <c r="L123" s="68" t="s">
        <v>42</v>
      </c>
      <c r="M123" s="68" t="s">
        <v>42</v>
      </c>
      <c r="N123" s="68" t="s">
        <v>42</v>
      </c>
      <c r="O123" s="68" t="s">
        <v>39</v>
      </c>
      <c r="P123" s="47"/>
      <c r="Q123" s="47" t="s">
        <v>1537</v>
      </c>
      <c r="R123" s="49">
        <v>42</v>
      </c>
      <c r="S123" s="49"/>
      <c r="T123" s="50">
        <v>4.66</v>
      </c>
      <c r="U123" s="50">
        <v>3.03</v>
      </c>
      <c r="V123" s="50"/>
      <c r="W123" s="50"/>
      <c r="X123" s="50"/>
      <c r="Y123" s="51" t="s">
        <v>34</v>
      </c>
      <c r="Z123" s="51">
        <v>1</v>
      </c>
      <c r="AA123" s="52">
        <v>2.8352873698647882</v>
      </c>
      <c r="AB123" s="51">
        <v>1.6</v>
      </c>
      <c r="AC123" s="52">
        <v>4.5364597917836615</v>
      </c>
      <c r="AD123" s="51">
        <v>0</v>
      </c>
      <c r="AE123" s="51"/>
      <c r="AF123" s="51"/>
      <c r="AG123" s="53">
        <v>150</v>
      </c>
      <c r="AH123" s="54">
        <v>7</v>
      </c>
      <c r="AI123" s="54"/>
      <c r="AJ123" s="53"/>
      <c r="AK123" s="53"/>
      <c r="AL123" s="53">
        <v>24</v>
      </c>
      <c r="AM123" s="53" t="s">
        <v>52</v>
      </c>
      <c r="AN123" s="55"/>
      <c r="AO123" s="56">
        <v>1</v>
      </c>
      <c r="AP123" s="56"/>
      <c r="AQ123" s="51" t="s">
        <v>43</v>
      </c>
      <c r="AR123" s="51" t="s">
        <v>132</v>
      </c>
      <c r="AS123" s="51"/>
      <c r="AT123" s="51"/>
      <c r="AU123" s="51"/>
      <c r="AV123" s="51"/>
      <c r="AW123" s="57" t="s">
        <v>1998</v>
      </c>
      <c r="AX123" s="57"/>
      <c r="AY123" s="57"/>
      <c r="AZ123" s="57"/>
      <c r="BA123" s="57"/>
      <c r="BB123" s="58">
        <v>3.6000000000000032E-2</v>
      </c>
      <c r="BC123" s="58"/>
      <c r="BD123" s="75"/>
      <c r="BE123" s="75"/>
      <c r="BF123" s="58"/>
      <c r="BG123" s="75">
        <v>0.94</v>
      </c>
      <c r="BH123" s="61"/>
      <c r="BI123" s="61"/>
      <c r="BJ123" s="75"/>
      <c r="BK123" s="75"/>
      <c r="BL123" s="61"/>
      <c r="BM123" s="75"/>
      <c r="BN123" s="58"/>
      <c r="BO123" s="58"/>
      <c r="BP123" s="75"/>
      <c r="BQ123" s="58"/>
      <c r="BR123" s="75"/>
      <c r="BS123" s="58"/>
      <c r="BT123" s="58"/>
      <c r="BU123" s="75"/>
      <c r="BV123" s="58"/>
      <c r="BW123" s="75"/>
      <c r="BX123" s="58"/>
      <c r="BY123" s="58"/>
      <c r="BZ123" s="58"/>
      <c r="CA123" s="75"/>
      <c r="CB123" s="58"/>
      <c r="CC123" s="58"/>
      <c r="CD123" s="58"/>
      <c r="CE123" s="58"/>
      <c r="CF123" s="75"/>
      <c r="CG123" s="62"/>
      <c r="CH123" s="62"/>
      <c r="CI123" s="62"/>
      <c r="CJ123" s="62"/>
      <c r="CK123" s="62"/>
      <c r="CL123" s="62"/>
      <c r="CM123" s="62"/>
      <c r="CN123" s="63"/>
      <c r="CO123" s="62"/>
      <c r="CP123" s="62" t="s">
        <v>36</v>
      </c>
      <c r="CQ123" s="64" t="s">
        <v>42</v>
      </c>
      <c r="CR123" s="65" t="s">
        <v>206</v>
      </c>
      <c r="CS123" s="64" t="s">
        <v>205</v>
      </c>
      <c r="CT123" s="64"/>
      <c r="CU123" s="64" t="s">
        <v>55</v>
      </c>
      <c r="CV123" s="64" t="s">
        <v>56</v>
      </c>
      <c r="CW123" s="64" t="s">
        <v>69</v>
      </c>
      <c r="CX123" s="64"/>
      <c r="CY123" s="66">
        <f>[1]Duration!EE122</f>
        <v>4</v>
      </c>
    </row>
    <row r="124" spans="1:103" hidden="1" x14ac:dyDescent="0.3">
      <c r="A124" s="43">
        <v>122</v>
      </c>
      <c r="B124" s="44" t="s">
        <v>1723</v>
      </c>
      <c r="C124" s="44" t="s">
        <v>204</v>
      </c>
      <c r="D124" s="44">
        <v>1991</v>
      </c>
      <c r="E124" s="45" t="s">
        <v>66</v>
      </c>
      <c r="F124" s="45" t="s">
        <v>1537</v>
      </c>
      <c r="G124" s="45" t="s">
        <v>3</v>
      </c>
      <c r="H124" s="45" t="s">
        <v>483</v>
      </c>
      <c r="I124" s="45" t="s">
        <v>179</v>
      </c>
      <c r="J124" s="68" t="s">
        <v>44</v>
      </c>
      <c r="K124" s="68" t="s">
        <v>53</v>
      </c>
      <c r="L124" s="68" t="s">
        <v>42</v>
      </c>
      <c r="M124" s="68" t="s">
        <v>42</v>
      </c>
      <c r="N124" s="68" t="s">
        <v>42</v>
      </c>
      <c r="O124" s="68" t="s">
        <v>39</v>
      </c>
      <c r="P124" s="47"/>
      <c r="Q124" s="47" t="s">
        <v>1537</v>
      </c>
      <c r="R124" s="49">
        <v>42</v>
      </c>
      <c r="S124" s="49"/>
      <c r="T124" s="50">
        <v>4.66</v>
      </c>
      <c r="U124" s="50">
        <v>3.03</v>
      </c>
      <c r="V124" s="50"/>
      <c r="W124" s="50"/>
      <c r="X124" s="50"/>
      <c r="Y124" s="51" t="s">
        <v>34</v>
      </c>
      <c r="Z124" s="51">
        <v>1</v>
      </c>
      <c r="AA124" s="52">
        <v>2.8352873698647882</v>
      </c>
      <c r="AB124" s="51">
        <v>1.6</v>
      </c>
      <c r="AC124" s="52">
        <v>4.5364597917836615</v>
      </c>
      <c r="AD124" s="51">
        <v>0</v>
      </c>
      <c r="AE124" s="51"/>
      <c r="AF124" s="51"/>
      <c r="AG124" s="53">
        <v>150</v>
      </c>
      <c r="AH124" s="54">
        <v>7</v>
      </c>
      <c r="AI124" s="54"/>
      <c r="AJ124" s="53"/>
      <c r="AK124" s="53"/>
      <c r="AL124" s="53">
        <v>24</v>
      </c>
      <c r="AM124" s="53" t="s">
        <v>52</v>
      </c>
      <c r="AN124" s="55"/>
      <c r="AO124" s="56">
        <v>1</v>
      </c>
      <c r="AP124" s="56"/>
      <c r="AQ124" s="51" t="s">
        <v>43</v>
      </c>
      <c r="AR124" s="51" t="s">
        <v>132</v>
      </c>
      <c r="AS124" s="51"/>
      <c r="AT124" s="51"/>
      <c r="AU124" s="51"/>
      <c r="AV124" s="51"/>
      <c r="AW124" s="57" t="s">
        <v>179</v>
      </c>
      <c r="AX124" s="57"/>
      <c r="AY124" s="57"/>
      <c r="AZ124" s="57"/>
      <c r="BA124" s="57"/>
      <c r="BB124" s="58">
        <v>9.6000000000000016E-2</v>
      </c>
      <c r="BC124" s="58"/>
      <c r="BD124" s="75"/>
      <c r="BE124" s="75"/>
      <c r="BF124" s="58"/>
      <c r="BG124" s="75">
        <v>0.84</v>
      </c>
      <c r="BH124" s="61"/>
      <c r="BI124" s="61"/>
      <c r="BJ124" s="75"/>
      <c r="BK124" s="75"/>
      <c r="BL124" s="61"/>
      <c r="BM124" s="75"/>
      <c r="BN124" s="58"/>
      <c r="BO124" s="58"/>
      <c r="BP124" s="75"/>
      <c r="BQ124" s="58"/>
      <c r="BR124" s="75"/>
      <c r="BS124" s="58"/>
      <c r="BT124" s="58"/>
      <c r="BU124" s="75"/>
      <c r="BV124" s="58"/>
      <c r="BW124" s="75"/>
      <c r="BX124" s="58"/>
      <c r="BY124" s="58"/>
      <c r="BZ124" s="58"/>
      <c r="CA124" s="75"/>
      <c r="CB124" s="58"/>
      <c r="CC124" s="58"/>
      <c r="CD124" s="58"/>
      <c r="CE124" s="58"/>
      <c r="CF124" s="75"/>
      <c r="CG124" s="62"/>
      <c r="CH124" s="62"/>
      <c r="CI124" s="62"/>
      <c r="CJ124" s="62"/>
      <c r="CK124" s="62"/>
      <c r="CL124" s="62"/>
      <c r="CM124" s="62"/>
      <c r="CN124" s="63"/>
      <c r="CO124" s="62"/>
      <c r="CP124" s="62" t="s">
        <v>36</v>
      </c>
      <c r="CQ124" s="64" t="s">
        <v>42</v>
      </c>
      <c r="CR124" s="65" t="s">
        <v>206</v>
      </c>
      <c r="CS124" s="64" t="s">
        <v>205</v>
      </c>
      <c r="CT124" s="64"/>
      <c r="CU124" s="64" t="s">
        <v>55</v>
      </c>
      <c r="CV124" s="64" t="s">
        <v>56</v>
      </c>
      <c r="CW124" s="64" t="s">
        <v>69</v>
      </c>
      <c r="CX124" s="64"/>
      <c r="CY124" s="66">
        <f>[1]Duration!EE123</f>
        <v>4</v>
      </c>
    </row>
    <row r="125" spans="1:103" hidden="1" x14ac:dyDescent="0.3">
      <c r="A125" s="43">
        <v>123</v>
      </c>
      <c r="B125" s="44" t="s">
        <v>1723</v>
      </c>
      <c r="C125" s="44" t="s">
        <v>204</v>
      </c>
      <c r="D125" s="44">
        <v>1991</v>
      </c>
      <c r="E125" s="45" t="s">
        <v>66</v>
      </c>
      <c r="F125" s="45" t="s">
        <v>1537</v>
      </c>
      <c r="G125" s="45" t="s">
        <v>3</v>
      </c>
      <c r="H125" s="45" t="s">
        <v>483</v>
      </c>
      <c r="I125" s="45" t="s">
        <v>1999</v>
      </c>
      <c r="J125" s="68" t="s">
        <v>44</v>
      </c>
      <c r="K125" s="68" t="s">
        <v>53</v>
      </c>
      <c r="L125" s="68" t="s">
        <v>42</v>
      </c>
      <c r="M125" s="68" t="s">
        <v>42</v>
      </c>
      <c r="N125" s="68" t="s">
        <v>42</v>
      </c>
      <c r="O125" s="68" t="s">
        <v>39</v>
      </c>
      <c r="P125" s="47"/>
      <c r="Q125" s="47" t="s">
        <v>1537</v>
      </c>
      <c r="R125" s="49">
        <v>42</v>
      </c>
      <c r="S125" s="49"/>
      <c r="T125" s="50">
        <v>4.66</v>
      </c>
      <c r="U125" s="50">
        <v>3.03</v>
      </c>
      <c r="V125" s="50"/>
      <c r="W125" s="50"/>
      <c r="X125" s="50"/>
      <c r="Y125" s="51" t="s">
        <v>34</v>
      </c>
      <c r="Z125" s="51">
        <v>1</v>
      </c>
      <c r="AA125" s="52">
        <v>2.8352873698647882</v>
      </c>
      <c r="AB125" s="51">
        <v>1.6</v>
      </c>
      <c r="AC125" s="52">
        <v>4.5364597917836615</v>
      </c>
      <c r="AD125" s="51">
        <v>0</v>
      </c>
      <c r="AE125" s="51"/>
      <c r="AF125" s="51"/>
      <c r="AG125" s="53">
        <v>150</v>
      </c>
      <c r="AH125" s="54">
        <v>7</v>
      </c>
      <c r="AI125" s="54"/>
      <c r="AJ125" s="53"/>
      <c r="AK125" s="53"/>
      <c r="AL125" s="53">
        <v>24</v>
      </c>
      <c r="AM125" s="53" t="s">
        <v>52</v>
      </c>
      <c r="AN125" s="55"/>
      <c r="AO125" s="56">
        <v>1</v>
      </c>
      <c r="AP125" s="56"/>
      <c r="AQ125" s="51" t="s">
        <v>43</v>
      </c>
      <c r="AR125" s="51" t="s">
        <v>132</v>
      </c>
      <c r="AS125" s="51"/>
      <c r="AT125" s="51"/>
      <c r="AU125" s="51"/>
      <c r="AV125" s="51"/>
      <c r="AW125" s="57" t="s">
        <v>1999</v>
      </c>
      <c r="AX125" s="57" t="s">
        <v>2022</v>
      </c>
      <c r="AY125" s="57"/>
      <c r="AZ125" s="57"/>
      <c r="BA125" s="57"/>
      <c r="BB125" s="58">
        <v>3.6000000000000032E-2</v>
      </c>
      <c r="BC125" s="58"/>
      <c r="BD125" s="75"/>
      <c r="BE125" s="75"/>
      <c r="BF125" s="58"/>
      <c r="BG125" s="75">
        <v>0.94</v>
      </c>
      <c r="BH125" s="61"/>
      <c r="BI125" s="61"/>
      <c r="BJ125" s="75"/>
      <c r="BK125" s="75"/>
      <c r="BL125" s="61"/>
      <c r="BM125" s="75"/>
      <c r="BN125" s="58"/>
      <c r="BO125" s="58"/>
      <c r="BP125" s="75"/>
      <c r="BQ125" s="58"/>
      <c r="BR125" s="75"/>
      <c r="BS125" s="58"/>
      <c r="BT125" s="58"/>
      <c r="BU125" s="75"/>
      <c r="BV125" s="58"/>
      <c r="BW125" s="75"/>
      <c r="BX125" s="58"/>
      <c r="BY125" s="58"/>
      <c r="BZ125" s="58"/>
      <c r="CA125" s="75"/>
      <c r="CB125" s="58"/>
      <c r="CC125" s="58"/>
      <c r="CD125" s="58"/>
      <c r="CE125" s="58"/>
      <c r="CF125" s="75"/>
      <c r="CG125" s="62"/>
      <c r="CH125" s="62"/>
      <c r="CI125" s="62"/>
      <c r="CJ125" s="62"/>
      <c r="CK125" s="62"/>
      <c r="CL125" s="62"/>
      <c r="CM125" s="62"/>
      <c r="CN125" s="63"/>
      <c r="CO125" s="62"/>
      <c r="CP125" s="62" t="s">
        <v>36</v>
      </c>
      <c r="CQ125" s="64" t="s">
        <v>42</v>
      </c>
      <c r="CR125" s="65" t="s">
        <v>206</v>
      </c>
      <c r="CS125" s="64" t="s">
        <v>205</v>
      </c>
      <c r="CT125" s="64"/>
      <c r="CU125" s="64" t="s">
        <v>55</v>
      </c>
      <c r="CV125" s="64" t="s">
        <v>56</v>
      </c>
      <c r="CW125" s="64" t="s">
        <v>69</v>
      </c>
      <c r="CX125" s="64"/>
      <c r="CY125" s="66">
        <f>[1]Duration!EE124</f>
        <v>4</v>
      </c>
    </row>
    <row r="126" spans="1:103" hidden="1" x14ac:dyDescent="0.3">
      <c r="A126" s="43">
        <v>124</v>
      </c>
      <c r="B126" s="44" t="s">
        <v>1723</v>
      </c>
      <c r="C126" s="44" t="s">
        <v>204</v>
      </c>
      <c r="D126" s="44">
        <v>1991</v>
      </c>
      <c r="E126" s="45" t="s">
        <v>66</v>
      </c>
      <c r="F126" s="45" t="s">
        <v>1537</v>
      </c>
      <c r="G126" s="45" t="s">
        <v>3</v>
      </c>
      <c r="H126" s="45" t="s">
        <v>483</v>
      </c>
      <c r="I126" s="45" t="s">
        <v>208</v>
      </c>
      <c r="J126" s="68" t="s">
        <v>44</v>
      </c>
      <c r="K126" s="68" t="s">
        <v>53</v>
      </c>
      <c r="L126" s="68" t="s">
        <v>42</v>
      </c>
      <c r="M126" s="68" t="s">
        <v>42</v>
      </c>
      <c r="N126" s="68" t="s">
        <v>42</v>
      </c>
      <c r="O126" s="68" t="s">
        <v>39</v>
      </c>
      <c r="P126" s="47"/>
      <c r="Q126" s="47" t="s">
        <v>1537</v>
      </c>
      <c r="R126" s="49">
        <v>42</v>
      </c>
      <c r="S126" s="49"/>
      <c r="T126" s="50">
        <v>4.66</v>
      </c>
      <c r="U126" s="50">
        <v>3.03</v>
      </c>
      <c r="V126" s="50"/>
      <c r="W126" s="50"/>
      <c r="X126" s="50"/>
      <c r="Y126" s="51" t="s">
        <v>34</v>
      </c>
      <c r="Z126" s="51">
        <v>1</v>
      </c>
      <c r="AA126" s="52">
        <v>2.8352873698647882</v>
      </c>
      <c r="AB126" s="51">
        <v>1.6</v>
      </c>
      <c r="AC126" s="52">
        <v>4.5364597917836615</v>
      </c>
      <c r="AD126" s="51">
        <v>0</v>
      </c>
      <c r="AE126" s="51"/>
      <c r="AF126" s="51"/>
      <c r="AG126" s="53">
        <v>150</v>
      </c>
      <c r="AH126" s="54">
        <v>7</v>
      </c>
      <c r="AI126" s="54"/>
      <c r="AJ126" s="53"/>
      <c r="AK126" s="53"/>
      <c r="AL126" s="53">
        <v>24</v>
      </c>
      <c r="AM126" s="53" t="s">
        <v>52</v>
      </c>
      <c r="AN126" s="55"/>
      <c r="AO126" s="56">
        <v>1</v>
      </c>
      <c r="AP126" s="56"/>
      <c r="AQ126" s="51" t="s">
        <v>43</v>
      </c>
      <c r="AR126" s="51" t="s">
        <v>132</v>
      </c>
      <c r="AS126" s="51"/>
      <c r="AT126" s="51"/>
      <c r="AU126" s="51"/>
      <c r="AV126" s="51"/>
      <c r="AW126" s="57" t="s">
        <v>208</v>
      </c>
      <c r="AX126" s="57"/>
      <c r="AY126" s="57"/>
      <c r="AZ126" s="57"/>
      <c r="BA126" s="57"/>
      <c r="BB126" s="58">
        <v>9.0000000000000011E-2</v>
      </c>
      <c r="BC126" s="58"/>
      <c r="BD126" s="75"/>
      <c r="BE126" s="75"/>
      <c r="BF126" s="58"/>
      <c r="BG126" s="75">
        <v>0.85</v>
      </c>
      <c r="BH126" s="61"/>
      <c r="BI126" s="61"/>
      <c r="BJ126" s="75"/>
      <c r="BK126" s="75"/>
      <c r="BL126" s="61"/>
      <c r="BM126" s="75"/>
      <c r="BN126" s="58"/>
      <c r="BO126" s="58"/>
      <c r="BP126" s="75"/>
      <c r="BQ126" s="58"/>
      <c r="BR126" s="75"/>
      <c r="BS126" s="58"/>
      <c r="BT126" s="58"/>
      <c r="BU126" s="75"/>
      <c r="BV126" s="58"/>
      <c r="BW126" s="75"/>
      <c r="BX126" s="58"/>
      <c r="BY126" s="58"/>
      <c r="BZ126" s="58"/>
      <c r="CA126" s="75"/>
      <c r="CB126" s="58"/>
      <c r="CC126" s="58"/>
      <c r="CD126" s="58"/>
      <c r="CE126" s="58"/>
      <c r="CF126" s="75"/>
      <c r="CG126" s="62"/>
      <c r="CH126" s="62"/>
      <c r="CI126" s="62"/>
      <c r="CJ126" s="62"/>
      <c r="CK126" s="62"/>
      <c r="CL126" s="62"/>
      <c r="CM126" s="62"/>
      <c r="CN126" s="63"/>
      <c r="CO126" s="62"/>
      <c r="CP126" s="62" t="s">
        <v>36</v>
      </c>
      <c r="CQ126" s="64" t="s">
        <v>42</v>
      </c>
      <c r="CR126" s="65" t="s">
        <v>206</v>
      </c>
      <c r="CS126" s="64" t="s">
        <v>205</v>
      </c>
      <c r="CT126" s="64"/>
      <c r="CU126" s="64" t="s">
        <v>55</v>
      </c>
      <c r="CV126" s="64" t="s">
        <v>56</v>
      </c>
      <c r="CW126" s="64" t="s">
        <v>69</v>
      </c>
      <c r="CX126" s="64"/>
      <c r="CY126" s="66">
        <f>[1]Duration!EE125</f>
        <v>4</v>
      </c>
    </row>
    <row r="127" spans="1:103" hidden="1" x14ac:dyDescent="0.3">
      <c r="A127" s="43">
        <v>125</v>
      </c>
      <c r="B127" s="44" t="s">
        <v>1723</v>
      </c>
      <c r="C127" s="44" t="s">
        <v>204</v>
      </c>
      <c r="D127" s="44">
        <v>1991</v>
      </c>
      <c r="E127" s="45" t="s">
        <v>66</v>
      </c>
      <c r="F127" s="45" t="s">
        <v>1537</v>
      </c>
      <c r="G127" s="45" t="s">
        <v>3</v>
      </c>
      <c r="H127" s="45" t="s">
        <v>483</v>
      </c>
      <c r="I127" s="45" t="s">
        <v>38</v>
      </c>
      <c r="J127" s="68" t="s">
        <v>44</v>
      </c>
      <c r="K127" s="68" t="s">
        <v>91</v>
      </c>
      <c r="L127" s="68" t="s">
        <v>42</v>
      </c>
      <c r="M127" s="68" t="s">
        <v>42</v>
      </c>
      <c r="N127" s="68" t="s">
        <v>42</v>
      </c>
      <c r="O127" s="68" t="s">
        <v>39</v>
      </c>
      <c r="P127" s="47"/>
      <c r="Q127" s="47" t="s">
        <v>1537</v>
      </c>
      <c r="R127" s="49">
        <v>68</v>
      </c>
      <c r="S127" s="49"/>
      <c r="T127" s="50">
        <v>4.9000000000000004</v>
      </c>
      <c r="U127" s="50">
        <v>3.52</v>
      </c>
      <c r="V127" s="50"/>
      <c r="W127" s="50"/>
      <c r="X127" s="50">
        <v>7.7</v>
      </c>
      <c r="Y127" s="51" t="s">
        <v>34</v>
      </c>
      <c r="Z127" s="51">
        <v>1</v>
      </c>
      <c r="AA127" s="52">
        <v>2.8352873698647882</v>
      </c>
      <c r="AB127" s="51">
        <v>1.6</v>
      </c>
      <c r="AC127" s="52">
        <v>4.5364597917836615</v>
      </c>
      <c r="AD127" s="51">
        <v>0</v>
      </c>
      <c r="AE127" s="51"/>
      <c r="AF127" s="51"/>
      <c r="AG127" s="53">
        <v>150</v>
      </c>
      <c r="AH127" s="54">
        <v>7</v>
      </c>
      <c r="AI127" s="54"/>
      <c r="AJ127" s="53"/>
      <c r="AK127" s="53"/>
      <c r="AL127" s="53">
        <v>24</v>
      </c>
      <c r="AM127" s="53" t="s">
        <v>96</v>
      </c>
      <c r="AN127" s="55"/>
      <c r="AO127" s="56">
        <v>1</v>
      </c>
      <c r="AP127" s="56"/>
      <c r="AQ127" s="51" t="s">
        <v>43</v>
      </c>
      <c r="AR127" s="51" t="s">
        <v>132</v>
      </c>
      <c r="AS127" s="51"/>
      <c r="AT127" s="51"/>
      <c r="AU127" s="51"/>
      <c r="AV127" s="51"/>
      <c r="AW127" s="57" t="s">
        <v>38</v>
      </c>
      <c r="AX127" s="57" t="s">
        <v>36</v>
      </c>
      <c r="AY127" s="57"/>
      <c r="AZ127" s="57"/>
      <c r="BA127" s="57"/>
      <c r="BB127" s="58">
        <v>0.2</v>
      </c>
      <c r="BC127" s="58"/>
      <c r="BD127" s="75"/>
      <c r="BE127" s="75"/>
      <c r="BF127" s="58"/>
      <c r="BG127" s="75"/>
      <c r="BH127" s="61"/>
      <c r="BI127" s="61"/>
      <c r="BJ127" s="75"/>
      <c r="BK127" s="75"/>
      <c r="BL127" s="61"/>
      <c r="BM127" s="75"/>
      <c r="BN127" s="58"/>
      <c r="BO127" s="58"/>
      <c r="BP127" s="75"/>
      <c r="BQ127" s="58"/>
      <c r="BR127" s="75"/>
      <c r="BS127" s="58"/>
      <c r="BT127" s="58"/>
      <c r="BU127" s="75"/>
      <c r="BV127" s="58"/>
      <c r="BW127" s="75"/>
      <c r="BX127" s="58"/>
      <c r="BY127" s="58"/>
      <c r="BZ127" s="58"/>
      <c r="CA127" s="75"/>
      <c r="CB127" s="58"/>
      <c r="CC127" s="58"/>
      <c r="CD127" s="58"/>
      <c r="CE127" s="58"/>
      <c r="CF127" s="75"/>
      <c r="CG127" s="62"/>
      <c r="CH127" s="62"/>
      <c r="CI127" s="62"/>
      <c r="CJ127" s="62"/>
      <c r="CK127" s="62"/>
      <c r="CL127" s="62"/>
      <c r="CM127" s="62"/>
      <c r="CN127" s="63"/>
      <c r="CO127" s="62"/>
      <c r="CP127" s="62" t="s">
        <v>36</v>
      </c>
      <c r="CQ127" s="64" t="s">
        <v>42</v>
      </c>
      <c r="CR127" s="65" t="s">
        <v>206</v>
      </c>
      <c r="CS127" s="64" t="s">
        <v>205</v>
      </c>
      <c r="CT127" s="64"/>
      <c r="CU127" s="64" t="s">
        <v>55</v>
      </c>
      <c r="CV127" s="64" t="s">
        <v>56</v>
      </c>
      <c r="CW127" s="64" t="s">
        <v>72</v>
      </c>
      <c r="CX127" s="64" t="s">
        <v>91</v>
      </c>
      <c r="CY127" s="66">
        <f>[1]Duration!EE126</f>
        <v>4</v>
      </c>
    </row>
    <row r="128" spans="1:103" hidden="1" x14ac:dyDescent="0.3">
      <c r="A128" s="43">
        <v>126</v>
      </c>
      <c r="B128" s="44" t="s">
        <v>1723</v>
      </c>
      <c r="C128" s="44" t="s">
        <v>204</v>
      </c>
      <c r="D128" s="44">
        <v>1991</v>
      </c>
      <c r="E128" s="45" t="s">
        <v>66</v>
      </c>
      <c r="F128" s="45" t="s">
        <v>1537</v>
      </c>
      <c r="G128" s="45" t="s">
        <v>3</v>
      </c>
      <c r="H128" s="45" t="s">
        <v>483</v>
      </c>
      <c r="I128" s="45" t="s">
        <v>1998</v>
      </c>
      <c r="J128" s="68" t="s">
        <v>44</v>
      </c>
      <c r="K128" s="68" t="s">
        <v>91</v>
      </c>
      <c r="L128" s="68" t="s">
        <v>42</v>
      </c>
      <c r="M128" s="68" t="s">
        <v>42</v>
      </c>
      <c r="N128" s="68" t="s">
        <v>42</v>
      </c>
      <c r="O128" s="68" t="s">
        <v>39</v>
      </c>
      <c r="P128" s="47"/>
      <c r="Q128" s="47" t="s">
        <v>1537</v>
      </c>
      <c r="R128" s="49">
        <v>68</v>
      </c>
      <c r="S128" s="49"/>
      <c r="T128" s="50">
        <v>4.9000000000000004</v>
      </c>
      <c r="U128" s="50">
        <v>3.52</v>
      </c>
      <c r="V128" s="50"/>
      <c r="W128" s="50"/>
      <c r="X128" s="50">
        <v>7.7</v>
      </c>
      <c r="Y128" s="51" t="s">
        <v>34</v>
      </c>
      <c r="Z128" s="51">
        <v>1</v>
      </c>
      <c r="AA128" s="52">
        <v>2.8352873698647882</v>
      </c>
      <c r="AB128" s="51">
        <v>1.6</v>
      </c>
      <c r="AC128" s="52">
        <v>4.5364597917836615</v>
      </c>
      <c r="AD128" s="51">
        <v>0</v>
      </c>
      <c r="AE128" s="51"/>
      <c r="AF128" s="51"/>
      <c r="AG128" s="53">
        <v>150</v>
      </c>
      <c r="AH128" s="54">
        <v>7</v>
      </c>
      <c r="AI128" s="54"/>
      <c r="AJ128" s="53"/>
      <c r="AK128" s="53"/>
      <c r="AL128" s="53">
        <v>24</v>
      </c>
      <c r="AM128" s="53" t="s">
        <v>96</v>
      </c>
      <c r="AN128" s="55"/>
      <c r="AO128" s="56">
        <v>1</v>
      </c>
      <c r="AP128" s="56"/>
      <c r="AQ128" s="51" t="s">
        <v>43</v>
      </c>
      <c r="AR128" s="51" t="s">
        <v>132</v>
      </c>
      <c r="AS128" s="51"/>
      <c r="AT128" s="51"/>
      <c r="AU128" s="51"/>
      <c r="AV128" s="51"/>
      <c r="AW128" s="57" t="s">
        <v>1998</v>
      </c>
      <c r="AX128" s="57"/>
      <c r="AY128" s="57"/>
      <c r="AZ128" s="57"/>
      <c r="BA128" s="57"/>
      <c r="BB128" s="58">
        <v>3.2000000000000008E-2</v>
      </c>
      <c r="BC128" s="58"/>
      <c r="BD128" s="75"/>
      <c r="BE128" s="75"/>
      <c r="BF128" s="58"/>
      <c r="BG128" s="75">
        <v>0.84</v>
      </c>
      <c r="BH128" s="61"/>
      <c r="BI128" s="61"/>
      <c r="BJ128" s="75"/>
      <c r="BK128" s="75"/>
      <c r="BL128" s="61"/>
      <c r="BM128" s="75"/>
      <c r="BN128" s="58"/>
      <c r="BO128" s="58"/>
      <c r="BP128" s="75"/>
      <c r="BQ128" s="58"/>
      <c r="BR128" s="75"/>
      <c r="BS128" s="58"/>
      <c r="BT128" s="58"/>
      <c r="BU128" s="75"/>
      <c r="BV128" s="58"/>
      <c r="BW128" s="75"/>
      <c r="BX128" s="58"/>
      <c r="BY128" s="58"/>
      <c r="BZ128" s="58"/>
      <c r="CA128" s="75"/>
      <c r="CB128" s="58"/>
      <c r="CC128" s="58"/>
      <c r="CD128" s="58"/>
      <c r="CE128" s="58"/>
      <c r="CF128" s="75"/>
      <c r="CG128" s="62"/>
      <c r="CH128" s="62"/>
      <c r="CI128" s="62"/>
      <c r="CJ128" s="62"/>
      <c r="CK128" s="62"/>
      <c r="CL128" s="62"/>
      <c r="CM128" s="62"/>
      <c r="CN128" s="63"/>
      <c r="CO128" s="62"/>
      <c r="CP128" s="62" t="s">
        <v>36</v>
      </c>
      <c r="CQ128" s="64" t="s">
        <v>42</v>
      </c>
      <c r="CR128" s="65" t="s">
        <v>206</v>
      </c>
      <c r="CS128" s="64" t="s">
        <v>205</v>
      </c>
      <c r="CT128" s="64"/>
      <c r="CU128" s="64" t="s">
        <v>55</v>
      </c>
      <c r="CV128" s="64" t="s">
        <v>56</v>
      </c>
      <c r="CW128" s="64" t="s">
        <v>72</v>
      </c>
      <c r="CX128" s="64"/>
      <c r="CY128" s="66">
        <f>[1]Duration!EE127</f>
        <v>4</v>
      </c>
    </row>
    <row r="129" spans="1:103" hidden="1" x14ac:dyDescent="0.3">
      <c r="A129" s="43">
        <v>127</v>
      </c>
      <c r="B129" s="44" t="s">
        <v>1723</v>
      </c>
      <c r="C129" s="44" t="s">
        <v>204</v>
      </c>
      <c r="D129" s="44">
        <v>1991</v>
      </c>
      <c r="E129" s="45" t="s">
        <v>66</v>
      </c>
      <c r="F129" s="45" t="s">
        <v>1537</v>
      </c>
      <c r="G129" s="45" t="s">
        <v>3</v>
      </c>
      <c r="H129" s="45" t="s">
        <v>483</v>
      </c>
      <c r="I129" s="45" t="s">
        <v>179</v>
      </c>
      <c r="J129" s="68" t="s">
        <v>44</v>
      </c>
      <c r="K129" s="68" t="s">
        <v>91</v>
      </c>
      <c r="L129" s="68" t="s">
        <v>42</v>
      </c>
      <c r="M129" s="68" t="s">
        <v>42</v>
      </c>
      <c r="N129" s="68" t="s">
        <v>42</v>
      </c>
      <c r="O129" s="68" t="s">
        <v>39</v>
      </c>
      <c r="P129" s="47"/>
      <c r="Q129" s="47" t="s">
        <v>1537</v>
      </c>
      <c r="R129" s="49">
        <v>68</v>
      </c>
      <c r="S129" s="49"/>
      <c r="T129" s="50">
        <v>4.9000000000000004</v>
      </c>
      <c r="U129" s="50">
        <v>3.52</v>
      </c>
      <c r="V129" s="50"/>
      <c r="W129" s="50"/>
      <c r="X129" s="50">
        <v>7.7</v>
      </c>
      <c r="Y129" s="51" t="s">
        <v>34</v>
      </c>
      <c r="Z129" s="51">
        <v>1</v>
      </c>
      <c r="AA129" s="52">
        <v>2.8352873698647882</v>
      </c>
      <c r="AB129" s="51">
        <v>1.6</v>
      </c>
      <c r="AC129" s="52">
        <v>4.5364597917836615</v>
      </c>
      <c r="AD129" s="51">
        <v>0</v>
      </c>
      <c r="AE129" s="51"/>
      <c r="AF129" s="51"/>
      <c r="AG129" s="53">
        <v>150</v>
      </c>
      <c r="AH129" s="54">
        <v>7</v>
      </c>
      <c r="AI129" s="54"/>
      <c r="AJ129" s="53"/>
      <c r="AK129" s="53"/>
      <c r="AL129" s="53">
        <v>24</v>
      </c>
      <c r="AM129" s="53" t="s">
        <v>96</v>
      </c>
      <c r="AN129" s="55"/>
      <c r="AO129" s="56">
        <v>1</v>
      </c>
      <c r="AP129" s="56"/>
      <c r="AQ129" s="51" t="s">
        <v>43</v>
      </c>
      <c r="AR129" s="51" t="s">
        <v>132</v>
      </c>
      <c r="AS129" s="51"/>
      <c r="AT129" s="51"/>
      <c r="AU129" s="51"/>
      <c r="AV129" s="51"/>
      <c r="AW129" s="57" t="s">
        <v>179</v>
      </c>
      <c r="AX129" s="57"/>
      <c r="AY129" s="57"/>
      <c r="AZ129" s="57"/>
      <c r="BA129" s="57"/>
      <c r="BB129" s="58">
        <v>9.1999999999999998E-2</v>
      </c>
      <c r="BC129" s="58"/>
      <c r="BD129" s="75"/>
      <c r="BE129" s="75"/>
      <c r="BF129" s="58"/>
      <c r="BG129" s="75">
        <v>0.54</v>
      </c>
      <c r="BH129" s="61"/>
      <c r="BI129" s="61"/>
      <c r="BJ129" s="75"/>
      <c r="BK129" s="75"/>
      <c r="BL129" s="61"/>
      <c r="BM129" s="75"/>
      <c r="BN129" s="58"/>
      <c r="BO129" s="58"/>
      <c r="BP129" s="75"/>
      <c r="BQ129" s="58"/>
      <c r="BR129" s="75"/>
      <c r="BS129" s="58"/>
      <c r="BT129" s="58"/>
      <c r="BU129" s="75"/>
      <c r="BV129" s="58"/>
      <c r="BW129" s="75"/>
      <c r="BX129" s="58"/>
      <c r="BY129" s="58"/>
      <c r="BZ129" s="58"/>
      <c r="CA129" s="75"/>
      <c r="CB129" s="58"/>
      <c r="CC129" s="58"/>
      <c r="CD129" s="58"/>
      <c r="CE129" s="58"/>
      <c r="CF129" s="75"/>
      <c r="CG129" s="62"/>
      <c r="CH129" s="62"/>
      <c r="CI129" s="62"/>
      <c r="CJ129" s="62"/>
      <c r="CK129" s="62"/>
      <c r="CL129" s="62"/>
      <c r="CM129" s="62"/>
      <c r="CN129" s="63"/>
      <c r="CO129" s="62"/>
      <c r="CP129" s="62" t="s">
        <v>36</v>
      </c>
      <c r="CQ129" s="64" t="s">
        <v>42</v>
      </c>
      <c r="CR129" s="65" t="s">
        <v>206</v>
      </c>
      <c r="CS129" s="64" t="s">
        <v>205</v>
      </c>
      <c r="CT129" s="64"/>
      <c r="CU129" s="64" t="s">
        <v>55</v>
      </c>
      <c r="CV129" s="64" t="s">
        <v>56</v>
      </c>
      <c r="CW129" s="64" t="s">
        <v>72</v>
      </c>
      <c r="CX129" s="64"/>
      <c r="CY129" s="66">
        <f>[1]Duration!EE128</f>
        <v>4</v>
      </c>
    </row>
    <row r="130" spans="1:103" hidden="1" x14ac:dyDescent="0.3">
      <c r="A130" s="43">
        <v>128</v>
      </c>
      <c r="B130" s="44" t="s">
        <v>1723</v>
      </c>
      <c r="C130" s="44" t="s">
        <v>204</v>
      </c>
      <c r="D130" s="44">
        <v>1991</v>
      </c>
      <c r="E130" s="45" t="s">
        <v>66</v>
      </c>
      <c r="F130" s="45" t="s">
        <v>1537</v>
      </c>
      <c r="G130" s="45" t="s">
        <v>3</v>
      </c>
      <c r="H130" s="45" t="s">
        <v>483</v>
      </c>
      <c r="I130" s="45" t="s">
        <v>1999</v>
      </c>
      <c r="J130" s="68" t="s">
        <v>44</v>
      </c>
      <c r="K130" s="68" t="s">
        <v>91</v>
      </c>
      <c r="L130" s="68" t="s">
        <v>42</v>
      </c>
      <c r="M130" s="68" t="s">
        <v>42</v>
      </c>
      <c r="N130" s="68" t="s">
        <v>42</v>
      </c>
      <c r="O130" s="68" t="s">
        <v>39</v>
      </c>
      <c r="P130" s="47"/>
      <c r="Q130" s="47" t="s">
        <v>1537</v>
      </c>
      <c r="R130" s="49">
        <v>68</v>
      </c>
      <c r="S130" s="49"/>
      <c r="T130" s="50">
        <v>4.9000000000000004</v>
      </c>
      <c r="U130" s="50">
        <v>3.52</v>
      </c>
      <c r="V130" s="50"/>
      <c r="W130" s="50"/>
      <c r="X130" s="50">
        <v>7.7</v>
      </c>
      <c r="Y130" s="51" t="s">
        <v>34</v>
      </c>
      <c r="Z130" s="51">
        <v>1</v>
      </c>
      <c r="AA130" s="52">
        <v>2.8352873698647882</v>
      </c>
      <c r="AB130" s="51">
        <v>1.6</v>
      </c>
      <c r="AC130" s="52">
        <v>4.5364597917836615</v>
      </c>
      <c r="AD130" s="51">
        <v>0</v>
      </c>
      <c r="AE130" s="51"/>
      <c r="AF130" s="51"/>
      <c r="AG130" s="53">
        <v>150</v>
      </c>
      <c r="AH130" s="54">
        <v>7</v>
      </c>
      <c r="AI130" s="54"/>
      <c r="AJ130" s="53"/>
      <c r="AK130" s="53"/>
      <c r="AL130" s="53">
        <v>24</v>
      </c>
      <c r="AM130" s="53" t="s">
        <v>96</v>
      </c>
      <c r="AN130" s="55"/>
      <c r="AO130" s="56">
        <v>1</v>
      </c>
      <c r="AP130" s="56"/>
      <c r="AQ130" s="51" t="s">
        <v>43</v>
      </c>
      <c r="AR130" s="51" t="s">
        <v>132</v>
      </c>
      <c r="AS130" s="51"/>
      <c r="AT130" s="51"/>
      <c r="AU130" s="51"/>
      <c r="AV130" s="51"/>
      <c r="AW130" s="57" t="s">
        <v>1999</v>
      </c>
      <c r="AX130" s="57" t="s">
        <v>2022</v>
      </c>
      <c r="AY130" s="57"/>
      <c r="AZ130" s="57"/>
      <c r="BA130" s="57"/>
      <c r="BB130" s="58">
        <v>5.4000000000000006E-2</v>
      </c>
      <c r="BC130" s="58"/>
      <c r="BD130" s="75"/>
      <c r="BE130" s="75"/>
      <c r="BF130" s="58"/>
      <c r="BG130" s="75">
        <v>0.73</v>
      </c>
      <c r="BH130" s="61"/>
      <c r="BI130" s="61"/>
      <c r="BJ130" s="75"/>
      <c r="BK130" s="75"/>
      <c r="BL130" s="61"/>
      <c r="BM130" s="75"/>
      <c r="BN130" s="58"/>
      <c r="BO130" s="58"/>
      <c r="BP130" s="75"/>
      <c r="BQ130" s="58"/>
      <c r="BR130" s="75"/>
      <c r="BS130" s="58"/>
      <c r="BT130" s="58"/>
      <c r="BU130" s="75"/>
      <c r="BV130" s="58"/>
      <c r="BW130" s="75"/>
      <c r="BX130" s="58"/>
      <c r="BY130" s="58"/>
      <c r="BZ130" s="58"/>
      <c r="CA130" s="75"/>
      <c r="CB130" s="58"/>
      <c r="CC130" s="58"/>
      <c r="CD130" s="58"/>
      <c r="CE130" s="58"/>
      <c r="CF130" s="75"/>
      <c r="CG130" s="62"/>
      <c r="CH130" s="62"/>
      <c r="CI130" s="62"/>
      <c r="CJ130" s="62"/>
      <c r="CK130" s="62"/>
      <c r="CL130" s="62"/>
      <c r="CM130" s="62"/>
      <c r="CN130" s="63"/>
      <c r="CO130" s="62"/>
      <c r="CP130" s="62" t="s">
        <v>36</v>
      </c>
      <c r="CQ130" s="64" t="s">
        <v>42</v>
      </c>
      <c r="CR130" s="65" t="s">
        <v>206</v>
      </c>
      <c r="CS130" s="64" t="s">
        <v>205</v>
      </c>
      <c r="CT130" s="64"/>
      <c r="CU130" s="64" t="s">
        <v>55</v>
      </c>
      <c r="CV130" s="64" t="s">
        <v>56</v>
      </c>
      <c r="CW130" s="64" t="s">
        <v>72</v>
      </c>
      <c r="CX130" s="64"/>
      <c r="CY130" s="66">
        <f>[1]Duration!EE129</f>
        <v>4</v>
      </c>
    </row>
    <row r="131" spans="1:103" hidden="1" x14ac:dyDescent="0.3">
      <c r="A131" s="43">
        <v>129</v>
      </c>
      <c r="B131" s="44" t="s">
        <v>1723</v>
      </c>
      <c r="C131" s="44" t="s">
        <v>204</v>
      </c>
      <c r="D131" s="44">
        <v>1991</v>
      </c>
      <c r="E131" s="45" t="s">
        <v>66</v>
      </c>
      <c r="F131" s="45" t="s">
        <v>1537</v>
      </c>
      <c r="G131" s="45" t="s">
        <v>3</v>
      </c>
      <c r="H131" s="45" t="s">
        <v>483</v>
      </c>
      <c r="I131" s="45" t="s">
        <v>208</v>
      </c>
      <c r="J131" s="68" t="s">
        <v>44</v>
      </c>
      <c r="K131" s="68" t="s">
        <v>91</v>
      </c>
      <c r="L131" s="68" t="s">
        <v>42</v>
      </c>
      <c r="M131" s="68" t="s">
        <v>42</v>
      </c>
      <c r="N131" s="68" t="s">
        <v>42</v>
      </c>
      <c r="O131" s="68" t="s">
        <v>39</v>
      </c>
      <c r="P131" s="47"/>
      <c r="Q131" s="47" t="s">
        <v>1537</v>
      </c>
      <c r="R131" s="49">
        <v>68</v>
      </c>
      <c r="S131" s="49"/>
      <c r="T131" s="50">
        <v>4.9000000000000004</v>
      </c>
      <c r="U131" s="50">
        <v>3.52</v>
      </c>
      <c r="V131" s="50"/>
      <c r="W131" s="50"/>
      <c r="X131" s="50">
        <v>7.7</v>
      </c>
      <c r="Y131" s="51" t="s">
        <v>34</v>
      </c>
      <c r="Z131" s="51">
        <v>1</v>
      </c>
      <c r="AA131" s="52">
        <v>2.8352873698647882</v>
      </c>
      <c r="AB131" s="51">
        <v>1.6</v>
      </c>
      <c r="AC131" s="52">
        <v>4.5364597917836615</v>
      </c>
      <c r="AD131" s="51">
        <v>0</v>
      </c>
      <c r="AE131" s="51"/>
      <c r="AF131" s="51"/>
      <c r="AG131" s="53">
        <v>150</v>
      </c>
      <c r="AH131" s="54">
        <v>7</v>
      </c>
      <c r="AI131" s="54"/>
      <c r="AJ131" s="53"/>
      <c r="AK131" s="53"/>
      <c r="AL131" s="53">
        <v>24</v>
      </c>
      <c r="AM131" s="53" t="s">
        <v>96</v>
      </c>
      <c r="AN131" s="55"/>
      <c r="AO131" s="56">
        <v>1</v>
      </c>
      <c r="AP131" s="56"/>
      <c r="AQ131" s="51" t="s">
        <v>43</v>
      </c>
      <c r="AR131" s="51" t="s">
        <v>132</v>
      </c>
      <c r="AS131" s="51"/>
      <c r="AT131" s="51"/>
      <c r="AU131" s="51"/>
      <c r="AV131" s="51"/>
      <c r="AW131" s="57" t="s">
        <v>208</v>
      </c>
      <c r="AX131" s="57"/>
      <c r="AY131" s="57"/>
      <c r="AZ131" s="57"/>
      <c r="BA131" s="57"/>
      <c r="BB131" s="58">
        <v>4.3999999999999997E-2</v>
      </c>
      <c r="BC131" s="58"/>
      <c r="BD131" s="75"/>
      <c r="BE131" s="75"/>
      <c r="BF131" s="58"/>
      <c r="BG131" s="75">
        <v>0.78</v>
      </c>
      <c r="BH131" s="61"/>
      <c r="BI131" s="61"/>
      <c r="BJ131" s="75"/>
      <c r="BK131" s="75"/>
      <c r="BL131" s="61"/>
      <c r="BM131" s="75"/>
      <c r="BN131" s="58"/>
      <c r="BO131" s="58"/>
      <c r="BP131" s="75"/>
      <c r="BQ131" s="58"/>
      <c r="BR131" s="75"/>
      <c r="BS131" s="58"/>
      <c r="BT131" s="58"/>
      <c r="BU131" s="75"/>
      <c r="BV131" s="58"/>
      <c r="BW131" s="75"/>
      <c r="BX131" s="58"/>
      <c r="BY131" s="58"/>
      <c r="BZ131" s="58"/>
      <c r="CA131" s="75"/>
      <c r="CB131" s="58"/>
      <c r="CC131" s="58"/>
      <c r="CD131" s="58"/>
      <c r="CE131" s="58"/>
      <c r="CF131" s="75"/>
      <c r="CG131" s="62"/>
      <c r="CH131" s="62"/>
      <c r="CI131" s="62"/>
      <c r="CJ131" s="62"/>
      <c r="CK131" s="62"/>
      <c r="CL131" s="62"/>
      <c r="CM131" s="62"/>
      <c r="CN131" s="63"/>
      <c r="CO131" s="62"/>
      <c r="CP131" s="62" t="s">
        <v>36</v>
      </c>
      <c r="CQ131" s="64" t="s">
        <v>42</v>
      </c>
      <c r="CR131" s="65" t="s">
        <v>206</v>
      </c>
      <c r="CS131" s="64" t="s">
        <v>205</v>
      </c>
      <c r="CT131" s="64"/>
      <c r="CU131" s="64" t="s">
        <v>55</v>
      </c>
      <c r="CV131" s="64" t="s">
        <v>56</v>
      </c>
      <c r="CW131" s="64" t="s">
        <v>72</v>
      </c>
      <c r="CX131" s="64"/>
      <c r="CY131" s="66">
        <f>[1]Duration!EE130</f>
        <v>4</v>
      </c>
    </row>
    <row r="132" spans="1:103" hidden="1" x14ac:dyDescent="0.3">
      <c r="A132" s="43">
        <v>130</v>
      </c>
      <c r="B132" s="44" t="s">
        <v>1723</v>
      </c>
      <c r="C132" s="44" t="s">
        <v>204</v>
      </c>
      <c r="D132" s="44">
        <v>1991</v>
      </c>
      <c r="E132" s="45" t="s">
        <v>66</v>
      </c>
      <c r="F132" s="45" t="s">
        <v>1537</v>
      </c>
      <c r="G132" s="45" t="s">
        <v>1804</v>
      </c>
      <c r="H132" s="45" t="s">
        <v>116</v>
      </c>
      <c r="I132" s="45" t="s">
        <v>38</v>
      </c>
      <c r="J132" s="68" t="s">
        <v>44</v>
      </c>
      <c r="K132" s="68" t="s">
        <v>91</v>
      </c>
      <c r="L132" s="68" t="s">
        <v>42</v>
      </c>
      <c r="M132" s="68" t="s">
        <v>42</v>
      </c>
      <c r="N132" s="68" t="s">
        <v>42</v>
      </c>
      <c r="O132" s="68" t="s">
        <v>42</v>
      </c>
      <c r="P132" s="47"/>
      <c r="Q132" s="47" t="s">
        <v>1537</v>
      </c>
      <c r="R132" s="49">
        <v>68</v>
      </c>
      <c r="S132" s="49"/>
      <c r="T132" s="50">
        <v>4.9000000000000004</v>
      </c>
      <c r="U132" s="50">
        <v>3.52</v>
      </c>
      <c r="V132" s="50"/>
      <c r="W132" s="50"/>
      <c r="X132" s="50">
        <v>7.7</v>
      </c>
      <c r="Y132" s="51" t="s">
        <v>799</v>
      </c>
      <c r="Z132" s="51">
        <v>1</v>
      </c>
      <c r="AA132" s="52">
        <v>2.8352873698647882</v>
      </c>
      <c r="AB132" s="51">
        <v>1.6</v>
      </c>
      <c r="AC132" s="52">
        <v>4.5364597917836615</v>
      </c>
      <c r="AD132" s="51">
        <v>0</v>
      </c>
      <c r="AE132" s="51"/>
      <c r="AF132" s="51"/>
      <c r="AG132" s="53">
        <v>150</v>
      </c>
      <c r="AH132" s="54">
        <v>7</v>
      </c>
      <c r="AI132" s="54"/>
      <c r="AJ132" s="53"/>
      <c r="AK132" s="53"/>
      <c r="AL132" s="53">
        <v>24</v>
      </c>
      <c r="AM132" s="53" t="s">
        <v>96</v>
      </c>
      <c r="AN132" s="55"/>
      <c r="AO132" s="56">
        <v>1</v>
      </c>
      <c r="AP132" s="56"/>
      <c r="AQ132" s="51" t="s">
        <v>43</v>
      </c>
      <c r="AR132" s="51" t="s">
        <v>132</v>
      </c>
      <c r="AS132" s="51"/>
      <c r="AT132" s="51"/>
      <c r="AU132" s="51"/>
      <c r="AV132" s="51"/>
      <c r="AW132" s="57" t="s">
        <v>38</v>
      </c>
      <c r="AX132" s="57" t="s">
        <v>36</v>
      </c>
      <c r="AY132" s="57"/>
      <c r="AZ132" s="57"/>
      <c r="BA132" s="57"/>
      <c r="BB132" s="58">
        <v>0.65</v>
      </c>
      <c r="BC132" s="58"/>
      <c r="BD132" s="75"/>
      <c r="BE132" s="75"/>
      <c r="BF132" s="58"/>
      <c r="BG132" s="75"/>
      <c r="BH132" s="61"/>
      <c r="BI132" s="61"/>
      <c r="BJ132" s="75"/>
      <c r="BK132" s="75"/>
      <c r="BL132" s="61"/>
      <c r="BM132" s="75"/>
      <c r="BN132" s="58"/>
      <c r="BO132" s="58"/>
      <c r="BP132" s="75"/>
      <c r="BQ132" s="58"/>
      <c r="BR132" s="75"/>
      <c r="BS132" s="58"/>
      <c r="BT132" s="58"/>
      <c r="BU132" s="75"/>
      <c r="BV132" s="58"/>
      <c r="BW132" s="75"/>
      <c r="BX132" s="58"/>
      <c r="BY132" s="58"/>
      <c r="BZ132" s="58"/>
      <c r="CA132" s="75"/>
      <c r="CB132" s="58"/>
      <c r="CC132" s="58"/>
      <c r="CD132" s="58"/>
      <c r="CE132" s="58"/>
      <c r="CF132" s="75"/>
      <c r="CG132" s="62"/>
      <c r="CH132" s="62"/>
      <c r="CI132" s="62"/>
      <c r="CJ132" s="62" t="s">
        <v>1375</v>
      </c>
      <c r="CK132" s="62"/>
      <c r="CL132" s="62"/>
      <c r="CM132" s="62"/>
      <c r="CN132" s="63"/>
      <c r="CO132" s="62"/>
      <c r="CP132" s="62" t="s">
        <v>36</v>
      </c>
      <c r="CQ132" s="64" t="s">
        <v>42</v>
      </c>
      <c r="CR132" s="65" t="s">
        <v>206</v>
      </c>
      <c r="CS132" s="64" t="s">
        <v>205</v>
      </c>
      <c r="CT132" s="64"/>
      <c r="CU132" s="64" t="s">
        <v>55</v>
      </c>
      <c r="CV132" s="64" t="s">
        <v>86</v>
      </c>
      <c r="CW132" s="64"/>
      <c r="CX132" s="64" t="s">
        <v>92</v>
      </c>
      <c r="CY132" s="66">
        <f>[1]Duration!EE131</f>
        <v>4</v>
      </c>
    </row>
    <row r="133" spans="1:103" hidden="1" x14ac:dyDescent="0.3">
      <c r="A133" s="43">
        <v>131</v>
      </c>
      <c r="B133" s="44" t="s">
        <v>1643</v>
      </c>
      <c r="C133" s="44" t="s">
        <v>30</v>
      </c>
      <c r="D133" s="44">
        <v>2005</v>
      </c>
      <c r="E133" s="45" t="s">
        <v>66</v>
      </c>
      <c r="F133" s="45" t="s">
        <v>59</v>
      </c>
      <c r="G133" s="45" t="s">
        <v>1804</v>
      </c>
      <c r="H133" s="45" t="s">
        <v>78</v>
      </c>
      <c r="I133" s="45" t="s">
        <v>38</v>
      </c>
      <c r="J133" s="68" t="s">
        <v>44</v>
      </c>
      <c r="K133" s="68" t="s">
        <v>100</v>
      </c>
      <c r="L133" s="68" t="s">
        <v>39</v>
      </c>
      <c r="M133" s="68" t="s">
        <v>42</v>
      </c>
      <c r="N133" s="68" t="s">
        <v>42</v>
      </c>
      <c r="O133" s="68" t="s">
        <v>42</v>
      </c>
      <c r="P133" s="47" t="s">
        <v>211</v>
      </c>
      <c r="Q133" s="47" t="s">
        <v>1537</v>
      </c>
      <c r="R133" s="49"/>
      <c r="S133" s="49"/>
      <c r="T133" s="50"/>
      <c r="U133" s="50"/>
      <c r="V133" s="50"/>
      <c r="W133" s="50"/>
      <c r="X133" s="50"/>
      <c r="Y133" s="51" t="s">
        <v>1345</v>
      </c>
      <c r="Z133" s="51">
        <v>1</v>
      </c>
      <c r="AA133" s="69">
        <v>10000</v>
      </c>
      <c r="AB133" s="51">
        <v>4.3</v>
      </c>
      <c r="AC133" s="69">
        <v>58000</v>
      </c>
      <c r="AD133" s="51">
        <v>0</v>
      </c>
      <c r="AE133" s="51"/>
      <c r="AF133" s="52">
        <v>15</v>
      </c>
      <c r="AG133" s="53" t="s">
        <v>79</v>
      </c>
      <c r="AH133" s="54">
        <v>365</v>
      </c>
      <c r="AI133" s="54">
        <v>8760</v>
      </c>
      <c r="AJ133" s="53" t="s">
        <v>143</v>
      </c>
      <c r="AK133" s="53" t="s">
        <v>172</v>
      </c>
      <c r="AL133" s="53">
        <v>365</v>
      </c>
      <c r="AM133" s="53" t="s">
        <v>145</v>
      </c>
      <c r="AN133" s="55"/>
      <c r="AO133" s="56"/>
      <c r="AP133" s="56"/>
      <c r="AQ133" s="51" t="s">
        <v>43</v>
      </c>
      <c r="AR133" s="51"/>
      <c r="AS133" s="51"/>
      <c r="AT133" s="51" t="s">
        <v>146</v>
      </c>
      <c r="AU133" s="51"/>
      <c r="AV133" s="51"/>
      <c r="AW133" s="57" t="s">
        <v>38</v>
      </c>
      <c r="AX133" s="57" t="s">
        <v>36</v>
      </c>
      <c r="AY133" s="57"/>
      <c r="AZ133" s="57"/>
      <c r="BA133" s="57"/>
      <c r="BB133" s="58"/>
      <c r="BC133" s="58"/>
      <c r="BD133" s="59"/>
      <c r="BE133" s="59"/>
      <c r="BF133" s="58"/>
      <c r="BG133" s="59"/>
      <c r="BH133" s="61"/>
      <c r="BI133" s="61"/>
      <c r="BL133" s="61"/>
      <c r="BM133" s="59"/>
      <c r="BN133" s="58">
        <v>0.49086757990867574</v>
      </c>
      <c r="BO133" s="58"/>
      <c r="BQ133" s="58"/>
      <c r="BR133" s="59"/>
      <c r="BS133" s="58">
        <v>4.714889514455909E-2</v>
      </c>
      <c r="BT133" s="58"/>
      <c r="BV133" s="58"/>
      <c r="BW133" s="59"/>
      <c r="BX133" s="58"/>
      <c r="BY133" s="58"/>
      <c r="BZ133" s="58"/>
      <c r="CA133" s="59"/>
      <c r="CB133" s="58"/>
      <c r="CC133" s="58"/>
      <c r="CD133" s="58"/>
      <c r="CE133" s="58"/>
      <c r="CF133" s="59"/>
      <c r="CG133" s="62"/>
      <c r="CH133" s="62"/>
      <c r="CI133" s="62"/>
      <c r="CJ133" s="62"/>
      <c r="CK133" s="62"/>
      <c r="CL133" s="62" t="s">
        <v>1304</v>
      </c>
      <c r="CM133" s="62"/>
      <c r="CN133" s="63"/>
      <c r="CO133" s="62"/>
      <c r="CP133" s="62" t="s">
        <v>36</v>
      </c>
      <c r="CQ133" s="64" t="s">
        <v>39</v>
      </c>
      <c r="CR133" s="65" t="s">
        <v>47</v>
      </c>
      <c r="CS133" s="64" t="s">
        <v>1344</v>
      </c>
      <c r="CT133" s="64" t="s">
        <v>212</v>
      </c>
      <c r="CU133" s="64" t="s">
        <v>213</v>
      </c>
      <c r="CV133" s="64" t="s">
        <v>86</v>
      </c>
      <c r="CW133" s="64"/>
      <c r="CX133" s="64" t="s">
        <v>73</v>
      </c>
      <c r="CY133" s="66">
        <f>[1]Duration!EE132</f>
        <v>365</v>
      </c>
    </row>
    <row r="134" spans="1:103" hidden="1" x14ac:dyDescent="0.3">
      <c r="A134" s="43">
        <v>132</v>
      </c>
      <c r="B134" s="44" t="s">
        <v>1644</v>
      </c>
      <c r="C134" s="44" t="s">
        <v>129</v>
      </c>
      <c r="D134" s="44">
        <v>2015</v>
      </c>
      <c r="E134" s="45" t="s">
        <v>66</v>
      </c>
      <c r="F134" s="45" t="s">
        <v>1537</v>
      </c>
      <c r="G134" s="45" t="s">
        <v>3</v>
      </c>
      <c r="H134" s="45" t="s">
        <v>483</v>
      </c>
      <c r="I134" s="45" t="s">
        <v>38</v>
      </c>
      <c r="J134" s="68" t="s">
        <v>44</v>
      </c>
      <c r="K134" s="68" t="s">
        <v>71</v>
      </c>
      <c r="L134" s="68" t="s">
        <v>42</v>
      </c>
      <c r="M134" s="68" t="s">
        <v>42</v>
      </c>
      <c r="N134" s="68" t="s">
        <v>42</v>
      </c>
      <c r="O134" s="68" t="s">
        <v>39</v>
      </c>
      <c r="P134" s="47"/>
      <c r="Q134" s="47" t="s">
        <v>1537</v>
      </c>
      <c r="R134" s="49">
        <v>42.9</v>
      </c>
      <c r="S134" s="49">
        <v>29.600999999999996</v>
      </c>
      <c r="T134" s="50">
        <v>3</v>
      </c>
      <c r="U134" s="50">
        <v>2.4</v>
      </c>
      <c r="V134" s="50"/>
      <c r="W134" s="50"/>
      <c r="X134" s="50">
        <v>7.4</v>
      </c>
      <c r="Y134" s="51" t="s">
        <v>210</v>
      </c>
      <c r="Z134" s="51">
        <v>1</v>
      </c>
      <c r="AA134" s="69">
        <v>63.617251235193308</v>
      </c>
      <c r="AB134" s="52">
        <v>3.4581814795276027</v>
      </c>
      <c r="AC134" s="69">
        <v>220</v>
      </c>
      <c r="AD134" s="51">
        <v>0</v>
      </c>
      <c r="AE134" s="51"/>
      <c r="AF134" s="52">
        <v>22.8</v>
      </c>
      <c r="AG134" s="53">
        <v>180</v>
      </c>
      <c r="AH134" s="54">
        <v>180</v>
      </c>
      <c r="AI134" s="54"/>
      <c r="AJ134" s="53"/>
      <c r="AK134" s="53"/>
      <c r="AL134" s="53"/>
      <c r="AM134" s="53" t="s">
        <v>214</v>
      </c>
      <c r="AN134" s="55"/>
      <c r="AO134" s="56"/>
      <c r="AP134" s="56"/>
      <c r="AQ134" s="51" t="s">
        <v>43</v>
      </c>
      <c r="AR134" s="51" t="s">
        <v>132</v>
      </c>
      <c r="AS134" s="51" t="s">
        <v>215</v>
      </c>
      <c r="AT134" s="51" t="s">
        <v>215</v>
      </c>
      <c r="AU134" s="51" t="s">
        <v>215</v>
      </c>
      <c r="AV134" s="51"/>
      <c r="AW134" s="57" t="s">
        <v>38</v>
      </c>
      <c r="AX134" s="57" t="s">
        <v>36</v>
      </c>
      <c r="AY134" s="57"/>
      <c r="AZ134" s="57"/>
      <c r="BA134" s="57"/>
      <c r="BB134" s="58">
        <v>3.9583333333333331E-2</v>
      </c>
      <c r="BC134" s="58"/>
      <c r="BD134" s="81">
        <v>1.6967435322755436E-2</v>
      </c>
      <c r="BE134" s="75"/>
      <c r="BF134" s="58"/>
      <c r="BG134" s="75"/>
      <c r="BH134" s="61">
        <v>1.25E-3</v>
      </c>
      <c r="BI134" s="61"/>
      <c r="BJ134" s="75"/>
      <c r="BK134" s="75"/>
      <c r="BL134" s="61"/>
      <c r="BM134" s="75"/>
      <c r="BN134" s="58">
        <v>1.3416666666666668</v>
      </c>
      <c r="BO134" s="58">
        <v>0.38796884276008042</v>
      </c>
      <c r="BP134" s="81">
        <v>4.8531914483300694E-2</v>
      </c>
      <c r="BQ134" s="58"/>
      <c r="BR134" s="75"/>
      <c r="BS134" s="58"/>
      <c r="BT134" s="58"/>
      <c r="BU134" s="75"/>
      <c r="BV134" s="58"/>
      <c r="BW134" s="75"/>
      <c r="BX134" s="58"/>
      <c r="BY134" s="58"/>
      <c r="BZ134" s="58"/>
      <c r="CA134" s="75"/>
      <c r="CB134" s="58"/>
      <c r="CC134" s="58"/>
      <c r="CD134" s="58"/>
      <c r="CE134" s="58"/>
      <c r="CF134" s="75"/>
      <c r="CG134" s="62"/>
      <c r="CH134" s="62"/>
      <c r="CI134" s="62"/>
      <c r="CJ134" s="62"/>
      <c r="CK134" s="62"/>
      <c r="CL134" s="62"/>
      <c r="CM134" s="62"/>
      <c r="CN134" s="63"/>
      <c r="CO134" s="62"/>
      <c r="CP134" s="62" t="s">
        <v>36</v>
      </c>
      <c r="CQ134" s="64" t="s">
        <v>42</v>
      </c>
      <c r="CR134" s="65" t="s">
        <v>216</v>
      </c>
      <c r="CS134" s="64" t="s">
        <v>41</v>
      </c>
      <c r="CT134" s="64"/>
      <c r="CU134" s="64" t="s">
        <v>55</v>
      </c>
      <c r="CV134" s="64" t="s">
        <v>86</v>
      </c>
      <c r="CW134" s="64" t="s">
        <v>69</v>
      </c>
      <c r="CX134" s="64"/>
      <c r="CY134" s="66">
        <f>[1]Duration!EE133</f>
        <v>197</v>
      </c>
    </row>
    <row r="135" spans="1:103" hidden="1" x14ac:dyDescent="0.3">
      <c r="A135" s="43">
        <v>133</v>
      </c>
      <c r="B135" s="44" t="s">
        <v>1644</v>
      </c>
      <c r="C135" s="44" t="s">
        <v>129</v>
      </c>
      <c r="D135" s="44">
        <v>2015</v>
      </c>
      <c r="E135" s="45" t="s">
        <v>66</v>
      </c>
      <c r="F135" s="45" t="s">
        <v>1537</v>
      </c>
      <c r="G135" s="45" t="s">
        <v>3</v>
      </c>
      <c r="H135" s="45" t="s">
        <v>483</v>
      </c>
      <c r="I135" s="45" t="s">
        <v>141</v>
      </c>
      <c r="J135" s="68" t="s">
        <v>44</v>
      </c>
      <c r="K135" s="68" t="s">
        <v>71</v>
      </c>
      <c r="L135" s="68" t="s">
        <v>42</v>
      </c>
      <c r="M135" s="68" t="s">
        <v>42</v>
      </c>
      <c r="N135" s="68" t="s">
        <v>42</v>
      </c>
      <c r="O135" s="68" t="s">
        <v>39</v>
      </c>
      <c r="P135" s="47"/>
      <c r="Q135" s="47" t="s">
        <v>1537</v>
      </c>
      <c r="R135" s="49">
        <v>42.9</v>
      </c>
      <c r="S135" s="49">
        <v>29.600999999999996</v>
      </c>
      <c r="T135" s="50">
        <v>3</v>
      </c>
      <c r="U135" s="50">
        <v>2.4</v>
      </c>
      <c r="V135" s="50"/>
      <c r="W135" s="50"/>
      <c r="X135" s="50">
        <v>7.4</v>
      </c>
      <c r="Y135" s="51" t="s">
        <v>210</v>
      </c>
      <c r="Z135" s="51">
        <v>1</v>
      </c>
      <c r="AA135" s="69">
        <v>63.617251235193308</v>
      </c>
      <c r="AB135" s="52">
        <v>3.4581814795276027</v>
      </c>
      <c r="AC135" s="69">
        <v>220</v>
      </c>
      <c r="AD135" s="51">
        <v>0</v>
      </c>
      <c r="AE135" s="51"/>
      <c r="AF135" s="52">
        <v>22.8</v>
      </c>
      <c r="AG135" s="53">
        <v>180</v>
      </c>
      <c r="AH135" s="54">
        <v>180</v>
      </c>
      <c r="AI135" s="54"/>
      <c r="AJ135" s="53"/>
      <c r="AK135" s="53"/>
      <c r="AL135" s="53"/>
      <c r="AM135" s="53" t="s">
        <v>214</v>
      </c>
      <c r="AN135" s="55"/>
      <c r="AO135" s="56"/>
      <c r="AP135" s="56"/>
      <c r="AQ135" s="51" t="s">
        <v>43</v>
      </c>
      <c r="AR135" s="51" t="s">
        <v>132</v>
      </c>
      <c r="AS135" s="51" t="s">
        <v>215</v>
      </c>
      <c r="AT135" s="51" t="s">
        <v>215</v>
      </c>
      <c r="AU135" s="51" t="s">
        <v>215</v>
      </c>
      <c r="AV135" s="51"/>
      <c r="AW135" s="57" t="s">
        <v>141</v>
      </c>
      <c r="AX135" s="57"/>
      <c r="AY135" s="57"/>
      <c r="AZ135" s="57"/>
      <c r="BA135" s="57"/>
      <c r="BB135" s="58">
        <v>9.5395833333333339E-3</v>
      </c>
      <c r="BC135" s="58"/>
      <c r="BD135" s="81">
        <v>4.0891519127840602E-3</v>
      </c>
      <c r="BE135" s="75"/>
      <c r="BF135" s="58"/>
      <c r="BG135" s="75">
        <v>0.75900000000000001</v>
      </c>
      <c r="BH135" s="61">
        <v>1.3537499999999999E-3</v>
      </c>
      <c r="BI135" s="61"/>
      <c r="BJ135" s="75"/>
      <c r="BK135" s="75"/>
      <c r="BL135" s="61"/>
      <c r="BM135" s="75">
        <v>-8.2999999999999907E-2</v>
      </c>
      <c r="BN135" s="58">
        <v>0.83183333333333342</v>
      </c>
      <c r="BO135" s="58">
        <v>0.24054068251124985</v>
      </c>
      <c r="BP135" s="81">
        <v>3.0089786979646423E-2</v>
      </c>
      <c r="BQ135" s="58"/>
      <c r="BR135" s="75">
        <v>0.38</v>
      </c>
      <c r="BS135" s="58"/>
      <c r="BT135" s="58"/>
      <c r="BU135" s="75"/>
      <c r="BV135" s="58"/>
      <c r="BW135" s="75"/>
      <c r="BX135" s="58"/>
      <c r="BY135" s="58"/>
      <c r="BZ135" s="58"/>
      <c r="CA135" s="75"/>
      <c r="CB135" s="58"/>
      <c r="CC135" s="58"/>
      <c r="CD135" s="58"/>
      <c r="CE135" s="58"/>
      <c r="CF135" s="75"/>
      <c r="CG135" s="62"/>
      <c r="CH135" s="62"/>
      <c r="CI135" s="62"/>
      <c r="CJ135" s="62"/>
      <c r="CK135" s="62"/>
      <c r="CL135" s="62"/>
      <c r="CM135" s="62"/>
      <c r="CN135" s="63"/>
      <c r="CO135" s="62"/>
      <c r="CP135" s="62" t="s">
        <v>36</v>
      </c>
      <c r="CQ135" s="64" t="s">
        <v>42</v>
      </c>
      <c r="CR135" s="65" t="s">
        <v>216</v>
      </c>
      <c r="CS135" s="64" t="s">
        <v>41</v>
      </c>
      <c r="CT135" s="64"/>
      <c r="CU135" s="64" t="s">
        <v>55</v>
      </c>
      <c r="CV135" s="64" t="s">
        <v>86</v>
      </c>
      <c r="CW135" s="64" t="s">
        <v>69</v>
      </c>
      <c r="CX135" s="64"/>
      <c r="CY135" s="66">
        <f>[1]Duration!EE134</f>
        <v>197</v>
      </c>
    </row>
    <row r="136" spans="1:103" hidden="1" x14ac:dyDescent="0.3">
      <c r="A136" s="43">
        <v>134</v>
      </c>
      <c r="B136" s="44" t="s">
        <v>1644</v>
      </c>
      <c r="C136" s="44" t="s">
        <v>129</v>
      </c>
      <c r="D136" s="44">
        <v>2015</v>
      </c>
      <c r="E136" s="45" t="s">
        <v>66</v>
      </c>
      <c r="F136" s="45" t="s">
        <v>1537</v>
      </c>
      <c r="G136" s="45" t="s">
        <v>3</v>
      </c>
      <c r="H136" s="45" t="s">
        <v>483</v>
      </c>
      <c r="I136" s="11" t="s">
        <v>218</v>
      </c>
      <c r="J136" s="68" t="s">
        <v>44</v>
      </c>
      <c r="K136" s="68" t="s">
        <v>71</v>
      </c>
      <c r="L136" s="68" t="s">
        <v>42</v>
      </c>
      <c r="M136" s="68" t="s">
        <v>42</v>
      </c>
      <c r="N136" s="68" t="s">
        <v>42</v>
      </c>
      <c r="O136" s="68" t="s">
        <v>39</v>
      </c>
      <c r="P136" s="47"/>
      <c r="Q136" s="47" t="s">
        <v>1537</v>
      </c>
      <c r="R136" s="49">
        <v>42.9</v>
      </c>
      <c r="S136" s="49">
        <v>29.600999999999996</v>
      </c>
      <c r="T136" s="50">
        <v>3</v>
      </c>
      <c r="U136" s="50">
        <v>2.4</v>
      </c>
      <c r="V136" s="50"/>
      <c r="W136" s="50"/>
      <c r="X136" s="50">
        <v>7.4</v>
      </c>
      <c r="Y136" s="51" t="s">
        <v>210</v>
      </c>
      <c r="Z136" s="51">
        <v>1</v>
      </c>
      <c r="AA136" s="69">
        <v>63.617251235193308</v>
      </c>
      <c r="AB136" s="52">
        <v>3.4581814795276027</v>
      </c>
      <c r="AC136" s="69">
        <v>220</v>
      </c>
      <c r="AD136" s="51">
        <v>0</v>
      </c>
      <c r="AE136" s="51"/>
      <c r="AF136" s="52">
        <v>22.8</v>
      </c>
      <c r="AG136" s="53">
        <v>180</v>
      </c>
      <c r="AH136" s="54">
        <v>180</v>
      </c>
      <c r="AI136" s="54"/>
      <c r="AJ136" s="53"/>
      <c r="AK136" s="53"/>
      <c r="AL136" s="53"/>
      <c r="AM136" s="53" t="s">
        <v>214</v>
      </c>
      <c r="AN136" s="55"/>
      <c r="AO136" s="56"/>
      <c r="AP136" s="56"/>
      <c r="AQ136" s="51" t="s">
        <v>43</v>
      </c>
      <c r="AR136" s="51" t="s">
        <v>132</v>
      </c>
      <c r="AS136" s="51" t="s">
        <v>215</v>
      </c>
      <c r="AT136" s="51" t="s">
        <v>215</v>
      </c>
      <c r="AU136" s="51" t="s">
        <v>215</v>
      </c>
      <c r="AV136" s="51"/>
      <c r="AW136" s="57" t="s">
        <v>218</v>
      </c>
      <c r="AX136" s="57" t="s">
        <v>217</v>
      </c>
      <c r="AY136" s="57"/>
      <c r="AZ136" s="57"/>
      <c r="BA136" s="57"/>
      <c r="BB136" s="58">
        <v>7.956249999999998E-3</v>
      </c>
      <c r="BC136" s="58"/>
      <c r="BD136" s="81">
        <v>3.4104544998738414E-3</v>
      </c>
      <c r="BE136" s="75"/>
      <c r="BF136" s="58"/>
      <c r="BG136" s="75">
        <v>0.79900000000000004</v>
      </c>
      <c r="BH136" s="61">
        <v>1.3337500000000001E-3</v>
      </c>
      <c r="BI136" s="61"/>
      <c r="BJ136" s="75"/>
      <c r="BK136" s="75"/>
      <c r="BL136" s="61"/>
      <c r="BM136" s="75">
        <v>-6.7000000000000046E-2</v>
      </c>
      <c r="BN136" s="58">
        <v>1.0089333333333335</v>
      </c>
      <c r="BO136" s="58">
        <v>0.29175256975558045</v>
      </c>
      <c r="BP136" s="81">
        <v>3.6495999691442127E-2</v>
      </c>
      <c r="BQ136" s="58"/>
      <c r="BR136" s="75">
        <v>0.24799999999999997</v>
      </c>
      <c r="BS136" s="58"/>
      <c r="BT136" s="58"/>
      <c r="BU136" s="75"/>
      <c r="BV136" s="58"/>
      <c r="BW136" s="75"/>
      <c r="BX136" s="58"/>
      <c r="BY136" s="58"/>
      <c r="BZ136" s="58"/>
      <c r="CA136" s="75"/>
      <c r="CB136" s="58"/>
      <c r="CC136" s="58"/>
      <c r="CD136" s="58"/>
      <c r="CE136" s="58"/>
      <c r="CF136" s="75"/>
      <c r="CG136" s="62"/>
      <c r="CH136" s="62"/>
      <c r="CI136" s="62"/>
      <c r="CJ136" s="62"/>
      <c r="CK136" s="62"/>
      <c r="CL136" s="62"/>
      <c r="CM136" s="62"/>
      <c r="CN136" s="63"/>
      <c r="CO136" s="62"/>
      <c r="CP136" s="62" t="s">
        <v>36</v>
      </c>
      <c r="CQ136" s="64" t="s">
        <v>42</v>
      </c>
      <c r="CR136" s="65" t="s">
        <v>216</v>
      </c>
      <c r="CS136" s="64" t="s">
        <v>41</v>
      </c>
      <c r="CT136" s="64"/>
      <c r="CU136" s="64" t="s">
        <v>55</v>
      </c>
      <c r="CV136" s="64" t="s">
        <v>86</v>
      </c>
      <c r="CW136" s="64" t="s">
        <v>69</v>
      </c>
      <c r="CX136" s="64"/>
      <c r="CY136" s="66">
        <f>[1]Duration!EE135</f>
        <v>197</v>
      </c>
    </row>
    <row r="137" spans="1:103" hidden="1" x14ac:dyDescent="0.3">
      <c r="A137" s="43">
        <v>135</v>
      </c>
      <c r="B137" s="44" t="s">
        <v>1644</v>
      </c>
      <c r="C137" s="44" t="s">
        <v>129</v>
      </c>
      <c r="D137" s="44">
        <v>2015</v>
      </c>
      <c r="E137" s="45" t="s">
        <v>66</v>
      </c>
      <c r="F137" s="45" t="s">
        <v>1537</v>
      </c>
      <c r="G137" s="45" t="s">
        <v>3</v>
      </c>
      <c r="H137" s="45" t="s">
        <v>483</v>
      </c>
      <c r="I137" s="45" t="s">
        <v>179</v>
      </c>
      <c r="J137" s="68" t="s">
        <v>44</v>
      </c>
      <c r="K137" s="68" t="s">
        <v>71</v>
      </c>
      <c r="L137" s="68" t="s">
        <v>42</v>
      </c>
      <c r="M137" s="68" t="s">
        <v>42</v>
      </c>
      <c r="N137" s="68" t="s">
        <v>42</v>
      </c>
      <c r="O137" s="68" t="s">
        <v>39</v>
      </c>
      <c r="P137" s="47"/>
      <c r="Q137" s="47" t="s">
        <v>1537</v>
      </c>
      <c r="R137" s="49">
        <v>42.9</v>
      </c>
      <c r="S137" s="49">
        <v>29.600999999999996</v>
      </c>
      <c r="T137" s="50">
        <v>3</v>
      </c>
      <c r="U137" s="50">
        <v>2.4</v>
      </c>
      <c r="V137" s="50"/>
      <c r="W137" s="50"/>
      <c r="X137" s="50">
        <v>7.4</v>
      </c>
      <c r="Y137" s="51" t="s">
        <v>210</v>
      </c>
      <c r="Z137" s="51">
        <v>1</v>
      </c>
      <c r="AA137" s="69">
        <v>63.617251235193308</v>
      </c>
      <c r="AB137" s="52">
        <v>3.4581814795276027</v>
      </c>
      <c r="AC137" s="69">
        <v>220</v>
      </c>
      <c r="AD137" s="51">
        <v>0</v>
      </c>
      <c r="AE137" s="51"/>
      <c r="AF137" s="52">
        <v>22.8</v>
      </c>
      <c r="AG137" s="53">
        <v>180</v>
      </c>
      <c r="AH137" s="54">
        <v>180</v>
      </c>
      <c r="AI137" s="54"/>
      <c r="AJ137" s="53"/>
      <c r="AK137" s="53"/>
      <c r="AL137" s="53"/>
      <c r="AM137" s="53" t="s">
        <v>214</v>
      </c>
      <c r="AN137" s="55"/>
      <c r="AO137" s="56"/>
      <c r="AP137" s="56"/>
      <c r="AQ137" s="51" t="s">
        <v>43</v>
      </c>
      <c r="AR137" s="51" t="s">
        <v>132</v>
      </c>
      <c r="AS137" s="51" t="s">
        <v>215</v>
      </c>
      <c r="AT137" s="51" t="s">
        <v>215</v>
      </c>
      <c r="AU137" s="51" t="s">
        <v>215</v>
      </c>
      <c r="AV137" s="51"/>
      <c r="AW137" s="57" t="s">
        <v>179</v>
      </c>
      <c r="AX137" s="57" t="s">
        <v>219</v>
      </c>
      <c r="AY137" s="57"/>
      <c r="AZ137" s="57"/>
      <c r="BA137" s="57"/>
      <c r="BB137" s="58">
        <v>3.9583333333333137E-4</v>
      </c>
      <c r="BC137" s="58"/>
      <c r="BD137" s="81">
        <v>1.6967435322755349E-4</v>
      </c>
      <c r="BE137" s="75"/>
      <c r="BF137" s="58"/>
      <c r="BG137" s="75">
        <v>0.9900000000000001</v>
      </c>
      <c r="BH137" s="61">
        <v>0</v>
      </c>
      <c r="BI137" s="61"/>
      <c r="BJ137" s="75"/>
      <c r="BK137" s="75"/>
      <c r="BL137" s="61"/>
      <c r="BM137" s="75">
        <v>1</v>
      </c>
      <c r="BN137" s="58">
        <v>1.0277166666666668</v>
      </c>
      <c r="BO137" s="58">
        <v>0.29718413355422163</v>
      </c>
      <c r="BP137" s="81">
        <v>3.7175446494208342E-2</v>
      </c>
      <c r="BQ137" s="58"/>
      <c r="BR137" s="75">
        <v>0.23399999999999993</v>
      </c>
      <c r="BS137" s="58"/>
      <c r="BT137" s="58"/>
      <c r="BU137" s="75"/>
      <c r="BV137" s="58"/>
      <c r="BW137" s="75"/>
      <c r="BX137" s="58"/>
      <c r="BY137" s="58"/>
      <c r="BZ137" s="58"/>
      <c r="CA137" s="75"/>
      <c r="CB137" s="58"/>
      <c r="CC137" s="58"/>
      <c r="CD137" s="58"/>
      <c r="CE137" s="58"/>
      <c r="CF137" s="75"/>
      <c r="CG137" s="62"/>
      <c r="CH137" s="62"/>
      <c r="CI137" s="62"/>
      <c r="CJ137" s="62"/>
      <c r="CK137" s="62"/>
      <c r="CL137" s="62"/>
      <c r="CM137" s="62"/>
      <c r="CN137" s="63"/>
      <c r="CO137" s="62"/>
      <c r="CP137" s="62" t="s">
        <v>36</v>
      </c>
      <c r="CQ137" s="64" t="s">
        <v>42</v>
      </c>
      <c r="CR137" s="65" t="s">
        <v>216</v>
      </c>
      <c r="CS137" s="64" t="s">
        <v>41</v>
      </c>
      <c r="CT137" s="64"/>
      <c r="CU137" s="64" t="s">
        <v>55</v>
      </c>
      <c r="CV137" s="64" t="s">
        <v>86</v>
      </c>
      <c r="CW137" s="64" t="s">
        <v>69</v>
      </c>
      <c r="CX137" s="64"/>
      <c r="CY137" s="66">
        <f>[1]Duration!EE136</f>
        <v>197</v>
      </c>
    </row>
    <row r="138" spans="1:103" hidden="1" x14ac:dyDescent="0.3">
      <c r="A138" s="43">
        <v>136</v>
      </c>
      <c r="B138" s="44" t="s">
        <v>1644</v>
      </c>
      <c r="C138" s="44" t="s">
        <v>129</v>
      </c>
      <c r="D138" s="44">
        <v>2015</v>
      </c>
      <c r="E138" s="45" t="s">
        <v>66</v>
      </c>
      <c r="F138" s="45" t="s">
        <v>1537</v>
      </c>
      <c r="G138" s="45" t="s">
        <v>3</v>
      </c>
      <c r="H138" s="45" t="s">
        <v>483</v>
      </c>
      <c r="I138" s="45" t="s">
        <v>179</v>
      </c>
      <c r="J138" s="68" t="s">
        <v>44</v>
      </c>
      <c r="K138" s="68" t="s">
        <v>100</v>
      </c>
      <c r="L138" s="68" t="s">
        <v>42</v>
      </c>
      <c r="M138" s="68" t="s">
        <v>42</v>
      </c>
      <c r="N138" s="68" t="s">
        <v>42</v>
      </c>
      <c r="O138" s="68" t="s">
        <v>39</v>
      </c>
      <c r="P138" s="47"/>
      <c r="Q138" s="47" t="s">
        <v>1537</v>
      </c>
      <c r="R138" s="49">
        <v>40</v>
      </c>
      <c r="S138" s="49">
        <v>26</v>
      </c>
      <c r="T138" s="50">
        <v>3.1</v>
      </c>
      <c r="U138" s="50">
        <v>2.7</v>
      </c>
      <c r="V138" s="50"/>
      <c r="W138" s="50"/>
      <c r="X138" s="50">
        <v>7.4</v>
      </c>
      <c r="Y138" s="51" t="s">
        <v>210</v>
      </c>
      <c r="Z138" s="51">
        <v>1</v>
      </c>
      <c r="AA138" s="69">
        <v>63.617251235193308</v>
      </c>
      <c r="AB138" s="52">
        <v>3.4581814795276027</v>
      </c>
      <c r="AC138" s="69">
        <v>220</v>
      </c>
      <c r="AD138" s="51">
        <v>0</v>
      </c>
      <c r="AE138" s="51"/>
      <c r="AF138" s="52">
        <v>22.8</v>
      </c>
      <c r="AG138" s="53">
        <v>180</v>
      </c>
      <c r="AH138" s="54">
        <v>180</v>
      </c>
      <c r="AI138" s="54"/>
      <c r="AJ138" s="53"/>
      <c r="AK138" s="53"/>
      <c r="AL138" s="53"/>
      <c r="AM138" s="53" t="s">
        <v>220</v>
      </c>
      <c r="AN138" s="55"/>
      <c r="AO138" s="56"/>
      <c r="AP138" s="56"/>
      <c r="AQ138" s="51" t="s">
        <v>43</v>
      </c>
      <c r="AR138" s="51" t="s">
        <v>132</v>
      </c>
      <c r="AS138" s="51" t="s">
        <v>215</v>
      </c>
      <c r="AT138" s="51" t="s">
        <v>215</v>
      </c>
      <c r="AU138" s="51" t="s">
        <v>215</v>
      </c>
      <c r="AV138" s="51"/>
      <c r="AW138" s="57" t="s">
        <v>179</v>
      </c>
      <c r="AX138" s="57" t="s">
        <v>221</v>
      </c>
      <c r="AY138" s="57"/>
      <c r="AZ138" s="57"/>
      <c r="BA138" s="57"/>
      <c r="BB138" s="58">
        <v>0</v>
      </c>
      <c r="BC138" s="58"/>
      <c r="BD138" s="81">
        <v>0</v>
      </c>
      <c r="BE138" s="75"/>
      <c r="BF138" s="58"/>
      <c r="BG138" s="75">
        <v>1</v>
      </c>
      <c r="BH138" s="61">
        <v>0</v>
      </c>
      <c r="BI138" s="61"/>
      <c r="BJ138" s="75"/>
      <c r="BK138" s="75"/>
      <c r="BL138" s="61"/>
      <c r="BM138" s="75">
        <v>1</v>
      </c>
      <c r="BN138" s="58">
        <v>0</v>
      </c>
      <c r="BO138" s="58">
        <v>0</v>
      </c>
      <c r="BP138" s="81">
        <v>0</v>
      </c>
      <c r="BQ138" s="58"/>
      <c r="BR138" s="75">
        <v>1</v>
      </c>
      <c r="BS138" s="58"/>
      <c r="BT138" s="58"/>
      <c r="BU138" s="75"/>
      <c r="BV138" s="58"/>
      <c r="BW138" s="75"/>
      <c r="BX138" s="58"/>
      <c r="BY138" s="58"/>
      <c r="BZ138" s="58"/>
      <c r="CA138" s="75"/>
      <c r="CB138" s="58"/>
      <c r="CC138" s="58"/>
      <c r="CD138" s="58"/>
      <c r="CE138" s="58"/>
      <c r="CF138" s="75"/>
      <c r="CG138" s="62"/>
      <c r="CH138" s="62"/>
      <c r="CI138" s="62"/>
      <c r="CJ138" s="62"/>
      <c r="CK138" s="62"/>
      <c r="CL138" s="62"/>
      <c r="CM138" s="62"/>
      <c r="CN138" s="63"/>
      <c r="CO138" s="62"/>
      <c r="CP138" s="62" t="s">
        <v>36</v>
      </c>
      <c r="CQ138" s="64" t="s">
        <v>42</v>
      </c>
      <c r="CR138" s="65" t="s">
        <v>216</v>
      </c>
      <c r="CS138" s="64" t="s">
        <v>41</v>
      </c>
      <c r="CT138" s="64"/>
      <c r="CU138" s="64" t="s">
        <v>55</v>
      </c>
      <c r="CV138" s="64" t="s">
        <v>86</v>
      </c>
      <c r="CW138" s="64" t="s">
        <v>69</v>
      </c>
      <c r="CX138" s="64"/>
      <c r="CY138" s="66">
        <f>[1]Duration!EE137</f>
        <v>197</v>
      </c>
    </row>
    <row r="139" spans="1:103" hidden="1" x14ac:dyDescent="0.3">
      <c r="A139" s="43">
        <v>137</v>
      </c>
      <c r="B139" s="44" t="s">
        <v>1644</v>
      </c>
      <c r="C139" s="44" t="s">
        <v>129</v>
      </c>
      <c r="D139" s="44">
        <v>2015</v>
      </c>
      <c r="E139" s="45" t="s">
        <v>66</v>
      </c>
      <c r="F139" s="45" t="s">
        <v>1537</v>
      </c>
      <c r="G139" s="45" t="s">
        <v>3</v>
      </c>
      <c r="H139" s="45" t="s">
        <v>483</v>
      </c>
      <c r="I139" s="45" t="s">
        <v>38</v>
      </c>
      <c r="J139" s="68" t="s">
        <v>44</v>
      </c>
      <c r="K139" s="68" t="s">
        <v>91</v>
      </c>
      <c r="L139" s="68" t="s">
        <v>42</v>
      </c>
      <c r="M139" s="68" t="s">
        <v>42</v>
      </c>
      <c r="N139" s="68" t="s">
        <v>42</v>
      </c>
      <c r="O139" s="68" t="s">
        <v>42</v>
      </c>
      <c r="P139" s="47"/>
      <c r="Q139" s="47" t="s">
        <v>1537</v>
      </c>
      <c r="R139" s="49">
        <v>38</v>
      </c>
      <c r="S139" s="49">
        <v>23.94</v>
      </c>
      <c r="T139" s="50">
        <v>3.5</v>
      </c>
      <c r="U139" s="50">
        <v>2.8000000000000003</v>
      </c>
      <c r="V139" s="50"/>
      <c r="W139" s="50"/>
      <c r="X139" s="50">
        <v>7.2</v>
      </c>
      <c r="Y139" s="51" t="s">
        <v>210</v>
      </c>
      <c r="Z139" s="51">
        <v>1</v>
      </c>
      <c r="AA139" s="69">
        <v>63.617251235193308</v>
      </c>
      <c r="AB139" s="52">
        <v>3.4581814795276027</v>
      </c>
      <c r="AC139" s="69">
        <v>220</v>
      </c>
      <c r="AD139" s="51">
        <v>0</v>
      </c>
      <c r="AE139" s="51"/>
      <c r="AF139" s="52">
        <v>22.8</v>
      </c>
      <c r="AG139" s="53">
        <v>90</v>
      </c>
      <c r="AH139" s="54">
        <v>180</v>
      </c>
      <c r="AI139" s="54"/>
      <c r="AJ139" s="53"/>
      <c r="AK139" s="53"/>
      <c r="AL139" s="53"/>
      <c r="AM139" s="53" t="s">
        <v>96</v>
      </c>
      <c r="AN139" s="55"/>
      <c r="AO139" s="56"/>
      <c r="AP139" s="56"/>
      <c r="AQ139" s="51" t="s">
        <v>43</v>
      </c>
      <c r="AR139" s="51" t="s">
        <v>132</v>
      </c>
      <c r="AS139" s="51" t="s">
        <v>215</v>
      </c>
      <c r="AT139" s="51" t="s">
        <v>215</v>
      </c>
      <c r="AU139" s="51" t="s">
        <v>215</v>
      </c>
      <c r="AV139" s="51"/>
      <c r="AW139" s="57" t="s">
        <v>38</v>
      </c>
      <c r="AX139" s="57" t="s">
        <v>36</v>
      </c>
      <c r="AY139" s="57"/>
      <c r="AZ139" s="57"/>
      <c r="BA139" s="57"/>
      <c r="BB139" s="58">
        <v>7.9166666666666673E-3</v>
      </c>
      <c r="BC139" s="58"/>
      <c r="BD139" s="81">
        <v>2.9087031981866462E-3</v>
      </c>
      <c r="BE139" s="75"/>
      <c r="BF139" s="58"/>
      <c r="BG139" s="75"/>
      <c r="BH139" s="61">
        <v>4.1666666666666669E-4</v>
      </c>
      <c r="BI139" s="61"/>
      <c r="BJ139" s="75"/>
      <c r="BK139" s="75"/>
      <c r="BL139" s="61"/>
      <c r="BM139" s="75"/>
      <c r="BN139" s="58">
        <v>0.51250000000000007</v>
      </c>
      <c r="BO139" s="58">
        <v>0.14819927844562078</v>
      </c>
      <c r="BP139" s="81">
        <v>2.2922337375047685E-2</v>
      </c>
      <c r="BQ139" s="58"/>
      <c r="BR139" s="75"/>
      <c r="BS139" s="58"/>
      <c r="BT139" s="58"/>
      <c r="BU139" s="75"/>
      <c r="BV139" s="58"/>
      <c r="BW139" s="75"/>
      <c r="BX139" s="58"/>
      <c r="BY139" s="58"/>
      <c r="BZ139" s="58"/>
      <c r="CA139" s="75"/>
      <c r="CB139" s="58"/>
      <c r="CC139" s="58"/>
      <c r="CD139" s="58"/>
      <c r="CE139" s="58"/>
      <c r="CF139" s="75"/>
      <c r="CG139" s="62"/>
      <c r="CH139" s="62"/>
      <c r="CI139" s="62"/>
      <c r="CJ139" s="62"/>
      <c r="CK139" s="62"/>
      <c r="CL139" s="62"/>
      <c r="CM139" s="62"/>
      <c r="CN139" s="63"/>
      <c r="CO139" s="62"/>
      <c r="CP139" s="62" t="s">
        <v>36</v>
      </c>
      <c r="CQ139" s="64" t="s">
        <v>42</v>
      </c>
      <c r="CR139" s="65" t="s">
        <v>216</v>
      </c>
      <c r="CS139" s="64" t="s">
        <v>41</v>
      </c>
      <c r="CT139" s="64"/>
      <c r="CU139" s="64" t="s">
        <v>55</v>
      </c>
      <c r="CV139" s="64" t="s">
        <v>86</v>
      </c>
      <c r="CW139" s="64"/>
      <c r="CX139" s="64"/>
      <c r="CY139" s="66">
        <f>[1]Duration!EE138</f>
        <v>197</v>
      </c>
    </row>
    <row r="140" spans="1:103" hidden="1" x14ac:dyDescent="0.3">
      <c r="A140" s="43">
        <v>138</v>
      </c>
      <c r="B140" s="44" t="s">
        <v>1645</v>
      </c>
      <c r="C140" s="44" t="s">
        <v>129</v>
      </c>
      <c r="D140" s="44">
        <v>2008</v>
      </c>
      <c r="E140" s="45" t="s">
        <v>66</v>
      </c>
      <c r="F140" s="45" t="s">
        <v>1537</v>
      </c>
      <c r="G140" s="45" t="s">
        <v>4</v>
      </c>
      <c r="H140" s="45" t="s">
        <v>483</v>
      </c>
      <c r="I140" s="45" t="s">
        <v>38</v>
      </c>
      <c r="J140" s="68" t="s">
        <v>44</v>
      </c>
      <c r="K140" s="68" t="s">
        <v>53</v>
      </c>
      <c r="L140" s="68" t="s">
        <v>42</v>
      </c>
      <c r="M140" s="68" t="s">
        <v>42</v>
      </c>
      <c r="N140" s="68" t="s">
        <v>39</v>
      </c>
      <c r="O140" s="68" t="s">
        <v>42</v>
      </c>
      <c r="P140" s="47"/>
      <c r="Q140" s="47" t="s">
        <v>1537</v>
      </c>
      <c r="R140" s="49">
        <v>59</v>
      </c>
      <c r="S140" s="49">
        <v>42.1</v>
      </c>
      <c r="T140" s="50">
        <v>6.4</v>
      </c>
      <c r="U140" s="50">
        <v>4.3099999999999996</v>
      </c>
      <c r="V140" s="50"/>
      <c r="W140" s="50"/>
      <c r="X140" s="50">
        <v>7.79</v>
      </c>
      <c r="Y140" s="51" t="s">
        <v>222</v>
      </c>
      <c r="Z140" s="51">
        <v>4</v>
      </c>
      <c r="AA140" s="80">
        <v>7.0882184246619708E-3</v>
      </c>
      <c r="AB140" s="52">
        <v>0.141079173931874</v>
      </c>
      <c r="AC140" s="51">
        <v>1E-3</v>
      </c>
      <c r="AD140" s="51">
        <v>0</v>
      </c>
      <c r="AE140" s="51"/>
      <c r="AF140" s="52">
        <v>25</v>
      </c>
      <c r="AG140" s="53">
        <v>30</v>
      </c>
      <c r="AH140" s="54">
        <v>30</v>
      </c>
      <c r="AI140" s="54"/>
      <c r="AJ140" s="53"/>
      <c r="AK140" s="53"/>
      <c r="AL140" s="53"/>
      <c r="AM140" s="53" t="s">
        <v>52</v>
      </c>
      <c r="AN140" s="55"/>
      <c r="AO140" s="56"/>
      <c r="AP140" s="56"/>
      <c r="AQ140" s="51" t="s">
        <v>43</v>
      </c>
      <c r="AR140" s="51" t="s">
        <v>37</v>
      </c>
      <c r="AS140" s="51"/>
      <c r="AT140" s="51" t="s">
        <v>37</v>
      </c>
      <c r="AU140" s="51" t="s">
        <v>37</v>
      </c>
      <c r="AV140" s="51"/>
      <c r="AW140" s="57" t="s">
        <v>38</v>
      </c>
      <c r="AX140" s="57" t="s">
        <v>36</v>
      </c>
      <c r="AY140" s="57"/>
      <c r="AZ140" s="57"/>
      <c r="BA140" s="57"/>
      <c r="BB140" s="58">
        <v>0.57560302964204602</v>
      </c>
      <c r="BC140" s="58">
        <v>4.080000000000001</v>
      </c>
      <c r="BD140" s="59">
        <v>0.5612993039443156</v>
      </c>
      <c r="BE140" s="59">
        <v>0.37799999999999995</v>
      </c>
      <c r="BF140" s="58"/>
      <c r="BG140" s="59"/>
      <c r="BH140" s="61"/>
      <c r="BI140" s="61"/>
      <c r="BL140" s="61"/>
      <c r="BM140" s="59"/>
      <c r="BN140" s="58">
        <v>0.93821047015179737</v>
      </c>
      <c r="BO140" s="58">
        <v>6.65024074074074</v>
      </c>
      <c r="BP140" s="59">
        <v>9.7485714285714245E-2</v>
      </c>
      <c r="BQ140" s="58"/>
      <c r="BR140" s="59"/>
      <c r="BS140" s="58">
        <v>7.7432610901156567</v>
      </c>
      <c r="BT140" s="58">
        <v>54.885925925925932</v>
      </c>
      <c r="BU140" s="59">
        <v>0.25600000000000001</v>
      </c>
      <c r="BV140" s="58"/>
      <c r="BW140" s="59"/>
      <c r="BX140" s="58">
        <v>31.198522843910592</v>
      </c>
      <c r="BY140" s="58">
        <v>221.14194444444442</v>
      </c>
      <c r="BZ140" s="58"/>
      <c r="CA140" s="59"/>
      <c r="CB140" s="58"/>
      <c r="CC140" s="58"/>
      <c r="CD140" s="58"/>
      <c r="CE140" s="58"/>
      <c r="CF140" s="59"/>
      <c r="CG140" s="62"/>
      <c r="CH140" s="62"/>
      <c r="CI140" s="62"/>
      <c r="CJ140" s="62"/>
      <c r="CK140" s="62"/>
      <c r="CL140" s="62"/>
      <c r="CM140" s="62"/>
      <c r="CN140" s="63"/>
      <c r="CO140" s="62"/>
      <c r="CP140" s="62" t="s">
        <v>36</v>
      </c>
      <c r="CQ140" s="64" t="s">
        <v>39</v>
      </c>
      <c r="CR140" s="65" t="s">
        <v>47</v>
      </c>
      <c r="CS140" s="64" t="s">
        <v>41</v>
      </c>
      <c r="CT140" s="64"/>
      <c r="CU140" s="64" t="s">
        <v>55</v>
      </c>
      <c r="CV140" s="64" t="s">
        <v>203</v>
      </c>
      <c r="CW140" s="64" t="s">
        <v>69</v>
      </c>
      <c r="CX140" s="64"/>
      <c r="CY140" s="66">
        <f>[1]Duration!EE139</f>
        <v>18.5</v>
      </c>
    </row>
    <row r="141" spans="1:103" hidden="1" x14ac:dyDescent="0.3">
      <c r="A141" s="43">
        <v>139</v>
      </c>
      <c r="B141" s="44" t="s">
        <v>1645</v>
      </c>
      <c r="C141" s="44" t="s">
        <v>129</v>
      </c>
      <c r="D141" s="44">
        <v>2008</v>
      </c>
      <c r="E141" s="45" t="s">
        <v>66</v>
      </c>
      <c r="F141" s="45" t="s">
        <v>59</v>
      </c>
      <c r="G141" s="45" t="s">
        <v>4</v>
      </c>
      <c r="H141" s="45" t="s">
        <v>483</v>
      </c>
      <c r="I141" s="45" t="s">
        <v>38</v>
      </c>
      <c r="J141" s="68" t="s">
        <v>44</v>
      </c>
      <c r="K141" s="68" t="s">
        <v>53</v>
      </c>
      <c r="L141" s="68" t="s">
        <v>42</v>
      </c>
      <c r="M141" s="68" t="s">
        <v>42</v>
      </c>
      <c r="N141" s="68" t="s">
        <v>39</v>
      </c>
      <c r="O141" s="68" t="s">
        <v>42</v>
      </c>
      <c r="P141" s="47"/>
      <c r="Q141" s="47" t="s">
        <v>123</v>
      </c>
      <c r="R141" s="49">
        <v>46.5</v>
      </c>
      <c r="S141" s="49">
        <v>30.099999999999998</v>
      </c>
      <c r="T141" s="50">
        <v>5.9</v>
      </c>
      <c r="U141" s="50">
        <v>4.33</v>
      </c>
      <c r="V141" s="50"/>
      <c r="W141" s="50"/>
      <c r="X141" s="50">
        <v>7.86</v>
      </c>
      <c r="Y141" s="51" t="s">
        <v>222</v>
      </c>
      <c r="Z141" s="51">
        <v>4</v>
      </c>
      <c r="AA141" s="80">
        <v>7.0882184246619708E-3</v>
      </c>
      <c r="AB141" s="52">
        <v>0.141079173931874</v>
      </c>
      <c r="AC141" s="51">
        <v>1E-3</v>
      </c>
      <c r="AD141" s="51">
        <v>0</v>
      </c>
      <c r="AE141" s="51"/>
      <c r="AF141" s="52">
        <v>25</v>
      </c>
      <c r="AG141" s="53">
        <v>30</v>
      </c>
      <c r="AH141" s="54">
        <v>30</v>
      </c>
      <c r="AI141" s="54"/>
      <c r="AJ141" s="53"/>
      <c r="AK141" s="53"/>
      <c r="AL141" s="53"/>
      <c r="AM141" s="53" t="s">
        <v>52</v>
      </c>
      <c r="AN141" s="55"/>
      <c r="AO141" s="56"/>
      <c r="AP141" s="56"/>
      <c r="AQ141" s="51" t="s">
        <v>43</v>
      </c>
      <c r="AR141" s="51" t="s">
        <v>37</v>
      </c>
      <c r="AS141" s="51"/>
      <c r="AT141" s="51" t="s">
        <v>37</v>
      </c>
      <c r="AU141" s="51" t="s">
        <v>37</v>
      </c>
      <c r="AV141" s="51"/>
      <c r="AW141" s="57" t="s">
        <v>38</v>
      </c>
      <c r="AX141" s="57" t="s">
        <v>36</v>
      </c>
      <c r="AY141" s="57"/>
      <c r="AZ141" s="57"/>
      <c r="BA141" s="57"/>
      <c r="BB141" s="58">
        <v>0.57274785588390087</v>
      </c>
      <c r="BC141" s="58">
        <v>4.0597619047619053</v>
      </c>
      <c r="BD141" s="59">
        <v>0.55593533487297919</v>
      </c>
      <c r="BE141" s="59">
        <v>0.40799999999999997</v>
      </c>
      <c r="BF141" s="58"/>
      <c r="BG141" s="59">
        <v>4.9603174603175502E-3</v>
      </c>
      <c r="BH141" s="61"/>
      <c r="BI141" s="61"/>
      <c r="BL141" s="61"/>
      <c r="BM141" s="59"/>
      <c r="BN141" s="58">
        <v>1.0065737802309704</v>
      </c>
      <c r="BO141" s="58">
        <v>7.1348148148148143</v>
      </c>
      <c r="BP141" s="59">
        <v>0.1462857142857143</v>
      </c>
      <c r="BQ141" s="58"/>
      <c r="BR141" s="59">
        <v>-7.2865643961649948E-2</v>
      </c>
      <c r="BS141" s="58">
        <v>7.2229532589230168</v>
      </c>
      <c r="BT141" s="58">
        <v>51.197870370370353</v>
      </c>
      <c r="BU141" s="59">
        <v>0.33399999999999991</v>
      </c>
      <c r="BV141" s="58"/>
      <c r="BW141" s="59">
        <v>6.7194922802850804E-2</v>
      </c>
      <c r="BX141" s="58">
        <v>32.38729776469728</v>
      </c>
      <c r="BY141" s="58">
        <v>229.56824074074069</v>
      </c>
      <c r="BZ141" s="58"/>
      <c r="CA141" s="59">
        <v>-3.8103564285214754E-2</v>
      </c>
      <c r="CB141" s="58"/>
      <c r="CC141" s="58"/>
      <c r="CD141" s="58"/>
      <c r="CE141" s="58"/>
      <c r="CF141" s="59"/>
      <c r="CG141" s="62"/>
      <c r="CH141" s="62"/>
      <c r="CI141" s="62"/>
      <c r="CJ141" s="62"/>
      <c r="CK141" s="62"/>
      <c r="CL141" s="62"/>
      <c r="CM141" s="62"/>
      <c r="CN141" s="63"/>
      <c r="CO141" s="62"/>
      <c r="CP141" s="62" t="s">
        <v>36</v>
      </c>
      <c r="CQ141" s="64" t="s">
        <v>39</v>
      </c>
      <c r="CR141" s="65" t="s">
        <v>47</v>
      </c>
      <c r="CS141" s="64" t="s">
        <v>41</v>
      </c>
      <c r="CT141" s="64"/>
      <c r="CU141" s="64" t="s">
        <v>55</v>
      </c>
      <c r="CV141" s="64" t="s">
        <v>203</v>
      </c>
      <c r="CW141" s="64" t="s">
        <v>69</v>
      </c>
      <c r="CX141" s="64"/>
      <c r="CY141" s="66">
        <f>[1]Duration!EE140</f>
        <v>18.5</v>
      </c>
    </row>
    <row r="142" spans="1:103" hidden="1" x14ac:dyDescent="0.3">
      <c r="A142" s="43">
        <v>140</v>
      </c>
      <c r="B142" s="44" t="s">
        <v>1645</v>
      </c>
      <c r="C142" s="44" t="s">
        <v>129</v>
      </c>
      <c r="D142" s="44">
        <v>2008</v>
      </c>
      <c r="E142" s="45" t="s">
        <v>66</v>
      </c>
      <c r="F142" s="45" t="s">
        <v>1537</v>
      </c>
      <c r="G142" s="45" t="s">
        <v>4</v>
      </c>
      <c r="H142" s="45" t="s">
        <v>483</v>
      </c>
      <c r="I142" s="45" t="s">
        <v>38</v>
      </c>
      <c r="J142" s="68" t="s">
        <v>44</v>
      </c>
      <c r="K142" s="68" t="s">
        <v>91</v>
      </c>
      <c r="L142" s="68" t="s">
        <v>42</v>
      </c>
      <c r="M142" s="68" t="s">
        <v>42</v>
      </c>
      <c r="N142" s="68" t="s">
        <v>39</v>
      </c>
      <c r="O142" s="68" t="s">
        <v>42</v>
      </c>
      <c r="P142" s="47"/>
      <c r="Q142" s="47" t="s">
        <v>1537</v>
      </c>
      <c r="R142" s="49">
        <v>59</v>
      </c>
      <c r="S142" s="49">
        <v>42.1</v>
      </c>
      <c r="T142" s="50">
        <v>6.4</v>
      </c>
      <c r="U142" s="50">
        <v>4.3099999999999996</v>
      </c>
      <c r="V142" s="50"/>
      <c r="W142" s="50"/>
      <c r="X142" s="50">
        <v>7.79</v>
      </c>
      <c r="Y142" s="51" t="s">
        <v>222</v>
      </c>
      <c r="Z142" s="51">
        <v>4</v>
      </c>
      <c r="AA142" s="80">
        <v>7.0882184246619708E-3</v>
      </c>
      <c r="AB142" s="52">
        <v>0.141079173931874</v>
      </c>
      <c r="AC142" s="51">
        <v>1E-3</v>
      </c>
      <c r="AD142" s="51">
        <v>0</v>
      </c>
      <c r="AE142" s="51"/>
      <c r="AF142" s="52">
        <v>5</v>
      </c>
      <c r="AG142" s="53">
        <v>30</v>
      </c>
      <c r="AH142" s="54">
        <v>30</v>
      </c>
      <c r="AI142" s="54"/>
      <c r="AJ142" s="53"/>
      <c r="AK142" s="53"/>
      <c r="AL142" s="53"/>
      <c r="AM142" s="53" t="s">
        <v>96</v>
      </c>
      <c r="AN142" s="55"/>
      <c r="AO142" s="56"/>
      <c r="AP142" s="56"/>
      <c r="AQ142" s="51" t="s">
        <v>43</v>
      </c>
      <c r="AR142" s="51" t="s">
        <v>37</v>
      </c>
      <c r="AS142" s="51"/>
      <c r="AT142" s="51" t="s">
        <v>37</v>
      </c>
      <c r="AU142" s="51" t="s">
        <v>37</v>
      </c>
      <c r="AV142" s="51"/>
      <c r="AW142" s="57" t="s">
        <v>38</v>
      </c>
      <c r="AX142" s="57" t="s">
        <v>36</v>
      </c>
      <c r="AY142" s="57"/>
      <c r="AZ142" s="57"/>
      <c r="BA142" s="57"/>
      <c r="BB142" s="58">
        <v>0.22993665998928289</v>
      </c>
      <c r="BC142" s="58">
        <v>1.6298412698412699</v>
      </c>
      <c r="BD142" s="59">
        <v>0.22422273781902555</v>
      </c>
      <c r="BE142" s="59">
        <v>0.151</v>
      </c>
      <c r="BF142" s="58"/>
      <c r="BG142" s="59"/>
      <c r="BH142" s="61"/>
      <c r="BI142" s="61"/>
      <c r="BL142" s="61"/>
      <c r="BM142" s="59"/>
      <c r="BN142" s="58">
        <v>0.3673649437640098</v>
      </c>
      <c r="BO142" s="58">
        <v>2.6039629629629628</v>
      </c>
      <c r="BP142" s="60">
        <v>3.8171428571428564E-2</v>
      </c>
      <c r="BQ142" s="58"/>
      <c r="BR142" s="59"/>
      <c r="BS142" s="58">
        <v>6.0494227266528542</v>
      </c>
      <c r="BT142" s="58">
        <v>42.879629629629612</v>
      </c>
      <c r="BU142" s="59">
        <v>0.19999999999999993</v>
      </c>
      <c r="BV142" s="58"/>
      <c r="BW142" s="59"/>
      <c r="BX142" s="58">
        <v>15.233546320753099</v>
      </c>
      <c r="BY142" s="58">
        <v>107.97870370370367</v>
      </c>
      <c r="BZ142" s="58"/>
      <c r="CA142" s="59"/>
      <c r="CB142" s="58"/>
      <c r="CC142" s="58"/>
      <c r="CD142" s="58"/>
      <c r="CE142" s="58"/>
      <c r="CF142" s="59"/>
      <c r="CG142" s="62"/>
      <c r="CH142" s="62"/>
      <c r="CI142" s="62"/>
      <c r="CJ142" s="62"/>
      <c r="CK142" s="62"/>
      <c r="CL142" s="62"/>
      <c r="CM142" s="62"/>
      <c r="CN142" s="63"/>
      <c r="CO142" s="62"/>
      <c r="CP142" s="62" t="s">
        <v>36</v>
      </c>
      <c r="CQ142" s="64" t="s">
        <v>39</v>
      </c>
      <c r="CR142" s="65" t="s">
        <v>47</v>
      </c>
      <c r="CS142" s="64" t="s">
        <v>41</v>
      </c>
      <c r="CT142" s="64"/>
      <c r="CU142" s="64" t="s">
        <v>55</v>
      </c>
      <c r="CV142" s="64" t="s">
        <v>203</v>
      </c>
      <c r="CW142" s="64" t="s">
        <v>72</v>
      </c>
      <c r="CX142" s="64"/>
      <c r="CY142" s="66">
        <f>[1]Duration!EE141</f>
        <v>18.5</v>
      </c>
    </row>
    <row r="143" spans="1:103" hidden="1" x14ac:dyDescent="0.3">
      <c r="A143" s="43">
        <v>141</v>
      </c>
      <c r="B143" s="44" t="s">
        <v>1645</v>
      </c>
      <c r="C143" s="44" t="s">
        <v>129</v>
      </c>
      <c r="D143" s="44">
        <v>2008</v>
      </c>
      <c r="E143" s="45" t="s">
        <v>66</v>
      </c>
      <c r="F143" s="45" t="s">
        <v>59</v>
      </c>
      <c r="G143" s="45" t="s">
        <v>4</v>
      </c>
      <c r="H143" s="45" t="s">
        <v>483</v>
      </c>
      <c r="I143" s="45" t="s">
        <v>38</v>
      </c>
      <c r="J143" s="68" t="s">
        <v>44</v>
      </c>
      <c r="K143" s="68" t="s">
        <v>91</v>
      </c>
      <c r="L143" s="68" t="s">
        <v>42</v>
      </c>
      <c r="M143" s="68" t="s">
        <v>42</v>
      </c>
      <c r="N143" s="68" t="s">
        <v>39</v>
      </c>
      <c r="O143" s="68" t="s">
        <v>42</v>
      </c>
      <c r="P143" s="47"/>
      <c r="Q143" s="47" t="s">
        <v>123</v>
      </c>
      <c r="R143" s="49">
        <v>46.5</v>
      </c>
      <c r="S143" s="49">
        <v>30.099999999999998</v>
      </c>
      <c r="T143" s="50">
        <v>5.9</v>
      </c>
      <c r="U143" s="50">
        <v>4.33</v>
      </c>
      <c r="V143" s="50"/>
      <c r="W143" s="50"/>
      <c r="X143" s="50">
        <v>7.86</v>
      </c>
      <c r="Y143" s="51" t="s">
        <v>222</v>
      </c>
      <c r="Z143" s="51">
        <v>4</v>
      </c>
      <c r="AA143" s="80">
        <v>7.0882184246619708E-3</v>
      </c>
      <c r="AB143" s="52">
        <v>0.141079173931874</v>
      </c>
      <c r="AC143" s="51">
        <v>1E-3</v>
      </c>
      <c r="AD143" s="51">
        <v>0</v>
      </c>
      <c r="AE143" s="51"/>
      <c r="AF143" s="52">
        <v>5</v>
      </c>
      <c r="AG143" s="53">
        <v>30</v>
      </c>
      <c r="AH143" s="54">
        <v>30</v>
      </c>
      <c r="AI143" s="54"/>
      <c r="AJ143" s="53"/>
      <c r="AK143" s="53"/>
      <c r="AL143" s="53"/>
      <c r="AM143" s="53" t="s">
        <v>96</v>
      </c>
      <c r="AN143" s="55"/>
      <c r="AO143" s="56"/>
      <c r="AP143" s="56"/>
      <c r="AQ143" s="51" t="s">
        <v>43</v>
      </c>
      <c r="AR143" s="51" t="s">
        <v>37</v>
      </c>
      <c r="AS143" s="51"/>
      <c r="AT143" s="51" t="s">
        <v>37</v>
      </c>
      <c r="AU143" s="51" t="s">
        <v>37</v>
      </c>
      <c r="AV143" s="51"/>
      <c r="AW143" s="57" t="s">
        <v>38</v>
      </c>
      <c r="AX143" s="57" t="s">
        <v>36</v>
      </c>
      <c r="AY143" s="57"/>
      <c r="AZ143" s="57"/>
      <c r="BA143" s="57"/>
      <c r="BB143" s="58">
        <v>0.21056906466319883</v>
      </c>
      <c r="BC143" s="58">
        <v>1.4925595238095237</v>
      </c>
      <c r="BD143" s="59">
        <v>0.20438799076212472</v>
      </c>
      <c r="BE143" s="59">
        <v>0.15</v>
      </c>
      <c r="BF143" s="58"/>
      <c r="BG143" s="59">
        <v>8.4230132450331188E-2</v>
      </c>
      <c r="BH143" s="61"/>
      <c r="BI143" s="61"/>
      <c r="BL143" s="61"/>
      <c r="BM143" s="59"/>
      <c r="BN143" s="58">
        <v>0.34522335118859071</v>
      </c>
      <c r="BO143" s="58">
        <v>2.4470185185185187</v>
      </c>
      <c r="BP143" s="60">
        <v>5.0171428571428582E-2</v>
      </c>
      <c r="BQ143" s="58"/>
      <c r="BR143" s="59">
        <v>6.0271381228042667E-2</v>
      </c>
      <c r="BS143" s="58">
        <v>5.925416745344033</v>
      </c>
      <c r="BT143" s="58">
        <v>42.000648148148137</v>
      </c>
      <c r="BU143" s="59">
        <v>0.27399999999999997</v>
      </c>
      <c r="BV143" s="58"/>
      <c r="BW143" s="59">
        <v>2.0498812351543789E-2</v>
      </c>
      <c r="BX143" s="58">
        <v>14.556000525058799</v>
      </c>
      <c r="BY143" s="58">
        <v>103.17611111111111</v>
      </c>
      <c r="BZ143" s="58"/>
      <c r="CA143" s="59">
        <v>4.4477220302357297E-2</v>
      </c>
      <c r="CB143" s="58"/>
      <c r="CC143" s="58"/>
      <c r="CD143" s="58"/>
      <c r="CE143" s="58"/>
      <c r="CF143" s="59"/>
      <c r="CG143" s="62"/>
      <c r="CH143" s="62"/>
      <c r="CI143" s="62"/>
      <c r="CJ143" s="62"/>
      <c r="CK143" s="62"/>
      <c r="CL143" s="62"/>
      <c r="CM143" s="62"/>
      <c r="CN143" s="63"/>
      <c r="CO143" s="62"/>
      <c r="CP143" s="62" t="s">
        <v>36</v>
      </c>
      <c r="CQ143" s="64" t="s">
        <v>39</v>
      </c>
      <c r="CR143" s="65" t="s">
        <v>47</v>
      </c>
      <c r="CS143" s="64" t="s">
        <v>41</v>
      </c>
      <c r="CT143" s="64"/>
      <c r="CU143" s="64" t="s">
        <v>55</v>
      </c>
      <c r="CV143" s="64" t="s">
        <v>203</v>
      </c>
      <c r="CW143" s="64" t="s">
        <v>72</v>
      </c>
      <c r="CX143" s="64"/>
      <c r="CY143" s="66">
        <f>[1]Duration!EE142</f>
        <v>18.5</v>
      </c>
    </row>
    <row r="144" spans="1:103" hidden="1" x14ac:dyDescent="0.3">
      <c r="A144" s="43">
        <v>142</v>
      </c>
      <c r="B144" s="44" t="s">
        <v>1645</v>
      </c>
      <c r="C144" s="44" t="s">
        <v>129</v>
      </c>
      <c r="D144" s="44">
        <v>2008</v>
      </c>
      <c r="E144" s="45" t="s">
        <v>31</v>
      </c>
      <c r="F144" s="45" t="s">
        <v>1537</v>
      </c>
      <c r="G144" s="45" t="s">
        <v>4</v>
      </c>
      <c r="H144" s="45" t="s">
        <v>483</v>
      </c>
      <c r="I144" s="45" t="s">
        <v>38</v>
      </c>
      <c r="J144" s="68" t="s">
        <v>44</v>
      </c>
      <c r="K144" s="68" t="s">
        <v>53</v>
      </c>
      <c r="L144" s="68" t="s">
        <v>42</v>
      </c>
      <c r="M144" s="68" t="s">
        <v>42</v>
      </c>
      <c r="N144" s="68" t="s">
        <v>39</v>
      </c>
      <c r="O144" s="68" t="s">
        <v>42</v>
      </c>
      <c r="P144" s="47"/>
      <c r="Q144" s="47" t="s">
        <v>1537</v>
      </c>
      <c r="R144" s="49">
        <v>74.599999999999994</v>
      </c>
      <c r="S144" s="49">
        <v>60.199999999999996</v>
      </c>
      <c r="T144" s="50">
        <v>3.58</v>
      </c>
      <c r="U144" s="50">
        <v>1.47</v>
      </c>
      <c r="V144" s="50"/>
      <c r="W144" s="50"/>
      <c r="X144" s="50">
        <v>7.11</v>
      </c>
      <c r="Y144" s="51" t="s">
        <v>222</v>
      </c>
      <c r="Z144" s="51">
        <v>4</v>
      </c>
      <c r="AA144" s="80">
        <v>7.0882184246619708E-3</v>
      </c>
      <c r="AB144" s="52">
        <v>0.141079173931874</v>
      </c>
      <c r="AC144" s="51">
        <v>1E-3</v>
      </c>
      <c r="AD144" s="51">
        <v>0</v>
      </c>
      <c r="AE144" s="51"/>
      <c r="AF144" s="52">
        <v>25</v>
      </c>
      <c r="AG144" s="53">
        <v>30</v>
      </c>
      <c r="AH144" s="54">
        <v>30</v>
      </c>
      <c r="AI144" s="54"/>
      <c r="AJ144" s="53"/>
      <c r="AK144" s="53"/>
      <c r="AL144" s="53"/>
      <c r="AM144" s="53" t="s">
        <v>52</v>
      </c>
      <c r="AN144" s="55"/>
      <c r="AO144" s="56"/>
      <c r="AP144" s="56"/>
      <c r="AQ144" s="51" t="s">
        <v>43</v>
      </c>
      <c r="AR144" s="51" t="s">
        <v>37</v>
      </c>
      <c r="AS144" s="51"/>
      <c r="AT144" s="51" t="s">
        <v>37</v>
      </c>
      <c r="AU144" s="51" t="s">
        <v>37</v>
      </c>
      <c r="AV144" s="51"/>
      <c r="AW144" s="57" t="s">
        <v>38</v>
      </c>
      <c r="AX144" s="57" t="s">
        <v>36</v>
      </c>
      <c r="AY144" s="57"/>
      <c r="AZ144" s="57"/>
      <c r="BA144" s="57"/>
      <c r="BB144" s="58">
        <v>0.140545928244691</v>
      </c>
      <c r="BC144" s="58">
        <v>0.99622023809523808</v>
      </c>
      <c r="BD144" s="59">
        <v>0.40183673469387754</v>
      </c>
      <c r="BE144" s="59">
        <v>0.16500000000000001</v>
      </c>
      <c r="BF144" s="58"/>
      <c r="BG144" s="59"/>
      <c r="BH144" s="61"/>
      <c r="BI144" s="61"/>
      <c r="BL144" s="61"/>
      <c r="BM144" s="59"/>
      <c r="BN144" s="58">
        <v>0.15884992469270001</v>
      </c>
      <c r="BO144" s="58">
        <v>1.1259629629629626</v>
      </c>
      <c r="BP144" s="60">
        <v>1.1542857142857143E-2</v>
      </c>
      <c r="BQ144" s="58"/>
      <c r="BR144" s="59"/>
      <c r="BS144" s="58">
        <v>5.925416745344033</v>
      </c>
      <c r="BT144" s="58">
        <v>42.000648148148137</v>
      </c>
      <c r="BU144" s="59">
        <v>0.13699999999999998</v>
      </c>
      <c r="BV144" s="58"/>
      <c r="BW144" s="59"/>
      <c r="BX144" s="58">
        <v>9.8966648626615328</v>
      </c>
      <c r="BY144" s="58">
        <v>70.149722222222209</v>
      </c>
      <c r="BZ144" s="58"/>
      <c r="CA144" s="59"/>
      <c r="CB144" s="58"/>
      <c r="CC144" s="58"/>
      <c r="CD144" s="58"/>
      <c r="CE144" s="58"/>
      <c r="CF144" s="59"/>
      <c r="CG144" s="62"/>
      <c r="CH144" s="62"/>
      <c r="CI144" s="62"/>
      <c r="CJ144" s="62"/>
      <c r="CK144" s="62"/>
      <c r="CL144" s="62"/>
      <c r="CM144" s="62"/>
      <c r="CN144" s="63"/>
      <c r="CO144" s="62"/>
      <c r="CP144" s="62" t="s">
        <v>36</v>
      </c>
      <c r="CQ144" s="64" t="s">
        <v>39</v>
      </c>
      <c r="CR144" s="65" t="s">
        <v>47</v>
      </c>
      <c r="CS144" s="64" t="s">
        <v>41</v>
      </c>
      <c r="CT144" s="64"/>
      <c r="CU144" s="64" t="s">
        <v>55</v>
      </c>
      <c r="CV144" s="64" t="s">
        <v>203</v>
      </c>
      <c r="CW144" s="64" t="s">
        <v>207</v>
      </c>
      <c r="CX144" s="64"/>
      <c r="CY144" s="66">
        <f>[1]Duration!EE143</f>
        <v>18.5</v>
      </c>
    </row>
    <row r="145" spans="1:103" hidden="1" x14ac:dyDescent="0.3">
      <c r="A145" s="43">
        <v>143</v>
      </c>
      <c r="B145" s="44" t="s">
        <v>1645</v>
      </c>
      <c r="C145" s="44" t="s">
        <v>129</v>
      </c>
      <c r="D145" s="44">
        <v>2008</v>
      </c>
      <c r="E145" s="45" t="s">
        <v>31</v>
      </c>
      <c r="F145" s="45" t="s">
        <v>59</v>
      </c>
      <c r="G145" s="45" t="s">
        <v>4</v>
      </c>
      <c r="H145" s="45" t="s">
        <v>483</v>
      </c>
      <c r="I145" s="45" t="s">
        <v>38</v>
      </c>
      <c r="J145" s="68" t="s">
        <v>44</v>
      </c>
      <c r="K145" s="68" t="s">
        <v>53</v>
      </c>
      <c r="L145" s="68" t="s">
        <v>42</v>
      </c>
      <c r="M145" s="68" t="s">
        <v>42</v>
      </c>
      <c r="N145" s="68" t="s">
        <v>39</v>
      </c>
      <c r="O145" s="68" t="s">
        <v>42</v>
      </c>
      <c r="P145" s="47"/>
      <c r="Q145" s="47" t="s">
        <v>123</v>
      </c>
      <c r="R145" s="49">
        <v>51.2</v>
      </c>
      <c r="S145" s="49">
        <v>38.1</v>
      </c>
      <c r="T145" s="50">
        <v>3.59</v>
      </c>
      <c r="U145" s="50">
        <v>1.49</v>
      </c>
      <c r="V145" s="50"/>
      <c r="W145" s="50"/>
      <c r="X145" s="50">
        <v>7.09</v>
      </c>
      <c r="Y145" s="51" t="s">
        <v>222</v>
      </c>
      <c r="Z145" s="51">
        <v>4</v>
      </c>
      <c r="AA145" s="80">
        <v>7.0882184246619708E-3</v>
      </c>
      <c r="AB145" s="52">
        <v>0.141079173931874</v>
      </c>
      <c r="AC145" s="51">
        <v>1E-3</v>
      </c>
      <c r="AD145" s="51">
        <v>0</v>
      </c>
      <c r="AE145" s="51"/>
      <c r="AF145" s="52">
        <v>25</v>
      </c>
      <c r="AG145" s="53">
        <v>30</v>
      </c>
      <c r="AH145" s="54">
        <v>30</v>
      </c>
      <c r="AI145" s="54"/>
      <c r="AJ145" s="53"/>
      <c r="AK145" s="53"/>
      <c r="AL145" s="53"/>
      <c r="AM145" s="53" t="s">
        <v>52</v>
      </c>
      <c r="AN145" s="55"/>
      <c r="AO145" s="56"/>
      <c r="AP145" s="56"/>
      <c r="AQ145" s="51" t="s">
        <v>43</v>
      </c>
      <c r="AR145" s="51" t="s">
        <v>37</v>
      </c>
      <c r="AS145" s="51"/>
      <c r="AT145" s="51" t="s">
        <v>37</v>
      </c>
      <c r="AU145" s="51" t="s">
        <v>37</v>
      </c>
      <c r="AV145" s="51"/>
      <c r="AW145" s="57" t="s">
        <v>38</v>
      </c>
      <c r="AX145" s="57" t="s">
        <v>36</v>
      </c>
      <c r="AY145" s="57"/>
      <c r="AZ145" s="57"/>
      <c r="BA145" s="57"/>
      <c r="BB145" s="58">
        <v>0.15716779814002552</v>
      </c>
      <c r="BC145" s="58">
        <v>1.1140396825396823</v>
      </c>
      <c r="BD145" s="59">
        <v>0.44332885906040265</v>
      </c>
      <c r="BE145" s="59">
        <v>0.184</v>
      </c>
      <c r="BF145" s="58"/>
      <c r="BG145" s="59">
        <v>-0.11826646351785998</v>
      </c>
      <c r="BH145" s="61"/>
      <c r="BI145" s="61"/>
      <c r="BL145" s="61"/>
      <c r="BM145" s="59"/>
      <c r="BN145" s="58">
        <v>0.15428575215827442</v>
      </c>
      <c r="BO145" s="58">
        <v>1.0936111111111111</v>
      </c>
      <c r="BP145" s="60">
        <v>1.771428571428571E-2</v>
      </c>
      <c r="BQ145" s="58"/>
      <c r="BR145" s="59">
        <v>2.8732607480016891E-2</v>
      </c>
      <c r="BS145" s="58">
        <v>4.571337527657259</v>
      </c>
      <c r="BT145" s="58">
        <v>32.40263888888888</v>
      </c>
      <c r="BU145" s="59">
        <v>0.16699999999999995</v>
      </c>
      <c r="BV145" s="58"/>
      <c r="BW145" s="59">
        <v>0.22852050343138444</v>
      </c>
      <c r="BX145" s="58">
        <v>8.4284813316141189</v>
      </c>
      <c r="BY145" s="58">
        <v>59.742916666666659</v>
      </c>
      <c r="BZ145" s="58"/>
      <c r="CA145" s="59">
        <v>0.14835134375284603</v>
      </c>
      <c r="CB145" s="58"/>
      <c r="CC145" s="58"/>
      <c r="CD145" s="58"/>
      <c r="CE145" s="58"/>
      <c r="CF145" s="59"/>
      <c r="CG145" s="62"/>
      <c r="CH145" s="62"/>
      <c r="CI145" s="62"/>
      <c r="CJ145" s="62"/>
      <c r="CK145" s="62"/>
      <c r="CL145" s="62"/>
      <c r="CM145" s="62"/>
      <c r="CN145" s="63"/>
      <c r="CO145" s="62"/>
      <c r="CP145" s="62" t="s">
        <v>36</v>
      </c>
      <c r="CQ145" s="64" t="s">
        <v>39</v>
      </c>
      <c r="CR145" s="65" t="s">
        <v>47</v>
      </c>
      <c r="CS145" s="64" t="s">
        <v>41</v>
      </c>
      <c r="CT145" s="64"/>
      <c r="CU145" s="64" t="s">
        <v>55</v>
      </c>
      <c r="CV145" s="64" t="s">
        <v>203</v>
      </c>
      <c r="CW145" s="64" t="s">
        <v>207</v>
      </c>
      <c r="CX145" s="64"/>
      <c r="CY145" s="66">
        <f>[1]Duration!EE144</f>
        <v>18.5</v>
      </c>
    </row>
    <row r="146" spans="1:103" hidden="1" x14ac:dyDescent="0.3">
      <c r="A146" s="43">
        <v>144</v>
      </c>
      <c r="B146" s="44" t="s">
        <v>1645</v>
      </c>
      <c r="C146" s="44" t="s">
        <v>129</v>
      </c>
      <c r="D146" s="44">
        <v>2008</v>
      </c>
      <c r="E146" s="45" t="s">
        <v>31</v>
      </c>
      <c r="F146" s="45" t="s">
        <v>1537</v>
      </c>
      <c r="G146" s="45" t="s">
        <v>4</v>
      </c>
      <c r="H146" s="45" t="s">
        <v>483</v>
      </c>
      <c r="I146" s="45" t="s">
        <v>38</v>
      </c>
      <c r="J146" s="68" t="s">
        <v>44</v>
      </c>
      <c r="K146" s="68" t="s">
        <v>91</v>
      </c>
      <c r="L146" s="68" t="s">
        <v>42</v>
      </c>
      <c r="M146" s="68" t="s">
        <v>42</v>
      </c>
      <c r="N146" s="68" t="s">
        <v>39</v>
      </c>
      <c r="O146" s="68" t="s">
        <v>42</v>
      </c>
      <c r="P146" s="47"/>
      <c r="Q146" s="47" t="s">
        <v>1537</v>
      </c>
      <c r="R146" s="49">
        <v>74.599999999999994</v>
      </c>
      <c r="S146" s="49">
        <v>60.199999999999996</v>
      </c>
      <c r="T146" s="50">
        <v>3.58</v>
      </c>
      <c r="U146" s="50">
        <v>1.47</v>
      </c>
      <c r="V146" s="50"/>
      <c r="W146" s="50"/>
      <c r="X146" s="50">
        <v>7.11</v>
      </c>
      <c r="Y146" s="51" t="s">
        <v>222</v>
      </c>
      <c r="Z146" s="51">
        <v>4</v>
      </c>
      <c r="AA146" s="80">
        <v>7.0882184246619708E-3</v>
      </c>
      <c r="AB146" s="52">
        <v>0.141079173931874</v>
      </c>
      <c r="AC146" s="51">
        <v>1E-3</v>
      </c>
      <c r="AD146" s="51">
        <v>0</v>
      </c>
      <c r="AE146" s="51"/>
      <c r="AF146" s="52">
        <v>5</v>
      </c>
      <c r="AG146" s="53">
        <v>30</v>
      </c>
      <c r="AH146" s="54">
        <v>30</v>
      </c>
      <c r="AI146" s="54"/>
      <c r="AJ146" s="53"/>
      <c r="AK146" s="53"/>
      <c r="AL146" s="53"/>
      <c r="AM146" s="53" t="s">
        <v>96</v>
      </c>
      <c r="AN146" s="55"/>
      <c r="AO146" s="56"/>
      <c r="AP146" s="56"/>
      <c r="AQ146" s="51" t="s">
        <v>43</v>
      </c>
      <c r="AR146" s="51" t="s">
        <v>37</v>
      </c>
      <c r="AS146" s="51"/>
      <c r="AT146" s="51" t="s">
        <v>37</v>
      </c>
      <c r="AU146" s="51" t="s">
        <v>37</v>
      </c>
      <c r="AV146" s="51"/>
      <c r="AW146" s="57" t="s">
        <v>38</v>
      </c>
      <c r="AX146" s="57" t="s">
        <v>36</v>
      </c>
      <c r="AY146" s="57"/>
      <c r="AZ146" s="57"/>
      <c r="BA146" s="57"/>
      <c r="BB146" s="58">
        <v>3.0664566162478042E-2</v>
      </c>
      <c r="BC146" s="58">
        <v>0.21735714285714289</v>
      </c>
      <c r="BD146" s="60">
        <v>8.7673469387755124E-2</v>
      </c>
      <c r="BE146" s="60">
        <v>3.6000000000000004E-2</v>
      </c>
      <c r="BF146" s="58"/>
      <c r="BG146" s="59"/>
      <c r="BH146" s="61"/>
      <c r="BI146" s="61"/>
      <c r="BL146" s="61"/>
      <c r="BM146" s="59"/>
      <c r="BN146" s="58">
        <v>0.24535235893129906</v>
      </c>
      <c r="BO146" s="58">
        <v>1.7391111111111111</v>
      </c>
      <c r="BP146" s="60">
        <v>1.782857142857143E-2</v>
      </c>
      <c r="BQ146" s="58"/>
      <c r="BR146" s="59"/>
      <c r="BS146" s="58">
        <v>3.3130432313383427</v>
      </c>
      <c r="BT146" s="58">
        <v>23.483574074074074</v>
      </c>
      <c r="BU146" s="60">
        <v>7.6600000000000001E-2</v>
      </c>
      <c r="BV146" s="58"/>
      <c r="BW146" s="59"/>
      <c r="BX146" s="58">
        <v>9.4468522046208179</v>
      </c>
      <c r="BY146" s="58">
        <v>66.961351851851845</v>
      </c>
      <c r="BZ146" s="58"/>
      <c r="CA146" s="59"/>
      <c r="CB146" s="58"/>
      <c r="CC146" s="58"/>
      <c r="CD146" s="58"/>
      <c r="CE146" s="58"/>
      <c r="CF146" s="59"/>
      <c r="CG146" s="62"/>
      <c r="CH146" s="62"/>
      <c r="CI146" s="62"/>
      <c r="CJ146" s="62"/>
      <c r="CK146" s="62"/>
      <c r="CL146" s="62"/>
      <c r="CM146" s="62"/>
      <c r="CN146" s="63"/>
      <c r="CO146" s="62"/>
      <c r="CP146" s="62" t="s">
        <v>36</v>
      </c>
      <c r="CQ146" s="64" t="s">
        <v>39</v>
      </c>
      <c r="CR146" s="65" t="s">
        <v>47</v>
      </c>
      <c r="CS146" s="64" t="s">
        <v>41</v>
      </c>
      <c r="CT146" s="64"/>
      <c r="CU146" s="64" t="s">
        <v>55</v>
      </c>
      <c r="CV146" s="64" t="s">
        <v>203</v>
      </c>
      <c r="CW146" s="64" t="s">
        <v>209</v>
      </c>
      <c r="CX146" s="64"/>
      <c r="CY146" s="66">
        <f>[1]Duration!EE145</f>
        <v>18.5</v>
      </c>
    </row>
    <row r="147" spans="1:103" hidden="1" x14ac:dyDescent="0.3">
      <c r="A147" s="43">
        <v>145</v>
      </c>
      <c r="B147" s="44" t="s">
        <v>1645</v>
      </c>
      <c r="C147" s="44" t="s">
        <v>129</v>
      </c>
      <c r="D147" s="44">
        <v>2008</v>
      </c>
      <c r="E147" s="45" t="s">
        <v>31</v>
      </c>
      <c r="F147" s="45" t="s">
        <v>59</v>
      </c>
      <c r="G147" s="45" t="s">
        <v>4</v>
      </c>
      <c r="H147" s="45" t="s">
        <v>483</v>
      </c>
      <c r="I147" s="45" t="s">
        <v>38</v>
      </c>
      <c r="J147" s="68" t="s">
        <v>44</v>
      </c>
      <c r="K147" s="68" t="s">
        <v>91</v>
      </c>
      <c r="L147" s="68" t="s">
        <v>42</v>
      </c>
      <c r="M147" s="68" t="s">
        <v>42</v>
      </c>
      <c r="N147" s="68" t="s">
        <v>39</v>
      </c>
      <c r="O147" s="68" t="s">
        <v>42</v>
      </c>
      <c r="P147" s="47"/>
      <c r="Q147" s="47" t="s">
        <v>123</v>
      </c>
      <c r="R147" s="49">
        <v>51.2</v>
      </c>
      <c r="S147" s="49">
        <v>38.1</v>
      </c>
      <c r="T147" s="50">
        <v>3.59</v>
      </c>
      <c r="U147" s="50">
        <v>1.49</v>
      </c>
      <c r="V147" s="50"/>
      <c r="W147" s="50"/>
      <c r="X147" s="50">
        <v>7.09</v>
      </c>
      <c r="Y147" s="51" t="s">
        <v>222</v>
      </c>
      <c r="Z147" s="51">
        <v>4</v>
      </c>
      <c r="AA147" s="80">
        <v>7.0882184246619708E-3</v>
      </c>
      <c r="AB147" s="52">
        <v>0.141079173931874</v>
      </c>
      <c r="AC147" s="51">
        <v>1E-3</v>
      </c>
      <c r="AD147" s="51">
        <v>0</v>
      </c>
      <c r="AE147" s="51"/>
      <c r="AF147" s="52">
        <v>5</v>
      </c>
      <c r="AG147" s="53">
        <v>30</v>
      </c>
      <c r="AH147" s="54">
        <v>30</v>
      </c>
      <c r="AI147" s="54"/>
      <c r="AJ147" s="53"/>
      <c r="AK147" s="53"/>
      <c r="AL147" s="53"/>
      <c r="AM147" s="53" t="s">
        <v>96</v>
      </c>
      <c r="AN147" s="55"/>
      <c r="AO147" s="56"/>
      <c r="AP147" s="56"/>
      <c r="AQ147" s="51" t="s">
        <v>43</v>
      </c>
      <c r="AR147" s="51" t="s">
        <v>37</v>
      </c>
      <c r="AS147" s="51"/>
      <c r="AT147" s="51" t="s">
        <v>37</v>
      </c>
      <c r="AU147" s="51" t="s">
        <v>37</v>
      </c>
      <c r="AV147" s="51"/>
      <c r="AW147" s="57" t="s">
        <v>38</v>
      </c>
      <c r="AX147" s="57" t="s">
        <v>36</v>
      </c>
      <c r="AY147" s="57"/>
      <c r="AZ147" s="57"/>
      <c r="BA147" s="57"/>
      <c r="BB147" s="58">
        <v>3.9548201379799912E-2</v>
      </c>
      <c r="BC147" s="58">
        <v>0.2803262896825397</v>
      </c>
      <c r="BD147" s="59">
        <v>0.11155503355704699</v>
      </c>
      <c r="BE147" s="60">
        <v>4.6300000000000001E-2</v>
      </c>
      <c r="BF147" s="58"/>
      <c r="BG147" s="59">
        <v>-0.28970360024829289</v>
      </c>
      <c r="BH147" s="61"/>
      <c r="BI147" s="61"/>
      <c r="BL147" s="61"/>
      <c r="BM147" s="59"/>
      <c r="BN147" s="58">
        <v>0.21799083692040064</v>
      </c>
      <c r="BO147" s="58">
        <v>1.5451666666666666</v>
      </c>
      <c r="BP147" s="60">
        <v>2.5028571428571424E-2</v>
      </c>
      <c r="BQ147" s="58"/>
      <c r="BR147" s="59">
        <v>0.11151929465882943</v>
      </c>
      <c r="BS147" s="58">
        <v>3.7501391693954758</v>
      </c>
      <c r="BT147" s="58">
        <v>26.581805555555547</v>
      </c>
      <c r="BU147" s="59">
        <v>0.13699999999999998</v>
      </c>
      <c r="BV147" s="58"/>
      <c r="BW147" s="59">
        <v>-0.13193185465333124</v>
      </c>
      <c r="BX147" s="58">
        <v>9.1999100924054922</v>
      </c>
      <c r="BY147" s="58">
        <v>65.21097222222221</v>
      </c>
      <c r="BZ147" s="58"/>
      <c r="CA147" s="59">
        <v>2.6140147730324057E-2</v>
      </c>
      <c r="CB147" s="58"/>
      <c r="CC147" s="58"/>
      <c r="CD147" s="58"/>
      <c r="CE147" s="58"/>
      <c r="CF147" s="59"/>
      <c r="CG147" s="62"/>
      <c r="CH147" s="62"/>
      <c r="CI147" s="62"/>
      <c r="CJ147" s="62"/>
      <c r="CK147" s="62"/>
      <c r="CL147" s="62"/>
      <c r="CM147" s="62"/>
      <c r="CN147" s="63"/>
      <c r="CO147" s="62"/>
      <c r="CP147" s="62" t="s">
        <v>36</v>
      </c>
      <c r="CQ147" s="64" t="s">
        <v>39</v>
      </c>
      <c r="CR147" s="65" t="s">
        <v>47</v>
      </c>
      <c r="CS147" s="64" t="s">
        <v>41</v>
      </c>
      <c r="CT147" s="64"/>
      <c r="CU147" s="64" t="s">
        <v>55</v>
      </c>
      <c r="CV147" s="64" t="s">
        <v>203</v>
      </c>
      <c r="CW147" s="64" t="s">
        <v>209</v>
      </c>
      <c r="CX147" s="64"/>
      <c r="CY147" s="66">
        <f>[1]Duration!EE146</f>
        <v>18.5</v>
      </c>
    </row>
    <row r="148" spans="1:103" hidden="1" x14ac:dyDescent="0.3">
      <c r="A148" s="43">
        <v>146</v>
      </c>
      <c r="B148" s="44" t="s">
        <v>1646</v>
      </c>
      <c r="C148" s="44" t="s">
        <v>129</v>
      </c>
      <c r="D148" s="44">
        <v>2011</v>
      </c>
      <c r="E148" s="45" t="s">
        <v>31</v>
      </c>
      <c r="F148" s="45" t="s">
        <v>1537</v>
      </c>
      <c r="G148" s="45" t="s">
        <v>4</v>
      </c>
      <c r="H148" s="45" t="s">
        <v>483</v>
      </c>
      <c r="I148" s="45" t="s">
        <v>38</v>
      </c>
      <c r="J148" s="68" t="s">
        <v>44</v>
      </c>
      <c r="K148" s="68" t="s">
        <v>91</v>
      </c>
      <c r="L148" s="68" t="s">
        <v>42</v>
      </c>
      <c r="M148" s="68" t="s">
        <v>42</v>
      </c>
      <c r="N148" s="68" t="s">
        <v>39</v>
      </c>
      <c r="O148" s="68" t="s">
        <v>42</v>
      </c>
      <c r="P148" s="47"/>
      <c r="Q148" s="47" t="s">
        <v>1537</v>
      </c>
      <c r="R148" s="49">
        <v>74.599999999999994</v>
      </c>
      <c r="S148" s="49">
        <v>60.2</v>
      </c>
      <c r="T148" s="50">
        <v>3.58</v>
      </c>
      <c r="U148" s="50">
        <v>1.47</v>
      </c>
      <c r="V148" s="50">
        <v>31.1</v>
      </c>
      <c r="W148" s="50"/>
      <c r="X148" s="50">
        <v>7.1</v>
      </c>
      <c r="Y148" s="51" t="s">
        <v>222</v>
      </c>
      <c r="Z148" s="51">
        <v>4</v>
      </c>
      <c r="AA148" s="80">
        <v>7.0882184246619708E-3</v>
      </c>
      <c r="AB148" s="52">
        <v>0.141079173931874</v>
      </c>
      <c r="AC148" s="51">
        <v>1E-3</v>
      </c>
      <c r="AD148" s="51">
        <v>0</v>
      </c>
      <c r="AE148" s="51"/>
      <c r="AF148" s="52">
        <v>10</v>
      </c>
      <c r="AG148" s="53">
        <v>30</v>
      </c>
      <c r="AH148" s="54">
        <v>30</v>
      </c>
      <c r="AI148" s="54"/>
      <c r="AJ148" s="53"/>
      <c r="AK148" s="53" t="s">
        <v>223</v>
      </c>
      <c r="AL148" s="53"/>
      <c r="AM148" s="53" t="s">
        <v>96</v>
      </c>
      <c r="AN148" s="55"/>
      <c r="AO148" s="56"/>
      <c r="AP148" s="56"/>
      <c r="AQ148" s="51" t="s">
        <v>43</v>
      </c>
      <c r="AR148" s="51" t="s">
        <v>37</v>
      </c>
      <c r="AS148" s="51" t="s">
        <v>37</v>
      </c>
      <c r="AT148" s="51" t="s">
        <v>37</v>
      </c>
      <c r="AU148" s="51" t="s">
        <v>37</v>
      </c>
      <c r="AV148" s="51"/>
      <c r="AW148" s="57" t="s">
        <v>38</v>
      </c>
      <c r="AX148" s="57" t="s">
        <v>36</v>
      </c>
      <c r="AY148" s="57"/>
      <c r="AZ148" s="57"/>
      <c r="BA148" s="57"/>
      <c r="BB148" s="58">
        <v>3.5675396108022631E-2</v>
      </c>
      <c r="BC148" s="58">
        <v>0.25287499999999996</v>
      </c>
      <c r="BD148" s="59">
        <v>0.10199999999999999</v>
      </c>
      <c r="BE148" s="60"/>
      <c r="BF148" s="58"/>
      <c r="BG148" s="59"/>
      <c r="BH148" s="61">
        <v>3.3069630175221411E-5</v>
      </c>
      <c r="BI148" s="61">
        <v>2.344047619047619E-4</v>
      </c>
      <c r="BJ148" s="78">
        <v>7.3061224489795917E-5</v>
      </c>
      <c r="BK148" s="78">
        <v>3.0000000000000001E-5</v>
      </c>
      <c r="BL148" s="61"/>
      <c r="BM148" s="59"/>
      <c r="BN148" s="58">
        <v>5.2000738480370741E-2</v>
      </c>
      <c r="BO148" s="58">
        <v>0.36859259259259258</v>
      </c>
      <c r="BP148" s="60">
        <v>3.7786426198386336E-3</v>
      </c>
      <c r="BQ148" s="58"/>
      <c r="BR148" s="59"/>
      <c r="BS148" s="58">
        <v>2.0444821593942635</v>
      </c>
      <c r="BT148" s="58">
        <v>14.491736111111109</v>
      </c>
      <c r="BU148" s="60">
        <v>4.7269933554817276E-2</v>
      </c>
      <c r="BV148" s="58"/>
      <c r="BW148" s="59"/>
      <c r="BX148" s="58">
        <v>3.3543553711957479</v>
      </c>
      <c r="BY148" s="58">
        <v>23.776403544973544</v>
      </c>
      <c r="BZ148" s="58"/>
      <c r="CA148" s="59"/>
      <c r="CB148" s="58"/>
      <c r="CC148" s="58"/>
      <c r="CD148" s="58"/>
      <c r="CE148" s="58"/>
      <c r="CF148" s="59"/>
      <c r="CG148" s="62"/>
      <c r="CH148" s="62"/>
      <c r="CI148" s="62"/>
      <c r="CJ148" s="62"/>
      <c r="CK148" s="62"/>
      <c r="CL148" s="62"/>
      <c r="CM148" s="62"/>
      <c r="CN148" s="63"/>
      <c r="CO148" s="62"/>
      <c r="CP148" s="62" t="s">
        <v>36</v>
      </c>
      <c r="CQ148" s="64" t="s">
        <v>39</v>
      </c>
      <c r="CR148" s="65" t="s">
        <v>47</v>
      </c>
      <c r="CS148" s="64" t="s">
        <v>41</v>
      </c>
      <c r="CT148" s="64"/>
      <c r="CU148" s="64" t="s">
        <v>55</v>
      </c>
      <c r="CV148" s="64" t="s">
        <v>203</v>
      </c>
      <c r="CW148" s="64" t="s">
        <v>207</v>
      </c>
      <c r="CX148" s="64"/>
      <c r="CY148" s="66">
        <f>[1]Duration!EE147</f>
        <v>18.5</v>
      </c>
    </row>
    <row r="149" spans="1:103" hidden="1" x14ac:dyDescent="0.3">
      <c r="A149" s="43">
        <v>147</v>
      </c>
      <c r="B149" s="44" t="s">
        <v>1646</v>
      </c>
      <c r="C149" s="44" t="s">
        <v>129</v>
      </c>
      <c r="D149" s="44">
        <v>2011</v>
      </c>
      <c r="E149" s="45" t="s">
        <v>31</v>
      </c>
      <c r="F149" s="45" t="s">
        <v>59</v>
      </c>
      <c r="G149" s="45" t="s">
        <v>4</v>
      </c>
      <c r="H149" s="45" t="s">
        <v>483</v>
      </c>
      <c r="I149" s="45" t="s">
        <v>38</v>
      </c>
      <c r="J149" s="68" t="s">
        <v>44</v>
      </c>
      <c r="K149" s="68" t="s">
        <v>91</v>
      </c>
      <c r="L149" s="68" t="s">
        <v>42</v>
      </c>
      <c r="M149" s="68" t="s">
        <v>42</v>
      </c>
      <c r="N149" s="68" t="s">
        <v>39</v>
      </c>
      <c r="O149" s="68" t="s">
        <v>42</v>
      </c>
      <c r="P149" s="47"/>
      <c r="Q149" s="47" t="s">
        <v>123</v>
      </c>
      <c r="R149" s="49">
        <v>51.2</v>
      </c>
      <c r="S149" s="49">
        <v>38.1</v>
      </c>
      <c r="T149" s="50">
        <v>3.29</v>
      </c>
      <c r="U149" s="50">
        <v>1.49</v>
      </c>
      <c r="V149" s="50">
        <v>19.8</v>
      </c>
      <c r="W149" s="50"/>
      <c r="X149" s="50">
        <v>7.1</v>
      </c>
      <c r="Y149" s="51" t="s">
        <v>222</v>
      </c>
      <c r="Z149" s="51">
        <v>4</v>
      </c>
      <c r="AA149" s="80">
        <v>7.0882184246619708E-3</v>
      </c>
      <c r="AB149" s="52">
        <v>0.141079173931874</v>
      </c>
      <c r="AC149" s="51">
        <v>1E-3</v>
      </c>
      <c r="AD149" s="51">
        <v>0</v>
      </c>
      <c r="AE149" s="51"/>
      <c r="AF149" s="52">
        <v>10</v>
      </c>
      <c r="AG149" s="53">
        <v>30</v>
      </c>
      <c r="AH149" s="54">
        <v>30</v>
      </c>
      <c r="AI149" s="54"/>
      <c r="AJ149" s="53"/>
      <c r="AK149" s="53" t="s">
        <v>223</v>
      </c>
      <c r="AL149" s="53"/>
      <c r="AM149" s="53" t="s">
        <v>96</v>
      </c>
      <c r="AN149" s="55"/>
      <c r="AO149" s="56"/>
      <c r="AP149" s="56"/>
      <c r="AQ149" s="51" t="s">
        <v>43</v>
      </c>
      <c r="AR149" s="51" t="s">
        <v>37</v>
      </c>
      <c r="AS149" s="51" t="s">
        <v>37</v>
      </c>
      <c r="AT149" s="51" t="s">
        <v>37</v>
      </c>
      <c r="AU149" s="51" t="s">
        <v>37</v>
      </c>
      <c r="AV149" s="51"/>
      <c r="AW149" s="57" t="s">
        <v>38</v>
      </c>
      <c r="AX149" s="57" t="s">
        <v>36</v>
      </c>
      <c r="AY149" s="57"/>
      <c r="AZ149" s="57"/>
      <c r="BA149" s="57"/>
      <c r="BB149" s="58">
        <v>4.5378228262785633E-2</v>
      </c>
      <c r="BC149" s="58">
        <v>0.32165079365079374</v>
      </c>
      <c r="BD149" s="59">
        <v>0.128</v>
      </c>
      <c r="BE149" s="60"/>
      <c r="BF149" s="58"/>
      <c r="BG149" s="59">
        <v>-0.27197545684940699</v>
      </c>
      <c r="BH149" s="61">
        <v>2.0260536922994125E-5</v>
      </c>
      <c r="BI149" s="61">
        <v>1.4361111111111112E-4</v>
      </c>
      <c r="BJ149" s="78">
        <v>4.4161073825503361E-5</v>
      </c>
      <c r="BK149" s="78">
        <v>2.0000000000000002E-5</v>
      </c>
      <c r="BL149" s="61"/>
      <c r="BM149" s="59"/>
      <c r="BN149" s="58">
        <v>4.6607856427960108E-2</v>
      </c>
      <c r="BO149" s="58">
        <v>0.3303666666666667</v>
      </c>
      <c r="BP149" s="60">
        <v>5.3512710911136109E-3</v>
      </c>
      <c r="BQ149" s="58"/>
      <c r="BR149" s="59">
        <v>0.1037077974276527</v>
      </c>
      <c r="BS149" s="58">
        <v>2.204949922576914</v>
      </c>
      <c r="BT149" s="58">
        <v>15.62916666666667</v>
      </c>
      <c r="BU149" s="60">
        <v>8.0551181102362215E-2</v>
      </c>
      <c r="BV149" s="58"/>
      <c r="BW149" s="59">
        <v>-7.8488218860365958E-2</v>
      </c>
      <c r="BX149" s="58">
        <v>3.3761839732789687</v>
      </c>
      <c r="BY149" s="58">
        <v>23.931129444444448</v>
      </c>
      <c r="BZ149" s="58"/>
      <c r="CA149" s="59">
        <v>-6.5075400986626579E-3</v>
      </c>
      <c r="CB149" s="58"/>
      <c r="CC149" s="58"/>
      <c r="CD149" s="58"/>
      <c r="CE149" s="58"/>
      <c r="CF149" s="59"/>
      <c r="CG149" s="62"/>
      <c r="CH149" s="62"/>
      <c r="CI149" s="62"/>
      <c r="CJ149" s="62"/>
      <c r="CK149" s="62"/>
      <c r="CL149" s="62"/>
      <c r="CM149" s="62"/>
      <c r="CN149" s="63"/>
      <c r="CO149" s="62"/>
      <c r="CP149" s="62" t="s">
        <v>36</v>
      </c>
      <c r="CQ149" s="64" t="s">
        <v>39</v>
      </c>
      <c r="CR149" s="65" t="s">
        <v>47</v>
      </c>
      <c r="CS149" s="64" t="s">
        <v>41</v>
      </c>
      <c r="CT149" s="64"/>
      <c r="CU149" s="64" t="s">
        <v>55</v>
      </c>
      <c r="CV149" s="64" t="s">
        <v>203</v>
      </c>
      <c r="CW149" s="64" t="s">
        <v>207</v>
      </c>
      <c r="CX149" s="64"/>
      <c r="CY149" s="66">
        <f>[1]Duration!EE148</f>
        <v>18.5</v>
      </c>
    </row>
    <row r="150" spans="1:103" hidden="1" x14ac:dyDescent="0.3">
      <c r="A150" s="43">
        <v>148</v>
      </c>
      <c r="B150" s="44" t="s">
        <v>1647</v>
      </c>
      <c r="C150" s="44" t="s">
        <v>129</v>
      </c>
      <c r="D150" s="44">
        <v>2012</v>
      </c>
      <c r="E150" s="45" t="s">
        <v>66</v>
      </c>
      <c r="F150" s="45" t="s">
        <v>1537</v>
      </c>
      <c r="G150" s="45" t="s">
        <v>1804</v>
      </c>
      <c r="H150" s="45" t="s">
        <v>116</v>
      </c>
      <c r="I150" s="45" t="s">
        <v>38</v>
      </c>
      <c r="J150" s="68" t="s">
        <v>44</v>
      </c>
      <c r="K150" s="68" t="s">
        <v>91</v>
      </c>
      <c r="L150" s="68" t="s">
        <v>39</v>
      </c>
      <c r="M150" s="68" t="s">
        <v>39</v>
      </c>
      <c r="N150" s="68" t="s">
        <v>39</v>
      </c>
      <c r="O150" s="68" t="s">
        <v>42</v>
      </c>
      <c r="P150" s="47"/>
      <c r="Q150" s="47" t="s">
        <v>1537</v>
      </c>
      <c r="R150" s="49">
        <v>36</v>
      </c>
      <c r="S150" s="49"/>
      <c r="T150" s="50">
        <v>2.9</v>
      </c>
      <c r="U150" s="50">
        <v>2.1</v>
      </c>
      <c r="V150" s="50"/>
      <c r="W150" s="50"/>
      <c r="X150" s="50">
        <v>7.74</v>
      </c>
      <c r="Y150" s="51" t="s">
        <v>134</v>
      </c>
      <c r="Z150" s="51">
        <v>1</v>
      </c>
      <c r="AA150" s="69">
        <v>314.15926535897933</v>
      </c>
      <c r="AB150" s="52">
        <v>2.8125</v>
      </c>
      <c r="AC150" s="69">
        <v>900</v>
      </c>
      <c r="AD150" s="51">
        <v>0</v>
      </c>
      <c r="AE150" s="51"/>
      <c r="AF150" s="52">
        <v>7</v>
      </c>
      <c r="AG150" s="53"/>
      <c r="AH150" s="54">
        <v>30</v>
      </c>
      <c r="AI150" s="54">
        <v>504</v>
      </c>
      <c r="AJ150" s="53"/>
      <c r="AK150" s="53">
        <v>21</v>
      </c>
      <c r="AL150" s="53">
        <v>24</v>
      </c>
      <c r="AM150" s="53" t="s">
        <v>96</v>
      </c>
      <c r="AN150" s="55">
        <v>6.08</v>
      </c>
      <c r="AO150" s="56">
        <v>0.6</v>
      </c>
      <c r="AP150" s="56"/>
      <c r="AQ150" s="51" t="s">
        <v>43</v>
      </c>
      <c r="AR150" s="51" t="s">
        <v>132</v>
      </c>
      <c r="AS150" s="51"/>
      <c r="AT150" s="51"/>
      <c r="AU150" s="51"/>
      <c r="AV150" s="51"/>
      <c r="AW150" s="57" t="s">
        <v>38</v>
      </c>
      <c r="AX150" s="57" t="s">
        <v>36</v>
      </c>
      <c r="AY150" s="57" t="s">
        <v>39</v>
      </c>
      <c r="AZ150" s="57">
        <v>1</v>
      </c>
      <c r="BA150" s="57"/>
      <c r="BB150" s="58">
        <v>0.15</v>
      </c>
      <c r="BC150" s="58">
        <v>5.2450396825396824E-2</v>
      </c>
      <c r="BD150" s="60">
        <v>1.9E-2</v>
      </c>
      <c r="BE150" s="60">
        <v>1.3758620689655172E-2</v>
      </c>
      <c r="BF150" s="58"/>
      <c r="BG150" s="59"/>
      <c r="BH150" s="61"/>
      <c r="BI150" s="61"/>
      <c r="BJ150" s="78"/>
      <c r="BK150" s="78"/>
      <c r="BL150" s="61"/>
      <c r="BM150" s="59"/>
      <c r="BN150" s="58"/>
      <c r="BO150" s="58"/>
      <c r="BQ150" s="58"/>
      <c r="BR150" s="59"/>
      <c r="BS150" s="58"/>
      <c r="BT150" s="58"/>
      <c r="BV150" s="58"/>
      <c r="BW150" s="59"/>
      <c r="BX150" s="58"/>
      <c r="BY150" s="58"/>
      <c r="BZ150" s="58"/>
      <c r="CA150" s="59"/>
      <c r="CB150" s="58"/>
      <c r="CC150" s="58"/>
      <c r="CD150" s="58"/>
      <c r="CE150" s="58"/>
      <c r="CF150" s="59"/>
      <c r="CG150" s="62"/>
      <c r="CH150" s="62"/>
      <c r="CI150" s="62"/>
      <c r="CJ150" s="62"/>
      <c r="CK150" s="62"/>
      <c r="CL150" s="62" t="s">
        <v>1305</v>
      </c>
      <c r="CM150" s="62"/>
      <c r="CN150" s="63"/>
      <c r="CO150" s="62"/>
      <c r="CP150" s="62" t="s">
        <v>36</v>
      </c>
      <c r="CQ150" s="64" t="s">
        <v>39</v>
      </c>
      <c r="CR150" s="65" t="s">
        <v>47</v>
      </c>
      <c r="CS150" s="64" t="s">
        <v>41</v>
      </c>
      <c r="CT150" s="64"/>
      <c r="CU150" s="64" t="s">
        <v>55</v>
      </c>
      <c r="CV150" s="64" t="s">
        <v>86</v>
      </c>
      <c r="CW150" s="64" t="s">
        <v>69</v>
      </c>
      <c r="CX150" s="64" t="s">
        <v>73</v>
      </c>
      <c r="CY150" s="66">
        <f>[1]Duration!EE149</f>
        <v>21</v>
      </c>
    </row>
    <row r="151" spans="1:103" hidden="1" x14ac:dyDescent="0.3">
      <c r="A151" s="43">
        <v>149</v>
      </c>
      <c r="B151" s="44" t="s">
        <v>1647</v>
      </c>
      <c r="C151" s="44" t="s">
        <v>129</v>
      </c>
      <c r="D151" s="44">
        <v>2012</v>
      </c>
      <c r="E151" s="45" t="s">
        <v>66</v>
      </c>
      <c r="F151" s="45" t="s">
        <v>59</v>
      </c>
      <c r="G151" s="45" t="s">
        <v>1804</v>
      </c>
      <c r="H151" s="45" t="s">
        <v>116</v>
      </c>
      <c r="I151" s="45" t="s">
        <v>38</v>
      </c>
      <c r="J151" s="68" t="s">
        <v>44</v>
      </c>
      <c r="K151" s="68" t="s">
        <v>91</v>
      </c>
      <c r="L151" s="68" t="s">
        <v>42</v>
      </c>
      <c r="M151" s="68" t="s">
        <v>39</v>
      </c>
      <c r="N151" s="68" t="s">
        <v>39</v>
      </c>
      <c r="O151" s="68" t="s">
        <v>42</v>
      </c>
      <c r="P151" s="47"/>
      <c r="Q151" s="47" t="s">
        <v>123</v>
      </c>
      <c r="R151" s="49">
        <v>15.5</v>
      </c>
      <c r="S151" s="49"/>
      <c r="T151" s="50">
        <v>1.7</v>
      </c>
      <c r="U151" s="50">
        <v>1.6</v>
      </c>
      <c r="V151" s="50"/>
      <c r="W151" s="50"/>
      <c r="X151" s="50">
        <v>7.89</v>
      </c>
      <c r="Y151" s="51" t="s">
        <v>134</v>
      </c>
      <c r="Z151" s="51">
        <v>1</v>
      </c>
      <c r="AA151" s="69">
        <v>314.15926535897933</v>
      </c>
      <c r="AB151" s="52">
        <v>2.8125</v>
      </c>
      <c r="AC151" s="69">
        <v>900</v>
      </c>
      <c r="AD151" s="51">
        <v>0</v>
      </c>
      <c r="AE151" s="51"/>
      <c r="AF151" s="52">
        <v>5</v>
      </c>
      <c r="AG151" s="53"/>
      <c r="AH151" s="54">
        <v>30</v>
      </c>
      <c r="AI151" s="54">
        <v>504</v>
      </c>
      <c r="AJ151" s="53"/>
      <c r="AK151" s="53">
        <v>21</v>
      </c>
      <c r="AL151" s="53">
        <v>24</v>
      </c>
      <c r="AM151" s="53" t="s">
        <v>96</v>
      </c>
      <c r="AN151" s="55">
        <v>6.08</v>
      </c>
      <c r="AO151" s="56">
        <v>0.6</v>
      </c>
      <c r="AP151" s="56"/>
      <c r="AQ151" s="51" t="s">
        <v>43</v>
      </c>
      <c r="AR151" s="51" t="s">
        <v>132</v>
      </c>
      <c r="AS151" s="51"/>
      <c r="AT151" s="51"/>
      <c r="AU151" s="51"/>
      <c r="AV151" s="51"/>
      <c r="AW151" s="57" t="s">
        <v>38</v>
      </c>
      <c r="AX151" s="57" t="s">
        <v>36</v>
      </c>
      <c r="AY151" s="57" t="s">
        <v>42</v>
      </c>
      <c r="AZ151" s="57" t="s">
        <v>36</v>
      </c>
      <c r="BA151" s="57" t="s">
        <v>36</v>
      </c>
      <c r="BB151" s="58">
        <v>0.14000000000000001</v>
      </c>
      <c r="BC151" s="58">
        <v>4.9414682539682543E-2</v>
      </c>
      <c r="BD151" s="60">
        <v>2.3599999999999999E-2</v>
      </c>
      <c r="BE151" s="60">
        <v>2.2211764705882354E-2</v>
      </c>
      <c r="BF151" s="58"/>
      <c r="BG151" s="59">
        <v>5.7877813504823052E-2</v>
      </c>
      <c r="BH151" s="61"/>
      <c r="BI151" s="61"/>
      <c r="BJ151" s="78"/>
      <c r="BK151" s="78"/>
      <c r="BL151" s="61"/>
      <c r="BM151" s="59"/>
      <c r="BN151" s="58"/>
      <c r="BO151" s="58"/>
      <c r="BQ151" s="58"/>
      <c r="BR151" s="59"/>
      <c r="BS151" s="58"/>
      <c r="BT151" s="58"/>
      <c r="BV151" s="58"/>
      <c r="BW151" s="59"/>
      <c r="BX151" s="58"/>
      <c r="BY151" s="58"/>
      <c r="BZ151" s="58"/>
      <c r="CA151" s="59"/>
      <c r="CB151" s="58"/>
      <c r="CC151" s="58"/>
      <c r="CD151" s="58"/>
      <c r="CE151" s="58"/>
      <c r="CF151" s="59"/>
      <c r="CG151" s="62"/>
      <c r="CH151" s="62"/>
      <c r="CI151" s="62"/>
      <c r="CJ151" s="62"/>
      <c r="CK151" s="62"/>
      <c r="CL151" s="62" t="s">
        <v>1306</v>
      </c>
      <c r="CM151" s="62"/>
      <c r="CN151" s="63"/>
      <c r="CO151" s="62"/>
      <c r="CP151" s="62" t="s">
        <v>36</v>
      </c>
      <c r="CQ151" s="64" t="s">
        <v>39</v>
      </c>
      <c r="CR151" s="65" t="s">
        <v>47</v>
      </c>
      <c r="CS151" s="64" t="s">
        <v>41</v>
      </c>
      <c r="CT151" s="64"/>
      <c r="CU151" s="64" t="s">
        <v>55</v>
      </c>
      <c r="CV151" s="64" t="s">
        <v>86</v>
      </c>
      <c r="CW151" s="64" t="s">
        <v>69</v>
      </c>
      <c r="CX151" s="64" t="s">
        <v>88</v>
      </c>
      <c r="CY151" s="66">
        <f>[1]Duration!EE150</f>
        <v>21</v>
      </c>
    </row>
    <row r="152" spans="1:103" hidden="1" x14ac:dyDescent="0.3">
      <c r="A152" s="43">
        <v>150</v>
      </c>
      <c r="B152" s="44" t="s">
        <v>1647</v>
      </c>
      <c r="C152" s="44" t="s">
        <v>129</v>
      </c>
      <c r="D152" s="44">
        <v>2012</v>
      </c>
      <c r="E152" s="45" t="s">
        <v>66</v>
      </c>
      <c r="F152" s="45" t="s">
        <v>1537</v>
      </c>
      <c r="G152" s="45" t="s">
        <v>1804</v>
      </c>
      <c r="H152" s="45" t="s">
        <v>116</v>
      </c>
      <c r="I152" s="45" t="s">
        <v>38</v>
      </c>
      <c r="J152" s="68" t="s">
        <v>44</v>
      </c>
      <c r="K152" s="68" t="s">
        <v>53</v>
      </c>
      <c r="L152" s="68" t="s">
        <v>39</v>
      </c>
      <c r="M152" s="68" t="s">
        <v>39</v>
      </c>
      <c r="N152" s="68" t="s">
        <v>39</v>
      </c>
      <c r="O152" s="68" t="s">
        <v>42</v>
      </c>
      <c r="P152" s="47"/>
      <c r="Q152" s="47" t="s">
        <v>1537</v>
      </c>
      <c r="R152" s="49">
        <v>51.8</v>
      </c>
      <c r="S152" s="49"/>
      <c r="T152" s="50">
        <v>3.7</v>
      </c>
      <c r="U152" s="50">
        <v>2.9</v>
      </c>
      <c r="V152" s="50"/>
      <c r="W152" s="50"/>
      <c r="X152" s="50">
        <v>7.54</v>
      </c>
      <c r="Y152" s="51" t="s">
        <v>134</v>
      </c>
      <c r="Z152" s="51">
        <v>1</v>
      </c>
      <c r="AA152" s="69">
        <v>314.15926535897933</v>
      </c>
      <c r="AB152" s="52">
        <v>2.8125</v>
      </c>
      <c r="AC152" s="69">
        <v>900</v>
      </c>
      <c r="AD152" s="51">
        <v>0</v>
      </c>
      <c r="AE152" s="51"/>
      <c r="AF152" s="52">
        <v>21</v>
      </c>
      <c r="AG152" s="53"/>
      <c r="AH152" s="54">
        <v>30</v>
      </c>
      <c r="AI152" s="54">
        <v>504</v>
      </c>
      <c r="AJ152" s="53"/>
      <c r="AK152" s="53">
        <v>21</v>
      </c>
      <c r="AL152" s="53">
        <v>24</v>
      </c>
      <c r="AM152" s="53" t="s">
        <v>52</v>
      </c>
      <c r="AN152" s="55">
        <v>18.7</v>
      </c>
      <c r="AO152" s="56">
        <v>0.6</v>
      </c>
      <c r="AP152" s="56"/>
      <c r="AQ152" s="51" t="s">
        <v>43</v>
      </c>
      <c r="AR152" s="51" t="s">
        <v>132</v>
      </c>
      <c r="AS152" s="51"/>
      <c r="AT152" s="51"/>
      <c r="AU152" s="51"/>
      <c r="AV152" s="51"/>
      <c r="AW152" s="57" t="s">
        <v>38</v>
      </c>
      <c r="AX152" s="57" t="s">
        <v>36</v>
      </c>
      <c r="AY152" s="57" t="s">
        <v>39</v>
      </c>
      <c r="AZ152" s="57">
        <v>1</v>
      </c>
      <c r="BA152" s="57"/>
      <c r="BB152" s="58">
        <v>0.6</v>
      </c>
      <c r="BC152" s="58">
        <v>0.20912698412698413</v>
      </c>
      <c r="BD152" s="60">
        <v>5.4899999999999997E-2</v>
      </c>
      <c r="BE152" s="60">
        <v>4.3029729729729724E-2</v>
      </c>
      <c r="BF152" s="58"/>
      <c r="BG152" s="59"/>
      <c r="BH152" s="61"/>
      <c r="BI152" s="61"/>
      <c r="BJ152" s="78"/>
      <c r="BK152" s="78"/>
      <c r="BL152" s="61"/>
      <c r="BM152" s="59"/>
      <c r="BN152" s="58"/>
      <c r="BO152" s="58"/>
      <c r="BQ152" s="58"/>
      <c r="BR152" s="59"/>
      <c r="BS152" s="58"/>
      <c r="BT152" s="58"/>
      <c r="BV152" s="58"/>
      <c r="BW152" s="59"/>
      <c r="BX152" s="58"/>
      <c r="BY152" s="58"/>
      <c r="BZ152" s="58"/>
      <c r="CA152" s="59"/>
      <c r="CB152" s="58"/>
      <c r="CC152" s="58"/>
      <c r="CD152" s="58"/>
      <c r="CE152" s="58"/>
      <c r="CF152" s="59"/>
      <c r="CG152" s="62"/>
      <c r="CH152" s="62"/>
      <c r="CI152" s="62"/>
      <c r="CJ152" s="62"/>
      <c r="CK152" s="62"/>
      <c r="CL152" s="62" t="s">
        <v>1307</v>
      </c>
      <c r="CM152" s="62"/>
      <c r="CN152" s="63"/>
      <c r="CO152" s="62"/>
      <c r="CP152" s="62" t="s">
        <v>36</v>
      </c>
      <c r="CQ152" s="64" t="s">
        <v>39</v>
      </c>
      <c r="CR152" s="65" t="s">
        <v>47</v>
      </c>
      <c r="CS152" s="64" t="s">
        <v>41</v>
      </c>
      <c r="CT152" s="64"/>
      <c r="CU152" s="64" t="s">
        <v>55</v>
      </c>
      <c r="CV152" s="64" t="s">
        <v>86</v>
      </c>
      <c r="CW152" s="64" t="s">
        <v>72</v>
      </c>
      <c r="CX152" s="64" t="s">
        <v>73</v>
      </c>
      <c r="CY152" s="66">
        <f>[1]Duration!EE151</f>
        <v>21</v>
      </c>
    </row>
    <row r="153" spans="1:103" hidden="1" x14ac:dyDescent="0.3">
      <c r="A153" s="43">
        <v>151</v>
      </c>
      <c r="B153" s="44" t="s">
        <v>1647</v>
      </c>
      <c r="C153" s="44" t="s">
        <v>129</v>
      </c>
      <c r="D153" s="44">
        <v>2012</v>
      </c>
      <c r="E153" s="45" t="s">
        <v>66</v>
      </c>
      <c r="F153" s="45" t="s">
        <v>59</v>
      </c>
      <c r="G153" s="45" t="s">
        <v>1804</v>
      </c>
      <c r="H153" s="45" t="s">
        <v>116</v>
      </c>
      <c r="I153" s="45" t="s">
        <v>38</v>
      </c>
      <c r="J153" s="68" t="s">
        <v>44</v>
      </c>
      <c r="K153" s="68" t="s">
        <v>53</v>
      </c>
      <c r="L153" s="68" t="s">
        <v>42</v>
      </c>
      <c r="M153" s="68" t="s">
        <v>39</v>
      </c>
      <c r="N153" s="68" t="s">
        <v>39</v>
      </c>
      <c r="O153" s="68" t="s">
        <v>42</v>
      </c>
      <c r="P153" s="47"/>
      <c r="Q153" s="47" t="s">
        <v>123</v>
      </c>
      <c r="R153" s="49">
        <v>16.5</v>
      </c>
      <c r="S153" s="49"/>
      <c r="T153" s="50">
        <v>2.2999999999999998</v>
      </c>
      <c r="U153" s="50">
        <v>2</v>
      </c>
      <c r="V153" s="50"/>
      <c r="W153" s="50"/>
      <c r="X153" s="50">
        <v>7.88</v>
      </c>
      <c r="Y153" s="51" t="s">
        <v>134</v>
      </c>
      <c r="Z153" s="51">
        <v>1</v>
      </c>
      <c r="AA153" s="69">
        <v>314.15926535897933</v>
      </c>
      <c r="AB153" s="52">
        <v>2.8125</v>
      </c>
      <c r="AC153" s="69">
        <v>900</v>
      </c>
      <c r="AD153" s="51">
        <v>0</v>
      </c>
      <c r="AE153" s="51"/>
      <c r="AF153" s="52">
        <v>20</v>
      </c>
      <c r="AG153" s="53"/>
      <c r="AH153" s="54">
        <v>30</v>
      </c>
      <c r="AI153" s="54">
        <v>504</v>
      </c>
      <c r="AJ153" s="53"/>
      <c r="AK153" s="53">
        <v>21</v>
      </c>
      <c r="AL153" s="53">
        <v>24</v>
      </c>
      <c r="AM153" s="53" t="s">
        <v>52</v>
      </c>
      <c r="AN153" s="55">
        <v>18.7</v>
      </c>
      <c r="AO153" s="56">
        <v>0.6</v>
      </c>
      <c r="AP153" s="56"/>
      <c r="AQ153" s="51" t="s">
        <v>43</v>
      </c>
      <c r="AR153" s="51" t="s">
        <v>132</v>
      </c>
      <c r="AS153" s="51"/>
      <c r="AT153" s="51"/>
      <c r="AU153" s="51"/>
      <c r="AV153" s="51"/>
      <c r="AW153" s="57" t="s">
        <v>38</v>
      </c>
      <c r="AX153" s="57" t="s">
        <v>36</v>
      </c>
      <c r="AY153" s="57" t="s">
        <v>42</v>
      </c>
      <c r="AZ153" s="57" t="s">
        <v>36</v>
      </c>
      <c r="BA153" s="57" t="s">
        <v>36</v>
      </c>
      <c r="BB153" s="58">
        <v>0.46</v>
      </c>
      <c r="BC153" s="58">
        <v>0.16325396825396826</v>
      </c>
      <c r="BD153" s="60">
        <v>6.2199999999999998E-2</v>
      </c>
      <c r="BE153" s="60">
        <v>5.4086956521739137E-2</v>
      </c>
      <c r="BF153" s="58"/>
      <c r="BG153" s="59">
        <v>0.2193548387096774</v>
      </c>
      <c r="BH153" s="61"/>
      <c r="BI153" s="61"/>
      <c r="BJ153" s="78"/>
      <c r="BK153" s="78"/>
      <c r="BL153" s="61"/>
      <c r="BM153" s="59"/>
      <c r="BN153" s="58"/>
      <c r="BO153" s="58"/>
      <c r="BQ153" s="58"/>
      <c r="BR153" s="59"/>
      <c r="BS153" s="58"/>
      <c r="BT153" s="58"/>
      <c r="BV153" s="58"/>
      <c r="BW153" s="59"/>
      <c r="BX153" s="58"/>
      <c r="BY153" s="58"/>
      <c r="BZ153" s="58"/>
      <c r="CA153" s="59"/>
      <c r="CB153" s="58"/>
      <c r="CC153" s="58"/>
      <c r="CD153" s="58"/>
      <c r="CE153" s="58"/>
      <c r="CF153" s="59"/>
      <c r="CG153" s="62"/>
      <c r="CH153" s="62"/>
      <c r="CI153" s="62"/>
      <c r="CJ153" s="62"/>
      <c r="CK153" s="62"/>
      <c r="CL153" s="62" t="s">
        <v>1308</v>
      </c>
      <c r="CM153" s="62"/>
      <c r="CN153" s="63"/>
      <c r="CO153" s="62"/>
      <c r="CP153" s="62" t="s">
        <v>36</v>
      </c>
      <c r="CQ153" s="64" t="s">
        <v>39</v>
      </c>
      <c r="CR153" s="65" t="s">
        <v>47</v>
      </c>
      <c r="CS153" s="64" t="s">
        <v>41</v>
      </c>
      <c r="CT153" s="64"/>
      <c r="CU153" s="64" t="s">
        <v>55</v>
      </c>
      <c r="CV153" s="64" t="s">
        <v>86</v>
      </c>
      <c r="CW153" s="64" t="s">
        <v>72</v>
      </c>
      <c r="CX153" s="64" t="s">
        <v>88</v>
      </c>
      <c r="CY153" s="66">
        <f>[1]Duration!EE152</f>
        <v>21</v>
      </c>
    </row>
    <row r="154" spans="1:103" hidden="1" x14ac:dyDescent="0.3">
      <c r="A154" s="43">
        <v>152</v>
      </c>
      <c r="B154" s="44" t="s">
        <v>1648</v>
      </c>
      <c r="C154" s="44" t="s">
        <v>225</v>
      </c>
      <c r="D154" s="44">
        <v>2005</v>
      </c>
      <c r="E154" s="45" t="s">
        <v>66</v>
      </c>
      <c r="F154" s="45" t="s">
        <v>1537</v>
      </c>
      <c r="G154" s="45" t="s">
        <v>3</v>
      </c>
      <c r="H154" s="45" t="s">
        <v>483</v>
      </c>
      <c r="I154" s="11" t="s">
        <v>218</v>
      </c>
      <c r="J154" s="46" t="s">
        <v>44</v>
      </c>
      <c r="K154" s="46" t="s">
        <v>799</v>
      </c>
      <c r="L154" s="46" t="s">
        <v>42</v>
      </c>
      <c r="M154" s="46" t="s">
        <v>42</v>
      </c>
      <c r="N154" s="46" t="s">
        <v>39</v>
      </c>
      <c r="O154" s="46" t="s">
        <v>39</v>
      </c>
      <c r="P154" s="47" t="s">
        <v>833</v>
      </c>
      <c r="Q154" s="47" t="s">
        <v>1537</v>
      </c>
      <c r="R154" s="49"/>
      <c r="S154" s="49"/>
      <c r="T154" s="50"/>
      <c r="U154" s="50"/>
      <c r="V154" s="50"/>
      <c r="W154" s="50"/>
      <c r="X154" s="50"/>
      <c r="Y154" s="51" t="s">
        <v>222</v>
      </c>
      <c r="Z154" s="51" t="s">
        <v>799</v>
      </c>
      <c r="AA154" s="52">
        <v>1.6512996385431351</v>
      </c>
      <c r="AB154" s="51">
        <v>0.6</v>
      </c>
      <c r="AC154" s="52">
        <v>0.990779783125881</v>
      </c>
      <c r="AD154" s="51"/>
      <c r="AE154" s="51"/>
      <c r="AF154" s="52">
        <v>10</v>
      </c>
      <c r="AG154" s="53"/>
      <c r="AH154" s="54">
        <v>1</v>
      </c>
      <c r="AI154" s="54"/>
      <c r="AJ154" s="53"/>
      <c r="AK154" s="53"/>
      <c r="AL154" s="53"/>
      <c r="AM154" s="53"/>
      <c r="AN154" s="55"/>
      <c r="AO154" s="56"/>
      <c r="AP154" s="56"/>
      <c r="AQ154" s="51" t="s">
        <v>799</v>
      </c>
      <c r="AR154" s="51" t="s">
        <v>132</v>
      </c>
      <c r="AS154" s="51"/>
      <c r="AT154" s="51"/>
      <c r="AU154" s="51"/>
      <c r="AV154" s="51"/>
      <c r="AW154" s="57" t="s">
        <v>218</v>
      </c>
      <c r="AX154" s="57" t="s">
        <v>217</v>
      </c>
      <c r="AY154" s="57"/>
      <c r="AZ154" s="57"/>
      <c r="BA154" s="57"/>
      <c r="BB154" s="58"/>
      <c r="BC154" s="58"/>
      <c r="BD154" s="75"/>
      <c r="BE154" s="75"/>
      <c r="BF154" s="58"/>
      <c r="BG154" s="75">
        <v>0.96</v>
      </c>
      <c r="BH154" s="61"/>
      <c r="BI154" s="61"/>
      <c r="BJ154" s="82"/>
      <c r="BK154" s="82"/>
      <c r="BL154" s="61"/>
      <c r="BM154" s="75"/>
      <c r="BN154" s="58"/>
      <c r="BO154" s="58"/>
      <c r="BP154" s="75"/>
      <c r="BQ154" s="58"/>
      <c r="BR154" s="75"/>
      <c r="BS154" s="58"/>
      <c r="BT154" s="58"/>
      <c r="BU154" s="75"/>
      <c r="BV154" s="58"/>
      <c r="BW154" s="75"/>
      <c r="BX154" s="58"/>
      <c r="BY154" s="58"/>
      <c r="BZ154" s="58"/>
      <c r="CA154" s="75"/>
      <c r="CB154" s="58"/>
      <c r="CC154" s="58"/>
      <c r="CD154" s="58"/>
      <c r="CE154" s="58"/>
      <c r="CF154" s="75"/>
      <c r="CG154" s="62"/>
      <c r="CH154" s="62"/>
      <c r="CI154" s="62"/>
      <c r="CJ154" s="62"/>
      <c r="CK154" s="62"/>
      <c r="CL154" s="62"/>
      <c r="CM154" s="62"/>
      <c r="CN154" s="83"/>
      <c r="CO154" s="62"/>
      <c r="CP154" s="62" t="s">
        <v>36</v>
      </c>
      <c r="CQ154" s="64" t="s">
        <v>42</v>
      </c>
      <c r="CR154" s="64" t="s">
        <v>226</v>
      </c>
      <c r="CS154" s="64" t="s">
        <v>41</v>
      </c>
      <c r="CT154" s="64"/>
      <c r="CU154" s="64" t="s">
        <v>55</v>
      </c>
      <c r="CV154" s="64" t="s">
        <v>799</v>
      </c>
      <c r="CW154" s="64" t="s">
        <v>227</v>
      </c>
      <c r="CX154" s="64"/>
      <c r="CY154" s="66">
        <f>[1]Duration!EE153</f>
        <v>4</v>
      </c>
    </row>
    <row r="155" spans="1:103" hidden="1" x14ac:dyDescent="0.3">
      <c r="A155" s="43">
        <v>153</v>
      </c>
      <c r="B155" s="44" t="s">
        <v>1648</v>
      </c>
      <c r="C155" s="44" t="s">
        <v>225</v>
      </c>
      <c r="D155" s="44">
        <v>2005</v>
      </c>
      <c r="E155" s="45" t="s">
        <v>66</v>
      </c>
      <c r="F155" s="45" t="s">
        <v>61</v>
      </c>
      <c r="G155" s="45" t="s">
        <v>3</v>
      </c>
      <c r="H155" s="45" t="s">
        <v>483</v>
      </c>
      <c r="I155" s="11" t="s">
        <v>218</v>
      </c>
      <c r="J155" s="46" t="s">
        <v>44</v>
      </c>
      <c r="K155" s="46" t="s">
        <v>799</v>
      </c>
      <c r="L155" s="46" t="s">
        <v>42</v>
      </c>
      <c r="M155" s="46" t="s">
        <v>42</v>
      </c>
      <c r="N155" s="46" t="s">
        <v>42</v>
      </c>
      <c r="O155" s="46" t="s">
        <v>39</v>
      </c>
      <c r="P155" s="47"/>
      <c r="Q155" s="47" t="s">
        <v>98</v>
      </c>
      <c r="R155" s="49"/>
      <c r="S155" s="49"/>
      <c r="T155" s="50"/>
      <c r="U155" s="50"/>
      <c r="V155" s="50"/>
      <c r="W155" s="50"/>
      <c r="X155" s="50"/>
      <c r="Y155" s="51" t="s">
        <v>222</v>
      </c>
      <c r="Z155" s="51" t="s">
        <v>799</v>
      </c>
      <c r="AA155" s="52">
        <v>1.6512996385431351</v>
      </c>
      <c r="AB155" s="51">
        <v>0.6</v>
      </c>
      <c r="AC155" s="52">
        <v>0.990779783125881</v>
      </c>
      <c r="AD155" s="51"/>
      <c r="AE155" s="51"/>
      <c r="AF155" s="52">
        <v>10</v>
      </c>
      <c r="AG155" s="53"/>
      <c r="AH155" s="54">
        <v>1</v>
      </c>
      <c r="AI155" s="54"/>
      <c r="AJ155" s="53"/>
      <c r="AK155" s="53"/>
      <c r="AL155" s="53"/>
      <c r="AM155" s="53"/>
      <c r="AN155" s="55"/>
      <c r="AO155" s="56"/>
      <c r="AP155" s="56"/>
      <c r="AQ155" s="51" t="s">
        <v>799</v>
      </c>
      <c r="AR155" s="51" t="s">
        <v>132</v>
      </c>
      <c r="AS155" s="51"/>
      <c r="AT155" s="51"/>
      <c r="AU155" s="51"/>
      <c r="AV155" s="51"/>
      <c r="AW155" s="57" t="s">
        <v>218</v>
      </c>
      <c r="AX155" s="57" t="s">
        <v>217</v>
      </c>
      <c r="AY155" s="57"/>
      <c r="AZ155" s="57"/>
      <c r="BA155" s="57"/>
      <c r="BB155" s="58"/>
      <c r="BC155" s="58"/>
      <c r="BD155" s="75"/>
      <c r="BE155" s="75"/>
      <c r="BF155" s="58"/>
      <c r="BG155" s="75">
        <v>0.99</v>
      </c>
      <c r="BH155" s="61"/>
      <c r="BI155" s="61"/>
      <c r="BJ155" s="82"/>
      <c r="BK155" s="82"/>
      <c r="BL155" s="61"/>
      <c r="BM155" s="75"/>
      <c r="BN155" s="58"/>
      <c r="BO155" s="58"/>
      <c r="BP155" s="75"/>
      <c r="BQ155" s="58"/>
      <c r="BR155" s="75"/>
      <c r="BS155" s="58"/>
      <c r="BT155" s="58"/>
      <c r="BU155" s="75"/>
      <c r="BV155" s="58"/>
      <c r="BW155" s="75"/>
      <c r="BX155" s="58"/>
      <c r="BY155" s="58"/>
      <c r="BZ155" s="58"/>
      <c r="CA155" s="75"/>
      <c r="CB155" s="58"/>
      <c r="CC155" s="58"/>
      <c r="CD155" s="58"/>
      <c r="CE155" s="58"/>
      <c r="CF155" s="75"/>
      <c r="CG155" s="62"/>
      <c r="CH155" s="62"/>
      <c r="CI155" s="62"/>
      <c r="CJ155" s="62"/>
      <c r="CK155" s="62"/>
      <c r="CL155" s="62"/>
      <c r="CM155" s="62"/>
      <c r="CN155" s="83"/>
      <c r="CO155" s="62"/>
      <c r="CP155" s="62" t="s">
        <v>36</v>
      </c>
      <c r="CQ155" s="64" t="s">
        <v>42</v>
      </c>
      <c r="CR155" s="64" t="s">
        <v>226</v>
      </c>
      <c r="CS155" s="64" t="s">
        <v>41</v>
      </c>
      <c r="CT155" s="64"/>
      <c r="CU155" s="64" t="s">
        <v>55</v>
      </c>
      <c r="CV155" s="64" t="s">
        <v>799</v>
      </c>
      <c r="CW155" s="64" t="s">
        <v>227</v>
      </c>
      <c r="CX155" s="64"/>
      <c r="CY155" s="66">
        <f>[1]Duration!EE154</f>
        <v>4</v>
      </c>
    </row>
    <row r="156" spans="1:103" hidden="1" x14ac:dyDescent="0.3">
      <c r="A156" s="43">
        <v>154</v>
      </c>
      <c r="B156" s="44" t="s">
        <v>1649</v>
      </c>
      <c r="C156" s="44" t="s">
        <v>228</v>
      </c>
      <c r="D156" s="44">
        <v>2001</v>
      </c>
      <c r="E156" s="45" t="s">
        <v>31</v>
      </c>
      <c r="F156" s="45" t="s">
        <v>1537</v>
      </c>
      <c r="G156" s="45" t="s">
        <v>1804</v>
      </c>
      <c r="H156" s="45" t="s">
        <v>116</v>
      </c>
      <c r="I156" s="45" t="s">
        <v>38</v>
      </c>
      <c r="J156" s="68" t="s">
        <v>44</v>
      </c>
      <c r="K156" s="68" t="s">
        <v>53</v>
      </c>
      <c r="L156" s="68" t="s">
        <v>39</v>
      </c>
      <c r="M156" s="68" t="s">
        <v>42</v>
      </c>
      <c r="N156" s="68" t="s">
        <v>42</v>
      </c>
      <c r="O156" s="68" t="s">
        <v>42</v>
      </c>
      <c r="P156" s="47" t="s">
        <v>229</v>
      </c>
      <c r="Q156" s="47" t="s">
        <v>1537</v>
      </c>
      <c r="R156" s="49"/>
      <c r="S156" s="49"/>
      <c r="T156" s="50"/>
      <c r="U156" s="50"/>
      <c r="V156" s="50"/>
      <c r="W156" s="50"/>
      <c r="X156" s="50"/>
      <c r="Y156" s="51" t="s">
        <v>134</v>
      </c>
      <c r="Z156" s="51">
        <v>1</v>
      </c>
      <c r="AA156" s="69">
        <v>441.15029439871267</v>
      </c>
      <c r="AB156" s="52">
        <v>0.90672046483659163</v>
      </c>
      <c r="AC156" s="69">
        <v>400</v>
      </c>
      <c r="AD156" s="51"/>
      <c r="AE156" s="51"/>
      <c r="AF156" s="51"/>
      <c r="AG156" s="53" t="s">
        <v>79</v>
      </c>
      <c r="AH156" s="54">
        <v>6</v>
      </c>
      <c r="AI156" s="54">
        <v>144</v>
      </c>
      <c r="AJ156" s="53" t="s">
        <v>172</v>
      </c>
      <c r="AK156" s="53">
        <v>3</v>
      </c>
      <c r="AL156" s="53">
        <v>48</v>
      </c>
      <c r="AM156" s="53" t="s">
        <v>52</v>
      </c>
      <c r="AN156" s="55">
        <v>17.233333333333334</v>
      </c>
      <c r="AO156" s="56">
        <v>3.3</v>
      </c>
      <c r="AP156" s="84"/>
      <c r="AQ156" s="51" t="s">
        <v>799</v>
      </c>
      <c r="AR156" s="51" t="s">
        <v>230</v>
      </c>
      <c r="AS156" s="51"/>
      <c r="AT156" s="51"/>
      <c r="AU156" s="51"/>
      <c r="AV156" s="51"/>
      <c r="AW156" s="57" t="s">
        <v>38</v>
      </c>
      <c r="AX156" s="57" t="s">
        <v>36</v>
      </c>
      <c r="AY156" s="57" t="s">
        <v>39</v>
      </c>
      <c r="AZ156" s="57"/>
      <c r="BA156" s="57"/>
      <c r="BB156" s="58">
        <v>2.8335014526143485E-2</v>
      </c>
      <c r="BC156" s="58"/>
      <c r="BD156" s="59"/>
      <c r="BE156" s="59"/>
      <c r="BF156" s="58"/>
      <c r="BG156" s="59"/>
      <c r="BH156" s="61"/>
      <c r="BI156" s="61"/>
      <c r="BJ156" s="78"/>
      <c r="BK156" s="78"/>
      <c r="BL156" s="61"/>
      <c r="BM156" s="59"/>
      <c r="BN156" s="58"/>
      <c r="BO156" s="58"/>
      <c r="BQ156" s="58"/>
      <c r="BR156" s="59"/>
      <c r="BS156" s="58"/>
      <c r="BT156" s="58"/>
      <c r="BV156" s="58"/>
      <c r="BW156" s="59"/>
      <c r="BX156" s="58"/>
      <c r="BY156" s="58"/>
      <c r="BZ156" s="58"/>
      <c r="CA156" s="59"/>
      <c r="CB156" s="58"/>
      <c r="CC156" s="58"/>
      <c r="CD156" s="58"/>
      <c r="CE156" s="58"/>
      <c r="CF156" s="59"/>
      <c r="CG156" s="62"/>
      <c r="CH156" s="62"/>
      <c r="CI156" s="62"/>
      <c r="CJ156" s="62"/>
      <c r="CK156" s="62"/>
      <c r="CL156" s="62"/>
      <c r="CM156" s="62"/>
      <c r="CN156" s="63"/>
      <c r="CO156" s="62"/>
      <c r="CP156" s="62"/>
      <c r="CQ156" s="64" t="s">
        <v>39</v>
      </c>
      <c r="CR156" s="65" t="s">
        <v>47</v>
      </c>
      <c r="CS156" s="64" t="s">
        <v>1344</v>
      </c>
      <c r="CT156" s="64"/>
      <c r="CU156" s="64" t="s">
        <v>55</v>
      </c>
      <c r="CV156" s="64" t="s">
        <v>86</v>
      </c>
      <c r="CW156" s="64"/>
      <c r="CX156" s="64"/>
      <c r="CY156" s="66">
        <f>[1]Duration!EE155</f>
        <v>6</v>
      </c>
    </row>
    <row r="157" spans="1:103" hidden="1" x14ac:dyDescent="0.3">
      <c r="A157" s="43">
        <v>155</v>
      </c>
      <c r="B157" s="44" t="s">
        <v>1650</v>
      </c>
      <c r="C157" s="44" t="s">
        <v>231</v>
      </c>
      <c r="D157" s="44">
        <v>2008</v>
      </c>
      <c r="E157" s="45" t="s">
        <v>31</v>
      </c>
      <c r="F157" s="45" t="s">
        <v>1537</v>
      </c>
      <c r="G157" s="45" t="s">
        <v>4</v>
      </c>
      <c r="H157" s="45" t="s">
        <v>483</v>
      </c>
      <c r="I157" s="45" t="s">
        <v>38</v>
      </c>
      <c r="J157" s="68" t="s">
        <v>44</v>
      </c>
      <c r="K157" s="68" t="s">
        <v>91</v>
      </c>
      <c r="L157" s="68" t="s">
        <v>42</v>
      </c>
      <c r="M157" s="68" t="s">
        <v>42</v>
      </c>
      <c r="N157" s="68" t="s">
        <v>39</v>
      </c>
      <c r="O157" s="68" t="s">
        <v>42</v>
      </c>
      <c r="P157" s="47" t="s">
        <v>232</v>
      </c>
      <c r="Q157" s="47" t="s">
        <v>1537</v>
      </c>
      <c r="R157" s="49">
        <v>63</v>
      </c>
      <c r="S157" s="49"/>
      <c r="T157" s="50">
        <v>2.6</v>
      </c>
      <c r="U157" s="50">
        <v>1.3</v>
      </c>
      <c r="V157" s="50">
        <v>27.6</v>
      </c>
      <c r="W157" s="50"/>
      <c r="X157" s="50">
        <v>7.9</v>
      </c>
      <c r="Y157" s="51" t="s">
        <v>222</v>
      </c>
      <c r="Z157" s="51">
        <v>3</v>
      </c>
      <c r="AA157" s="52">
        <v>0.12566370614359174</v>
      </c>
      <c r="AB157" s="51">
        <v>0.8</v>
      </c>
      <c r="AC157" s="80">
        <v>0.1</v>
      </c>
      <c r="AD157" s="51"/>
      <c r="AE157" s="51"/>
      <c r="AF157" s="51"/>
      <c r="AG157" s="53">
        <v>48</v>
      </c>
      <c r="AH157" s="54">
        <v>48</v>
      </c>
      <c r="AI157" s="54">
        <v>576</v>
      </c>
      <c r="AJ157" s="53" t="s">
        <v>2058</v>
      </c>
      <c r="AK157" s="53">
        <v>48</v>
      </c>
      <c r="AL157" s="53">
        <v>24</v>
      </c>
      <c r="AM157" s="53" t="s">
        <v>96</v>
      </c>
      <c r="AN157" s="55">
        <v>15</v>
      </c>
      <c r="AO157" s="56"/>
      <c r="AP157" s="56"/>
      <c r="AQ157" s="51" t="s">
        <v>43</v>
      </c>
      <c r="AR157" s="51" t="s">
        <v>132</v>
      </c>
      <c r="AS157" s="51" t="s">
        <v>37</v>
      </c>
      <c r="AT157" s="51" t="s">
        <v>37</v>
      </c>
      <c r="AU157" s="51" t="s">
        <v>37</v>
      </c>
      <c r="AV157" s="51"/>
      <c r="AW157" s="57" t="s">
        <v>38</v>
      </c>
      <c r="AX157" s="57" t="s">
        <v>36</v>
      </c>
      <c r="AY157" s="57"/>
      <c r="AZ157" s="57"/>
      <c r="BA157" s="57"/>
      <c r="BB157" s="58">
        <v>1.6926988708180067E-2</v>
      </c>
      <c r="BC157" s="58">
        <v>2.1271081349206352E-2</v>
      </c>
      <c r="BD157" s="60">
        <v>1.5300000000000001E-2</v>
      </c>
      <c r="BE157" s="60">
        <v>7.8000000000000005E-3</v>
      </c>
      <c r="BF157" s="58"/>
      <c r="BG157" s="59"/>
      <c r="BH157" s="61">
        <v>4.1249235002735772E-4</v>
      </c>
      <c r="BI157" s="61">
        <v>5.1835317460317463E-4</v>
      </c>
      <c r="BJ157" s="78">
        <v>2.9999999999999997E-4</v>
      </c>
      <c r="BK157" s="78">
        <v>2.0000000000000001E-4</v>
      </c>
      <c r="BL157" s="61"/>
      <c r="BM157" s="59"/>
      <c r="BN157" s="58">
        <v>0.50656955266517611</v>
      </c>
      <c r="BO157" s="58">
        <v>0.63657407407407407</v>
      </c>
      <c r="BQ157" s="58"/>
      <c r="BR157" s="59"/>
      <c r="BS157" s="58">
        <v>1.6463510461618223</v>
      </c>
      <c r="BT157" s="58">
        <v>2.0688657407407405</v>
      </c>
      <c r="BV157" s="58"/>
      <c r="BW157" s="59"/>
      <c r="BX157" s="58">
        <v>8.9041111825283465</v>
      </c>
      <c r="BY157" s="58">
        <v>11.189236111111111</v>
      </c>
      <c r="BZ157" s="58"/>
      <c r="CA157" s="59"/>
      <c r="CB157" s="58"/>
      <c r="CC157" s="58"/>
      <c r="CD157" s="58"/>
      <c r="CE157" s="58"/>
      <c r="CF157" s="59"/>
      <c r="CG157" s="62"/>
      <c r="CH157" s="62"/>
      <c r="CI157" s="62"/>
      <c r="CJ157" s="62"/>
      <c r="CK157" s="62"/>
      <c r="CL157" s="62"/>
      <c r="CM157" s="62"/>
      <c r="CN157" s="63"/>
      <c r="CO157" s="62"/>
      <c r="CP157" s="62" t="s">
        <v>36</v>
      </c>
      <c r="CQ157" s="64" t="s">
        <v>39</v>
      </c>
      <c r="CR157" s="65" t="s">
        <v>47</v>
      </c>
      <c r="CS157" s="64" t="s">
        <v>41</v>
      </c>
      <c r="CT157" s="64"/>
      <c r="CU157" s="64" t="s">
        <v>55</v>
      </c>
      <c r="CV157" s="64" t="s">
        <v>203</v>
      </c>
      <c r="CW157" s="64" t="s">
        <v>207</v>
      </c>
      <c r="CX157" s="64"/>
      <c r="CY157" s="66">
        <f>[1]Duration!EE156</f>
        <v>24</v>
      </c>
    </row>
    <row r="158" spans="1:103" hidden="1" x14ac:dyDescent="0.3">
      <c r="A158" s="43">
        <v>156</v>
      </c>
      <c r="B158" s="44" t="s">
        <v>1650</v>
      </c>
      <c r="C158" s="44" t="s">
        <v>231</v>
      </c>
      <c r="D158" s="44">
        <v>2008</v>
      </c>
      <c r="E158" s="45" t="s">
        <v>31</v>
      </c>
      <c r="F158" s="45" t="s">
        <v>59</v>
      </c>
      <c r="G158" s="45" t="s">
        <v>4</v>
      </c>
      <c r="H158" s="45" t="s">
        <v>483</v>
      </c>
      <c r="I158" s="45" t="s">
        <v>38</v>
      </c>
      <c r="J158" s="68" t="s">
        <v>44</v>
      </c>
      <c r="K158" s="68" t="s">
        <v>91</v>
      </c>
      <c r="L158" s="68" t="s">
        <v>42</v>
      </c>
      <c r="M158" s="68" t="s">
        <v>42</v>
      </c>
      <c r="N158" s="68" t="s">
        <v>39</v>
      </c>
      <c r="O158" s="68" t="s">
        <v>42</v>
      </c>
      <c r="P158" s="47" t="s">
        <v>232</v>
      </c>
      <c r="Q158" s="47" t="s">
        <v>188</v>
      </c>
      <c r="R158" s="49">
        <v>45</v>
      </c>
      <c r="S158" s="49"/>
      <c r="T158" s="50">
        <v>2.5</v>
      </c>
      <c r="U158" s="50">
        <v>1.2</v>
      </c>
      <c r="V158" s="50">
        <v>19.100000000000001</v>
      </c>
      <c r="W158" s="50"/>
      <c r="X158" s="50">
        <v>7.9</v>
      </c>
      <c r="Y158" s="51" t="s">
        <v>222</v>
      </c>
      <c r="Z158" s="51">
        <v>3</v>
      </c>
      <c r="AA158" s="52">
        <v>0.12566370614359174</v>
      </c>
      <c r="AB158" s="51">
        <v>0.8</v>
      </c>
      <c r="AC158" s="80">
        <v>0.1</v>
      </c>
      <c r="AD158" s="51"/>
      <c r="AE158" s="51"/>
      <c r="AF158" s="51"/>
      <c r="AG158" s="53">
        <v>48</v>
      </c>
      <c r="AH158" s="54">
        <v>48</v>
      </c>
      <c r="AI158" s="54">
        <v>576</v>
      </c>
      <c r="AJ158" s="53" t="s">
        <v>2058</v>
      </c>
      <c r="AK158" s="53">
        <v>48</v>
      </c>
      <c r="AL158" s="53">
        <v>24</v>
      </c>
      <c r="AM158" s="53" t="s">
        <v>96</v>
      </c>
      <c r="AN158" s="55">
        <v>15</v>
      </c>
      <c r="AO158" s="56"/>
      <c r="AP158" s="56"/>
      <c r="AQ158" s="51" t="s">
        <v>43</v>
      </c>
      <c r="AR158" s="51" t="s">
        <v>132</v>
      </c>
      <c r="AS158" s="51" t="s">
        <v>37</v>
      </c>
      <c r="AT158" s="51" t="s">
        <v>37</v>
      </c>
      <c r="AU158" s="51" t="s">
        <v>37</v>
      </c>
      <c r="AV158" s="51"/>
      <c r="AW158" s="57" t="s">
        <v>38</v>
      </c>
      <c r="AX158" s="57" t="s">
        <v>36</v>
      </c>
      <c r="AY158" s="57"/>
      <c r="AZ158" s="57"/>
      <c r="BA158" s="57"/>
      <c r="BB158" s="58">
        <v>2.7017755514889982E-2</v>
      </c>
      <c r="BC158" s="58">
        <v>3.3951512896825395E-2</v>
      </c>
      <c r="BD158" s="60">
        <v>2.6099999999999998E-2</v>
      </c>
      <c r="BE158" s="60">
        <v>1.29E-2</v>
      </c>
      <c r="BF158" s="58"/>
      <c r="BG158" s="59">
        <v>-0.59613478691774002</v>
      </c>
      <c r="BH158" s="61">
        <v>3.9078222634170737E-4</v>
      </c>
      <c r="BI158" s="61">
        <v>4.910714285714286E-4</v>
      </c>
      <c r="BJ158" s="78">
        <v>2.9999999999999997E-4</v>
      </c>
      <c r="BK158" s="78">
        <v>1E-4</v>
      </c>
      <c r="BL158" s="61"/>
      <c r="BM158" s="59">
        <v>5.2631578947368397E-2</v>
      </c>
      <c r="BN158" s="58">
        <v>0.26710030958709285</v>
      </c>
      <c r="BO158" s="58">
        <v>0.33564814814814814</v>
      </c>
      <c r="BQ158" s="58"/>
      <c r="BR158" s="59">
        <v>0.47272727272727272</v>
      </c>
      <c r="BS158" s="58">
        <v>1.3930662698292346</v>
      </c>
      <c r="BT158" s="58">
        <v>1.7505787037037039</v>
      </c>
      <c r="BV158" s="58"/>
      <c r="BW158" s="59">
        <v>0.15384615384615358</v>
      </c>
      <c r="BX158" s="58">
        <v>4.6282036402591089</v>
      </c>
      <c r="BY158" s="58">
        <v>5.8159722222222223</v>
      </c>
      <c r="BZ158" s="58"/>
      <c r="CA158" s="59">
        <v>0.48021722265321964</v>
      </c>
      <c r="CB158" s="58"/>
      <c r="CC158" s="58"/>
      <c r="CD158" s="58"/>
      <c r="CE158" s="58"/>
      <c r="CF158" s="59"/>
      <c r="CG158" s="62"/>
      <c r="CH158" s="62"/>
      <c r="CI158" s="62"/>
      <c r="CJ158" s="62"/>
      <c r="CK158" s="62"/>
      <c r="CL158" s="62"/>
      <c r="CM158" s="62"/>
      <c r="CN158" s="63"/>
      <c r="CO158" s="62"/>
      <c r="CP158" s="62" t="s">
        <v>36</v>
      </c>
      <c r="CQ158" s="64" t="s">
        <v>39</v>
      </c>
      <c r="CR158" s="65" t="s">
        <v>47</v>
      </c>
      <c r="CS158" s="64" t="s">
        <v>41</v>
      </c>
      <c r="CT158" s="64"/>
      <c r="CU158" s="64" t="s">
        <v>55</v>
      </c>
      <c r="CV158" s="64" t="s">
        <v>203</v>
      </c>
      <c r="CW158" s="64" t="s">
        <v>207</v>
      </c>
      <c r="CX158" s="64"/>
      <c r="CY158" s="66">
        <f>[1]Duration!EE157</f>
        <v>24</v>
      </c>
    </row>
    <row r="159" spans="1:103" hidden="1" x14ac:dyDescent="0.3">
      <c r="A159" s="43">
        <v>157</v>
      </c>
      <c r="B159" s="44" t="s">
        <v>1650</v>
      </c>
      <c r="C159" s="44" t="s">
        <v>231</v>
      </c>
      <c r="D159" s="44">
        <v>2008</v>
      </c>
      <c r="E159" s="45" t="s">
        <v>31</v>
      </c>
      <c r="F159" s="45" t="s">
        <v>59</v>
      </c>
      <c r="G159" s="45" t="s">
        <v>4</v>
      </c>
      <c r="H159" s="45" t="s">
        <v>483</v>
      </c>
      <c r="I159" s="45" t="s">
        <v>38</v>
      </c>
      <c r="J159" s="68" t="s">
        <v>44</v>
      </c>
      <c r="K159" s="68" t="s">
        <v>91</v>
      </c>
      <c r="L159" s="68" t="s">
        <v>42</v>
      </c>
      <c r="M159" s="68" t="s">
        <v>42</v>
      </c>
      <c r="N159" s="68" t="s">
        <v>39</v>
      </c>
      <c r="O159" s="68" t="s">
        <v>42</v>
      </c>
      <c r="P159" s="47" t="s">
        <v>232</v>
      </c>
      <c r="Q159" s="47" t="s">
        <v>233</v>
      </c>
      <c r="R159" s="49">
        <v>46</v>
      </c>
      <c r="S159" s="49"/>
      <c r="T159" s="50">
        <v>2.7</v>
      </c>
      <c r="U159" s="50">
        <v>1.2</v>
      </c>
      <c r="V159" s="50">
        <v>19.7</v>
      </c>
      <c r="W159" s="50"/>
      <c r="X159" s="50">
        <v>7.7</v>
      </c>
      <c r="Y159" s="51" t="s">
        <v>222</v>
      </c>
      <c r="Z159" s="51">
        <v>3</v>
      </c>
      <c r="AA159" s="52">
        <v>0.12566370614359174</v>
      </c>
      <c r="AB159" s="51">
        <v>0.8</v>
      </c>
      <c r="AC159" s="80">
        <v>0.1</v>
      </c>
      <c r="AD159" s="51"/>
      <c r="AE159" s="51"/>
      <c r="AF159" s="51"/>
      <c r="AG159" s="53">
        <v>48</v>
      </c>
      <c r="AH159" s="54">
        <v>48</v>
      </c>
      <c r="AI159" s="54">
        <v>576</v>
      </c>
      <c r="AJ159" s="53" t="s">
        <v>2058</v>
      </c>
      <c r="AK159" s="53">
        <v>48</v>
      </c>
      <c r="AL159" s="53">
        <v>24</v>
      </c>
      <c r="AM159" s="53" t="s">
        <v>96</v>
      </c>
      <c r="AN159" s="55">
        <v>15</v>
      </c>
      <c r="AO159" s="56"/>
      <c r="AP159" s="56"/>
      <c r="AQ159" s="51" t="s">
        <v>43</v>
      </c>
      <c r="AR159" s="51" t="s">
        <v>132</v>
      </c>
      <c r="AS159" s="51" t="s">
        <v>37</v>
      </c>
      <c r="AT159" s="51" t="s">
        <v>37</v>
      </c>
      <c r="AU159" s="51" t="s">
        <v>37</v>
      </c>
      <c r="AV159" s="51"/>
      <c r="AW159" s="57" t="s">
        <v>38</v>
      </c>
      <c r="AX159" s="57" t="s">
        <v>36</v>
      </c>
      <c r="AY159" s="57"/>
      <c r="AZ159" s="57"/>
      <c r="BA159" s="57"/>
      <c r="BB159" s="58">
        <v>2.1657822024044069E-2</v>
      </c>
      <c r="BC159" s="58">
        <v>2.7216021825396831E-2</v>
      </c>
      <c r="BD159" s="60">
        <v>2.1899999999999999E-2</v>
      </c>
      <c r="BE159" s="60">
        <v>9.7000000000000003E-3</v>
      </c>
      <c r="BF159" s="58"/>
      <c r="BG159" s="59"/>
      <c r="BH159" s="61">
        <v>3.7992716449888203E-4</v>
      </c>
      <c r="BI159" s="61">
        <v>4.7743055555555549E-4</v>
      </c>
      <c r="BJ159" s="78">
        <v>2.9999999999999997E-4</v>
      </c>
      <c r="BK159" s="78">
        <v>1E-4</v>
      </c>
      <c r="BL159" s="61"/>
      <c r="BM159" s="59"/>
      <c r="BN159" s="58">
        <v>0.3039417315991057</v>
      </c>
      <c r="BO159" s="58">
        <v>0.38194444444444442</v>
      </c>
      <c r="BQ159" s="58"/>
      <c r="BR159" s="59"/>
      <c r="BS159" s="58">
        <v>1.3677377921959755</v>
      </c>
      <c r="BT159" s="58">
        <v>1.71875</v>
      </c>
      <c r="BV159" s="58"/>
      <c r="BW159" s="59"/>
      <c r="BX159" s="58">
        <v>5.3742424360023691</v>
      </c>
      <c r="BY159" s="58">
        <v>6.7534722222222223</v>
      </c>
      <c r="BZ159" s="58"/>
      <c r="CA159" s="59"/>
      <c r="CB159" s="58"/>
      <c r="CC159" s="58"/>
      <c r="CD159" s="58"/>
      <c r="CE159" s="58"/>
      <c r="CF159" s="59"/>
      <c r="CG159" s="62"/>
      <c r="CH159" s="62"/>
      <c r="CI159" s="62"/>
      <c r="CJ159" s="62"/>
      <c r="CK159" s="62"/>
      <c r="CL159" s="62"/>
      <c r="CM159" s="62"/>
      <c r="CN159" s="63"/>
      <c r="CO159" s="62"/>
      <c r="CP159" s="62" t="s">
        <v>36</v>
      </c>
      <c r="CQ159" s="64" t="s">
        <v>39</v>
      </c>
      <c r="CR159" s="65" t="s">
        <v>47</v>
      </c>
      <c r="CS159" s="64" t="s">
        <v>41</v>
      </c>
      <c r="CT159" s="64"/>
      <c r="CU159" s="64" t="s">
        <v>55</v>
      </c>
      <c r="CV159" s="64" t="s">
        <v>203</v>
      </c>
      <c r="CW159" s="64" t="s">
        <v>207</v>
      </c>
      <c r="CX159" s="64"/>
      <c r="CY159" s="66">
        <f>[1]Duration!EE158</f>
        <v>24</v>
      </c>
    </row>
    <row r="160" spans="1:103" hidden="1" x14ac:dyDescent="0.3">
      <c r="A160" s="43">
        <v>158</v>
      </c>
      <c r="B160" s="44" t="s">
        <v>1650</v>
      </c>
      <c r="C160" s="44" t="s">
        <v>231</v>
      </c>
      <c r="D160" s="44">
        <v>2008</v>
      </c>
      <c r="E160" s="45" t="s">
        <v>31</v>
      </c>
      <c r="F160" s="45" t="s">
        <v>59</v>
      </c>
      <c r="G160" s="45" t="s">
        <v>4</v>
      </c>
      <c r="H160" s="45" t="s">
        <v>483</v>
      </c>
      <c r="I160" s="45" t="s">
        <v>38</v>
      </c>
      <c r="J160" s="68" t="s">
        <v>44</v>
      </c>
      <c r="K160" s="68" t="s">
        <v>91</v>
      </c>
      <c r="L160" s="68" t="s">
        <v>42</v>
      </c>
      <c r="M160" s="68" t="s">
        <v>42</v>
      </c>
      <c r="N160" s="68" t="s">
        <v>39</v>
      </c>
      <c r="O160" s="68" t="s">
        <v>42</v>
      </c>
      <c r="P160" s="47" t="s">
        <v>232</v>
      </c>
      <c r="Q160" s="47" t="s">
        <v>234</v>
      </c>
      <c r="R160" s="49">
        <v>14</v>
      </c>
      <c r="S160" s="49"/>
      <c r="T160" s="50">
        <v>1.4</v>
      </c>
      <c r="U160" s="50">
        <v>0.9</v>
      </c>
      <c r="V160" s="50">
        <v>5.0999999999999996</v>
      </c>
      <c r="W160" s="50"/>
      <c r="X160" s="50">
        <v>7.9</v>
      </c>
      <c r="Y160" s="51" t="s">
        <v>222</v>
      </c>
      <c r="Z160" s="51">
        <v>3</v>
      </c>
      <c r="AA160" s="52">
        <v>0.12566370614359174</v>
      </c>
      <c r="AB160" s="51">
        <v>0.8</v>
      </c>
      <c r="AC160" s="80">
        <v>0.1</v>
      </c>
      <c r="AD160" s="51"/>
      <c r="AE160" s="51"/>
      <c r="AF160" s="51"/>
      <c r="AG160" s="53">
        <v>48</v>
      </c>
      <c r="AH160" s="54">
        <v>48</v>
      </c>
      <c r="AI160" s="54">
        <v>576</v>
      </c>
      <c r="AJ160" s="53" t="s">
        <v>2058</v>
      </c>
      <c r="AK160" s="53">
        <v>48</v>
      </c>
      <c r="AL160" s="53">
        <v>24</v>
      </c>
      <c r="AM160" s="53" t="s">
        <v>96</v>
      </c>
      <c r="AN160" s="55">
        <v>15</v>
      </c>
      <c r="AO160" s="56"/>
      <c r="AP160" s="56"/>
      <c r="AQ160" s="51" t="s">
        <v>43</v>
      </c>
      <c r="AR160" s="51" t="s">
        <v>132</v>
      </c>
      <c r="AS160" s="51" t="s">
        <v>37</v>
      </c>
      <c r="AT160" s="51" t="s">
        <v>37</v>
      </c>
      <c r="AU160" s="51" t="s">
        <v>37</v>
      </c>
      <c r="AV160" s="51"/>
      <c r="AW160" s="57" t="s">
        <v>38</v>
      </c>
      <c r="AX160" s="57" t="s">
        <v>36</v>
      </c>
      <c r="AY160" s="57"/>
      <c r="AZ160" s="57"/>
      <c r="BA160" s="57"/>
      <c r="BB160" s="58">
        <v>2.3561898553655994E-2</v>
      </c>
      <c r="BC160" s="58">
        <v>2.9608754960317459E-2</v>
      </c>
      <c r="BD160" s="60">
        <v>3.0600000000000002E-2</v>
      </c>
      <c r="BE160" s="60">
        <v>0.02</v>
      </c>
      <c r="BF160" s="58"/>
      <c r="BG160" s="59">
        <v>-0.39197224975222966</v>
      </c>
      <c r="BH160" s="61">
        <v>1.4111580395672767E-4</v>
      </c>
      <c r="BI160" s="61">
        <v>1.7733134920634922E-4</v>
      </c>
      <c r="BJ160" s="78">
        <v>1E-4</v>
      </c>
      <c r="BK160" s="78">
        <v>1E-4</v>
      </c>
      <c r="BL160" s="61"/>
      <c r="BM160" s="59">
        <v>0.6578947368421052</v>
      </c>
      <c r="BN160" s="58">
        <v>2.7631066509009608E-2</v>
      </c>
      <c r="BO160" s="58">
        <v>3.4722222222222224E-2</v>
      </c>
      <c r="BQ160" s="58"/>
      <c r="BR160" s="59">
        <v>0.94545454545454544</v>
      </c>
      <c r="BS160" s="58">
        <v>0.70919737373124658</v>
      </c>
      <c r="BT160" s="58">
        <v>0.89120370370370372</v>
      </c>
      <c r="BV160" s="58"/>
      <c r="BW160" s="59">
        <v>0.56923076923076921</v>
      </c>
      <c r="BX160" s="58">
        <v>0.50426696378942526</v>
      </c>
      <c r="BY160" s="58">
        <v>0.63368055555555547</v>
      </c>
      <c r="BZ160" s="58"/>
      <c r="CA160" s="59">
        <v>0.9433669511249031</v>
      </c>
      <c r="CB160" s="58"/>
      <c r="CC160" s="58"/>
      <c r="CD160" s="58"/>
      <c r="CE160" s="58"/>
      <c r="CF160" s="59"/>
      <c r="CG160" s="62"/>
      <c r="CH160" s="62"/>
      <c r="CI160" s="62"/>
      <c r="CJ160" s="62"/>
      <c r="CK160" s="62"/>
      <c r="CL160" s="62"/>
      <c r="CM160" s="62"/>
      <c r="CN160" s="63"/>
      <c r="CO160" s="62"/>
      <c r="CP160" s="62" t="s">
        <v>36</v>
      </c>
      <c r="CQ160" s="64" t="s">
        <v>39</v>
      </c>
      <c r="CR160" s="65" t="s">
        <v>47</v>
      </c>
      <c r="CS160" s="64" t="s">
        <v>41</v>
      </c>
      <c r="CT160" s="64"/>
      <c r="CU160" s="64" t="s">
        <v>55</v>
      </c>
      <c r="CV160" s="64" t="s">
        <v>203</v>
      </c>
      <c r="CW160" s="64" t="s">
        <v>207</v>
      </c>
      <c r="CX160" s="64"/>
      <c r="CY160" s="66">
        <f>[1]Duration!EE159</f>
        <v>24</v>
      </c>
    </row>
    <row r="161" spans="1:103" x14ac:dyDescent="0.3">
      <c r="A161" s="43">
        <v>159</v>
      </c>
      <c r="B161" s="44" t="s">
        <v>1651</v>
      </c>
      <c r="C161" s="44" t="s">
        <v>97</v>
      </c>
      <c r="D161" s="44">
        <v>2009</v>
      </c>
      <c r="E161" s="45" t="s">
        <v>31</v>
      </c>
      <c r="F161" s="45" t="s">
        <v>1537</v>
      </c>
      <c r="G161" s="45" t="s">
        <v>1804</v>
      </c>
      <c r="H161" s="45" t="s">
        <v>78</v>
      </c>
      <c r="I161" s="45" t="s">
        <v>38</v>
      </c>
      <c r="J161" s="68" t="s">
        <v>44</v>
      </c>
      <c r="K161" s="68" t="s">
        <v>53</v>
      </c>
      <c r="L161" s="68" t="s">
        <v>39</v>
      </c>
      <c r="M161" s="68" t="s">
        <v>42</v>
      </c>
      <c r="N161" s="68" t="s">
        <v>42</v>
      </c>
      <c r="O161" s="68" t="s">
        <v>42</v>
      </c>
      <c r="P161" s="47" t="s">
        <v>235</v>
      </c>
      <c r="Q161" s="47" t="s">
        <v>1537</v>
      </c>
      <c r="R161" s="49"/>
      <c r="S161" s="49"/>
      <c r="T161" s="50"/>
      <c r="U161" s="50"/>
      <c r="V161" s="50"/>
      <c r="W161" s="50"/>
      <c r="X161" s="50"/>
      <c r="Y161" s="51" t="s">
        <v>1354</v>
      </c>
      <c r="Z161" s="51">
        <v>1</v>
      </c>
      <c r="AA161" s="69"/>
      <c r="AB161" s="51"/>
      <c r="AC161" s="51"/>
      <c r="AD161" s="51"/>
      <c r="AE161" s="51"/>
      <c r="AF161" s="51"/>
      <c r="AG161" s="53" t="s">
        <v>79</v>
      </c>
      <c r="AH161" s="54">
        <v>30</v>
      </c>
      <c r="AI161" s="54"/>
      <c r="AJ161" s="53"/>
      <c r="AK161" s="53"/>
      <c r="AL161" s="53">
        <v>0.25</v>
      </c>
      <c r="AM161" s="53" t="s">
        <v>52</v>
      </c>
      <c r="AN161" s="55">
        <v>17.5</v>
      </c>
      <c r="AO161" s="56"/>
      <c r="AP161" s="85"/>
      <c r="AQ161" s="51" t="s">
        <v>106</v>
      </c>
      <c r="AR161" s="51" t="s">
        <v>107</v>
      </c>
      <c r="AS161" s="51"/>
      <c r="AT161" s="51"/>
      <c r="AU161" s="51"/>
      <c r="AV161" s="51"/>
      <c r="AW161" s="57" t="s">
        <v>38</v>
      </c>
      <c r="AX161" s="57" t="s">
        <v>36</v>
      </c>
      <c r="AY161" s="57"/>
      <c r="AZ161" s="57"/>
      <c r="BA161" s="57"/>
      <c r="BB161" s="58">
        <v>0.14583333333333334</v>
      </c>
      <c r="BC161" s="58"/>
      <c r="BD161" s="59"/>
      <c r="BE161" s="59"/>
      <c r="BF161" s="58"/>
      <c r="BG161" s="59"/>
      <c r="BH161" s="61"/>
      <c r="BI161" s="61"/>
      <c r="BL161" s="61"/>
      <c r="BM161" s="59"/>
      <c r="BN161" s="58"/>
      <c r="BO161" s="58"/>
      <c r="BQ161" s="58"/>
      <c r="BR161" s="59"/>
      <c r="BS161" s="58"/>
      <c r="BT161" s="58"/>
      <c r="BV161" s="58"/>
      <c r="BW161" s="59"/>
      <c r="BX161" s="58"/>
      <c r="BY161" s="58"/>
      <c r="BZ161" s="58"/>
      <c r="CA161" s="59"/>
      <c r="CB161" s="58"/>
      <c r="CC161" s="58"/>
      <c r="CD161" s="58"/>
      <c r="CE161" s="58"/>
      <c r="CF161" s="59"/>
      <c r="CG161" s="62" t="s">
        <v>236</v>
      </c>
      <c r="CH161" s="62" t="s">
        <v>237</v>
      </c>
      <c r="CI161" s="62"/>
      <c r="CJ161" s="62"/>
      <c r="CK161" s="62"/>
      <c r="CL161" s="62"/>
      <c r="CM161" s="62"/>
      <c r="CN161" s="63"/>
      <c r="CO161" s="62"/>
      <c r="CP161" s="62"/>
      <c r="CQ161" s="64" t="s">
        <v>39</v>
      </c>
      <c r="CR161" s="65" t="s">
        <v>47</v>
      </c>
      <c r="CS161" s="64" t="s">
        <v>1344</v>
      </c>
      <c r="CT161" s="64" t="s">
        <v>238</v>
      </c>
      <c r="CU161" s="64" t="s">
        <v>109</v>
      </c>
      <c r="CV161" s="64" t="s">
        <v>86</v>
      </c>
      <c r="CW161" s="64"/>
      <c r="CX161" s="64" t="s">
        <v>73</v>
      </c>
      <c r="CY161" s="66">
        <f>[1]Duration!EE160</f>
        <v>18.5</v>
      </c>
    </row>
    <row r="162" spans="1:103" x14ac:dyDescent="0.3">
      <c r="A162" s="43">
        <v>160</v>
      </c>
      <c r="B162" s="44" t="s">
        <v>1651</v>
      </c>
      <c r="C162" s="44" t="s">
        <v>97</v>
      </c>
      <c r="D162" s="44">
        <v>2009</v>
      </c>
      <c r="E162" s="45" t="s">
        <v>31</v>
      </c>
      <c r="F162" s="45" t="s">
        <v>1537</v>
      </c>
      <c r="G162" s="45" t="s">
        <v>1804</v>
      </c>
      <c r="H162" s="45" t="s">
        <v>78</v>
      </c>
      <c r="I162" s="45" t="s">
        <v>38</v>
      </c>
      <c r="J162" s="68" t="s">
        <v>44</v>
      </c>
      <c r="K162" s="68" t="s">
        <v>53</v>
      </c>
      <c r="L162" s="68" t="s">
        <v>39</v>
      </c>
      <c r="M162" s="68" t="s">
        <v>42</v>
      </c>
      <c r="N162" s="68" t="s">
        <v>42</v>
      </c>
      <c r="O162" s="68" t="s">
        <v>42</v>
      </c>
      <c r="P162" s="47" t="s">
        <v>239</v>
      </c>
      <c r="Q162" s="47" t="s">
        <v>1537</v>
      </c>
      <c r="R162" s="49"/>
      <c r="S162" s="49"/>
      <c r="T162" s="50"/>
      <c r="U162" s="50"/>
      <c r="V162" s="50"/>
      <c r="W162" s="50"/>
      <c r="X162" s="50"/>
      <c r="Y162" s="51" t="s">
        <v>1354</v>
      </c>
      <c r="Z162" s="51">
        <v>1</v>
      </c>
      <c r="AA162" s="69"/>
      <c r="AB162" s="51"/>
      <c r="AC162" s="51"/>
      <c r="AD162" s="51"/>
      <c r="AE162" s="51"/>
      <c r="AF162" s="51"/>
      <c r="AG162" s="53" t="s">
        <v>79</v>
      </c>
      <c r="AH162" s="54">
        <v>30</v>
      </c>
      <c r="AI162" s="54"/>
      <c r="AJ162" s="53"/>
      <c r="AK162" s="53"/>
      <c r="AL162" s="53">
        <v>0.25</v>
      </c>
      <c r="AM162" s="53" t="s">
        <v>52</v>
      </c>
      <c r="AN162" s="55">
        <v>19.7</v>
      </c>
      <c r="AO162" s="56"/>
      <c r="AP162" s="85"/>
      <c r="AQ162" s="51" t="s">
        <v>106</v>
      </c>
      <c r="AR162" s="51" t="s">
        <v>107</v>
      </c>
      <c r="AS162" s="51"/>
      <c r="AT162" s="51"/>
      <c r="AU162" s="51"/>
      <c r="AV162" s="51"/>
      <c r="AW162" s="57" t="s">
        <v>38</v>
      </c>
      <c r="AX162" s="57" t="s">
        <v>36</v>
      </c>
      <c r="AY162" s="57"/>
      <c r="AZ162" s="57"/>
      <c r="BA162" s="57"/>
      <c r="BB162" s="58">
        <v>0.36249999999999999</v>
      </c>
      <c r="BC162" s="58"/>
      <c r="BD162" s="59"/>
      <c r="BE162" s="59"/>
      <c r="BF162" s="58"/>
      <c r="BG162" s="59"/>
      <c r="BH162" s="61"/>
      <c r="BI162" s="61"/>
      <c r="BL162" s="61"/>
      <c r="BM162" s="59"/>
      <c r="BN162" s="58"/>
      <c r="BO162" s="58"/>
      <c r="BQ162" s="58"/>
      <c r="BR162" s="59"/>
      <c r="BS162" s="58"/>
      <c r="BT162" s="58"/>
      <c r="BV162" s="58"/>
      <c r="BW162" s="59"/>
      <c r="BX162" s="58"/>
      <c r="BY162" s="58"/>
      <c r="BZ162" s="58"/>
      <c r="CA162" s="59"/>
      <c r="CB162" s="58"/>
      <c r="CC162" s="58"/>
      <c r="CD162" s="58"/>
      <c r="CE162" s="58"/>
      <c r="CF162" s="59"/>
      <c r="CG162" s="62" t="s">
        <v>236</v>
      </c>
      <c r="CH162" s="62" t="s">
        <v>237</v>
      </c>
      <c r="CI162" s="62"/>
      <c r="CJ162" s="62" t="s">
        <v>1375</v>
      </c>
      <c r="CK162" s="62"/>
      <c r="CL162" s="62"/>
      <c r="CM162" s="62"/>
      <c r="CN162" s="63"/>
      <c r="CO162" s="62"/>
      <c r="CP162" s="62"/>
      <c r="CQ162" s="64" t="s">
        <v>39</v>
      </c>
      <c r="CR162" s="65" t="s">
        <v>47</v>
      </c>
      <c r="CS162" s="64" t="s">
        <v>1344</v>
      </c>
      <c r="CT162" s="64" t="s">
        <v>238</v>
      </c>
      <c r="CU162" s="64" t="s">
        <v>109</v>
      </c>
      <c r="CV162" s="64" t="s">
        <v>86</v>
      </c>
      <c r="CW162" s="64"/>
      <c r="CX162" s="64" t="s">
        <v>88</v>
      </c>
      <c r="CY162" s="66">
        <f>[1]Duration!EE161</f>
        <v>18.5</v>
      </c>
    </row>
    <row r="163" spans="1:103" x14ac:dyDescent="0.3">
      <c r="A163" s="43">
        <v>161</v>
      </c>
      <c r="B163" s="44" t="s">
        <v>1651</v>
      </c>
      <c r="C163" s="44" t="s">
        <v>97</v>
      </c>
      <c r="D163" s="44">
        <v>2009</v>
      </c>
      <c r="E163" s="45" t="s">
        <v>31</v>
      </c>
      <c r="F163" s="45" t="s">
        <v>59</v>
      </c>
      <c r="G163" s="45" t="s">
        <v>1804</v>
      </c>
      <c r="H163" s="45" t="s">
        <v>78</v>
      </c>
      <c r="I163" s="45" t="s">
        <v>38</v>
      </c>
      <c r="J163" s="68" t="s">
        <v>44</v>
      </c>
      <c r="K163" s="68" t="s">
        <v>53</v>
      </c>
      <c r="L163" s="68" t="s">
        <v>39</v>
      </c>
      <c r="M163" s="68" t="s">
        <v>42</v>
      </c>
      <c r="N163" s="68" t="s">
        <v>42</v>
      </c>
      <c r="O163" s="68" t="s">
        <v>42</v>
      </c>
      <c r="P163" s="47" t="s">
        <v>240</v>
      </c>
      <c r="Q163" s="47" t="s">
        <v>1537</v>
      </c>
      <c r="R163" s="49"/>
      <c r="S163" s="49"/>
      <c r="T163" s="50"/>
      <c r="U163" s="50"/>
      <c r="V163" s="50"/>
      <c r="W163" s="50"/>
      <c r="X163" s="50"/>
      <c r="Y163" s="51" t="s">
        <v>1354</v>
      </c>
      <c r="Z163" s="51">
        <v>1</v>
      </c>
      <c r="AA163" s="69"/>
      <c r="AB163" s="51"/>
      <c r="AC163" s="51"/>
      <c r="AD163" s="51"/>
      <c r="AE163" s="51"/>
      <c r="AF163" s="51"/>
      <c r="AG163" s="53" t="s">
        <v>79</v>
      </c>
      <c r="AH163" s="54">
        <v>30</v>
      </c>
      <c r="AI163" s="54"/>
      <c r="AJ163" s="53"/>
      <c r="AK163" s="53"/>
      <c r="AL163" s="53">
        <v>0.25</v>
      </c>
      <c r="AM163" s="53" t="s">
        <v>52</v>
      </c>
      <c r="AN163" s="55">
        <v>22</v>
      </c>
      <c r="AO163" s="56"/>
      <c r="AP163" s="85"/>
      <c r="AQ163" s="51" t="s">
        <v>106</v>
      </c>
      <c r="AR163" s="51" t="s">
        <v>107</v>
      </c>
      <c r="AS163" s="51"/>
      <c r="AT163" s="51"/>
      <c r="AU163" s="51"/>
      <c r="AV163" s="51"/>
      <c r="AW163" s="57" t="s">
        <v>38</v>
      </c>
      <c r="AX163" s="57" t="s">
        <v>36</v>
      </c>
      <c r="AY163" s="57"/>
      <c r="AZ163" s="57"/>
      <c r="BA163" s="57"/>
      <c r="BB163" s="58">
        <v>0.32083333333333336</v>
      </c>
      <c r="BC163" s="58"/>
      <c r="BD163" s="59"/>
      <c r="BE163" s="59"/>
      <c r="BF163" s="58"/>
      <c r="BG163" s="59"/>
      <c r="BH163" s="61"/>
      <c r="BI163" s="61"/>
      <c r="BL163" s="61"/>
      <c r="BM163" s="59"/>
      <c r="BN163" s="58"/>
      <c r="BO163" s="58"/>
      <c r="BQ163" s="58"/>
      <c r="BR163" s="59"/>
      <c r="BS163" s="58"/>
      <c r="BT163" s="58"/>
      <c r="BV163" s="58"/>
      <c r="BW163" s="59"/>
      <c r="BX163" s="58"/>
      <c r="BY163" s="58"/>
      <c r="BZ163" s="58"/>
      <c r="CA163" s="59"/>
      <c r="CB163" s="58"/>
      <c r="CC163" s="58"/>
      <c r="CD163" s="58"/>
      <c r="CE163" s="58"/>
      <c r="CF163" s="59"/>
      <c r="CG163" s="62" t="s">
        <v>241</v>
      </c>
      <c r="CH163" s="62" t="s">
        <v>242</v>
      </c>
      <c r="CI163" s="62"/>
      <c r="CJ163" s="62" t="s">
        <v>1375</v>
      </c>
      <c r="CK163" s="62"/>
      <c r="CL163" s="62"/>
      <c r="CM163" s="62"/>
      <c r="CN163" s="63"/>
      <c r="CO163" s="62"/>
      <c r="CP163" s="62"/>
      <c r="CQ163" s="64" t="s">
        <v>39</v>
      </c>
      <c r="CR163" s="65" t="s">
        <v>47</v>
      </c>
      <c r="CS163" s="64" t="s">
        <v>1344</v>
      </c>
      <c r="CT163" s="64" t="s">
        <v>238</v>
      </c>
      <c r="CU163" s="64" t="s">
        <v>109</v>
      </c>
      <c r="CV163" s="64" t="s">
        <v>86</v>
      </c>
      <c r="CW163" s="64"/>
      <c r="CX163" s="64" t="s">
        <v>91</v>
      </c>
      <c r="CY163" s="66">
        <f>[1]Duration!EE162</f>
        <v>18.5</v>
      </c>
    </row>
    <row r="164" spans="1:103" x14ac:dyDescent="0.3">
      <c r="A164" s="43">
        <v>162</v>
      </c>
      <c r="B164" s="44" t="s">
        <v>1651</v>
      </c>
      <c r="C164" s="44" t="s">
        <v>97</v>
      </c>
      <c r="D164" s="44">
        <v>2009</v>
      </c>
      <c r="E164" s="45" t="s">
        <v>31</v>
      </c>
      <c r="F164" s="45" t="s">
        <v>59</v>
      </c>
      <c r="G164" s="45" t="s">
        <v>1804</v>
      </c>
      <c r="H164" s="45" t="s">
        <v>78</v>
      </c>
      <c r="I164" s="45" t="s">
        <v>38</v>
      </c>
      <c r="J164" s="68" t="s">
        <v>44</v>
      </c>
      <c r="K164" s="68" t="s">
        <v>53</v>
      </c>
      <c r="L164" s="68" t="s">
        <v>39</v>
      </c>
      <c r="M164" s="68" t="s">
        <v>42</v>
      </c>
      <c r="N164" s="68" t="s">
        <v>42</v>
      </c>
      <c r="O164" s="68" t="s">
        <v>42</v>
      </c>
      <c r="P164" s="47" t="s">
        <v>240</v>
      </c>
      <c r="Q164" s="47" t="s">
        <v>1537</v>
      </c>
      <c r="R164" s="49"/>
      <c r="S164" s="49"/>
      <c r="T164" s="50"/>
      <c r="U164" s="50"/>
      <c r="V164" s="50"/>
      <c r="W164" s="50"/>
      <c r="X164" s="50"/>
      <c r="Y164" s="51" t="s">
        <v>1354</v>
      </c>
      <c r="Z164" s="51">
        <v>1</v>
      </c>
      <c r="AA164" s="69"/>
      <c r="AB164" s="51"/>
      <c r="AC164" s="51"/>
      <c r="AD164" s="51"/>
      <c r="AE164" s="51"/>
      <c r="AF164" s="51"/>
      <c r="AG164" s="53" t="s">
        <v>79</v>
      </c>
      <c r="AH164" s="54">
        <v>30</v>
      </c>
      <c r="AI164" s="54"/>
      <c r="AJ164" s="53"/>
      <c r="AK164" s="53"/>
      <c r="AL164" s="53">
        <v>0.25</v>
      </c>
      <c r="AM164" s="53" t="s">
        <v>52</v>
      </c>
      <c r="AN164" s="55">
        <v>20.2</v>
      </c>
      <c r="AO164" s="56"/>
      <c r="AP164" s="85"/>
      <c r="AQ164" s="51" t="s">
        <v>106</v>
      </c>
      <c r="AR164" s="51" t="s">
        <v>107</v>
      </c>
      <c r="AS164" s="51"/>
      <c r="AT164" s="51"/>
      <c r="AU164" s="51"/>
      <c r="AV164" s="51"/>
      <c r="AW164" s="57" t="s">
        <v>38</v>
      </c>
      <c r="AX164" s="57" t="s">
        <v>36</v>
      </c>
      <c r="AY164" s="57"/>
      <c r="AZ164" s="57"/>
      <c r="BA164" s="57"/>
      <c r="BB164" s="58">
        <v>0.25416666666666665</v>
      </c>
      <c r="BC164" s="58"/>
      <c r="BD164" s="59"/>
      <c r="BE164" s="59"/>
      <c r="BF164" s="58"/>
      <c r="BG164" s="59"/>
      <c r="BH164" s="61"/>
      <c r="BI164" s="61"/>
      <c r="BL164" s="61"/>
      <c r="BM164" s="59"/>
      <c r="BN164" s="58"/>
      <c r="BO164" s="58"/>
      <c r="BQ164" s="58"/>
      <c r="BR164" s="59"/>
      <c r="BS164" s="58"/>
      <c r="BT164" s="58"/>
      <c r="BV164" s="58"/>
      <c r="BW164" s="59"/>
      <c r="BX164" s="58"/>
      <c r="BY164" s="58"/>
      <c r="BZ164" s="58"/>
      <c r="CA164" s="59"/>
      <c r="CB164" s="58"/>
      <c r="CC164" s="58"/>
      <c r="CD164" s="58"/>
      <c r="CE164" s="58"/>
      <c r="CF164" s="59"/>
      <c r="CG164" s="62" t="s">
        <v>243</v>
      </c>
      <c r="CH164" s="62" t="s">
        <v>244</v>
      </c>
      <c r="CI164" s="62"/>
      <c r="CJ164" s="62"/>
      <c r="CK164" s="62"/>
      <c r="CL164" s="62"/>
      <c r="CM164" s="62"/>
      <c r="CN164" s="63"/>
      <c r="CO164" s="62"/>
      <c r="CP164" s="62"/>
      <c r="CQ164" s="64" t="s">
        <v>39</v>
      </c>
      <c r="CR164" s="65" t="s">
        <v>47</v>
      </c>
      <c r="CS164" s="64" t="s">
        <v>1344</v>
      </c>
      <c r="CT164" s="64" t="s">
        <v>238</v>
      </c>
      <c r="CU164" s="64" t="s">
        <v>245</v>
      </c>
      <c r="CV164" s="64" t="s">
        <v>86</v>
      </c>
      <c r="CW164" s="64"/>
      <c r="CX164" s="64" t="s">
        <v>92</v>
      </c>
      <c r="CY164" s="66">
        <f>[1]Duration!EE163</f>
        <v>18.5</v>
      </c>
    </row>
    <row r="165" spans="1:103" x14ac:dyDescent="0.3">
      <c r="A165" s="43">
        <v>163</v>
      </c>
      <c r="B165" s="44" t="s">
        <v>1651</v>
      </c>
      <c r="C165" s="44" t="s">
        <v>97</v>
      </c>
      <c r="D165" s="44">
        <v>2009</v>
      </c>
      <c r="E165" s="45" t="s">
        <v>31</v>
      </c>
      <c r="F165" s="45" t="s">
        <v>1537</v>
      </c>
      <c r="G165" s="45" t="s">
        <v>1804</v>
      </c>
      <c r="H165" s="45" t="s">
        <v>78</v>
      </c>
      <c r="I165" s="45" t="s">
        <v>38</v>
      </c>
      <c r="J165" s="68" t="s">
        <v>44</v>
      </c>
      <c r="K165" s="68" t="s">
        <v>75</v>
      </c>
      <c r="L165" s="68" t="s">
        <v>39</v>
      </c>
      <c r="M165" s="68" t="s">
        <v>42</v>
      </c>
      <c r="N165" s="68" t="s">
        <v>42</v>
      </c>
      <c r="O165" s="68" t="s">
        <v>42</v>
      </c>
      <c r="P165" s="47" t="s">
        <v>235</v>
      </c>
      <c r="Q165" s="47" t="s">
        <v>1537</v>
      </c>
      <c r="R165" s="49"/>
      <c r="S165" s="49"/>
      <c r="T165" s="50"/>
      <c r="U165" s="50"/>
      <c r="V165" s="50"/>
      <c r="W165" s="50"/>
      <c r="X165" s="50"/>
      <c r="Y165" s="51" t="s">
        <v>1354</v>
      </c>
      <c r="Z165" s="51">
        <v>1</v>
      </c>
      <c r="AA165" s="69"/>
      <c r="AB165" s="51"/>
      <c r="AC165" s="51"/>
      <c r="AD165" s="51"/>
      <c r="AE165" s="51"/>
      <c r="AF165" s="51"/>
      <c r="AG165" s="53" t="s">
        <v>79</v>
      </c>
      <c r="AH165" s="54">
        <v>30</v>
      </c>
      <c r="AI165" s="54"/>
      <c r="AJ165" s="53"/>
      <c r="AK165" s="53"/>
      <c r="AL165" s="53">
        <v>0.25</v>
      </c>
      <c r="AM165" s="53" t="s">
        <v>80</v>
      </c>
      <c r="AN165" s="55">
        <v>3.4</v>
      </c>
      <c r="AO165" s="56"/>
      <c r="AP165" s="85"/>
      <c r="AQ165" s="51" t="s">
        <v>106</v>
      </c>
      <c r="AR165" s="51" t="s">
        <v>107</v>
      </c>
      <c r="AS165" s="51"/>
      <c r="AT165" s="51"/>
      <c r="AU165" s="51"/>
      <c r="AV165" s="51"/>
      <c r="AW165" s="57" t="s">
        <v>38</v>
      </c>
      <c r="AX165" s="57" t="s">
        <v>36</v>
      </c>
      <c r="AY165" s="57"/>
      <c r="AZ165" s="57"/>
      <c r="BA165" s="57"/>
      <c r="BB165" s="58">
        <v>9.5833333333333326E-2</v>
      </c>
      <c r="BC165" s="58"/>
      <c r="BD165" s="59"/>
      <c r="BE165" s="59"/>
      <c r="BF165" s="58"/>
      <c r="BG165" s="59"/>
      <c r="BH165" s="61"/>
      <c r="BI165" s="61"/>
      <c r="BL165" s="61"/>
      <c r="BM165" s="59"/>
      <c r="BN165" s="58"/>
      <c r="BO165" s="58"/>
      <c r="BQ165" s="58"/>
      <c r="BR165" s="59"/>
      <c r="BS165" s="58"/>
      <c r="BT165" s="58"/>
      <c r="BV165" s="58"/>
      <c r="BW165" s="59"/>
      <c r="BX165" s="58"/>
      <c r="BY165" s="58"/>
      <c r="BZ165" s="58"/>
      <c r="CA165" s="59"/>
      <c r="CB165" s="58"/>
      <c r="CC165" s="58"/>
      <c r="CD165" s="58"/>
      <c r="CE165" s="58"/>
      <c r="CF165" s="59"/>
      <c r="CG165" s="62" t="s">
        <v>236</v>
      </c>
      <c r="CH165" s="62" t="s">
        <v>246</v>
      </c>
      <c r="CI165" s="62"/>
      <c r="CJ165" s="62"/>
      <c r="CK165" s="62"/>
      <c r="CL165" s="62"/>
      <c r="CM165" s="62"/>
      <c r="CN165" s="63"/>
      <c r="CO165" s="62"/>
      <c r="CP165" s="62"/>
      <c r="CQ165" s="64" t="s">
        <v>39</v>
      </c>
      <c r="CR165" s="65" t="s">
        <v>47</v>
      </c>
      <c r="CS165" s="64" t="s">
        <v>1344</v>
      </c>
      <c r="CT165" s="64" t="s">
        <v>238</v>
      </c>
      <c r="CU165" s="64" t="s">
        <v>109</v>
      </c>
      <c r="CV165" s="64" t="s">
        <v>86</v>
      </c>
      <c r="CW165" s="64"/>
      <c r="CX165" s="64" t="s">
        <v>73</v>
      </c>
      <c r="CY165" s="66">
        <f>[1]Duration!EE164</f>
        <v>18.5</v>
      </c>
    </row>
    <row r="166" spans="1:103" x14ac:dyDescent="0.3">
      <c r="A166" s="43">
        <v>164</v>
      </c>
      <c r="B166" s="44" t="s">
        <v>1651</v>
      </c>
      <c r="C166" s="44" t="s">
        <v>97</v>
      </c>
      <c r="D166" s="44">
        <v>2009</v>
      </c>
      <c r="E166" s="45" t="s">
        <v>31</v>
      </c>
      <c r="F166" s="45" t="s">
        <v>1537</v>
      </c>
      <c r="G166" s="45" t="s">
        <v>1804</v>
      </c>
      <c r="H166" s="45" t="s">
        <v>78</v>
      </c>
      <c r="I166" s="45" t="s">
        <v>38</v>
      </c>
      <c r="J166" s="68" t="s">
        <v>44</v>
      </c>
      <c r="K166" s="68" t="s">
        <v>75</v>
      </c>
      <c r="L166" s="68" t="s">
        <v>39</v>
      </c>
      <c r="M166" s="68" t="s">
        <v>42</v>
      </c>
      <c r="N166" s="68" t="s">
        <v>42</v>
      </c>
      <c r="O166" s="68" t="s">
        <v>42</v>
      </c>
      <c r="P166" s="47" t="s">
        <v>239</v>
      </c>
      <c r="Q166" s="47" t="s">
        <v>1537</v>
      </c>
      <c r="R166" s="49"/>
      <c r="S166" s="49"/>
      <c r="T166" s="50"/>
      <c r="U166" s="50"/>
      <c r="V166" s="50"/>
      <c r="W166" s="50"/>
      <c r="X166" s="50"/>
      <c r="Y166" s="51" t="s">
        <v>1354</v>
      </c>
      <c r="Z166" s="51">
        <v>1</v>
      </c>
      <c r="AA166" s="69"/>
      <c r="AB166" s="51"/>
      <c r="AC166" s="51"/>
      <c r="AD166" s="51"/>
      <c r="AE166" s="51"/>
      <c r="AF166" s="51"/>
      <c r="AG166" s="53" t="s">
        <v>79</v>
      </c>
      <c r="AH166" s="54">
        <v>30</v>
      </c>
      <c r="AI166" s="54"/>
      <c r="AJ166" s="53"/>
      <c r="AK166" s="53"/>
      <c r="AL166" s="53">
        <v>0.25</v>
      </c>
      <c r="AM166" s="53" t="s">
        <v>80</v>
      </c>
      <c r="AN166" s="55">
        <v>3.2</v>
      </c>
      <c r="AO166" s="56"/>
      <c r="AP166" s="85"/>
      <c r="AQ166" s="51" t="s">
        <v>106</v>
      </c>
      <c r="AR166" s="51" t="s">
        <v>107</v>
      </c>
      <c r="AS166" s="51"/>
      <c r="AT166" s="51"/>
      <c r="AU166" s="51"/>
      <c r="AV166" s="51"/>
      <c r="AW166" s="57" t="s">
        <v>38</v>
      </c>
      <c r="AX166" s="57" t="s">
        <v>36</v>
      </c>
      <c r="AY166" s="57"/>
      <c r="AZ166" s="57"/>
      <c r="BA166" s="57"/>
      <c r="BB166" s="58">
        <v>0.18333333333333335</v>
      </c>
      <c r="BC166" s="58"/>
      <c r="BD166" s="59"/>
      <c r="BE166" s="59"/>
      <c r="BF166" s="58"/>
      <c r="BG166" s="59"/>
      <c r="BH166" s="61"/>
      <c r="BI166" s="61"/>
      <c r="BL166" s="61"/>
      <c r="BM166" s="59"/>
      <c r="BN166" s="58"/>
      <c r="BO166" s="58"/>
      <c r="BQ166" s="58"/>
      <c r="BR166" s="59"/>
      <c r="BS166" s="58"/>
      <c r="BT166" s="58"/>
      <c r="BV166" s="58"/>
      <c r="BW166" s="59"/>
      <c r="BX166" s="58"/>
      <c r="BY166" s="58"/>
      <c r="BZ166" s="58"/>
      <c r="CA166" s="59"/>
      <c r="CB166" s="58"/>
      <c r="CC166" s="58"/>
      <c r="CD166" s="58"/>
      <c r="CE166" s="58"/>
      <c r="CF166" s="59"/>
      <c r="CG166" s="62" t="s">
        <v>236</v>
      </c>
      <c r="CH166" s="62" t="s">
        <v>246</v>
      </c>
      <c r="CI166" s="62"/>
      <c r="CJ166" s="62" t="s">
        <v>1375</v>
      </c>
      <c r="CK166" s="62"/>
      <c r="CL166" s="62"/>
      <c r="CM166" s="62"/>
      <c r="CN166" s="63"/>
      <c r="CO166" s="62"/>
      <c r="CP166" s="62"/>
      <c r="CQ166" s="64" t="s">
        <v>39</v>
      </c>
      <c r="CR166" s="65" t="s">
        <v>47</v>
      </c>
      <c r="CS166" s="64" t="s">
        <v>1344</v>
      </c>
      <c r="CT166" s="64" t="s">
        <v>238</v>
      </c>
      <c r="CU166" s="64" t="s">
        <v>109</v>
      </c>
      <c r="CV166" s="64" t="s">
        <v>86</v>
      </c>
      <c r="CW166" s="64"/>
      <c r="CX166" s="64" t="s">
        <v>88</v>
      </c>
      <c r="CY166" s="66">
        <f>[1]Duration!EE165</f>
        <v>18.5</v>
      </c>
    </row>
    <row r="167" spans="1:103" x14ac:dyDescent="0.3">
      <c r="A167" s="43">
        <v>165</v>
      </c>
      <c r="B167" s="44" t="s">
        <v>1651</v>
      </c>
      <c r="C167" s="44" t="s">
        <v>97</v>
      </c>
      <c r="D167" s="44">
        <v>2009</v>
      </c>
      <c r="E167" s="45" t="s">
        <v>31</v>
      </c>
      <c r="F167" s="45" t="s">
        <v>59</v>
      </c>
      <c r="G167" s="45" t="s">
        <v>1804</v>
      </c>
      <c r="H167" s="45" t="s">
        <v>78</v>
      </c>
      <c r="I167" s="45" t="s">
        <v>38</v>
      </c>
      <c r="J167" s="68" t="s">
        <v>44</v>
      </c>
      <c r="K167" s="68" t="s">
        <v>75</v>
      </c>
      <c r="L167" s="68" t="s">
        <v>39</v>
      </c>
      <c r="M167" s="68" t="s">
        <v>42</v>
      </c>
      <c r="N167" s="68" t="s">
        <v>42</v>
      </c>
      <c r="O167" s="68" t="s">
        <v>42</v>
      </c>
      <c r="P167" s="47" t="s">
        <v>240</v>
      </c>
      <c r="Q167" s="47" t="s">
        <v>1537</v>
      </c>
      <c r="R167" s="49"/>
      <c r="S167" s="49"/>
      <c r="T167" s="50"/>
      <c r="U167" s="50"/>
      <c r="V167" s="50"/>
      <c r="W167" s="50"/>
      <c r="X167" s="50"/>
      <c r="Y167" s="51" t="s">
        <v>1354</v>
      </c>
      <c r="Z167" s="51">
        <v>1</v>
      </c>
      <c r="AA167" s="69"/>
      <c r="AB167" s="51"/>
      <c r="AC167" s="51"/>
      <c r="AD167" s="51"/>
      <c r="AE167" s="51"/>
      <c r="AF167" s="51"/>
      <c r="AG167" s="53" t="s">
        <v>79</v>
      </c>
      <c r="AH167" s="54">
        <v>30</v>
      </c>
      <c r="AI167" s="54"/>
      <c r="AJ167" s="53"/>
      <c r="AK167" s="53"/>
      <c r="AL167" s="53">
        <v>0.25</v>
      </c>
      <c r="AM167" s="53" t="s">
        <v>80</v>
      </c>
      <c r="AN167" s="55">
        <v>15.2</v>
      </c>
      <c r="AO167" s="56"/>
      <c r="AP167" s="85"/>
      <c r="AQ167" s="51" t="s">
        <v>106</v>
      </c>
      <c r="AR167" s="51" t="s">
        <v>107</v>
      </c>
      <c r="AS167" s="51"/>
      <c r="AT167" s="51"/>
      <c r="AU167" s="51"/>
      <c r="AV167" s="51"/>
      <c r="AW167" s="57" t="s">
        <v>38</v>
      </c>
      <c r="AX167" s="57" t="s">
        <v>36</v>
      </c>
      <c r="AY167" s="57"/>
      <c r="AZ167" s="57"/>
      <c r="BA167" s="57"/>
      <c r="BB167" s="58">
        <v>0.27916666666666667</v>
      </c>
      <c r="BC167" s="58"/>
      <c r="BD167" s="59"/>
      <c r="BE167" s="59"/>
      <c r="BF167" s="58"/>
      <c r="BG167" s="59"/>
      <c r="BH167" s="61"/>
      <c r="BI167" s="61"/>
      <c r="BL167" s="61"/>
      <c r="BM167" s="59"/>
      <c r="BN167" s="58"/>
      <c r="BO167" s="58"/>
      <c r="BQ167" s="58"/>
      <c r="BR167" s="59"/>
      <c r="BS167" s="58"/>
      <c r="BT167" s="58"/>
      <c r="BV167" s="58"/>
      <c r="BW167" s="59"/>
      <c r="BX167" s="58"/>
      <c r="BY167" s="58"/>
      <c r="BZ167" s="58"/>
      <c r="CA167" s="59"/>
      <c r="CB167" s="58"/>
      <c r="CC167" s="58"/>
      <c r="CD167" s="58"/>
      <c r="CE167" s="58"/>
      <c r="CF167" s="59"/>
      <c r="CG167" s="62" t="s">
        <v>241</v>
      </c>
      <c r="CH167" s="62" t="s">
        <v>247</v>
      </c>
      <c r="CI167" s="62"/>
      <c r="CJ167" s="62"/>
      <c r="CK167" s="62"/>
      <c r="CL167" s="62"/>
      <c r="CM167" s="62"/>
      <c r="CN167" s="63"/>
      <c r="CO167" s="62"/>
      <c r="CP167" s="62"/>
      <c r="CQ167" s="64" t="s">
        <v>39</v>
      </c>
      <c r="CR167" s="65" t="s">
        <v>47</v>
      </c>
      <c r="CS167" s="64" t="s">
        <v>1344</v>
      </c>
      <c r="CT167" s="64" t="s">
        <v>238</v>
      </c>
      <c r="CU167" s="64" t="s">
        <v>109</v>
      </c>
      <c r="CV167" s="64" t="s">
        <v>86</v>
      </c>
      <c r="CW167" s="64"/>
      <c r="CX167" s="64" t="s">
        <v>91</v>
      </c>
      <c r="CY167" s="66">
        <f>[1]Duration!EE166</f>
        <v>18.5</v>
      </c>
    </row>
    <row r="168" spans="1:103" x14ac:dyDescent="0.3">
      <c r="A168" s="43">
        <v>166</v>
      </c>
      <c r="B168" s="44" t="s">
        <v>1651</v>
      </c>
      <c r="C168" s="44" t="s">
        <v>97</v>
      </c>
      <c r="D168" s="44">
        <v>2009</v>
      </c>
      <c r="E168" s="45" t="s">
        <v>31</v>
      </c>
      <c r="F168" s="45" t="s">
        <v>1537</v>
      </c>
      <c r="G168" s="45" t="s">
        <v>1804</v>
      </c>
      <c r="H168" s="45" t="s">
        <v>78</v>
      </c>
      <c r="I168" s="45" t="s">
        <v>38</v>
      </c>
      <c r="J168" s="68" t="s">
        <v>44</v>
      </c>
      <c r="K168" s="68" t="s">
        <v>91</v>
      </c>
      <c r="L168" s="68" t="s">
        <v>39</v>
      </c>
      <c r="M168" s="68" t="s">
        <v>42</v>
      </c>
      <c r="N168" s="68" t="s">
        <v>42</v>
      </c>
      <c r="O168" s="68" t="s">
        <v>42</v>
      </c>
      <c r="P168" s="47" t="s">
        <v>235</v>
      </c>
      <c r="Q168" s="47" t="s">
        <v>1537</v>
      </c>
      <c r="R168" s="49"/>
      <c r="S168" s="49"/>
      <c r="T168" s="50"/>
      <c r="U168" s="50"/>
      <c r="V168" s="50"/>
      <c r="W168" s="50"/>
      <c r="X168" s="50"/>
      <c r="Y168" s="51" t="s">
        <v>1354</v>
      </c>
      <c r="Z168" s="51">
        <v>1</v>
      </c>
      <c r="AA168" s="69"/>
      <c r="AB168" s="51"/>
      <c r="AC168" s="51"/>
      <c r="AD168" s="51"/>
      <c r="AE168" s="51" t="s">
        <v>248</v>
      </c>
      <c r="AF168" s="51"/>
      <c r="AG168" s="53" t="s">
        <v>79</v>
      </c>
      <c r="AH168" s="54">
        <v>30</v>
      </c>
      <c r="AI168" s="54"/>
      <c r="AJ168" s="53"/>
      <c r="AK168" s="53"/>
      <c r="AL168" s="53">
        <v>0.25</v>
      </c>
      <c r="AM168" s="53" t="s">
        <v>96</v>
      </c>
      <c r="AN168" s="55"/>
      <c r="AO168" s="56"/>
      <c r="AP168" s="85"/>
      <c r="AQ168" s="51" t="s">
        <v>106</v>
      </c>
      <c r="AR168" s="51"/>
      <c r="AS168" s="51"/>
      <c r="AT168" s="51"/>
      <c r="AU168" s="51"/>
      <c r="AV168" s="51"/>
      <c r="AW168" s="57" t="s">
        <v>38</v>
      </c>
      <c r="AX168" s="57" t="s">
        <v>36</v>
      </c>
      <c r="AY168" s="57"/>
      <c r="AZ168" s="57"/>
      <c r="BA168" s="57"/>
      <c r="BB168" s="58">
        <v>0</v>
      </c>
      <c r="BC168" s="58"/>
      <c r="BD168" s="59"/>
      <c r="BE168" s="59"/>
      <c r="BF168" s="58"/>
      <c r="BG168" s="59"/>
      <c r="BH168" s="61"/>
      <c r="BI168" s="61"/>
      <c r="BL168" s="61"/>
      <c r="BM168" s="59"/>
      <c r="BN168" s="58"/>
      <c r="BO168" s="58"/>
      <c r="BQ168" s="58"/>
      <c r="BR168" s="59"/>
      <c r="BS168" s="58"/>
      <c r="BT168" s="58"/>
      <c r="BV168" s="58"/>
      <c r="BW168" s="59"/>
      <c r="BX168" s="58"/>
      <c r="BY168" s="58"/>
      <c r="BZ168" s="58"/>
      <c r="CA168" s="59"/>
      <c r="CB168" s="58"/>
      <c r="CC168" s="58"/>
      <c r="CD168" s="58"/>
      <c r="CE168" s="58"/>
      <c r="CF168" s="59"/>
      <c r="CG168" s="62" t="s">
        <v>236</v>
      </c>
      <c r="CH168" s="62" t="s">
        <v>249</v>
      </c>
      <c r="CI168" s="62"/>
      <c r="CJ168" s="62" t="s">
        <v>1375</v>
      </c>
      <c r="CK168" s="62"/>
      <c r="CL168" s="62"/>
      <c r="CM168" s="62"/>
      <c r="CN168" s="63"/>
      <c r="CO168" s="62"/>
      <c r="CP168" s="62"/>
      <c r="CQ168" s="64" t="s">
        <v>39</v>
      </c>
      <c r="CR168" s="65" t="s">
        <v>47</v>
      </c>
      <c r="CS168" s="64" t="s">
        <v>1344</v>
      </c>
      <c r="CT168" s="64" t="s">
        <v>238</v>
      </c>
      <c r="CU168" s="64" t="s">
        <v>109</v>
      </c>
      <c r="CV168" s="64" t="s">
        <v>86</v>
      </c>
      <c r="CW168" s="64"/>
      <c r="CX168" s="64" t="s">
        <v>73</v>
      </c>
      <c r="CY168" s="66">
        <f>[1]Duration!EE167</f>
        <v>18.5</v>
      </c>
    </row>
    <row r="169" spans="1:103" x14ac:dyDescent="0.3">
      <c r="A169" s="43">
        <v>167</v>
      </c>
      <c r="B169" s="44" t="s">
        <v>1651</v>
      </c>
      <c r="C169" s="44" t="s">
        <v>97</v>
      </c>
      <c r="D169" s="44">
        <v>2009</v>
      </c>
      <c r="E169" s="45" t="s">
        <v>31</v>
      </c>
      <c r="F169" s="45" t="s">
        <v>59</v>
      </c>
      <c r="G169" s="45" t="s">
        <v>1804</v>
      </c>
      <c r="H169" s="45" t="s">
        <v>78</v>
      </c>
      <c r="I169" s="45" t="s">
        <v>38</v>
      </c>
      <c r="J169" s="68" t="s">
        <v>44</v>
      </c>
      <c r="K169" s="68" t="s">
        <v>91</v>
      </c>
      <c r="L169" s="68" t="s">
        <v>39</v>
      </c>
      <c r="M169" s="68" t="s">
        <v>42</v>
      </c>
      <c r="N169" s="68" t="s">
        <v>42</v>
      </c>
      <c r="O169" s="68" t="s">
        <v>42</v>
      </c>
      <c r="P169" s="47" t="s">
        <v>240</v>
      </c>
      <c r="Q169" s="47" t="s">
        <v>1537</v>
      </c>
      <c r="R169" s="49"/>
      <c r="S169" s="49"/>
      <c r="T169" s="50"/>
      <c r="U169" s="50"/>
      <c r="V169" s="50"/>
      <c r="W169" s="50"/>
      <c r="X169" s="50"/>
      <c r="Y169" s="51" t="s">
        <v>1354</v>
      </c>
      <c r="Z169" s="51">
        <v>1</v>
      </c>
      <c r="AA169" s="69"/>
      <c r="AB169" s="51"/>
      <c r="AC169" s="51"/>
      <c r="AD169" s="51"/>
      <c r="AE169" s="51" t="s">
        <v>248</v>
      </c>
      <c r="AF169" s="51"/>
      <c r="AG169" s="53" t="s">
        <v>79</v>
      </c>
      <c r="AH169" s="54">
        <v>30</v>
      </c>
      <c r="AI169" s="54"/>
      <c r="AJ169" s="53"/>
      <c r="AK169" s="53"/>
      <c r="AL169" s="53">
        <v>0.25</v>
      </c>
      <c r="AM169" s="53" t="s">
        <v>96</v>
      </c>
      <c r="AN169" s="55"/>
      <c r="AO169" s="56"/>
      <c r="AP169" s="85"/>
      <c r="AQ169" s="51" t="s">
        <v>106</v>
      </c>
      <c r="AR169" s="51"/>
      <c r="AS169" s="51"/>
      <c r="AT169" s="51"/>
      <c r="AU169" s="51"/>
      <c r="AV169" s="51"/>
      <c r="AW169" s="57" t="s">
        <v>38</v>
      </c>
      <c r="AX169" s="57" t="s">
        <v>36</v>
      </c>
      <c r="AY169" s="57"/>
      <c r="AZ169" s="57"/>
      <c r="BA169" s="57"/>
      <c r="BB169" s="58">
        <v>0</v>
      </c>
      <c r="BC169" s="58"/>
      <c r="BD169" s="59"/>
      <c r="BE169" s="59"/>
      <c r="BF169" s="58"/>
      <c r="BG169" s="59"/>
      <c r="BH169" s="61"/>
      <c r="BI169" s="61"/>
      <c r="BL169" s="61"/>
      <c r="BM169" s="59"/>
      <c r="BN169" s="58"/>
      <c r="BO169" s="58"/>
      <c r="BQ169" s="58"/>
      <c r="BR169" s="59"/>
      <c r="BS169" s="58"/>
      <c r="BT169" s="58"/>
      <c r="BV169" s="58"/>
      <c r="BW169" s="59"/>
      <c r="BX169" s="58"/>
      <c r="BY169" s="58"/>
      <c r="BZ169" s="58"/>
      <c r="CA169" s="59"/>
      <c r="CB169" s="58"/>
      <c r="CC169" s="58"/>
      <c r="CD169" s="58"/>
      <c r="CE169" s="58"/>
      <c r="CF169" s="59"/>
      <c r="CG169" s="62" t="s">
        <v>241</v>
      </c>
      <c r="CH169" s="62" t="s">
        <v>250</v>
      </c>
      <c r="CI169" s="62"/>
      <c r="CJ169" s="62"/>
      <c r="CK169" s="62"/>
      <c r="CL169" s="62"/>
      <c r="CM169" s="62"/>
      <c r="CN169" s="63"/>
      <c r="CO169" s="62"/>
      <c r="CP169" s="62"/>
      <c r="CQ169" s="64" t="s">
        <v>39</v>
      </c>
      <c r="CR169" s="65" t="s">
        <v>47</v>
      </c>
      <c r="CS169" s="64" t="s">
        <v>1344</v>
      </c>
      <c r="CT169" s="64" t="s">
        <v>238</v>
      </c>
      <c r="CU169" s="64" t="s">
        <v>109</v>
      </c>
      <c r="CV169" s="64" t="s">
        <v>86</v>
      </c>
      <c r="CW169" s="64"/>
      <c r="CX169" s="64" t="s">
        <v>91</v>
      </c>
      <c r="CY169" s="66">
        <f>[1]Duration!EE168</f>
        <v>18.5</v>
      </c>
    </row>
    <row r="170" spans="1:103" hidden="1" x14ac:dyDescent="0.3">
      <c r="A170" s="43">
        <v>168</v>
      </c>
      <c r="B170" s="44" t="s">
        <v>1652</v>
      </c>
      <c r="C170" s="44" t="s">
        <v>97</v>
      </c>
      <c r="D170" s="44">
        <v>2013</v>
      </c>
      <c r="E170" s="45" t="s">
        <v>66</v>
      </c>
      <c r="F170" s="45" t="s">
        <v>1537</v>
      </c>
      <c r="G170" s="45" t="s">
        <v>1804</v>
      </c>
      <c r="H170" s="45" t="s">
        <v>116</v>
      </c>
      <c r="I170" s="45" t="s">
        <v>38</v>
      </c>
      <c r="J170" s="68" t="s">
        <v>44</v>
      </c>
      <c r="K170" s="68" t="s">
        <v>75</v>
      </c>
      <c r="L170" s="68" t="s">
        <v>39</v>
      </c>
      <c r="M170" s="68" t="s">
        <v>42</v>
      </c>
      <c r="N170" s="68" t="s">
        <v>42</v>
      </c>
      <c r="O170" s="68" t="s">
        <v>42</v>
      </c>
      <c r="P170" s="47" t="s">
        <v>1264</v>
      </c>
      <c r="Q170" s="47"/>
      <c r="R170" s="49"/>
      <c r="S170" s="49"/>
      <c r="T170" s="50"/>
      <c r="U170" s="50"/>
      <c r="V170" s="50"/>
      <c r="W170" s="50"/>
      <c r="X170" s="50"/>
      <c r="Y170" s="51" t="s">
        <v>251</v>
      </c>
      <c r="Z170" s="51">
        <v>1</v>
      </c>
      <c r="AA170" s="69">
        <v>1194.5906065275187</v>
      </c>
      <c r="AB170" s="51">
        <v>3.7</v>
      </c>
      <c r="AC170" s="69">
        <v>2510</v>
      </c>
      <c r="AD170" s="51">
        <v>0</v>
      </c>
      <c r="AE170" s="51"/>
      <c r="AF170" s="52">
        <v>8.1</v>
      </c>
      <c r="AG170" s="53">
        <v>365</v>
      </c>
      <c r="AH170" s="54">
        <v>10</v>
      </c>
      <c r="AI170" s="54">
        <v>16.5</v>
      </c>
      <c r="AJ170" s="53" t="s">
        <v>172</v>
      </c>
      <c r="AK170" s="53">
        <v>66</v>
      </c>
      <c r="AL170" s="53">
        <v>0.25</v>
      </c>
      <c r="AM170" s="53" t="s">
        <v>74</v>
      </c>
      <c r="AN170" s="55">
        <v>3.4</v>
      </c>
      <c r="AO170" s="56">
        <v>3.5</v>
      </c>
      <c r="AP170" s="56"/>
      <c r="AQ170" s="51" t="s">
        <v>106</v>
      </c>
      <c r="AR170" s="51"/>
      <c r="AS170" s="51"/>
      <c r="AT170" s="51" t="s">
        <v>107</v>
      </c>
      <c r="AU170" s="51"/>
      <c r="AV170" s="51"/>
      <c r="AW170" s="57" t="s">
        <v>38</v>
      </c>
      <c r="AX170" s="57" t="s">
        <v>36</v>
      </c>
      <c r="AY170" s="57"/>
      <c r="AZ170" s="57"/>
      <c r="BA170" s="57"/>
      <c r="BB170" s="58"/>
      <c r="BC170" s="58"/>
      <c r="BD170" s="59"/>
      <c r="BE170" s="59"/>
      <c r="BF170" s="58"/>
      <c r="BG170" s="59"/>
      <c r="BH170" s="61"/>
      <c r="BI170" s="61"/>
      <c r="BL170" s="61"/>
      <c r="BM170" s="59"/>
      <c r="BN170" s="58">
        <v>0.72499999999999998</v>
      </c>
      <c r="BO170" s="58">
        <v>0.34583333333333338</v>
      </c>
      <c r="BQ170" s="58"/>
      <c r="BR170" s="59"/>
      <c r="BS170" s="58"/>
      <c r="BT170" s="58"/>
      <c r="BV170" s="58"/>
      <c r="BW170" s="59"/>
      <c r="BX170" s="58"/>
      <c r="BY170" s="58"/>
      <c r="BZ170" s="58"/>
      <c r="CA170" s="59"/>
      <c r="CB170" s="58"/>
      <c r="CC170" s="58"/>
      <c r="CD170" s="58"/>
      <c r="CE170" s="58"/>
      <c r="CF170" s="59"/>
      <c r="CG170" s="62"/>
      <c r="CH170" s="62"/>
      <c r="CI170" s="62"/>
      <c r="CJ170" s="62"/>
      <c r="CK170" s="62"/>
      <c r="CL170" s="62"/>
      <c r="CM170" s="62"/>
      <c r="CN170" s="63"/>
      <c r="CO170" s="62" t="s">
        <v>252</v>
      </c>
      <c r="CP170" s="62"/>
      <c r="CQ170" s="64" t="s">
        <v>39</v>
      </c>
      <c r="CR170" s="65" t="s">
        <v>47</v>
      </c>
      <c r="CS170" s="64" t="s">
        <v>1344</v>
      </c>
      <c r="CT170" s="64" t="s">
        <v>253</v>
      </c>
      <c r="CU170" s="64" t="s">
        <v>109</v>
      </c>
      <c r="CV170" s="64" t="s">
        <v>86</v>
      </c>
      <c r="CW170" s="64"/>
      <c r="CX170" s="64" t="s">
        <v>73</v>
      </c>
      <c r="CY170" s="66">
        <f>[1]Duration!EE169</f>
        <v>0.6875</v>
      </c>
    </row>
    <row r="171" spans="1:103" hidden="1" x14ac:dyDescent="0.3">
      <c r="A171" s="43">
        <v>169</v>
      </c>
      <c r="B171" s="44" t="s">
        <v>1652</v>
      </c>
      <c r="C171" s="44" t="s">
        <v>97</v>
      </c>
      <c r="D171" s="44">
        <v>2013</v>
      </c>
      <c r="E171" s="45" t="s">
        <v>66</v>
      </c>
      <c r="F171" s="45" t="s">
        <v>1537</v>
      </c>
      <c r="G171" s="45" t="s">
        <v>1804</v>
      </c>
      <c r="H171" s="45" t="s">
        <v>116</v>
      </c>
      <c r="I171" s="45" t="s">
        <v>38</v>
      </c>
      <c r="J171" s="68" t="s">
        <v>44</v>
      </c>
      <c r="K171" s="68" t="s">
        <v>53</v>
      </c>
      <c r="L171" s="68" t="s">
        <v>39</v>
      </c>
      <c r="M171" s="68" t="s">
        <v>42</v>
      </c>
      <c r="N171" s="68" t="s">
        <v>42</v>
      </c>
      <c r="O171" s="68" t="s">
        <v>42</v>
      </c>
      <c r="P171" s="47" t="s">
        <v>1264</v>
      </c>
      <c r="Q171" s="47"/>
      <c r="R171" s="49"/>
      <c r="S171" s="49"/>
      <c r="T171" s="50"/>
      <c r="U171" s="50"/>
      <c r="V171" s="50"/>
      <c r="W171" s="50"/>
      <c r="X171" s="50"/>
      <c r="Y171" s="51" t="s">
        <v>251</v>
      </c>
      <c r="Z171" s="51">
        <v>1</v>
      </c>
      <c r="AA171" s="69">
        <v>1194.5906065275187</v>
      </c>
      <c r="AB171" s="51">
        <v>3.7</v>
      </c>
      <c r="AC171" s="69">
        <v>3350</v>
      </c>
      <c r="AD171" s="51">
        <v>0</v>
      </c>
      <c r="AE171" s="51"/>
      <c r="AF171" s="52">
        <v>21.5</v>
      </c>
      <c r="AG171" s="53">
        <v>425</v>
      </c>
      <c r="AH171" s="54">
        <v>10</v>
      </c>
      <c r="AI171" s="54">
        <v>48.75</v>
      </c>
      <c r="AJ171" s="53" t="s">
        <v>172</v>
      </c>
      <c r="AK171" s="53">
        <v>195</v>
      </c>
      <c r="AL171" s="53">
        <v>0.25</v>
      </c>
      <c r="AM171" s="53" t="s">
        <v>52</v>
      </c>
      <c r="AN171" s="55">
        <v>15.7</v>
      </c>
      <c r="AO171" s="56">
        <v>4</v>
      </c>
      <c r="AP171" s="56"/>
      <c r="AQ171" s="51" t="s">
        <v>106</v>
      </c>
      <c r="AR171" s="51"/>
      <c r="AS171" s="51"/>
      <c r="AT171" s="51" t="s">
        <v>107</v>
      </c>
      <c r="AU171" s="51"/>
      <c r="AV171" s="51"/>
      <c r="AW171" s="57" t="s">
        <v>38</v>
      </c>
      <c r="AX171" s="57" t="s">
        <v>36</v>
      </c>
      <c r="AY171" s="57"/>
      <c r="AZ171" s="57"/>
      <c r="BA171" s="57"/>
      <c r="BB171" s="58"/>
      <c r="BC171" s="58"/>
      <c r="BD171" s="59"/>
      <c r="BE171" s="59"/>
      <c r="BF171" s="58"/>
      <c r="BG171" s="59"/>
      <c r="BH171" s="61"/>
      <c r="BI171" s="61"/>
      <c r="BL171" s="61"/>
      <c r="BM171" s="59"/>
      <c r="BN171" s="58">
        <v>1.7083333333333335</v>
      </c>
      <c r="BO171" s="58">
        <v>0.61249999999999993</v>
      </c>
      <c r="BQ171" s="58"/>
      <c r="BR171" s="59"/>
      <c r="BS171" s="58"/>
      <c r="BT171" s="58"/>
      <c r="BV171" s="58"/>
      <c r="BW171" s="59"/>
      <c r="BX171" s="58"/>
      <c r="BY171" s="58"/>
      <c r="BZ171" s="58"/>
      <c r="CA171" s="59"/>
      <c r="CB171" s="58"/>
      <c r="CC171" s="58"/>
      <c r="CD171" s="58"/>
      <c r="CE171" s="58"/>
      <c r="CF171" s="59"/>
      <c r="CG171" s="62"/>
      <c r="CH171" s="62"/>
      <c r="CI171" s="62"/>
      <c r="CJ171" s="62"/>
      <c r="CK171" s="62"/>
      <c r="CL171" s="62"/>
      <c r="CM171" s="62"/>
      <c r="CN171" s="63"/>
      <c r="CO171" s="62" t="s">
        <v>254</v>
      </c>
      <c r="CP171" s="62"/>
      <c r="CQ171" s="64" t="s">
        <v>39</v>
      </c>
      <c r="CR171" s="65" t="s">
        <v>47</v>
      </c>
      <c r="CS171" s="64" t="s">
        <v>1344</v>
      </c>
      <c r="CT171" s="64" t="s">
        <v>253</v>
      </c>
      <c r="CU171" s="64" t="s">
        <v>109</v>
      </c>
      <c r="CV171" s="64" t="s">
        <v>86</v>
      </c>
      <c r="CW171" s="64"/>
      <c r="CX171" s="64" t="s">
        <v>73</v>
      </c>
      <c r="CY171" s="66">
        <f>[1]Duration!EE170</f>
        <v>2.03125</v>
      </c>
    </row>
    <row r="172" spans="1:103" hidden="1" x14ac:dyDescent="0.3">
      <c r="A172" s="43">
        <v>170</v>
      </c>
      <c r="B172" s="44" t="s">
        <v>1652</v>
      </c>
      <c r="C172" s="44" t="s">
        <v>97</v>
      </c>
      <c r="D172" s="44">
        <v>2013</v>
      </c>
      <c r="E172" s="45" t="s">
        <v>66</v>
      </c>
      <c r="F172" s="45" t="s">
        <v>1537</v>
      </c>
      <c r="G172" s="45" t="s">
        <v>1804</v>
      </c>
      <c r="H172" s="45" t="s">
        <v>116</v>
      </c>
      <c r="I172" s="45" t="s">
        <v>38</v>
      </c>
      <c r="J172" s="68" t="s">
        <v>44</v>
      </c>
      <c r="K172" s="68" t="s">
        <v>75</v>
      </c>
      <c r="L172" s="68" t="s">
        <v>39</v>
      </c>
      <c r="M172" s="68" t="s">
        <v>42</v>
      </c>
      <c r="N172" s="68" t="s">
        <v>42</v>
      </c>
      <c r="O172" s="68" t="s">
        <v>42</v>
      </c>
      <c r="P172" s="47" t="s">
        <v>1264</v>
      </c>
      <c r="Q172" s="47"/>
      <c r="R172" s="49"/>
      <c r="S172" s="49"/>
      <c r="T172" s="50"/>
      <c r="U172" s="50"/>
      <c r="V172" s="50"/>
      <c r="W172" s="50"/>
      <c r="X172" s="50"/>
      <c r="Y172" s="51" t="s">
        <v>251</v>
      </c>
      <c r="Z172" s="51">
        <v>1</v>
      </c>
      <c r="AA172" s="69">
        <v>1194.5906065275187</v>
      </c>
      <c r="AB172" s="51">
        <v>3.7</v>
      </c>
      <c r="AC172" s="69">
        <v>1370</v>
      </c>
      <c r="AD172" s="51">
        <v>0</v>
      </c>
      <c r="AE172" s="51"/>
      <c r="AF172" s="52">
        <v>3.2</v>
      </c>
      <c r="AG172" s="53">
        <v>60</v>
      </c>
      <c r="AH172" s="54">
        <v>10</v>
      </c>
      <c r="AI172" s="54">
        <v>10</v>
      </c>
      <c r="AJ172" s="53" t="s">
        <v>172</v>
      </c>
      <c r="AK172" s="53">
        <v>40</v>
      </c>
      <c r="AL172" s="53">
        <v>0.25</v>
      </c>
      <c r="AM172" s="53" t="s">
        <v>80</v>
      </c>
      <c r="AN172" s="55">
        <v>2</v>
      </c>
      <c r="AO172" s="56">
        <v>4.5</v>
      </c>
      <c r="AP172" s="56"/>
      <c r="AQ172" s="51" t="s">
        <v>106</v>
      </c>
      <c r="AR172" s="51"/>
      <c r="AS172" s="51"/>
      <c r="AT172" s="51" t="s">
        <v>107</v>
      </c>
      <c r="AU172" s="51"/>
      <c r="AV172" s="51"/>
      <c r="AW172" s="57" t="s">
        <v>38</v>
      </c>
      <c r="AX172" s="57" t="s">
        <v>36</v>
      </c>
      <c r="AY172" s="57"/>
      <c r="AZ172" s="57"/>
      <c r="BA172" s="57"/>
      <c r="BB172" s="58"/>
      <c r="BC172" s="58"/>
      <c r="BD172" s="59"/>
      <c r="BE172" s="59"/>
      <c r="BF172" s="58"/>
      <c r="BG172" s="59"/>
      <c r="BH172" s="61"/>
      <c r="BI172" s="61"/>
      <c r="BL172" s="61"/>
      <c r="BM172" s="59"/>
      <c r="BN172" s="58">
        <v>0.25416666666666671</v>
      </c>
      <c r="BO172" s="58">
        <v>0.22083333333333333</v>
      </c>
      <c r="BQ172" s="58"/>
      <c r="BR172" s="59"/>
      <c r="BS172" s="58"/>
      <c r="BT172" s="58"/>
      <c r="BV172" s="58"/>
      <c r="BW172" s="59"/>
      <c r="BX172" s="58"/>
      <c r="BY172" s="58"/>
      <c r="BZ172" s="58"/>
      <c r="CA172" s="59"/>
      <c r="CB172" s="58"/>
      <c r="CC172" s="58"/>
      <c r="CD172" s="58"/>
      <c r="CE172" s="58"/>
      <c r="CF172" s="59"/>
      <c r="CG172" s="62"/>
      <c r="CH172" s="62"/>
      <c r="CI172" s="62"/>
      <c r="CJ172" s="62"/>
      <c r="CK172" s="62"/>
      <c r="CL172" s="62"/>
      <c r="CM172" s="62"/>
      <c r="CN172" s="63"/>
      <c r="CO172" s="62" t="s">
        <v>255</v>
      </c>
      <c r="CP172" s="62"/>
      <c r="CQ172" s="64" t="s">
        <v>39</v>
      </c>
      <c r="CR172" s="65" t="s">
        <v>47</v>
      </c>
      <c r="CS172" s="64" t="s">
        <v>1344</v>
      </c>
      <c r="CT172" s="64" t="s">
        <v>253</v>
      </c>
      <c r="CU172" s="64" t="s">
        <v>109</v>
      </c>
      <c r="CV172" s="64" t="s">
        <v>86</v>
      </c>
      <c r="CW172" s="64"/>
      <c r="CX172" s="64" t="s">
        <v>73</v>
      </c>
      <c r="CY172" s="66">
        <f>[1]Duration!EE171</f>
        <v>0.41666666666666669</v>
      </c>
    </row>
    <row r="173" spans="1:103" hidden="1" x14ac:dyDescent="0.3">
      <c r="A173" s="43">
        <v>171</v>
      </c>
      <c r="B173" s="44" t="s">
        <v>1652</v>
      </c>
      <c r="C173" s="44" t="s">
        <v>97</v>
      </c>
      <c r="D173" s="44">
        <v>2013</v>
      </c>
      <c r="E173" s="45" t="s">
        <v>66</v>
      </c>
      <c r="F173" s="45" t="s">
        <v>1537</v>
      </c>
      <c r="G173" s="45" t="s">
        <v>1804</v>
      </c>
      <c r="H173" s="45" t="s">
        <v>116</v>
      </c>
      <c r="I173" s="45" t="s">
        <v>38</v>
      </c>
      <c r="J173" s="68" t="s">
        <v>44</v>
      </c>
      <c r="K173" s="68" t="s">
        <v>91</v>
      </c>
      <c r="L173" s="68" t="s">
        <v>39</v>
      </c>
      <c r="M173" s="68" t="s">
        <v>42</v>
      </c>
      <c r="N173" s="68" t="s">
        <v>42</v>
      </c>
      <c r="O173" s="68" t="s">
        <v>42</v>
      </c>
      <c r="P173" s="47" t="s">
        <v>1264</v>
      </c>
      <c r="Q173" s="47"/>
      <c r="R173" s="49"/>
      <c r="S173" s="49"/>
      <c r="T173" s="50"/>
      <c r="U173" s="50"/>
      <c r="V173" s="50"/>
      <c r="W173" s="50"/>
      <c r="X173" s="50"/>
      <c r="Y173" s="51" t="s">
        <v>251</v>
      </c>
      <c r="Z173" s="51">
        <v>1</v>
      </c>
      <c r="AA173" s="69">
        <v>1194.5906065275187</v>
      </c>
      <c r="AB173" s="51">
        <v>3.7</v>
      </c>
      <c r="AC173" s="69">
        <v>2750</v>
      </c>
      <c r="AD173" s="51">
        <v>0</v>
      </c>
      <c r="AE173" s="51"/>
      <c r="AF173" s="52">
        <v>0.2</v>
      </c>
      <c r="AG173" s="53">
        <v>180</v>
      </c>
      <c r="AH173" s="54">
        <v>10</v>
      </c>
      <c r="AI173" s="54">
        <v>31.75</v>
      </c>
      <c r="AJ173" s="53" t="s">
        <v>172</v>
      </c>
      <c r="AK173" s="53">
        <v>127</v>
      </c>
      <c r="AL173" s="53">
        <v>0.25</v>
      </c>
      <c r="AM173" s="53" t="s">
        <v>96</v>
      </c>
      <c r="AN173" s="55">
        <v>-6.2</v>
      </c>
      <c r="AO173" s="56">
        <v>5</v>
      </c>
      <c r="AP173" s="56"/>
      <c r="AQ173" s="51" t="s">
        <v>106</v>
      </c>
      <c r="AR173" s="51"/>
      <c r="AS173" s="51"/>
      <c r="AT173" s="51" t="s">
        <v>107</v>
      </c>
      <c r="AU173" s="51"/>
      <c r="AV173" s="51"/>
      <c r="AW173" s="57" t="s">
        <v>38</v>
      </c>
      <c r="AX173" s="57" t="s">
        <v>36</v>
      </c>
      <c r="AY173" s="57" t="s">
        <v>257</v>
      </c>
      <c r="AZ173" s="57"/>
      <c r="BA173" s="57"/>
      <c r="BB173" s="58"/>
      <c r="BC173" s="58"/>
      <c r="BD173" s="59"/>
      <c r="BE173" s="59"/>
      <c r="BF173" s="58"/>
      <c r="BG173" s="59"/>
      <c r="BH173" s="61"/>
      <c r="BI173" s="61"/>
      <c r="BL173" s="61"/>
      <c r="BM173" s="59"/>
      <c r="BN173" s="58">
        <v>0.19999999999999998</v>
      </c>
      <c r="BO173" s="58">
        <v>8.7500000000000008E-2</v>
      </c>
      <c r="BQ173" s="58"/>
      <c r="BR173" s="59"/>
      <c r="BS173" s="58"/>
      <c r="BT173" s="58"/>
      <c r="BV173" s="58"/>
      <c r="BW173" s="59"/>
      <c r="BX173" s="58"/>
      <c r="BY173" s="58"/>
      <c r="BZ173" s="58"/>
      <c r="CA173" s="59"/>
      <c r="CB173" s="58"/>
      <c r="CC173" s="58"/>
      <c r="CD173" s="58"/>
      <c r="CE173" s="58"/>
      <c r="CF173" s="59"/>
      <c r="CG173" s="62"/>
      <c r="CH173" s="62"/>
      <c r="CI173" s="62"/>
      <c r="CJ173" s="62"/>
      <c r="CK173" s="62"/>
      <c r="CL173" s="62"/>
      <c r="CM173" s="62"/>
      <c r="CN173" s="63"/>
      <c r="CO173" s="62" t="s">
        <v>256</v>
      </c>
      <c r="CP173" s="62"/>
      <c r="CQ173" s="64" t="s">
        <v>39</v>
      </c>
      <c r="CR173" s="65" t="s">
        <v>47</v>
      </c>
      <c r="CS173" s="64" t="s">
        <v>1344</v>
      </c>
      <c r="CT173" s="64" t="s">
        <v>253</v>
      </c>
      <c r="CU173" s="64" t="s">
        <v>109</v>
      </c>
      <c r="CV173" s="64" t="s">
        <v>86</v>
      </c>
      <c r="CW173" s="64"/>
      <c r="CX173" s="64" t="s">
        <v>73</v>
      </c>
      <c r="CY173" s="66">
        <f>[1]Duration!EE172</f>
        <v>1.3229166666666667</v>
      </c>
    </row>
    <row r="174" spans="1:103" hidden="1" x14ac:dyDescent="0.3">
      <c r="A174" s="43">
        <v>172</v>
      </c>
      <c r="B174" s="44" t="s">
        <v>1652</v>
      </c>
      <c r="C174" s="44" t="s">
        <v>97</v>
      </c>
      <c r="D174" s="44">
        <v>2013</v>
      </c>
      <c r="E174" s="45" t="s">
        <v>66</v>
      </c>
      <c r="F174" s="45" t="s">
        <v>1537</v>
      </c>
      <c r="G174" s="45" t="s">
        <v>1804</v>
      </c>
      <c r="H174" s="45" t="s">
        <v>116</v>
      </c>
      <c r="I174" s="45" t="s">
        <v>38</v>
      </c>
      <c r="J174" s="68" t="s">
        <v>122</v>
      </c>
      <c r="K174" s="68" t="s">
        <v>100</v>
      </c>
      <c r="L174" s="68" t="s">
        <v>39</v>
      </c>
      <c r="M174" s="68" t="s">
        <v>42</v>
      </c>
      <c r="N174" s="68" t="s">
        <v>42</v>
      </c>
      <c r="O174" s="68" t="s">
        <v>42</v>
      </c>
      <c r="P174" s="47" t="s">
        <v>1264</v>
      </c>
      <c r="Q174" s="47"/>
      <c r="R174" s="49"/>
      <c r="S174" s="49"/>
      <c r="T174" s="50"/>
      <c r="U174" s="50"/>
      <c r="V174" s="50"/>
      <c r="W174" s="50"/>
      <c r="X174" s="50"/>
      <c r="Y174" s="51" t="s">
        <v>251</v>
      </c>
      <c r="Z174" s="51">
        <v>1</v>
      </c>
      <c r="AA174" s="69">
        <v>1194.5906065275187</v>
      </c>
      <c r="AB174" s="51"/>
      <c r="AC174" s="51"/>
      <c r="AD174" s="51">
        <v>0</v>
      </c>
      <c r="AE174" s="51"/>
      <c r="AF174" s="51"/>
      <c r="AG174" s="53">
        <v>605</v>
      </c>
      <c r="AH174" s="54">
        <v>10</v>
      </c>
      <c r="AI174" s="54">
        <v>107</v>
      </c>
      <c r="AJ174" s="53" t="s">
        <v>172</v>
      </c>
      <c r="AK174" s="53">
        <v>428</v>
      </c>
      <c r="AL174" s="53">
        <v>0.25</v>
      </c>
      <c r="AM174" s="53" t="s">
        <v>145</v>
      </c>
      <c r="AN174" s="55">
        <v>4.75</v>
      </c>
      <c r="AO174" s="56">
        <v>3.5</v>
      </c>
      <c r="AP174" s="56"/>
      <c r="AQ174" s="51" t="s">
        <v>106</v>
      </c>
      <c r="AR174" s="51"/>
      <c r="AS174" s="51"/>
      <c r="AT174" s="51" t="s">
        <v>107</v>
      </c>
      <c r="AU174" s="51"/>
      <c r="AV174" s="51"/>
      <c r="AW174" s="57" t="s">
        <v>38</v>
      </c>
      <c r="AX174" s="57" t="s">
        <v>36</v>
      </c>
      <c r="AY174" s="57" t="s">
        <v>257</v>
      </c>
      <c r="AZ174" s="57"/>
      <c r="BA174" s="57"/>
      <c r="BB174" s="58"/>
      <c r="BC174" s="58"/>
      <c r="BD174" s="59"/>
      <c r="BE174" s="59"/>
      <c r="BF174" s="58"/>
      <c r="BG174" s="59"/>
      <c r="BH174" s="61"/>
      <c r="BI174" s="61"/>
      <c r="BL174" s="61"/>
      <c r="BM174" s="59"/>
      <c r="BN174" s="58">
        <v>0.72083333333333333</v>
      </c>
      <c r="BO174" s="58">
        <v>0.31666666666666665</v>
      </c>
      <c r="BQ174" s="58"/>
      <c r="BR174" s="59"/>
      <c r="BS174" s="58"/>
      <c r="BT174" s="58"/>
      <c r="BV174" s="58"/>
      <c r="BW174" s="59"/>
      <c r="BX174" s="58"/>
      <c r="BY174" s="58"/>
      <c r="BZ174" s="58"/>
      <c r="CA174" s="59"/>
      <c r="CB174" s="58"/>
      <c r="CC174" s="58"/>
      <c r="CD174" s="58"/>
      <c r="CE174" s="58"/>
      <c r="CF174" s="59"/>
      <c r="CG174" s="62" t="s">
        <v>1624</v>
      </c>
      <c r="CH174" s="62" t="s">
        <v>121</v>
      </c>
      <c r="CI174" s="62"/>
      <c r="CJ174" s="62" t="s">
        <v>1392</v>
      </c>
      <c r="CK174" s="62"/>
      <c r="CL174" s="62"/>
      <c r="CM174" s="71" t="s">
        <v>1309</v>
      </c>
      <c r="CN174" s="63" t="s">
        <v>105</v>
      </c>
      <c r="CO174" s="62" t="s">
        <v>252</v>
      </c>
      <c r="CP174" s="62"/>
      <c r="CQ174" s="64" t="s">
        <v>39</v>
      </c>
      <c r="CR174" s="65" t="s">
        <v>47</v>
      </c>
      <c r="CS174" s="64" t="s">
        <v>1344</v>
      </c>
      <c r="CT174" s="64" t="s">
        <v>253</v>
      </c>
      <c r="CU174" s="64" t="s">
        <v>109</v>
      </c>
      <c r="CV174" s="64" t="s">
        <v>86</v>
      </c>
      <c r="CW174" s="64"/>
      <c r="CX174" s="64" t="s">
        <v>73</v>
      </c>
      <c r="CY174" s="66">
        <f>[1]Duration!EE173</f>
        <v>4.458333333333333</v>
      </c>
    </row>
    <row r="175" spans="1:103" hidden="1" x14ac:dyDescent="0.3">
      <c r="A175" s="43">
        <v>173</v>
      </c>
      <c r="B175" s="44" t="s">
        <v>1653</v>
      </c>
      <c r="C175" s="44" t="s">
        <v>30</v>
      </c>
      <c r="D175" s="44">
        <v>2015</v>
      </c>
      <c r="E175" s="45" t="s">
        <v>31</v>
      </c>
      <c r="F175" s="45" t="s">
        <v>59</v>
      </c>
      <c r="G175" s="45" t="s">
        <v>1804</v>
      </c>
      <c r="H175" s="45" t="s">
        <v>78</v>
      </c>
      <c r="I175" s="45" t="s">
        <v>38</v>
      </c>
      <c r="J175" s="68" t="s">
        <v>44</v>
      </c>
      <c r="K175" s="68" t="s">
        <v>262</v>
      </c>
      <c r="L175" s="68" t="s">
        <v>39</v>
      </c>
      <c r="M175" s="68" t="s">
        <v>42</v>
      </c>
      <c r="N175" s="68" t="s">
        <v>42</v>
      </c>
      <c r="O175" s="68" t="s">
        <v>42</v>
      </c>
      <c r="P175" s="47" t="s">
        <v>258</v>
      </c>
      <c r="Q175" s="47" t="s">
        <v>259</v>
      </c>
      <c r="R175" s="49">
        <v>43</v>
      </c>
      <c r="S175" s="49"/>
      <c r="T175" s="50">
        <v>2.2000000000000002</v>
      </c>
      <c r="U175" s="50"/>
      <c r="V175" s="50"/>
      <c r="W175" s="50"/>
      <c r="X175" s="50"/>
      <c r="Y175" s="51" t="s">
        <v>78</v>
      </c>
      <c r="Z175" s="51">
        <v>1</v>
      </c>
      <c r="AA175" s="69">
        <v>13100</v>
      </c>
      <c r="AB175" s="51">
        <v>1.5</v>
      </c>
      <c r="AC175" s="69">
        <v>19650</v>
      </c>
      <c r="AD175" s="51"/>
      <c r="AE175" s="51" t="s">
        <v>260</v>
      </c>
      <c r="AF175" s="51"/>
      <c r="AG175" s="53">
        <v>180</v>
      </c>
      <c r="AH175" s="54">
        <v>26</v>
      </c>
      <c r="AI175" s="54">
        <v>624</v>
      </c>
      <c r="AJ175" s="53" t="s">
        <v>172</v>
      </c>
      <c r="AK175" s="53" t="s">
        <v>172</v>
      </c>
      <c r="AL175" s="53">
        <v>0.5</v>
      </c>
      <c r="AM175" s="53" t="s">
        <v>261</v>
      </c>
      <c r="AN175" s="55">
        <v>7.3</v>
      </c>
      <c r="AO175" s="56">
        <v>3.1</v>
      </c>
      <c r="AP175" s="56"/>
      <c r="AQ175" s="51" t="s">
        <v>106</v>
      </c>
      <c r="AR175" s="51" t="s">
        <v>107</v>
      </c>
      <c r="AS175" s="51"/>
      <c r="AT175" s="51"/>
      <c r="AU175" s="51"/>
      <c r="AV175" s="51"/>
      <c r="AW175" s="57" t="s">
        <v>38</v>
      </c>
      <c r="AX175" s="57" t="s">
        <v>36</v>
      </c>
      <c r="AY175" s="57" t="s">
        <v>42</v>
      </c>
      <c r="AZ175" s="57"/>
      <c r="BA175" s="57"/>
      <c r="BB175" s="58">
        <v>0.18792</v>
      </c>
      <c r="BC175" s="58"/>
      <c r="BD175" s="59"/>
      <c r="BE175" s="59"/>
      <c r="BF175" s="58">
        <v>0.35583333333333328</v>
      </c>
      <c r="BG175" s="59"/>
      <c r="BH175" s="61"/>
      <c r="BI175" s="61"/>
      <c r="BL175" s="61"/>
      <c r="BM175" s="59"/>
      <c r="BN175" s="58"/>
      <c r="BO175" s="58"/>
      <c r="BQ175" s="58"/>
      <c r="BR175" s="59"/>
      <c r="BS175" s="58"/>
      <c r="BT175" s="58"/>
      <c r="BV175" s="58"/>
      <c r="BW175" s="59"/>
      <c r="BX175" s="58"/>
      <c r="BY175" s="58"/>
      <c r="BZ175" s="58"/>
      <c r="CA175" s="59"/>
      <c r="CB175" s="58">
        <v>6.8760000000000002E-2</v>
      </c>
      <c r="CC175" s="58"/>
      <c r="CD175" s="58"/>
      <c r="CE175" s="58">
        <v>0.31416666666666665</v>
      </c>
      <c r="CF175" s="59"/>
      <c r="CG175" s="62" t="s">
        <v>263</v>
      </c>
      <c r="CH175" s="62" t="s">
        <v>264</v>
      </c>
      <c r="CI175" s="62"/>
      <c r="CJ175" s="62" t="s">
        <v>1392</v>
      </c>
      <c r="CK175" s="62"/>
      <c r="CL175" s="62"/>
      <c r="CM175" s="62"/>
      <c r="CN175" s="63"/>
      <c r="CO175" s="62"/>
      <c r="CP175" s="62"/>
      <c r="CQ175" s="64" t="s">
        <v>39</v>
      </c>
      <c r="CR175" s="65" t="s">
        <v>47</v>
      </c>
      <c r="CS175" s="64" t="s">
        <v>1344</v>
      </c>
      <c r="CT175" s="64" t="s">
        <v>265</v>
      </c>
      <c r="CU175" s="64" t="s">
        <v>266</v>
      </c>
      <c r="CV175" s="64" t="s">
        <v>86</v>
      </c>
      <c r="CW175" s="64"/>
      <c r="CX175" s="64" t="s">
        <v>73</v>
      </c>
      <c r="CY175" s="66">
        <f>[1]Duration!EE174</f>
        <v>26</v>
      </c>
    </row>
    <row r="176" spans="1:103" hidden="1" x14ac:dyDescent="0.3">
      <c r="A176" s="43">
        <v>174</v>
      </c>
      <c r="B176" s="44" t="s">
        <v>1653</v>
      </c>
      <c r="C176" s="44" t="s">
        <v>30</v>
      </c>
      <c r="D176" s="44">
        <v>2015</v>
      </c>
      <c r="E176" s="45" t="s">
        <v>31</v>
      </c>
      <c r="F176" s="45" t="s">
        <v>59</v>
      </c>
      <c r="G176" s="45" t="s">
        <v>1804</v>
      </c>
      <c r="H176" s="45" t="s">
        <v>78</v>
      </c>
      <c r="I176" s="45" t="s">
        <v>38</v>
      </c>
      <c r="J176" s="68" t="s">
        <v>44</v>
      </c>
      <c r="K176" s="68" t="s">
        <v>71</v>
      </c>
      <c r="L176" s="68" t="s">
        <v>39</v>
      </c>
      <c r="M176" s="68" t="s">
        <v>42</v>
      </c>
      <c r="N176" s="68" t="s">
        <v>42</v>
      </c>
      <c r="O176" s="68" t="s">
        <v>42</v>
      </c>
      <c r="P176" s="47" t="s">
        <v>258</v>
      </c>
      <c r="Q176" s="47" t="s">
        <v>259</v>
      </c>
      <c r="R176" s="49">
        <v>43</v>
      </c>
      <c r="S176" s="49"/>
      <c r="T176" s="50">
        <v>2.2000000000000002</v>
      </c>
      <c r="U176" s="50"/>
      <c r="V176" s="50"/>
      <c r="W176" s="50"/>
      <c r="X176" s="50"/>
      <c r="Y176" s="51" t="s">
        <v>78</v>
      </c>
      <c r="Z176" s="51">
        <v>1</v>
      </c>
      <c r="AA176" s="69">
        <v>13100</v>
      </c>
      <c r="AB176" s="52">
        <v>4</v>
      </c>
      <c r="AC176" s="69">
        <v>52400</v>
      </c>
      <c r="AD176" s="51"/>
      <c r="AE176" s="51" t="s">
        <v>260</v>
      </c>
      <c r="AF176" s="51"/>
      <c r="AG176" s="53">
        <v>330</v>
      </c>
      <c r="AH176" s="54">
        <v>21</v>
      </c>
      <c r="AI176" s="54">
        <v>504</v>
      </c>
      <c r="AJ176" s="53" t="s">
        <v>172</v>
      </c>
      <c r="AK176" s="53" t="s">
        <v>172</v>
      </c>
      <c r="AL176" s="53">
        <v>0.5</v>
      </c>
      <c r="AM176" s="53" t="s">
        <v>70</v>
      </c>
      <c r="AN176" s="55">
        <v>20.8</v>
      </c>
      <c r="AO176" s="56">
        <v>2.5</v>
      </c>
      <c r="AP176" s="56"/>
      <c r="AQ176" s="51" t="s">
        <v>106</v>
      </c>
      <c r="AR176" s="51" t="s">
        <v>107</v>
      </c>
      <c r="AS176" s="51"/>
      <c r="AT176" s="51"/>
      <c r="AU176" s="51"/>
      <c r="AV176" s="51"/>
      <c r="AW176" s="57" t="s">
        <v>38</v>
      </c>
      <c r="AX176" s="57" t="s">
        <v>36</v>
      </c>
      <c r="AY176" s="57" t="s">
        <v>39</v>
      </c>
      <c r="AZ176" s="57"/>
      <c r="BA176" s="57"/>
      <c r="BB176" s="58">
        <v>9.5759999999999998E-2</v>
      </c>
      <c r="BC176" s="58"/>
      <c r="BD176" s="59"/>
      <c r="BE176" s="59"/>
      <c r="BF176" s="58">
        <v>0.20874999999999999</v>
      </c>
      <c r="BG176" s="59"/>
      <c r="BH176" s="61"/>
      <c r="BI176" s="61"/>
      <c r="BL176" s="61"/>
      <c r="BM176" s="59"/>
      <c r="BN176" s="58"/>
      <c r="BO176" s="58"/>
      <c r="BQ176" s="58"/>
      <c r="BR176" s="59"/>
      <c r="BS176" s="58"/>
      <c r="BT176" s="58"/>
      <c r="BV176" s="58"/>
      <c r="BW176" s="59"/>
      <c r="BX176" s="58"/>
      <c r="BY176" s="58"/>
      <c r="BZ176" s="58"/>
      <c r="CA176" s="59"/>
      <c r="CB176" s="58">
        <v>6.3719999999999999E-2</v>
      </c>
      <c r="CC176" s="58"/>
      <c r="CD176" s="58"/>
      <c r="CE176" s="58">
        <v>0.29166666666666669</v>
      </c>
      <c r="CF176" s="59"/>
      <c r="CG176" s="62" t="s">
        <v>267</v>
      </c>
      <c r="CH176" s="62">
        <v>5</v>
      </c>
      <c r="CI176" s="62"/>
      <c r="CJ176" s="62" t="s">
        <v>1392</v>
      </c>
      <c r="CK176" s="62"/>
      <c r="CL176" s="62"/>
      <c r="CM176" s="62"/>
      <c r="CN176" s="63"/>
      <c r="CO176" s="62"/>
      <c r="CP176" s="62"/>
      <c r="CQ176" s="64" t="s">
        <v>39</v>
      </c>
      <c r="CR176" s="65" t="s">
        <v>47</v>
      </c>
      <c r="CS176" s="64" t="s">
        <v>1344</v>
      </c>
      <c r="CT176" s="64" t="s">
        <v>265</v>
      </c>
      <c r="CU176" s="64" t="s">
        <v>266</v>
      </c>
      <c r="CV176" s="64" t="s">
        <v>86</v>
      </c>
      <c r="CW176" s="64"/>
      <c r="CX176" s="64" t="s">
        <v>73</v>
      </c>
      <c r="CY176" s="66">
        <f>[1]Duration!EE175</f>
        <v>21</v>
      </c>
    </row>
    <row r="177" spans="1:103" hidden="1" x14ac:dyDescent="0.3">
      <c r="A177" s="43">
        <v>175</v>
      </c>
      <c r="B177" s="44" t="s">
        <v>1653</v>
      </c>
      <c r="C177" s="44" t="s">
        <v>30</v>
      </c>
      <c r="D177" s="44">
        <v>2015</v>
      </c>
      <c r="E177" s="45" t="s">
        <v>31</v>
      </c>
      <c r="F177" s="45" t="s">
        <v>59</v>
      </c>
      <c r="G177" s="45" t="s">
        <v>1804</v>
      </c>
      <c r="H177" s="45" t="s">
        <v>78</v>
      </c>
      <c r="I177" s="45" t="s">
        <v>38</v>
      </c>
      <c r="J177" s="68" t="s">
        <v>44</v>
      </c>
      <c r="K177" s="68" t="s">
        <v>71</v>
      </c>
      <c r="L177" s="68" t="s">
        <v>39</v>
      </c>
      <c r="M177" s="68" t="s">
        <v>42</v>
      </c>
      <c r="N177" s="68" t="s">
        <v>42</v>
      </c>
      <c r="O177" s="68" t="s">
        <v>42</v>
      </c>
      <c r="P177" s="47" t="s">
        <v>258</v>
      </c>
      <c r="Q177" s="47" t="s">
        <v>259</v>
      </c>
      <c r="R177" s="49">
        <v>43</v>
      </c>
      <c r="S177" s="49"/>
      <c r="T177" s="50">
        <v>2.2000000000000002</v>
      </c>
      <c r="U177" s="50"/>
      <c r="V177" s="50"/>
      <c r="W177" s="50"/>
      <c r="X177" s="50"/>
      <c r="Y177" s="51" t="s">
        <v>78</v>
      </c>
      <c r="Z177" s="51">
        <v>1</v>
      </c>
      <c r="AA177" s="69">
        <v>13100</v>
      </c>
      <c r="AB177" s="51">
        <v>4.5</v>
      </c>
      <c r="AC177" s="69">
        <v>58950</v>
      </c>
      <c r="AD177" s="51"/>
      <c r="AE177" s="51" t="s">
        <v>268</v>
      </c>
      <c r="AF177" s="51"/>
      <c r="AG177" s="53" t="s">
        <v>269</v>
      </c>
      <c r="AH177" s="54">
        <v>54</v>
      </c>
      <c r="AI177" s="54">
        <v>1296</v>
      </c>
      <c r="AJ177" s="53" t="s">
        <v>172</v>
      </c>
      <c r="AK177" s="53" t="s">
        <v>172</v>
      </c>
      <c r="AL177" s="53">
        <v>0.5</v>
      </c>
      <c r="AM177" s="53" t="s">
        <v>166</v>
      </c>
      <c r="AN177" s="55">
        <v>20.5</v>
      </c>
      <c r="AO177" s="56">
        <v>2.35</v>
      </c>
      <c r="AP177" s="56"/>
      <c r="AQ177" s="51" t="s">
        <v>106</v>
      </c>
      <c r="AR177" s="51" t="s">
        <v>107</v>
      </c>
      <c r="AS177" s="51"/>
      <c r="AT177" s="51"/>
      <c r="AU177" s="51"/>
      <c r="AV177" s="51"/>
      <c r="AW177" s="57" t="s">
        <v>38</v>
      </c>
      <c r="AX177" s="57" t="s">
        <v>36</v>
      </c>
      <c r="AY177" s="57" t="s">
        <v>39</v>
      </c>
      <c r="AZ177" s="57"/>
      <c r="BA177" s="57"/>
      <c r="BB177" s="58">
        <v>0.108</v>
      </c>
      <c r="BC177" s="58"/>
      <c r="BD177" s="59"/>
      <c r="BE177" s="59"/>
      <c r="BF177" s="58">
        <v>0.20416666666666669</v>
      </c>
      <c r="BG177" s="59"/>
      <c r="BH177" s="61"/>
      <c r="BI177" s="61"/>
      <c r="BL177" s="61"/>
      <c r="BM177" s="59"/>
      <c r="BN177" s="58"/>
      <c r="BO177" s="58"/>
      <c r="BQ177" s="58"/>
      <c r="BR177" s="59"/>
      <c r="BS177" s="58"/>
      <c r="BT177" s="58"/>
      <c r="BV177" s="58"/>
      <c r="BW177" s="59"/>
      <c r="BX177" s="58"/>
      <c r="BY177" s="58"/>
      <c r="BZ177" s="58"/>
      <c r="CA177" s="59"/>
      <c r="CB177" s="58">
        <v>1.6704E-2</v>
      </c>
      <c r="CC177" s="58"/>
      <c r="CD177" s="58"/>
      <c r="CE177" s="58">
        <v>7.6249999999999998E-2</v>
      </c>
      <c r="CF177" s="59"/>
      <c r="CG177" s="62" t="s">
        <v>270</v>
      </c>
      <c r="CH177" s="62" t="s">
        <v>271</v>
      </c>
      <c r="CI177" s="62"/>
      <c r="CJ177" s="62" t="s">
        <v>1392</v>
      </c>
      <c r="CK177" s="62"/>
      <c r="CL177" s="62"/>
      <c r="CM177" s="62"/>
      <c r="CN177" s="63"/>
      <c r="CO177" s="62"/>
      <c r="CP177" s="62"/>
      <c r="CQ177" s="64" t="s">
        <v>39</v>
      </c>
      <c r="CR177" s="65" t="s">
        <v>47</v>
      </c>
      <c r="CS177" s="64" t="s">
        <v>1344</v>
      </c>
      <c r="CT177" s="64" t="s">
        <v>265</v>
      </c>
      <c r="CU177" s="64" t="s">
        <v>266</v>
      </c>
      <c r="CV177" s="64" t="s">
        <v>86</v>
      </c>
      <c r="CW177" s="64"/>
      <c r="CX177" s="64" t="s">
        <v>73</v>
      </c>
      <c r="CY177" s="66">
        <f>[1]Duration!EE176</f>
        <v>54</v>
      </c>
    </row>
    <row r="178" spans="1:103" hidden="1" x14ac:dyDescent="0.3">
      <c r="A178" s="43">
        <v>176</v>
      </c>
      <c r="B178" s="44" t="s">
        <v>1653</v>
      </c>
      <c r="C178" s="44" t="s">
        <v>30</v>
      </c>
      <c r="D178" s="44">
        <v>2015</v>
      </c>
      <c r="E178" s="45" t="s">
        <v>31</v>
      </c>
      <c r="F178" s="45" t="s">
        <v>59</v>
      </c>
      <c r="G178" s="45" t="s">
        <v>1804</v>
      </c>
      <c r="H178" s="45" t="s">
        <v>78</v>
      </c>
      <c r="I178" s="45" t="s">
        <v>38</v>
      </c>
      <c r="J178" s="68" t="s">
        <v>44</v>
      </c>
      <c r="K178" s="68" t="s">
        <v>75</v>
      </c>
      <c r="L178" s="68" t="s">
        <v>39</v>
      </c>
      <c r="M178" s="68" t="s">
        <v>42</v>
      </c>
      <c r="N178" s="68" t="s">
        <v>42</v>
      </c>
      <c r="O178" s="68" t="s">
        <v>42</v>
      </c>
      <c r="P178" s="47" t="s">
        <v>258</v>
      </c>
      <c r="Q178" s="47" t="s">
        <v>259</v>
      </c>
      <c r="R178" s="49">
        <v>43</v>
      </c>
      <c r="S178" s="49"/>
      <c r="T178" s="50">
        <v>2.2000000000000002</v>
      </c>
      <c r="U178" s="50"/>
      <c r="V178" s="50"/>
      <c r="W178" s="50"/>
      <c r="X178" s="50"/>
      <c r="Y178" s="51" t="s">
        <v>78</v>
      </c>
      <c r="Z178" s="51">
        <v>1</v>
      </c>
      <c r="AA178" s="69">
        <v>15100</v>
      </c>
      <c r="AB178" s="51">
        <v>0.2</v>
      </c>
      <c r="AC178" s="69">
        <v>3020</v>
      </c>
      <c r="AD178" s="51"/>
      <c r="AE178" s="51" t="s">
        <v>260</v>
      </c>
      <c r="AF178" s="51"/>
      <c r="AG178" s="53">
        <v>23</v>
      </c>
      <c r="AH178" s="54">
        <v>22</v>
      </c>
      <c r="AI178" s="54">
        <v>528</v>
      </c>
      <c r="AJ178" s="53" t="s">
        <v>172</v>
      </c>
      <c r="AK178" s="53" t="s">
        <v>172</v>
      </c>
      <c r="AL178" s="53">
        <v>0.5</v>
      </c>
      <c r="AM178" s="53" t="s">
        <v>80</v>
      </c>
      <c r="AN178" s="55">
        <v>18.7</v>
      </c>
      <c r="AO178" s="56">
        <v>2</v>
      </c>
      <c r="AP178" s="56"/>
      <c r="AQ178" s="51" t="s">
        <v>274</v>
      </c>
      <c r="AR178" s="51" t="s">
        <v>107</v>
      </c>
      <c r="AS178" s="51"/>
      <c r="AT178" s="51"/>
      <c r="AU178" s="51"/>
      <c r="AV178" s="51"/>
      <c r="AW178" s="57" t="s">
        <v>38</v>
      </c>
      <c r="AX178" s="57" t="s">
        <v>36</v>
      </c>
      <c r="AY178" s="57" t="s">
        <v>102</v>
      </c>
      <c r="AZ178" s="57"/>
      <c r="BA178" s="57"/>
      <c r="BB178" s="58">
        <v>0.24840000000000001</v>
      </c>
      <c r="BC178" s="58"/>
      <c r="BD178" s="59"/>
      <c r="BE178" s="59"/>
      <c r="BF178" s="58">
        <v>0.54166666666666663</v>
      </c>
      <c r="BG178" s="59"/>
      <c r="BH178" s="61"/>
      <c r="BI178" s="61"/>
      <c r="BL178" s="61"/>
      <c r="BM178" s="59"/>
      <c r="BN178" s="58"/>
      <c r="BO178" s="58"/>
      <c r="BQ178" s="58"/>
      <c r="BR178" s="59"/>
      <c r="BS178" s="58"/>
      <c r="BT178" s="58"/>
      <c r="BV178" s="58"/>
      <c r="BW178" s="59"/>
      <c r="BX178" s="58"/>
      <c r="BY178" s="58"/>
      <c r="BZ178" s="58"/>
      <c r="CA178" s="59"/>
      <c r="CB178" s="58"/>
      <c r="CC178" s="58"/>
      <c r="CD178" s="58"/>
      <c r="CE178" s="58"/>
      <c r="CF178" s="59"/>
      <c r="CG178" s="62" t="s">
        <v>272</v>
      </c>
      <c r="CH178" s="62">
        <v>6</v>
      </c>
      <c r="CI178" s="62" t="s">
        <v>273</v>
      </c>
      <c r="CJ178" s="62" t="s">
        <v>1392</v>
      </c>
      <c r="CK178" s="62"/>
      <c r="CL178" s="62"/>
      <c r="CM178" s="62"/>
      <c r="CN178" s="63"/>
      <c r="CO178" s="62"/>
      <c r="CP178" s="62"/>
      <c r="CQ178" s="64" t="s">
        <v>39</v>
      </c>
      <c r="CR178" s="65" t="s">
        <v>47</v>
      </c>
      <c r="CS178" s="64" t="s">
        <v>1344</v>
      </c>
      <c r="CT178" s="64" t="s">
        <v>265</v>
      </c>
      <c r="CU178" s="64" t="s">
        <v>266</v>
      </c>
      <c r="CV178" s="64" t="s">
        <v>86</v>
      </c>
      <c r="CW178" s="64"/>
      <c r="CX178" s="64" t="s">
        <v>73</v>
      </c>
      <c r="CY178" s="66">
        <f>[1]Duration!EE177</f>
        <v>22</v>
      </c>
    </row>
    <row r="179" spans="1:103" hidden="1" x14ac:dyDescent="0.3">
      <c r="A179" s="43">
        <v>177</v>
      </c>
      <c r="B179" s="44" t="s">
        <v>1653</v>
      </c>
      <c r="C179" s="44" t="s">
        <v>30</v>
      </c>
      <c r="D179" s="44">
        <v>2015</v>
      </c>
      <c r="E179" s="45" t="s">
        <v>31</v>
      </c>
      <c r="F179" s="45" t="s">
        <v>59</v>
      </c>
      <c r="G179" s="45" t="s">
        <v>1804</v>
      </c>
      <c r="H179" s="45" t="s">
        <v>78</v>
      </c>
      <c r="I179" s="45" t="s">
        <v>38</v>
      </c>
      <c r="J179" s="68" t="s">
        <v>44</v>
      </c>
      <c r="K179" s="68" t="s">
        <v>71</v>
      </c>
      <c r="L179" s="68" t="s">
        <v>39</v>
      </c>
      <c r="M179" s="68" t="s">
        <v>42</v>
      </c>
      <c r="N179" s="68" t="s">
        <v>42</v>
      </c>
      <c r="O179" s="68" t="s">
        <v>42</v>
      </c>
      <c r="P179" s="47" t="s">
        <v>258</v>
      </c>
      <c r="Q179" s="47" t="s">
        <v>259</v>
      </c>
      <c r="R179" s="49">
        <v>43</v>
      </c>
      <c r="S179" s="49"/>
      <c r="T179" s="50">
        <v>2.2000000000000002</v>
      </c>
      <c r="U179" s="50"/>
      <c r="V179" s="50"/>
      <c r="W179" s="50"/>
      <c r="X179" s="50"/>
      <c r="Y179" s="51" t="s">
        <v>78</v>
      </c>
      <c r="Z179" s="51">
        <v>1</v>
      </c>
      <c r="AA179" s="69">
        <v>15100</v>
      </c>
      <c r="AB179" s="52">
        <v>3</v>
      </c>
      <c r="AC179" s="69">
        <v>45300</v>
      </c>
      <c r="AD179" s="51"/>
      <c r="AE179" s="51" t="s">
        <v>260</v>
      </c>
      <c r="AF179" s="51"/>
      <c r="AG179" s="53" t="s">
        <v>269</v>
      </c>
      <c r="AH179" s="54">
        <v>58</v>
      </c>
      <c r="AI179" s="54">
        <v>1392</v>
      </c>
      <c r="AJ179" s="53" t="s">
        <v>172</v>
      </c>
      <c r="AK179" s="53" t="s">
        <v>172</v>
      </c>
      <c r="AL179" s="53">
        <v>0.5</v>
      </c>
      <c r="AM179" s="53" t="s">
        <v>166</v>
      </c>
      <c r="AN179" s="55">
        <v>15</v>
      </c>
      <c r="AO179" s="56">
        <v>2.9</v>
      </c>
      <c r="AP179" s="56"/>
      <c r="AQ179" s="51" t="s">
        <v>274</v>
      </c>
      <c r="AR179" s="51" t="s">
        <v>107</v>
      </c>
      <c r="AS179" s="51"/>
      <c r="AT179" s="51"/>
      <c r="AU179" s="51"/>
      <c r="AV179" s="51"/>
      <c r="AW179" s="57" t="s">
        <v>38</v>
      </c>
      <c r="AX179" s="57" t="s">
        <v>36</v>
      </c>
      <c r="AY179" s="57" t="s">
        <v>39</v>
      </c>
      <c r="AZ179" s="57"/>
      <c r="BA179" s="57"/>
      <c r="BB179" s="58">
        <v>0.23615999999999998</v>
      </c>
      <c r="BC179" s="58"/>
      <c r="BD179" s="59"/>
      <c r="BE179" s="59"/>
      <c r="BF179" s="58">
        <v>0.51666666666666672</v>
      </c>
      <c r="BG179" s="59"/>
      <c r="BH179" s="61"/>
      <c r="BI179" s="61"/>
      <c r="BL179" s="61"/>
      <c r="BM179" s="59"/>
      <c r="BN179" s="58"/>
      <c r="BO179" s="58"/>
      <c r="BQ179" s="58"/>
      <c r="BR179" s="59"/>
      <c r="BS179" s="58"/>
      <c r="BT179" s="58"/>
      <c r="BV179" s="58"/>
      <c r="BW179" s="59"/>
      <c r="BX179" s="58"/>
      <c r="BY179" s="58"/>
      <c r="BZ179" s="58"/>
      <c r="CA179" s="59"/>
      <c r="CB179" s="58"/>
      <c r="CC179" s="58"/>
      <c r="CD179" s="58"/>
      <c r="CE179" s="58"/>
      <c r="CF179" s="59"/>
      <c r="CG179" s="62" t="s">
        <v>275</v>
      </c>
      <c r="CH179" s="62" t="s">
        <v>276</v>
      </c>
      <c r="CI179" s="62" t="s">
        <v>273</v>
      </c>
      <c r="CJ179" s="62" t="s">
        <v>1392</v>
      </c>
      <c r="CK179" s="62"/>
      <c r="CL179" s="62"/>
      <c r="CM179" s="62"/>
      <c r="CN179" s="63"/>
      <c r="CO179" s="62"/>
      <c r="CP179" s="62"/>
      <c r="CQ179" s="64" t="s">
        <v>39</v>
      </c>
      <c r="CR179" s="65" t="s">
        <v>47</v>
      </c>
      <c r="CS179" s="64" t="s">
        <v>1344</v>
      </c>
      <c r="CT179" s="64" t="s">
        <v>265</v>
      </c>
      <c r="CU179" s="64" t="s">
        <v>266</v>
      </c>
      <c r="CV179" s="64" t="s">
        <v>86</v>
      </c>
      <c r="CW179" s="64"/>
      <c r="CX179" s="64" t="s">
        <v>73</v>
      </c>
      <c r="CY179" s="66">
        <f>[1]Duration!EE178</f>
        <v>58</v>
      </c>
    </row>
    <row r="180" spans="1:103" hidden="1" x14ac:dyDescent="0.3">
      <c r="A180" s="43">
        <v>178</v>
      </c>
      <c r="B180" s="44" t="s">
        <v>1653</v>
      </c>
      <c r="C180" s="44" t="s">
        <v>30</v>
      </c>
      <c r="D180" s="44">
        <v>2015</v>
      </c>
      <c r="E180" s="45" t="s">
        <v>31</v>
      </c>
      <c r="F180" s="45" t="s">
        <v>59</v>
      </c>
      <c r="G180" s="45" t="s">
        <v>1804</v>
      </c>
      <c r="H180" s="45" t="s">
        <v>78</v>
      </c>
      <c r="I180" s="45" t="s">
        <v>38</v>
      </c>
      <c r="J180" s="68" t="s">
        <v>44</v>
      </c>
      <c r="K180" s="68" t="s">
        <v>53</v>
      </c>
      <c r="L180" s="68" t="s">
        <v>39</v>
      </c>
      <c r="M180" s="68" t="s">
        <v>42</v>
      </c>
      <c r="N180" s="68" t="s">
        <v>42</v>
      </c>
      <c r="O180" s="68" t="s">
        <v>42</v>
      </c>
      <c r="P180" s="47" t="s">
        <v>258</v>
      </c>
      <c r="Q180" s="47" t="s">
        <v>259</v>
      </c>
      <c r="R180" s="49">
        <v>43</v>
      </c>
      <c r="S180" s="49"/>
      <c r="T180" s="50">
        <v>2.2000000000000002</v>
      </c>
      <c r="U180" s="50"/>
      <c r="V180" s="50"/>
      <c r="W180" s="50"/>
      <c r="X180" s="50"/>
      <c r="Y180" s="51" t="s">
        <v>78</v>
      </c>
      <c r="Z180" s="51">
        <v>1</v>
      </c>
      <c r="AA180" s="69">
        <v>15100</v>
      </c>
      <c r="AB180" s="51"/>
      <c r="AC180" s="51"/>
      <c r="AD180" s="51"/>
      <c r="AE180" s="51" t="s">
        <v>277</v>
      </c>
      <c r="AF180" s="51"/>
      <c r="AG180" s="53" t="s">
        <v>269</v>
      </c>
      <c r="AH180" s="54">
        <v>21</v>
      </c>
      <c r="AI180" s="54">
        <v>504</v>
      </c>
      <c r="AJ180" s="53" t="s">
        <v>172</v>
      </c>
      <c r="AK180" s="53" t="s">
        <v>172</v>
      </c>
      <c r="AL180" s="53">
        <v>0.5</v>
      </c>
      <c r="AM180" s="53" t="s">
        <v>52</v>
      </c>
      <c r="AN180" s="55">
        <v>20.8</v>
      </c>
      <c r="AO180" s="56">
        <v>2.5</v>
      </c>
      <c r="AP180" s="56"/>
      <c r="AQ180" s="51" t="s">
        <v>274</v>
      </c>
      <c r="AR180" s="51" t="s">
        <v>107</v>
      </c>
      <c r="AS180" s="51"/>
      <c r="AT180" s="51"/>
      <c r="AU180" s="51"/>
      <c r="AV180" s="51"/>
      <c r="AW180" s="57" t="s">
        <v>38</v>
      </c>
      <c r="AX180" s="57" t="s">
        <v>36</v>
      </c>
      <c r="AY180" s="57" t="s">
        <v>42</v>
      </c>
      <c r="AZ180" s="57"/>
      <c r="BA180" s="57"/>
      <c r="BB180" s="58">
        <v>0.24407999999999999</v>
      </c>
      <c r="BC180" s="58"/>
      <c r="BD180" s="59"/>
      <c r="BE180" s="59"/>
      <c r="BF180" s="58">
        <v>0.53333333333333333</v>
      </c>
      <c r="BG180" s="59"/>
      <c r="BH180" s="61"/>
      <c r="BI180" s="61"/>
      <c r="BL180" s="61"/>
      <c r="BM180" s="59"/>
      <c r="BN180" s="58"/>
      <c r="BO180" s="58"/>
      <c r="BQ180" s="58"/>
      <c r="BR180" s="59"/>
      <c r="BS180" s="58"/>
      <c r="BT180" s="58"/>
      <c r="BV180" s="58"/>
      <c r="BW180" s="59"/>
      <c r="BX180" s="58"/>
      <c r="BY180" s="58"/>
      <c r="BZ180" s="58"/>
      <c r="CA180" s="59"/>
      <c r="CB180" s="58"/>
      <c r="CC180" s="58"/>
      <c r="CD180" s="58"/>
      <c r="CE180" s="58"/>
      <c r="CF180" s="59"/>
      <c r="CG180" s="62" t="s">
        <v>278</v>
      </c>
      <c r="CH180" s="62">
        <v>5</v>
      </c>
      <c r="CI180" s="62" t="s">
        <v>273</v>
      </c>
      <c r="CJ180" s="62" t="s">
        <v>1392</v>
      </c>
      <c r="CK180" s="62"/>
      <c r="CL180" s="62"/>
      <c r="CM180" s="62"/>
      <c r="CN180" s="63"/>
      <c r="CO180" s="62"/>
      <c r="CP180" s="62"/>
      <c r="CQ180" s="64" t="s">
        <v>39</v>
      </c>
      <c r="CR180" s="65" t="s">
        <v>47</v>
      </c>
      <c r="CS180" s="64" t="s">
        <v>1344</v>
      </c>
      <c r="CT180" s="64" t="s">
        <v>265</v>
      </c>
      <c r="CU180" s="64" t="s">
        <v>266</v>
      </c>
      <c r="CV180" s="64" t="s">
        <v>86</v>
      </c>
      <c r="CW180" s="64"/>
      <c r="CX180" s="64" t="s">
        <v>73</v>
      </c>
      <c r="CY180" s="66">
        <f>[1]Duration!EE179</f>
        <v>21</v>
      </c>
    </row>
    <row r="181" spans="1:103" hidden="1" x14ac:dyDescent="0.3">
      <c r="A181" s="43">
        <v>179</v>
      </c>
      <c r="B181" s="44" t="s">
        <v>1654</v>
      </c>
      <c r="C181" s="44" t="s">
        <v>30</v>
      </c>
      <c r="D181" s="44">
        <v>2013</v>
      </c>
      <c r="E181" s="45" t="s">
        <v>66</v>
      </c>
      <c r="F181" s="45" t="s">
        <v>59</v>
      </c>
      <c r="G181" s="45" t="s">
        <v>1804</v>
      </c>
      <c r="H181" s="45" t="s">
        <v>78</v>
      </c>
      <c r="I181" s="45" t="s">
        <v>38</v>
      </c>
      <c r="J181" s="68" t="s">
        <v>44</v>
      </c>
      <c r="K181" s="68" t="s">
        <v>75</v>
      </c>
      <c r="L181" s="68" t="s">
        <v>39</v>
      </c>
      <c r="M181" s="68" t="s">
        <v>42</v>
      </c>
      <c r="N181" s="68" t="s">
        <v>42</v>
      </c>
      <c r="O181" s="68" t="s">
        <v>42</v>
      </c>
      <c r="P181" s="47" t="s">
        <v>292</v>
      </c>
      <c r="Q181" s="47"/>
      <c r="R181" s="49"/>
      <c r="S181" s="49"/>
      <c r="T181" s="50">
        <v>0.438</v>
      </c>
      <c r="U181" s="50">
        <v>0.32500000000000001</v>
      </c>
      <c r="V181" s="50"/>
      <c r="W181" s="50"/>
      <c r="X181" s="50">
        <v>8.2799999999999994</v>
      </c>
      <c r="Y181" s="51" t="s">
        <v>1355</v>
      </c>
      <c r="Z181" s="51">
        <v>1</v>
      </c>
      <c r="AA181" s="69">
        <v>22970</v>
      </c>
      <c r="AB181" s="51">
        <v>5.5</v>
      </c>
      <c r="AC181" s="69">
        <v>72800</v>
      </c>
      <c r="AD181" s="51"/>
      <c r="AE181" s="51"/>
      <c r="AF181" s="51"/>
      <c r="AG181" s="53" t="s">
        <v>269</v>
      </c>
      <c r="AH181" s="54">
        <v>33</v>
      </c>
      <c r="AI181" s="54">
        <v>792</v>
      </c>
      <c r="AJ181" s="53" t="s">
        <v>172</v>
      </c>
      <c r="AK181" s="53" t="s">
        <v>172</v>
      </c>
      <c r="AL181" s="53"/>
      <c r="AM181" s="53" t="s">
        <v>74</v>
      </c>
      <c r="AN181" s="55"/>
      <c r="AO181" s="56">
        <v>4.4000000000000004</v>
      </c>
      <c r="AP181" s="56"/>
      <c r="AQ181" s="51" t="s">
        <v>106</v>
      </c>
      <c r="AR181" s="51" t="s">
        <v>107</v>
      </c>
      <c r="AS181" s="51"/>
      <c r="AT181" s="51"/>
      <c r="AU181" s="51"/>
      <c r="AV181" s="51"/>
      <c r="AW181" s="57" t="s">
        <v>38</v>
      </c>
      <c r="AX181" s="57" t="s">
        <v>36</v>
      </c>
      <c r="AY181" s="57" t="s">
        <v>42</v>
      </c>
      <c r="AZ181" s="57" t="s">
        <v>36</v>
      </c>
      <c r="BA181" s="57" t="s">
        <v>36</v>
      </c>
      <c r="BB181" s="58">
        <v>0.27999999999999997</v>
      </c>
      <c r="BC181" s="58"/>
      <c r="BD181" s="59"/>
      <c r="BE181" s="59"/>
      <c r="BF181" s="58">
        <v>5.0291666666666668</v>
      </c>
      <c r="BG181" s="59"/>
      <c r="BH181" s="61"/>
      <c r="BI181" s="61"/>
      <c r="BL181" s="61"/>
      <c r="BM181" s="59"/>
      <c r="BN181" s="58"/>
      <c r="BO181" s="58"/>
      <c r="BQ181" s="58"/>
      <c r="BR181" s="59"/>
      <c r="BS181" s="58"/>
      <c r="BT181" s="58"/>
      <c r="BV181" s="58"/>
      <c r="BW181" s="59"/>
      <c r="BX181" s="58"/>
      <c r="BY181" s="58"/>
      <c r="BZ181" s="58"/>
      <c r="CA181" s="59"/>
      <c r="CB181" s="58"/>
      <c r="CC181" s="58"/>
      <c r="CD181" s="58"/>
      <c r="CE181" s="58"/>
      <c r="CF181" s="59"/>
      <c r="CG181" s="62"/>
      <c r="CH181" s="62"/>
      <c r="CI181" s="62"/>
      <c r="CJ181" s="62" t="s">
        <v>1392</v>
      </c>
      <c r="CK181" s="62"/>
      <c r="CL181" s="62"/>
      <c r="CM181" s="62"/>
      <c r="CN181" s="63" t="s">
        <v>279</v>
      </c>
      <c r="CO181" s="62"/>
      <c r="CP181" s="62"/>
      <c r="CQ181" s="64" t="s">
        <v>39</v>
      </c>
      <c r="CR181" s="65" t="s">
        <v>47</v>
      </c>
      <c r="CS181" s="64" t="s">
        <v>1344</v>
      </c>
      <c r="CT181" s="64" t="s">
        <v>280</v>
      </c>
      <c r="CU181" s="64" t="s">
        <v>281</v>
      </c>
      <c r="CV181" s="64" t="s">
        <v>86</v>
      </c>
      <c r="CW181" s="64"/>
      <c r="CX181" s="64" t="s">
        <v>73</v>
      </c>
      <c r="CY181" s="66">
        <f>[1]Duration!EE180</f>
        <v>33</v>
      </c>
    </row>
    <row r="182" spans="1:103" hidden="1" x14ac:dyDescent="0.3">
      <c r="A182" s="43">
        <v>180</v>
      </c>
      <c r="B182" s="44" t="s">
        <v>1654</v>
      </c>
      <c r="C182" s="44" t="s">
        <v>30</v>
      </c>
      <c r="D182" s="44">
        <v>2013</v>
      </c>
      <c r="E182" s="45" t="s">
        <v>66</v>
      </c>
      <c r="F182" s="45" t="s">
        <v>59</v>
      </c>
      <c r="G182" s="45" t="s">
        <v>1804</v>
      </c>
      <c r="H182" s="45" t="s">
        <v>78</v>
      </c>
      <c r="I182" s="45" t="s">
        <v>38</v>
      </c>
      <c r="J182" s="68" t="s">
        <v>44</v>
      </c>
      <c r="K182" s="68" t="s">
        <v>53</v>
      </c>
      <c r="L182" s="68" t="s">
        <v>39</v>
      </c>
      <c r="M182" s="68" t="s">
        <v>42</v>
      </c>
      <c r="N182" s="68" t="s">
        <v>42</v>
      </c>
      <c r="O182" s="68" t="s">
        <v>42</v>
      </c>
      <c r="P182" s="47" t="s">
        <v>292</v>
      </c>
      <c r="Q182" s="47"/>
      <c r="R182" s="49"/>
      <c r="S182" s="49"/>
      <c r="T182" s="50">
        <v>0.438</v>
      </c>
      <c r="U182" s="50">
        <v>0.32500000000000001</v>
      </c>
      <c r="V182" s="50">
        <v>0</v>
      </c>
      <c r="W182" s="50">
        <v>0</v>
      </c>
      <c r="X182" s="50">
        <v>8.2799999999999994</v>
      </c>
      <c r="Y182" s="51" t="s">
        <v>1355</v>
      </c>
      <c r="Z182" s="51">
        <v>1</v>
      </c>
      <c r="AA182" s="69">
        <v>22970</v>
      </c>
      <c r="AB182" s="51">
        <v>5.5</v>
      </c>
      <c r="AC182" s="69">
        <v>72800</v>
      </c>
      <c r="AD182" s="51"/>
      <c r="AE182" s="51"/>
      <c r="AF182" s="51"/>
      <c r="AG182" s="53" t="s">
        <v>269</v>
      </c>
      <c r="AH182" s="54">
        <v>82</v>
      </c>
      <c r="AI182" s="54">
        <v>1968</v>
      </c>
      <c r="AJ182" s="53" t="s">
        <v>172</v>
      </c>
      <c r="AK182" s="53" t="s">
        <v>172</v>
      </c>
      <c r="AL182" s="53"/>
      <c r="AM182" s="53" t="s">
        <v>52</v>
      </c>
      <c r="AN182" s="55"/>
      <c r="AO182" s="56">
        <v>4.4000000000000004</v>
      </c>
      <c r="AP182" s="56"/>
      <c r="AQ182" s="51" t="s">
        <v>106</v>
      </c>
      <c r="AR182" s="51" t="s">
        <v>107</v>
      </c>
      <c r="AS182" s="51"/>
      <c r="AT182" s="51"/>
      <c r="AU182" s="51"/>
      <c r="AV182" s="51"/>
      <c r="AW182" s="57" t="s">
        <v>38</v>
      </c>
      <c r="AX182" s="57" t="s">
        <v>36</v>
      </c>
      <c r="AY182" s="57" t="s">
        <v>42</v>
      </c>
      <c r="AZ182" s="57" t="s">
        <v>36</v>
      </c>
      <c r="BA182" s="57" t="s">
        <v>36</v>
      </c>
      <c r="BB182" s="58">
        <v>0.68291666666666673</v>
      </c>
      <c r="BC182" s="58"/>
      <c r="BD182" s="59"/>
      <c r="BE182" s="59"/>
      <c r="BF182" s="58">
        <v>12.266666666666666</v>
      </c>
      <c r="BG182" s="59"/>
      <c r="BH182" s="61"/>
      <c r="BI182" s="61"/>
      <c r="BL182" s="61"/>
      <c r="BM182" s="59"/>
      <c r="BN182" s="58"/>
      <c r="BO182" s="58"/>
      <c r="BQ182" s="58"/>
      <c r="BR182" s="59"/>
      <c r="BS182" s="58"/>
      <c r="BT182" s="58"/>
      <c r="BV182" s="58"/>
      <c r="BW182" s="59"/>
      <c r="BX182" s="58"/>
      <c r="BY182" s="58"/>
      <c r="BZ182" s="58"/>
      <c r="CA182" s="59"/>
      <c r="CB182" s="58"/>
      <c r="CC182" s="58"/>
      <c r="CD182" s="58"/>
      <c r="CE182" s="58"/>
      <c r="CF182" s="59"/>
      <c r="CG182" s="62"/>
      <c r="CH182" s="62"/>
      <c r="CI182" s="62"/>
      <c r="CJ182" s="62" t="s">
        <v>1392</v>
      </c>
      <c r="CK182" s="62"/>
      <c r="CL182" s="62"/>
      <c r="CM182" s="62"/>
      <c r="CN182" s="63" t="s">
        <v>279</v>
      </c>
      <c r="CO182" s="62"/>
      <c r="CP182" s="62"/>
      <c r="CQ182" s="64" t="s">
        <v>39</v>
      </c>
      <c r="CR182" s="65" t="s">
        <v>47</v>
      </c>
      <c r="CS182" s="64" t="s">
        <v>1344</v>
      </c>
      <c r="CT182" s="64" t="s">
        <v>280</v>
      </c>
      <c r="CU182" s="64" t="s">
        <v>281</v>
      </c>
      <c r="CV182" s="64" t="s">
        <v>86</v>
      </c>
      <c r="CW182" s="64"/>
      <c r="CX182" s="64" t="s">
        <v>73</v>
      </c>
      <c r="CY182" s="66">
        <f>[1]Duration!EE181</f>
        <v>82</v>
      </c>
    </row>
    <row r="183" spans="1:103" hidden="1" x14ac:dyDescent="0.3">
      <c r="A183" s="43">
        <v>181</v>
      </c>
      <c r="B183" s="44" t="s">
        <v>1654</v>
      </c>
      <c r="C183" s="44" t="s">
        <v>30</v>
      </c>
      <c r="D183" s="44">
        <v>2013</v>
      </c>
      <c r="E183" s="45" t="s">
        <v>66</v>
      </c>
      <c r="F183" s="45" t="s">
        <v>59</v>
      </c>
      <c r="G183" s="45" t="s">
        <v>1804</v>
      </c>
      <c r="H183" s="45" t="s">
        <v>78</v>
      </c>
      <c r="I183" s="45" t="s">
        <v>38</v>
      </c>
      <c r="J183" s="68" t="s">
        <v>44</v>
      </c>
      <c r="K183" s="68" t="s">
        <v>75</v>
      </c>
      <c r="L183" s="68" t="s">
        <v>39</v>
      </c>
      <c r="M183" s="68" t="s">
        <v>42</v>
      </c>
      <c r="N183" s="68" t="s">
        <v>42</v>
      </c>
      <c r="O183" s="68" t="s">
        <v>42</v>
      </c>
      <c r="P183" s="47" t="s">
        <v>292</v>
      </c>
      <c r="Q183" s="47"/>
      <c r="R183" s="49"/>
      <c r="S183" s="49"/>
      <c r="T183" s="50">
        <v>0.438</v>
      </c>
      <c r="U183" s="50">
        <v>0.32500000000000001</v>
      </c>
      <c r="V183" s="50">
        <v>0</v>
      </c>
      <c r="W183" s="50">
        <v>0</v>
      </c>
      <c r="X183" s="50">
        <v>8.2799999999999994</v>
      </c>
      <c r="Y183" s="51" t="s">
        <v>1355</v>
      </c>
      <c r="Z183" s="51">
        <v>1</v>
      </c>
      <c r="AA183" s="69">
        <v>22970</v>
      </c>
      <c r="AB183" s="51">
        <v>5.5</v>
      </c>
      <c r="AC183" s="69">
        <v>72800</v>
      </c>
      <c r="AD183" s="51"/>
      <c r="AE183" s="51"/>
      <c r="AF183" s="51"/>
      <c r="AG183" s="53" t="s">
        <v>269</v>
      </c>
      <c r="AH183" s="54">
        <v>34</v>
      </c>
      <c r="AI183" s="54">
        <v>816</v>
      </c>
      <c r="AJ183" s="53" t="s">
        <v>172</v>
      </c>
      <c r="AK183" s="53" t="s">
        <v>172</v>
      </c>
      <c r="AL183" s="53"/>
      <c r="AM183" s="53" t="s">
        <v>80</v>
      </c>
      <c r="AN183" s="55"/>
      <c r="AO183" s="56">
        <v>4.4000000000000004</v>
      </c>
      <c r="AP183" s="56"/>
      <c r="AQ183" s="51" t="s">
        <v>106</v>
      </c>
      <c r="AR183" s="51" t="s">
        <v>107</v>
      </c>
      <c r="AS183" s="51"/>
      <c r="AT183" s="51"/>
      <c r="AU183" s="51"/>
      <c r="AV183" s="51"/>
      <c r="AW183" s="57" t="s">
        <v>38</v>
      </c>
      <c r="AX183" s="57" t="s">
        <v>36</v>
      </c>
      <c r="AY183" s="57" t="s">
        <v>42</v>
      </c>
      <c r="AZ183" s="57" t="s">
        <v>36</v>
      </c>
      <c r="BA183" s="57" t="s">
        <v>36</v>
      </c>
      <c r="BB183" s="58">
        <v>0.32666666666666666</v>
      </c>
      <c r="BC183" s="58"/>
      <c r="BD183" s="59"/>
      <c r="BE183" s="59"/>
      <c r="BF183" s="58">
        <v>5.8708333333333336</v>
      </c>
      <c r="BG183" s="59"/>
      <c r="BH183" s="61"/>
      <c r="BI183" s="61"/>
      <c r="BL183" s="61"/>
      <c r="BM183" s="59"/>
      <c r="BN183" s="58"/>
      <c r="BO183" s="58"/>
      <c r="BQ183" s="58"/>
      <c r="BR183" s="59"/>
      <c r="BS183" s="58"/>
      <c r="BT183" s="58"/>
      <c r="BV183" s="58"/>
      <c r="BW183" s="59"/>
      <c r="BX183" s="58"/>
      <c r="BY183" s="58"/>
      <c r="BZ183" s="58"/>
      <c r="CA183" s="59"/>
      <c r="CB183" s="58"/>
      <c r="CC183" s="58"/>
      <c r="CD183" s="58"/>
      <c r="CE183" s="58"/>
      <c r="CF183" s="59"/>
      <c r="CG183" s="62"/>
      <c r="CH183" s="62"/>
      <c r="CI183" s="62"/>
      <c r="CJ183" s="62" t="s">
        <v>1392</v>
      </c>
      <c r="CK183" s="62"/>
      <c r="CL183" s="62"/>
      <c r="CM183" s="62"/>
      <c r="CN183" s="63" t="s">
        <v>279</v>
      </c>
      <c r="CO183" s="62"/>
      <c r="CP183" s="62"/>
      <c r="CQ183" s="64" t="s">
        <v>39</v>
      </c>
      <c r="CR183" s="65" t="s">
        <v>47</v>
      </c>
      <c r="CS183" s="64" t="s">
        <v>1344</v>
      </c>
      <c r="CT183" s="64" t="s">
        <v>280</v>
      </c>
      <c r="CU183" s="64" t="s">
        <v>281</v>
      </c>
      <c r="CV183" s="64" t="s">
        <v>86</v>
      </c>
      <c r="CW183" s="64"/>
      <c r="CX183" s="64" t="s">
        <v>73</v>
      </c>
      <c r="CY183" s="66">
        <f>[1]Duration!EE182</f>
        <v>34</v>
      </c>
    </row>
    <row r="184" spans="1:103" hidden="1" x14ac:dyDescent="0.3">
      <c r="A184" s="43">
        <v>182</v>
      </c>
      <c r="B184" s="44" t="s">
        <v>1654</v>
      </c>
      <c r="C184" s="44" t="s">
        <v>30</v>
      </c>
      <c r="D184" s="44">
        <v>2013</v>
      </c>
      <c r="E184" s="45" t="s">
        <v>66</v>
      </c>
      <c r="F184" s="45" t="s">
        <v>59</v>
      </c>
      <c r="G184" s="45" t="s">
        <v>1804</v>
      </c>
      <c r="H184" s="45" t="s">
        <v>78</v>
      </c>
      <c r="I184" s="45" t="s">
        <v>38</v>
      </c>
      <c r="J184" s="68" t="s">
        <v>44</v>
      </c>
      <c r="K184" s="68" t="s">
        <v>91</v>
      </c>
      <c r="L184" s="68" t="s">
        <v>39</v>
      </c>
      <c r="M184" s="68" t="s">
        <v>42</v>
      </c>
      <c r="N184" s="68" t="s">
        <v>42</v>
      </c>
      <c r="O184" s="68" t="s">
        <v>42</v>
      </c>
      <c r="P184" s="47" t="s">
        <v>292</v>
      </c>
      <c r="Q184" s="47"/>
      <c r="R184" s="49"/>
      <c r="S184" s="49"/>
      <c r="T184" s="50">
        <v>0.438</v>
      </c>
      <c r="U184" s="50">
        <v>0.32500000000000001</v>
      </c>
      <c r="V184" s="50">
        <v>0</v>
      </c>
      <c r="W184" s="50">
        <v>0</v>
      </c>
      <c r="X184" s="50">
        <v>8.2799999999999994</v>
      </c>
      <c r="Y184" s="51" t="s">
        <v>1355</v>
      </c>
      <c r="Z184" s="51">
        <v>1</v>
      </c>
      <c r="AA184" s="69">
        <v>22970</v>
      </c>
      <c r="AB184" s="51">
        <v>5.5</v>
      </c>
      <c r="AC184" s="69">
        <v>72800</v>
      </c>
      <c r="AD184" s="51"/>
      <c r="AE184" s="51"/>
      <c r="AF184" s="51"/>
      <c r="AG184" s="53" t="s">
        <v>269</v>
      </c>
      <c r="AH184" s="54">
        <v>39</v>
      </c>
      <c r="AI184" s="54">
        <v>936</v>
      </c>
      <c r="AJ184" s="53" t="s">
        <v>172</v>
      </c>
      <c r="AK184" s="53" t="s">
        <v>172</v>
      </c>
      <c r="AL184" s="53"/>
      <c r="AM184" s="53" t="s">
        <v>96</v>
      </c>
      <c r="AN184" s="55"/>
      <c r="AO184" s="56">
        <v>4.4000000000000004</v>
      </c>
      <c r="AP184" s="56"/>
      <c r="AQ184" s="51" t="s">
        <v>106</v>
      </c>
      <c r="AR184" s="51" t="s">
        <v>107</v>
      </c>
      <c r="AS184" s="51"/>
      <c r="AT184" s="51"/>
      <c r="AU184" s="51"/>
      <c r="AV184" s="51"/>
      <c r="AW184" s="57" t="s">
        <v>38</v>
      </c>
      <c r="AX184" s="57" t="s">
        <v>36</v>
      </c>
      <c r="AY184" s="57" t="s">
        <v>42</v>
      </c>
      <c r="AZ184" s="57" t="s">
        <v>36</v>
      </c>
      <c r="BA184" s="57" t="s">
        <v>36</v>
      </c>
      <c r="BB184" s="58">
        <v>5.3749999999999999E-2</v>
      </c>
      <c r="BC184" s="58"/>
      <c r="BD184" s="59"/>
      <c r="BE184" s="59"/>
      <c r="BF184" s="58">
        <v>0.97083333333333333</v>
      </c>
      <c r="BG184" s="59"/>
      <c r="BH184" s="61"/>
      <c r="BI184" s="61"/>
      <c r="BL184" s="61"/>
      <c r="BM184" s="59"/>
      <c r="BN184" s="58"/>
      <c r="BO184" s="58"/>
      <c r="BQ184" s="58"/>
      <c r="BR184" s="59"/>
      <c r="BS184" s="58"/>
      <c r="BT184" s="58"/>
      <c r="BV184" s="58"/>
      <c r="BW184" s="59"/>
      <c r="BX184" s="58"/>
      <c r="BY184" s="58"/>
      <c r="BZ184" s="58"/>
      <c r="CA184" s="59"/>
      <c r="CB184" s="58"/>
      <c r="CC184" s="58"/>
      <c r="CD184" s="58"/>
      <c r="CE184" s="58"/>
      <c r="CF184" s="59"/>
      <c r="CG184" s="62"/>
      <c r="CH184" s="62"/>
      <c r="CI184" s="62"/>
      <c r="CJ184" s="62" t="s">
        <v>1392</v>
      </c>
      <c r="CK184" s="62"/>
      <c r="CL184" s="62"/>
      <c r="CM184" s="62"/>
      <c r="CN184" s="63" t="s">
        <v>279</v>
      </c>
      <c r="CO184" s="62"/>
      <c r="CP184" s="62"/>
      <c r="CQ184" s="64" t="s">
        <v>39</v>
      </c>
      <c r="CR184" s="65" t="s">
        <v>47</v>
      </c>
      <c r="CS184" s="64" t="s">
        <v>1344</v>
      </c>
      <c r="CT184" s="64" t="s">
        <v>280</v>
      </c>
      <c r="CU184" s="64" t="s">
        <v>281</v>
      </c>
      <c r="CV184" s="64" t="s">
        <v>86</v>
      </c>
      <c r="CW184" s="64"/>
      <c r="CX184" s="64" t="s">
        <v>73</v>
      </c>
      <c r="CY184" s="66">
        <f>[1]Duration!EE183</f>
        <v>39</v>
      </c>
    </row>
    <row r="185" spans="1:103" hidden="1" x14ac:dyDescent="0.3">
      <c r="A185" s="43">
        <v>183</v>
      </c>
      <c r="B185" s="44" t="s">
        <v>1654</v>
      </c>
      <c r="C185" s="44" t="s">
        <v>30</v>
      </c>
      <c r="D185" s="44">
        <v>2013</v>
      </c>
      <c r="E185" s="45" t="s">
        <v>66</v>
      </c>
      <c r="F185" s="45" t="s">
        <v>59</v>
      </c>
      <c r="G185" s="45" t="s">
        <v>1804</v>
      </c>
      <c r="H185" s="45" t="s">
        <v>78</v>
      </c>
      <c r="I185" s="45" t="s">
        <v>38</v>
      </c>
      <c r="J185" s="68" t="s">
        <v>122</v>
      </c>
      <c r="K185" s="68" t="s">
        <v>100</v>
      </c>
      <c r="L185" s="68" t="s">
        <v>39</v>
      </c>
      <c r="M185" s="68" t="s">
        <v>42</v>
      </c>
      <c r="N185" s="68" t="s">
        <v>42</v>
      </c>
      <c r="O185" s="68" t="s">
        <v>42</v>
      </c>
      <c r="P185" s="47" t="s">
        <v>292</v>
      </c>
      <c r="Q185" s="47"/>
      <c r="R185" s="49"/>
      <c r="S185" s="49"/>
      <c r="T185" s="50">
        <v>0.438</v>
      </c>
      <c r="U185" s="50">
        <v>0.32500000000000001</v>
      </c>
      <c r="V185" s="50">
        <v>0</v>
      </c>
      <c r="W185" s="50">
        <v>0</v>
      </c>
      <c r="X185" s="50">
        <v>8.2799999999999994</v>
      </c>
      <c r="Y185" s="51" t="s">
        <v>1355</v>
      </c>
      <c r="Z185" s="51">
        <v>1</v>
      </c>
      <c r="AA185" s="69">
        <v>22970</v>
      </c>
      <c r="AB185" s="51">
        <v>5.5</v>
      </c>
      <c r="AC185" s="69">
        <v>72800</v>
      </c>
      <c r="AD185" s="51"/>
      <c r="AE185" s="51"/>
      <c r="AF185" s="51"/>
      <c r="AG185" s="53" t="s">
        <v>269</v>
      </c>
      <c r="AH185" s="54">
        <v>188</v>
      </c>
      <c r="AI185" s="54">
        <v>4512</v>
      </c>
      <c r="AJ185" s="53" t="s">
        <v>172</v>
      </c>
      <c r="AK185" s="53" t="s">
        <v>172</v>
      </c>
      <c r="AL185" s="53"/>
      <c r="AM185" s="53" t="s">
        <v>145</v>
      </c>
      <c r="AN185" s="55">
        <v>12.700000000000001</v>
      </c>
      <c r="AO185" s="56">
        <v>4.4000000000000004</v>
      </c>
      <c r="AP185" s="56"/>
      <c r="AQ185" s="51" t="s">
        <v>106</v>
      </c>
      <c r="AR185" s="51" t="s">
        <v>107</v>
      </c>
      <c r="AS185" s="51"/>
      <c r="AT185" s="51"/>
      <c r="AU185" s="51"/>
      <c r="AV185" s="51"/>
      <c r="AW185" s="57" t="s">
        <v>38</v>
      </c>
      <c r="AX185" s="57" t="s">
        <v>36</v>
      </c>
      <c r="AY185" s="57" t="s">
        <v>42</v>
      </c>
      <c r="AZ185" s="57" t="s">
        <v>36</v>
      </c>
      <c r="BA185" s="57" t="s">
        <v>36</v>
      </c>
      <c r="BB185" s="58">
        <v>0.35041666666666665</v>
      </c>
      <c r="BC185" s="58"/>
      <c r="BD185" s="59"/>
      <c r="BE185" s="59"/>
      <c r="BF185" s="58">
        <v>6.291666666666667</v>
      </c>
      <c r="BG185" s="59"/>
      <c r="BH185" s="61"/>
      <c r="BI185" s="61"/>
      <c r="BL185" s="61"/>
      <c r="BM185" s="59"/>
      <c r="BN185" s="58"/>
      <c r="BO185" s="58"/>
      <c r="BQ185" s="58"/>
      <c r="BR185" s="59"/>
      <c r="BS185" s="58"/>
      <c r="BT185" s="58"/>
      <c r="BV185" s="58"/>
      <c r="BW185" s="59"/>
      <c r="BX185" s="58"/>
      <c r="BY185" s="58"/>
      <c r="BZ185" s="58"/>
      <c r="CA185" s="59"/>
      <c r="CB185" s="58"/>
      <c r="CC185" s="58"/>
      <c r="CD185" s="58"/>
      <c r="CE185" s="58"/>
      <c r="CF185" s="59"/>
      <c r="CG185" s="62" t="s">
        <v>1616</v>
      </c>
      <c r="CH185" s="62"/>
      <c r="CI185" s="62"/>
      <c r="CJ185" s="62"/>
      <c r="CK185" s="62"/>
      <c r="CL185" s="62"/>
      <c r="CM185" s="71" t="s">
        <v>1310</v>
      </c>
      <c r="CN185" s="63" t="s">
        <v>105</v>
      </c>
      <c r="CO185" s="62"/>
      <c r="CP185" s="62"/>
      <c r="CQ185" s="64" t="s">
        <v>39</v>
      </c>
      <c r="CR185" s="65" t="s">
        <v>47</v>
      </c>
      <c r="CS185" s="64" t="s">
        <v>1344</v>
      </c>
      <c r="CT185" s="64" t="s">
        <v>280</v>
      </c>
      <c r="CU185" s="64" t="s">
        <v>281</v>
      </c>
      <c r="CV185" s="64" t="s">
        <v>86</v>
      </c>
      <c r="CW185" s="64"/>
      <c r="CX185" s="64" t="s">
        <v>73</v>
      </c>
      <c r="CY185" s="66">
        <f>[1]Duration!EE184</f>
        <v>188</v>
      </c>
    </row>
    <row r="186" spans="1:103" hidden="1" x14ac:dyDescent="0.3">
      <c r="A186" s="43">
        <v>184</v>
      </c>
      <c r="B186" s="44" t="s">
        <v>1654</v>
      </c>
      <c r="C186" s="44" t="s">
        <v>30</v>
      </c>
      <c r="D186" s="44">
        <v>2013</v>
      </c>
      <c r="E186" s="45" t="s">
        <v>66</v>
      </c>
      <c r="F186" s="45" t="s">
        <v>1537</v>
      </c>
      <c r="G186" s="45" t="s">
        <v>1804</v>
      </c>
      <c r="H186" s="45" t="s">
        <v>78</v>
      </c>
      <c r="I186" s="45" t="s">
        <v>38</v>
      </c>
      <c r="J186" s="68" t="s">
        <v>44</v>
      </c>
      <c r="K186" s="68" t="s">
        <v>75</v>
      </c>
      <c r="L186" s="68" t="s">
        <v>39</v>
      </c>
      <c r="M186" s="68" t="s">
        <v>42</v>
      </c>
      <c r="N186" s="68" t="s">
        <v>42</v>
      </c>
      <c r="O186" s="68" t="s">
        <v>42</v>
      </c>
      <c r="P186" s="47" t="s">
        <v>282</v>
      </c>
      <c r="Q186" s="47"/>
      <c r="R186" s="49"/>
      <c r="S186" s="49"/>
      <c r="T186" s="50">
        <v>0.56799999999999995</v>
      </c>
      <c r="U186" s="50">
        <v>0.49399999999999999</v>
      </c>
      <c r="V186" s="50"/>
      <c r="W186" s="50"/>
      <c r="X186" s="50">
        <v>8.173333333333332</v>
      </c>
      <c r="Y186" s="51" t="s">
        <v>1355</v>
      </c>
      <c r="Z186" s="51">
        <v>1</v>
      </c>
      <c r="AA186" s="69">
        <v>22500</v>
      </c>
      <c r="AB186" s="52">
        <v>1.2755555555555556</v>
      </c>
      <c r="AC186" s="69">
        <v>28700</v>
      </c>
      <c r="AD186" s="51"/>
      <c r="AE186" s="51" t="s">
        <v>283</v>
      </c>
      <c r="AF186" s="51"/>
      <c r="AG186" s="53" t="s">
        <v>269</v>
      </c>
      <c r="AH186" s="54">
        <v>43</v>
      </c>
      <c r="AI186" s="54">
        <v>1032</v>
      </c>
      <c r="AJ186" s="53" t="s">
        <v>172</v>
      </c>
      <c r="AK186" s="53" t="s">
        <v>172</v>
      </c>
      <c r="AL186" s="53"/>
      <c r="AM186" s="53" t="s">
        <v>74</v>
      </c>
      <c r="AN186" s="55"/>
      <c r="AO186" s="56">
        <v>4.4000000000000004</v>
      </c>
      <c r="AP186" s="56"/>
      <c r="AQ186" s="51" t="s">
        <v>106</v>
      </c>
      <c r="AR186" s="51" t="s">
        <v>107</v>
      </c>
      <c r="AS186" s="51"/>
      <c r="AT186" s="51"/>
      <c r="AU186" s="51"/>
      <c r="AV186" s="51"/>
      <c r="AW186" s="57" t="s">
        <v>38</v>
      </c>
      <c r="AX186" s="57" t="s">
        <v>36</v>
      </c>
      <c r="AY186" s="57" t="s">
        <v>42</v>
      </c>
      <c r="AZ186" s="57" t="s">
        <v>36</v>
      </c>
      <c r="BA186" s="57" t="s">
        <v>36</v>
      </c>
      <c r="BB186" s="58">
        <v>0.15166666666666667</v>
      </c>
      <c r="BC186" s="58"/>
      <c r="BD186" s="59"/>
      <c r="BE186" s="59"/>
      <c r="BF186" s="58">
        <v>7.3500000000000005</v>
      </c>
      <c r="BG186" s="59"/>
      <c r="BH186" s="61"/>
      <c r="BI186" s="61"/>
      <c r="BL186" s="61"/>
      <c r="BM186" s="59"/>
      <c r="BN186" s="58"/>
      <c r="BO186" s="58"/>
      <c r="BQ186" s="58"/>
      <c r="BR186" s="59"/>
      <c r="BS186" s="58"/>
      <c r="BT186" s="58"/>
      <c r="BV186" s="58"/>
      <c r="BW186" s="59"/>
      <c r="BX186" s="58"/>
      <c r="BY186" s="58"/>
      <c r="BZ186" s="58"/>
      <c r="CA186" s="59"/>
      <c r="CB186" s="58"/>
      <c r="CC186" s="58"/>
      <c r="CD186" s="58"/>
      <c r="CE186" s="58"/>
      <c r="CF186" s="59"/>
      <c r="CG186" s="62"/>
      <c r="CH186" s="62"/>
      <c r="CI186" s="62"/>
      <c r="CJ186" s="62"/>
      <c r="CK186" s="62"/>
      <c r="CL186" s="62"/>
      <c r="CM186" s="62"/>
      <c r="CN186" s="63" t="s">
        <v>279</v>
      </c>
      <c r="CO186" s="62"/>
      <c r="CP186" s="62"/>
      <c r="CQ186" s="64" t="s">
        <v>39</v>
      </c>
      <c r="CR186" s="65" t="s">
        <v>47</v>
      </c>
      <c r="CS186" s="64" t="s">
        <v>1344</v>
      </c>
      <c r="CT186" s="64" t="s">
        <v>280</v>
      </c>
      <c r="CU186" s="64" t="s">
        <v>281</v>
      </c>
      <c r="CV186" s="64" t="s">
        <v>86</v>
      </c>
      <c r="CW186" s="64"/>
      <c r="CX186" s="64" t="s">
        <v>88</v>
      </c>
      <c r="CY186" s="66">
        <f>[1]Duration!EE185</f>
        <v>43</v>
      </c>
    </row>
    <row r="187" spans="1:103" hidden="1" x14ac:dyDescent="0.3">
      <c r="A187" s="43">
        <v>185</v>
      </c>
      <c r="B187" s="44" t="s">
        <v>1654</v>
      </c>
      <c r="C187" s="44" t="s">
        <v>30</v>
      </c>
      <c r="D187" s="44">
        <v>2013</v>
      </c>
      <c r="E187" s="45" t="s">
        <v>66</v>
      </c>
      <c r="F187" s="45" t="s">
        <v>1537</v>
      </c>
      <c r="G187" s="45" t="s">
        <v>1804</v>
      </c>
      <c r="H187" s="45" t="s">
        <v>78</v>
      </c>
      <c r="I187" s="45" t="s">
        <v>38</v>
      </c>
      <c r="J187" s="68" t="s">
        <v>44</v>
      </c>
      <c r="K187" s="68" t="s">
        <v>53</v>
      </c>
      <c r="L187" s="68" t="s">
        <v>39</v>
      </c>
      <c r="M187" s="68" t="s">
        <v>42</v>
      </c>
      <c r="N187" s="68" t="s">
        <v>42</v>
      </c>
      <c r="O187" s="68" t="s">
        <v>42</v>
      </c>
      <c r="P187" s="47" t="s">
        <v>282</v>
      </c>
      <c r="Q187" s="47"/>
      <c r="R187" s="49"/>
      <c r="S187" s="49"/>
      <c r="T187" s="50">
        <v>0.56799999999999995</v>
      </c>
      <c r="U187" s="50">
        <v>0.49399999999999999</v>
      </c>
      <c r="V187" s="50">
        <v>0</v>
      </c>
      <c r="W187" s="50">
        <v>0</v>
      </c>
      <c r="X187" s="50">
        <v>8.173333333333332</v>
      </c>
      <c r="Y187" s="51" t="s">
        <v>1355</v>
      </c>
      <c r="Z187" s="51">
        <v>1</v>
      </c>
      <c r="AA187" s="69">
        <v>22500</v>
      </c>
      <c r="AB187" s="52">
        <v>1.2755555555555556</v>
      </c>
      <c r="AC187" s="69">
        <v>28700</v>
      </c>
      <c r="AD187" s="51"/>
      <c r="AE187" s="51" t="s">
        <v>283</v>
      </c>
      <c r="AF187" s="51"/>
      <c r="AG187" s="53" t="s">
        <v>269</v>
      </c>
      <c r="AH187" s="54">
        <v>51</v>
      </c>
      <c r="AI187" s="54">
        <v>1224</v>
      </c>
      <c r="AJ187" s="53" t="s">
        <v>172</v>
      </c>
      <c r="AK187" s="53" t="s">
        <v>172</v>
      </c>
      <c r="AL187" s="53"/>
      <c r="AM187" s="53" t="s">
        <v>52</v>
      </c>
      <c r="AN187" s="55"/>
      <c r="AO187" s="56">
        <v>4.4000000000000004</v>
      </c>
      <c r="AP187" s="56"/>
      <c r="AQ187" s="51" t="s">
        <v>106</v>
      </c>
      <c r="AR187" s="51" t="s">
        <v>107</v>
      </c>
      <c r="AS187" s="51"/>
      <c r="AT187" s="51"/>
      <c r="AU187" s="51"/>
      <c r="AV187" s="51"/>
      <c r="AW187" s="57" t="s">
        <v>38</v>
      </c>
      <c r="AX187" s="57" t="s">
        <v>36</v>
      </c>
      <c r="AY187" s="57" t="s">
        <v>42</v>
      </c>
      <c r="AZ187" s="57" t="s">
        <v>36</v>
      </c>
      <c r="BA187" s="57" t="s">
        <v>36</v>
      </c>
      <c r="BB187" s="58">
        <v>0.19916666666666669</v>
      </c>
      <c r="BC187" s="58"/>
      <c r="BD187" s="59"/>
      <c r="BE187" s="59"/>
      <c r="BF187" s="58">
        <v>9.6624999999999996</v>
      </c>
      <c r="BG187" s="59"/>
      <c r="BH187" s="61"/>
      <c r="BI187" s="61"/>
      <c r="BL187" s="61"/>
      <c r="BM187" s="59"/>
      <c r="BN187" s="58"/>
      <c r="BO187" s="58"/>
      <c r="BQ187" s="58"/>
      <c r="BR187" s="59"/>
      <c r="BS187" s="58"/>
      <c r="BT187" s="58"/>
      <c r="BV187" s="58"/>
      <c r="BW187" s="59"/>
      <c r="BX187" s="58"/>
      <c r="BY187" s="58"/>
      <c r="BZ187" s="58"/>
      <c r="CA187" s="59"/>
      <c r="CB187" s="58"/>
      <c r="CC187" s="58"/>
      <c r="CD187" s="58"/>
      <c r="CE187" s="58"/>
      <c r="CF187" s="59"/>
      <c r="CG187" s="62"/>
      <c r="CH187" s="62"/>
      <c r="CI187" s="62"/>
      <c r="CJ187" s="62"/>
      <c r="CK187" s="62"/>
      <c r="CL187" s="62"/>
      <c r="CM187" s="62"/>
      <c r="CN187" s="63" t="s">
        <v>279</v>
      </c>
      <c r="CO187" s="62"/>
      <c r="CP187" s="62"/>
      <c r="CQ187" s="64" t="s">
        <v>39</v>
      </c>
      <c r="CR187" s="65" t="s">
        <v>47</v>
      </c>
      <c r="CS187" s="64" t="s">
        <v>1344</v>
      </c>
      <c r="CT187" s="64" t="s">
        <v>280</v>
      </c>
      <c r="CU187" s="64" t="s">
        <v>281</v>
      </c>
      <c r="CV187" s="64" t="s">
        <v>86</v>
      </c>
      <c r="CW187" s="64"/>
      <c r="CX187" s="64" t="s">
        <v>88</v>
      </c>
      <c r="CY187" s="66">
        <f>[1]Duration!EE186</f>
        <v>51</v>
      </c>
    </row>
    <row r="188" spans="1:103" hidden="1" x14ac:dyDescent="0.3">
      <c r="A188" s="43">
        <v>186</v>
      </c>
      <c r="B188" s="44" t="s">
        <v>1654</v>
      </c>
      <c r="C188" s="44" t="s">
        <v>30</v>
      </c>
      <c r="D188" s="44">
        <v>2013</v>
      </c>
      <c r="E188" s="45" t="s">
        <v>66</v>
      </c>
      <c r="F188" s="45" t="s">
        <v>1537</v>
      </c>
      <c r="G188" s="45" t="s">
        <v>1804</v>
      </c>
      <c r="H188" s="45" t="s">
        <v>78</v>
      </c>
      <c r="I188" s="45" t="s">
        <v>38</v>
      </c>
      <c r="J188" s="68" t="s">
        <v>44</v>
      </c>
      <c r="K188" s="68" t="s">
        <v>75</v>
      </c>
      <c r="L188" s="68" t="s">
        <v>39</v>
      </c>
      <c r="M188" s="68" t="s">
        <v>42</v>
      </c>
      <c r="N188" s="68" t="s">
        <v>42</v>
      </c>
      <c r="O188" s="68" t="s">
        <v>42</v>
      </c>
      <c r="P188" s="47" t="s">
        <v>282</v>
      </c>
      <c r="Q188" s="47"/>
      <c r="R188" s="49"/>
      <c r="S188" s="49"/>
      <c r="T188" s="50">
        <v>0.56799999999999995</v>
      </c>
      <c r="U188" s="50">
        <v>0.49399999999999999</v>
      </c>
      <c r="V188" s="50">
        <v>0</v>
      </c>
      <c r="W188" s="50">
        <v>0</v>
      </c>
      <c r="X188" s="50">
        <v>8.173333333333332</v>
      </c>
      <c r="Y188" s="51" t="s">
        <v>1355</v>
      </c>
      <c r="Z188" s="51">
        <v>1</v>
      </c>
      <c r="AA188" s="69">
        <v>22500</v>
      </c>
      <c r="AB188" s="52">
        <v>1.2755555555555556</v>
      </c>
      <c r="AC188" s="69">
        <v>28700</v>
      </c>
      <c r="AD188" s="51"/>
      <c r="AE188" s="51" t="s">
        <v>283</v>
      </c>
      <c r="AF188" s="51"/>
      <c r="AG188" s="53" t="s">
        <v>269</v>
      </c>
      <c r="AH188" s="54">
        <v>27</v>
      </c>
      <c r="AI188" s="54">
        <v>648</v>
      </c>
      <c r="AJ188" s="53" t="s">
        <v>172</v>
      </c>
      <c r="AK188" s="53" t="s">
        <v>172</v>
      </c>
      <c r="AL188" s="53"/>
      <c r="AM188" s="53" t="s">
        <v>80</v>
      </c>
      <c r="AN188" s="55"/>
      <c r="AO188" s="56">
        <v>4.4000000000000004</v>
      </c>
      <c r="AP188" s="56"/>
      <c r="AQ188" s="51" t="s">
        <v>106</v>
      </c>
      <c r="AR188" s="51" t="s">
        <v>107</v>
      </c>
      <c r="AS188" s="51"/>
      <c r="AT188" s="51"/>
      <c r="AU188" s="51"/>
      <c r="AV188" s="51"/>
      <c r="AW188" s="57" t="s">
        <v>38</v>
      </c>
      <c r="AX188" s="57" t="s">
        <v>36</v>
      </c>
      <c r="AY188" s="57" t="s">
        <v>42</v>
      </c>
      <c r="AZ188" s="57" t="s">
        <v>36</v>
      </c>
      <c r="BA188" s="57" t="s">
        <v>36</v>
      </c>
      <c r="BB188" s="58">
        <v>0.10458333333333332</v>
      </c>
      <c r="BC188" s="58"/>
      <c r="BD188" s="59"/>
      <c r="BE188" s="59"/>
      <c r="BF188" s="58">
        <v>5.0750000000000002</v>
      </c>
      <c r="BG188" s="59"/>
      <c r="BH188" s="61"/>
      <c r="BI188" s="61"/>
      <c r="BL188" s="61"/>
      <c r="BM188" s="59"/>
      <c r="BN188" s="58"/>
      <c r="BO188" s="58"/>
      <c r="BQ188" s="58"/>
      <c r="BR188" s="59"/>
      <c r="BS188" s="58"/>
      <c r="BT188" s="58"/>
      <c r="BV188" s="58"/>
      <c r="BW188" s="59"/>
      <c r="BX188" s="58"/>
      <c r="BY188" s="58"/>
      <c r="BZ188" s="58"/>
      <c r="CA188" s="59"/>
      <c r="CB188" s="58"/>
      <c r="CC188" s="58"/>
      <c r="CD188" s="58"/>
      <c r="CE188" s="58"/>
      <c r="CF188" s="59"/>
      <c r="CG188" s="62"/>
      <c r="CH188" s="62"/>
      <c r="CI188" s="62"/>
      <c r="CJ188" s="62"/>
      <c r="CK188" s="62"/>
      <c r="CL188" s="62"/>
      <c r="CM188" s="62"/>
      <c r="CN188" s="63" t="s">
        <v>279</v>
      </c>
      <c r="CO188" s="62"/>
      <c r="CP188" s="62"/>
      <c r="CQ188" s="64" t="s">
        <v>39</v>
      </c>
      <c r="CR188" s="65" t="s">
        <v>47</v>
      </c>
      <c r="CS188" s="64" t="s">
        <v>1344</v>
      </c>
      <c r="CT188" s="64" t="s">
        <v>280</v>
      </c>
      <c r="CU188" s="64" t="s">
        <v>281</v>
      </c>
      <c r="CV188" s="64" t="s">
        <v>86</v>
      </c>
      <c r="CW188" s="64"/>
      <c r="CX188" s="64" t="s">
        <v>88</v>
      </c>
      <c r="CY188" s="66">
        <f>[1]Duration!EE187</f>
        <v>27</v>
      </c>
    </row>
    <row r="189" spans="1:103" hidden="1" x14ac:dyDescent="0.3">
      <c r="A189" s="43">
        <v>187</v>
      </c>
      <c r="B189" s="44" t="s">
        <v>1654</v>
      </c>
      <c r="C189" s="44" t="s">
        <v>30</v>
      </c>
      <c r="D189" s="44">
        <v>2013</v>
      </c>
      <c r="E189" s="45" t="s">
        <v>66</v>
      </c>
      <c r="F189" s="45" t="s">
        <v>1537</v>
      </c>
      <c r="G189" s="45" t="s">
        <v>1804</v>
      </c>
      <c r="H189" s="45" t="s">
        <v>78</v>
      </c>
      <c r="I189" s="45" t="s">
        <v>38</v>
      </c>
      <c r="J189" s="68" t="s">
        <v>44</v>
      </c>
      <c r="K189" s="68" t="s">
        <v>91</v>
      </c>
      <c r="L189" s="68" t="s">
        <v>39</v>
      </c>
      <c r="M189" s="68" t="s">
        <v>42</v>
      </c>
      <c r="N189" s="68" t="s">
        <v>42</v>
      </c>
      <c r="O189" s="68" t="s">
        <v>42</v>
      </c>
      <c r="P189" s="47" t="s">
        <v>282</v>
      </c>
      <c r="Q189" s="47"/>
      <c r="R189" s="49"/>
      <c r="S189" s="49"/>
      <c r="T189" s="50">
        <v>0.56799999999999995</v>
      </c>
      <c r="U189" s="50">
        <v>0.49399999999999999</v>
      </c>
      <c r="V189" s="50">
        <v>0</v>
      </c>
      <c r="W189" s="50">
        <v>0</v>
      </c>
      <c r="X189" s="50">
        <v>8.173333333333332</v>
      </c>
      <c r="Y189" s="51" t="s">
        <v>1355</v>
      </c>
      <c r="Z189" s="51">
        <v>1</v>
      </c>
      <c r="AA189" s="69">
        <v>22500</v>
      </c>
      <c r="AB189" s="52">
        <v>1.2755555555555556</v>
      </c>
      <c r="AC189" s="69">
        <v>28700</v>
      </c>
      <c r="AD189" s="51"/>
      <c r="AE189" s="51" t="s">
        <v>283</v>
      </c>
      <c r="AF189" s="51"/>
      <c r="AG189" s="53" t="s">
        <v>269</v>
      </c>
      <c r="AH189" s="54">
        <v>40</v>
      </c>
      <c r="AI189" s="54">
        <v>960</v>
      </c>
      <c r="AJ189" s="53" t="s">
        <v>172</v>
      </c>
      <c r="AK189" s="53" t="s">
        <v>172</v>
      </c>
      <c r="AL189" s="53"/>
      <c r="AM189" s="53" t="s">
        <v>96</v>
      </c>
      <c r="AN189" s="55"/>
      <c r="AO189" s="56">
        <v>4.4000000000000004</v>
      </c>
      <c r="AP189" s="56"/>
      <c r="AQ189" s="51" t="s">
        <v>106</v>
      </c>
      <c r="AR189" s="51" t="s">
        <v>107</v>
      </c>
      <c r="AS189" s="51"/>
      <c r="AT189" s="51"/>
      <c r="AU189" s="51"/>
      <c r="AV189" s="51"/>
      <c r="AW189" s="57" t="s">
        <v>38</v>
      </c>
      <c r="AX189" s="57" t="s">
        <v>36</v>
      </c>
      <c r="AY189" s="57" t="s">
        <v>42</v>
      </c>
      <c r="AZ189" s="57" t="s">
        <v>36</v>
      </c>
      <c r="BA189" s="57" t="s">
        <v>36</v>
      </c>
      <c r="BB189" s="58">
        <v>2.6666666666666668E-2</v>
      </c>
      <c r="BC189" s="58"/>
      <c r="BD189" s="59"/>
      <c r="BE189" s="59"/>
      <c r="BF189" s="58">
        <v>1.3041666666666667</v>
      </c>
      <c r="BG189" s="59"/>
      <c r="BH189" s="61"/>
      <c r="BI189" s="61"/>
      <c r="BL189" s="61"/>
      <c r="BM189" s="59"/>
      <c r="BN189" s="58"/>
      <c r="BO189" s="58"/>
      <c r="BQ189" s="58"/>
      <c r="BR189" s="59"/>
      <c r="BS189" s="58"/>
      <c r="BT189" s="58"/>
      <c r="BV189" s="58"/>
      <c r="BW189" s="59"/>
      <c r="BX189" s="58"/>
      <c r="BY189" s="58"/>
      <c r="BZ189" s="58"/>
      <c r="CA189" s="59"/>
      <c r="CB189" s="58"/>
      <c r="CC189" s="58"/>
      <c r="CD189" s="58"/>
      <c r="CE189" s="58"/>
      <c r="CF189" s="59"/>
      <c r="CG189" s="62"/>
      <c r="CH189" s="62"/>
      <c r="CI189" s="62"/>
      <c r="CJ189" s="62"/>
      <c r="CK189" s="62"/>
      <c r="CL189" s="62"/>
      <c r="CM189" s="62"/>
      <c r="CN189" s="63" t="s">
        <v>279</v>
      </c>
      <c r="CO189" s="62"/>
      <c r="CP189" s="62"/>
      <c r="CQ189" s="64" t="s">
        <v>39</v>
      </c>
      <c r="CR189" s="65" t="s">
        <v>47</v>
      </c>
      <c r="CS189" s="64" t="s">
        <v>1344</v>
      </c>
      <c r="CT189" s="64" t="s">
        <v>280</v>
      </c>
      <c r="CU189" s="64" t="s">
        <v>281</v>
      </c>
      <c r="CV189" s="64" t="s">
        <v>86</v>
      </c>
      <c r="CW189" s="64"/>
      <c r="CX189" s="64" t="s">
        <v>88</v>
      </c>
      <c r="CY189" s="66">
        <f>[1]Duration!EE188</f>
        <v>40</v>
      </c>
    </row>
    <row r="190" spans="1:103" hidden="1" x14ac:dyDescent="0.3">
      <c r="A190" s="43">
        <v>188</v>
      </c>
      <c r="B190" s="44" t="s">
        <v>1654</v>
      </c>
      <c r="C190" s="44" t="s">
        <v>30</v>
      </c>
      <c r="D190" s="44">
        <v>2013</v>
      </c>
      <c r="E190" s="45" t="s">
        <v>66</v>
      </c>
      <c r="F190" s="45" t="s">
        <v>1537</v>
      </c>
      <c r="G190" s="45" t="s">
        <v>1804</v>
      </c>
      <c r="H190" s="45" t="s">
        <v>78</v>
      </c>
      <c r="I190" s="45" t="s">
        <v>38</v>
      </c>
      <c r="J190" s="68" t="s">
        <v>122</v>
      </c>
      <c r="K190" s="68" t="s">
        <v>100</v>
      </c>
      <c r="L190" s="68" t="s">
        <v>39</v>
      </c>
      <c r="M190" s="68" t="s">
        <v>42</v>
      </c>
      <c r="N190" s="68" t="s">
        <v>42</v>
      </c>
      <c r="O190" s="68" t="s">
        <v>42</v>
      </c>
      <c r="P190" s="47" t="s">
        <v>282</v>
      </c>
      <c r="Q190" s="47"/>
      <c r="R190" s="49"/>
      <c r="S190" s="49"/>
      <c r="T190" s="50">
        <v>0.56799999999999995</v>
      </c>
      <c r="U190" s="50">
        <v>0.49399999999999999</v>
      </c>
      <c r="V190" s="50">
        <v>0</v>
      </c>
      <c r="W190" s="50">
        <v>0</v>
      </c>
      <c r="X190" s="50">
        <v>8.173333333333332</v>
      </c>
      <c r="Y190" s="51" t="s">
        <v>1355</v>
      </c>
      <c r="Z190" s="51">
        <v>1</v>
      </c>
      <c r="AA190" s="69">
        <v>22500</v>
      </c>
      <c r="AB190" s="52">
        <v>1.2755555555555556</v>
      </c>
      <c r="AC190" s="69">
        <v>28700</v>
      </c>
      <c r="AD190" s="51"/>
      <c r="AE190" s="51" t="s">
        <v>283</v>
      </c>
      <c r="AF190" s="51"/>
      <c r="AG190" s="53" t="s">
        <v>269</v>
      </c>
      <c r="AH190" s="54">
        <v>161</v>
      </c>
      <c r="AI190" s="54">
        <v>3864</v>
      </c>
      <c r="AJ190" s="53" t="s">
        <v>172</v>
      </c>
      <c r="AK190" s="53" t="s">
        <v>172</v>
      </c>
      <c r="AL190" s="53"/>
      <c r="AM190" s="53" t="s">
        <v>145</v>
      </c>
      <c r="AN190" s="55">
        <v>10.55</v>
      </c>
      <c r="AO190" s="56">
        <v>4.4000000000000004</v>
      </c>
      <c r="AP190" s="56"/>
      <c r="AQ190" s="51" t="s">
        <v>106</v>
      </c>
      <c r="AR190" s="51" t="s">
        <v>107</v>
      </c>
      <c r="AS190" s="51"/>
      <c r="AT190" s="51"/>
      <c r="AU190" s="51"/>
      <c r="AV190" s="51"/>
      <c r="AW190" s="57" t="s">
        <v>38</v>
      </c>
      <c r="AX190" s="57" t="s">
        <v>36</v>
      </c>
      <c r="AY190" s="57" t="s">
        <v>42</v>
      </c>
      <c r="AZ190" s="57" t="s">
        <v>36</v>
      </c>
      <c r="BA190" s="57" t="s">
        <v>36</v>
      </c>
      <c r="BB190" s="58">
        <v>9.0416666666666659E-2</v>
      </c>
      <c r="BC190" s="58"/>
      <c r="BD190" s="59"/>
      <c r="BE190" s="59"/>
      <c r="BF190" s="58">
        <v>4.3791666666666664</v>
      </c>
      <c r="BG190" s="59"/>
      <c r="BH190" s="61"/>
      <c r="BI190" s="61"/>
      <c r="BL190" s="61"/>
      <c r="BM190" s="59"/>
      <c r="BN190" s="58"/>
      <c r="BO190" s="58"/>
      <c r="BQ190" s="58"/>
      <c r="BR190" s="59"/>
      <c r="BS190" s="58"/>
      <c r="BT190" s="58"/>
      <c r="BV190" s="58"/>
      <c r="BW190" s="59"/>
      <c r="BX190" s="58"/>
      <c r="BY190" s="58"/>
      <c r="BZ190" s="58"/>
      <c r="CA190" s="59"/>
      <c r="CB190" s="58"/>
      <c r="CC190" s="58"/>
      <c r="CD190" s="58"/>
      <c r="CE190" s="58"/>
      <c r="CF190" s="59"/>
      <c r="CG190" s="62" t="s">
        <v>1616</v>
      </c>
      <c r="CH190" s="62"/>
      <c r="CI190" s="62"/>
      <c r="CJ190" s="62"/>
      <c r="CK190" s="62"/>
      <c r="CL190" s="62"/>
      <c r="CM190" s="71" t="s">
        <v>1311</v>
      </c>
      <c r="CN190" s="63" t="s">
        <v>105</v>
      </c>
      <c r="CO190" s="62"/>
      <c r="CP190" s="62"/>
      <c r="CQ190" s="64" t="s">
        <v>39</v>
      </c>
      <c r="CR190" s="65" t="s">
        <v>47</v>
      </c>
      <c r="CS190" s="64" t="s">
        <v>1344</v>
      </c>
      <c r="CT190" s="64" t="s">
        <v>280</v>
      </c>
      <c r="CU190" s="64" t="s">
        <v>281</v>
      </c>
      <c r="CV190" s="64" t="s">
        <v>86</v>
      </c>
      <c r="CW190" s="64"/>
      <c r="CX190" s="64" t="s">
        <v>88</v>
      </c>
      <c r="CY190" s="66">
        <f>[1]Duration!EE189</f>
        <v>161</v>
      </c>
    </row>
    <row r="191" spans="1:103" hidden="1" x14ac:dyDescent="0.3">
      <c r="A191" s="43">
        <v>189</v>
      </c>
      <c r="B191" s="44" t="s">
        <v>1655</v>
      </c>
      <c r="C191" s="44" t="s">
        <v>30</v>
      </c>
      <c r="D191" s="44">
        <v>2015</v>
      </c>
      <c r="E191" s="45" t="s">
        <v>31</v>
      </c>
      <c r="F191" s="45" t="s">
        <v>59</v>
      </c>
      <c r="G191" s="45" t="s">
        <v>1804</v>
      </c>
      <c r="H191" s="45" t="s">
        <v>78</v>
      </c>
      <c r="I191" s="45" t="s">
        <v>38</v>
      </c>
      <c r="J191" s="68" t="s">
        <v>44</v>
      </c>
      <c r="K191" s="68" t="s">
        <v>75</v>
      </c>
      <c r="L191" s="68" t="s">
        <v>39</v>
      </c>
      <c r="M191" s="68" t="s">
        <v>42</v>
      </c>
      <c r="N191" s="68" t="s">
        <v>42</v>
      </c>
      <c r="O191" s="68" t="s">
        <v>42</v>
      </c>
      <c r="P191" s="47"/>
      <c r="Q191" s="47" t="s">
        <v>882</v>
      </c>
      <c r="R191" s="49"/>
      <c r="S191" s="49"/>
      <c r="T191" s="50"/>
      <c r="U191" s="50"/>
      <c r="V191" s="50"/>
      <c r="W191" s="50"/>
      <c r="X191" s="50"/>
      <c r="Y191" s="51" t="s">
        <v>78</v>
      </c>
      <c r="Z191" s="51">
        <v>1</v>
      </c>
      <c r="AA191" s="69">
        <v>7091</v>
      </c>
      <c r="AB191" s="52">
        <v>3</v>
      </c>
      <c r="AC191" s="69">
        <v>16800</v>
      </c>
      <c r="AD191" s="51">
        <v>0</v>
      </c>
      <c r="AE191" s="51"/>
      <c r="AF191" s="51"/>
      <c r="AG191" s="53" t="s">
        <v>79</v>
      </c>
      <c r="AH191" s="54">
        <v>101</v>
      </c>
      <c r="AI191" s="54">
        <v>132</v>
      </c>
      <c r="AJ191" s="53" t="s">
        <v>284</v>
      </c>
      <c r="AK191" s="53" t="s">
        <v>172</v>
      </c>
      <c r="AL191" s="53">
        <v>1</v>
      </c>
      <c r="AM191" s="53" t="s">
        <v>80</v>
      </c>
      <c r="AN191" s="55"/>
      <c r="AO191" s="56">
        <v>2.6</v>
      </c>
      <c r="AP191" s="70">
        <v>0.999</v>
      </c>
      <c r="AQ191" s="51" t="s">
        <v>106</v>
      </c>
      <c r="AR191" s="51"/>
      <c r="AS191" s="51"/>
      <c r="AT191" s="51" t="s">
        <v>37</v>
      </c>
      <c r="AU191" s="51" t="s">
        <v>37</v>
      </c>
      <c r="AV191" s="51"/>
      <c r="AW191" s="57" t="s">
        <v>38</v>
      </c>
      <c r="AX191" s="57" t="s">
        <v>36</v>
      </c>
      <c r="AY191" s="57" t="s">
        <v>285</v>
      </c>
      <c r="AZ191" s="57"/>
      <c r="BA191" s="57"/>
      <c r="BB191" s="58"/>
      <c r="BC191" s="58"/>
      <c r="BD191" s="59"/>
      <c r="BE191" s="59"/>
      <c r="BF191" s="58"/>
      <c r="BG191" s="59"/>
      <c r="BH191" s="61"/>
      <c r="BI191" s="61"/>
      <c r="BL191" s="61"/>
      <c r="BM191" s="59"/>
      <c r="BN191" s="58">
        <v>0.9680399999999999</v>
      </c>
      <c r="BO191" s="58"/>
      <c r="BQ191" s="58">
        <v>15.6</v>
      </c>
      <c r="BR191" s="59"/>
      <c r="BS191" s="58">
        <v>1.88856</v>
      </c>
      <c r="BT191" s="58"/>
      <c r="BV191" s="58">
        <v>30.433333333333334</v>
      </c>
      <c r="BW191" s="59"/>
      <c r="BX191" s="58"/>
      <c r="BY191" s="58"/>
      <c r="BZ191" s="58">
        <v>0.38999999999999996</v>
      </c>
      <c r="CA191" s="59"/>
      <c r="CB191" s="58"/>
      <c r="CC191" s="58"/>
      <c r="CD191" s="58"/>
      <c r="CE191" s="58"/>
      <c r="CF191" s="59"/>
      <c r="CG191" s="62" t="s">
        <v>286</v>
      </c>
      <c r="CH191" s="62"/>
      <c r="CI191" s="62"/>
      <c r="CJ191" s="62"/>
      <c r="CK191" s="62"/>
      <c r="CL191" s="62"/>
      <c r="CM191" s="62"/>
      <c r="CN191" s="63" t="s">
        <v>279</v>
      </c>
      <c r="CO191" s="62"/>
      <c r="CP191" s="62" t="s">
        <v>101</v>
      </c>
      <c r="CQ191" s="64" t="s">
        <v>39</v>
      </c>
      <c r="CR191" s="65" t="s">
        <v>47</v>
      </c>
      <c r="CS191" s="64" t="s">
        <v>1344</v>
      </c>
      <c r="CT191" s="64" t="s">
        <v>287</v>
      </c>
      <c r="CU191" s="64" t="s">
        <v>46</v>
      </c>
      <c r="CV191" s="64" t="s">
        <v>86</v>
      </c>
      <c r="CW191" s="64"/>
      <c r="CX191" s="64" t="s">
        <v>73</v>
      </c>
      <c r="CY191" s="66">
        <f>[1]Duration!EE190</f>
        <v>5.5</v>
      </c>
    </row>
    <row r="192" spans="1:103" hidden="1" x14ac:dyDescent="0.3">
      <c r="A192" s="43">
        <v>190</v>
      </c>
      <c r="B192" s="44" t="s">
        <v>1655</v>
      </c>
      <c r="C192" s="44" t="s">
        <v>30</v>
      </c>
      <c r="D192" s="44">
        <v>2015</v>
      </c>
      <c r="E192" s="45" t="s">
        <v>31</v>
      </c>
      <c r="F192" s="45" t="s">
        <v>59</v>
      </c>
      <c r="G192" s="45" t="s">
        <v>1804</v>
      </c>
      <c r="H192" s="45" t="s">
        <v>78</v>
      </c>
      <c r="I192" s="45" t="s">
        <v>38</v>
      </c>
      <c r="J192" s="68" t="s">
        <v>44</v>
      </c>
      <c r="K192" s="68" t="s">
        <v>75</v>
      </c>
      <c r="L192" s="68" t="s">
        <v>39</v>
      </c>
      <c r="M192" s="68" t="s">
        <v>42</v>
      </c>
      <c r="N192" s="68" t="s">
        <v>42</v>
      </c>
      <c r="O192" s="68" t="s">
        <v>42</v>
      </c>
      <c r="P192" s="47"/>
      <c r="Q192" s="47" t="s">
        <v>882</v>
      </c>
      <c r="R192" s="49"/>
      <c r="S192" s="49"/>
      <c r="T192" s="50"/>
      <c r="U192" s="50"/>
      <c r="V192" s="50"/>
      <c r="W192" s="50"/>
      <c r="X192" s="50"/>
      <c r="Y192" s="51" t="s">
        <v>78</v>
      </c>
      <c r="Z192" s="51">
        <v>1</v>
      </c>
      <c r="AA192" s="69">
        <v>7091</v>
      </c>
      <c r="AB192" s="52">
        <v>3</v>
      </c>
      <c r="AC192" s="69">
        <v>16800</v>
      </c>
      <c r="AD192" s="51">
        <v>0</v>
      </c>
      <c r="AE192" s="51"/>
      <c r="AF192" s="51"/>
      <c r="AG192" s="53" t="s">
        <v>79</v>
      </c>
      <c r="AH192" s="54">
        <v>101</v>
      </c>
      <c r="AI192" s="54">
        <v>48</v>
      </c>
      <c r="AJ192" s="53" t="s">
        <v>143</v>
      </c>
      <c r="AK192" s="53" t="s">
        <v>172</v>
      </c>
      <c r="AL192" s="53">
        <v>1</v>
      </c>
      <c r="AM192" s="53" t="s">
        <v>80</v>
      </c>
      <c r="AN192" s="55"/>
      <c r="AO192" s="56">
        <v>2.6</v>
      </c>
      <c r="AP192" s="70">
        <v>0.999</v>
      </c>
      <c r="AQ192" s="51" t="s">
        <v>106</v>
      </c>
      <c r="AR192" s="51"/>
      <c r="AS192" s="51"/>
      <c r="AT192" s="51" t="s">
        <v>37</v>
      </c>
      <c r="AU192" s="51" t="s">
        <v>37</v>
      </c>
      <c r="AV192" s="51"/>
      <c r="AW192" s="57" t="s">
        <v>38</v>
      </c>
      <c r="AX192" s="57" t="s">
        <v>36</v>
      </c>
      <c r="AY192" s="57" t="s">
        <v>285</v>
      </c>
      <c r="AZ192" s="57"/>
      <c r="BA192" s="57"/>
      <c r="BB192" s="58"/>
      <c r="BC192" s="58"/>
      <c r="BD192" s="59"/>
      <c r="BE192" s="59"/>
      <c r="BF192" s="58"/>
      <c r="BG192" s="59"/>
      <c r="BH192" s="61"/>
      <c r="BI192" s="61"/>
      <c r="BL192" s="61"/>
      <c r="BM192" s="59"/>
      <c r="BN192" s="58">
        <v>0.54720000000000002</v>
      </c>
      <c r="BO192" s="58"/>
      <c r="BQ192" s="58">
        <v>8.8208333333333329</v>
      </c>
      <c r="BR192" s="59"/>
      <c r="BS192" s="58">
        <v>3.294</v>
      </c>
      <c r="BT192" s="58"/>
      <c r="BV192" s="58">
        <v>53.083333333333336</v>
      </c>
      <c r="BW192" s="59"/>
      <c r="BX192" s="58"/>
      <c r="BY192" s="58"/>
      <c r="BZ192" s="58">
        <v>0.22041666666666668</v>
      </c>
      <c r="CA192" s="59"/>
      <c r="CB192" s="58"/>
      <c r="CC192" s="58"/>
      <c r="CD192" s="58"/>
      <c r="CE192" s="58"/>
      <c r="CF192" s="59"/>
      <c r="CG192" s="62" t="s">
        <v>286</v>
      </c>
      <c r="CH192" s="62"/>
      <c r="CI192" s="62"/>
      <c r="CJ192" s="62"/>
      <c r="CK192" s="62"/>
      <c r="CL192" s="62"/>
      <c r="CM192" s="62"/>
      <c r="CN192" s="63" t="s">
        <v>279</v>
      </c>
      <c r="CO192" s="62"/>
      <c r="CP192" s="62" t="s">
        <v>101</v>
      </c>
      <c r="CQ192" s="64" t="s">
        <v>39</v>
      </c>
      <c r="CR192" s="65" t="s">
        <v>47</v>
      </c>
      <c r="CS192" s="64" t="s">
        <v>1344</v>
      </c>
      <c r="CT192" s="64" t="s">
        <v>287</v>
      </c>
      <c r="CU192" s="64" t="s">
        <v>46</v>
      </c>
      <c r="CV192" s="64" t="s">
        <v>86</v>
      </c>
      <c r="CW192" s="64"/>
      <c r="CX192" s="64" t="s">
        <v>73</v>
      </c>
      <c r="CY192" s="66">
        <f>[1]Duration!EE191</f>
        <v>2</v>
      </c>
    </row>
    <row r="193" spans="1:103" hidden="1" x14ac:dyDescent="0.3">
      <c r="A193" s="43">
        <v>191</v>
      </c>
      <c r="B193" s="44" t="s">
        <v>1655</v>
      </c>
      <c r="C193" s="44" t="s">
        <v>30</v>
      </c>
      <c r="D193" s="44">
        <v>2015</v>
      </c>
      <c r="E193" s="45" t="s">
        <v>31</v>
      </c>
      <c r="F193" s="45" t="s">
        <v>59</v>
      </c>
      <c r="G193" s="45" t="s">
        <v>1804</v>
      </c>
      <c r="H193" s="45" t="s">
        <v>78</v>
      </c>
      <c r="I193" s="45" t="s">
        <v>38</v>
      </c>
      <c r="J193" s="68" t="s">
        <v>44</v>
      </c>
      <c r="K193" s="68" t="s">
        <v>91</v>
      </c>
      <c r="L193" s="68" t="s">
        <v>39</v>
      </c>
      <c r="M193" s="68" t="s">
        <v>42</v>
      </c>
      <c r="N193" s="68" t="s">
        <v>42</v>
      </c>
      <c r="O193" s="68" t="s">
        <v>42</v>
      </c>
      <c r="P193" s="47"/>
      <c r="Q193" s="47" t="s">
        <v>882</v>
      </c>
      <c r="R193" s="49"/>
      <c r="S193" s="49"/>
      <c r="T193" s="50"/>
      <c r="U193" s="50"/>
      <c r="V193" s="50"/>
      <c r="W193" s="50"/>
      <c r="X193" s="50"/>
      <c r="Y193" s="51" t="s">
        <v>78</v>
      </c>
      <c r="Z193" s="51">
        <v>1</v>
      </c>
      <c r="AA193" s="69">
        <v>7091</v>
      </c>
      <c r="AB193" s="52">
        <v>3</v>
      </c>
      <c r="AC193" s="69">
        <v>16800</v>
      </c>
      <c r="AD193" s="51">
        <v>0</v>
      </c>
      <c r="AE193" s="51"/>
      <c r="AF193" s="51"/>
      <c r="AG193" s="53" t="s">
        <v>79</v>
      </c>
      <c r="AH193" s="54">
        <v>101</v>
      </c>
      <c r="AI193" s="54">
        <v>108</v>
      </c>
      <c r="AJ193" s="53" t="s">
        <v>143</v>
      </c>
      <c r="AK193" s="53" t="s">
        <v>172</v>
      </c>
      <c r="AL193" s="53">
        <v>1</v>
      </c>
      <c r="AM193" s="53" t="s">
        <v>96</v>
      </c>
      <c r="AN193" s="55"/>
      <c r="AO193" s="56">
        <v>2.6</v>
      </c>
      <c r="AP193" s="70">
        <v>0.999</v>
      </c>
      <c r="AQ193" s="51" t="s">
        <v>106</v>
      </c>
      <c r="AR193" s="51"/>
      <c r="AS193" s="51"/>
      <c r="AT193" s="51" t="s">
        <v>37</v>
      </c>
      <c r="AU193" s="51" t="s">
        <v>37</v>
      </c>
      <c r="AV193" s="51"/>
      <c r="AW193" s="57" t="s">
        <v>38</v>
      </c>
      <c r="AX193" s="57" t="s">
        <v>36</v>
      </c>
      <c r="AY193" s="57" t="s">
        <v>285</v>
      </c>
      <c r="AZ193" s="57"/>
      <c r="BA193" s="57"/>
      <c r="BB193" s="58"/>
      <c r="BC193" s="58"/>
      <c r="BD193" s="59"/>
      <c r="BE193" s="59"/>
      <c r="BF193" s="58"/>
      <c r="BG193" s="59"/>
      <c r="BH193" s="61"/>
      <c r="BI193" s="61"/>
      <c r="BL193" s="61"/>
      <c r="BM193" s="59"/>
      <c r="BN193" s="58">
        <v>0.21851999999999999</v>
      </c>
      <c r="BO193" s="58"/>
      <c r="BQ193" s="58">
        <v>3.5208333333333335</v>
      </c>
      <c r="BR193" s="59"/>
      <c r="BS193" s="58">
        <v>0.46548000000000006</v>
      </c>
      <c r="BT193" s="58"/>
      <c r="BV193" s="58">
        <v>7.5</v>
      </c>
      <c r="BW193" s="59"/>
      <c r="BX193" s="58"/>
      <c r="BY193" s="58"/>
      <c r="BZ193" s="58">
        <v>8.7916666666666657E-2</v>
      </c>
      <c r="CA193" s="59"/>
      <c r="CB193" s="58"/>
      <c r="CC193" s="58"/>
      <c r="CD193" s="58"/>
      <c r="CE193" s="58"/>
      <c r="CF193" s="59"/>
      <c r="CG193" s="62" t="s">
        <v>286</v>
      </c>
      <c r="CH193" s="62"/>
      <c r="CI193" s="62"/>
      <c r="CJ193" s="62"/>
      <c r="CK193" s="62"/>
      <c r="CL193" s="62"/>
      <c r="CM193" s="62"/>
      <c r="CN193" s="63" t="s">
        <v>279</v>
      </c>
      <c r="CO193" s="62"/>
      <c r="CP193" s="62" t="s">
        <v>101</v>
      </c>
      <c r="CQ193" s="64" t="s">
        <v>39</v>
      </c>
      <c r="CR193" s="65" t="s">
        <v>47</v>
      </c>
      <c r="CS193" s="64" t="s">
        <v>1344</v>
      </c>
      <c r="CT193" s="64" t="s">
        <v>287</v>
      </c>
      <c r="CU193" s="64" t="s">
        <v>46</v>
      </c>
      <c r="CV193" s="64" t="s">
        <v>86</v>
      </c>
      <c r="CW193" s="64"/>
      <c r="CX193" s="64" t="s">
        <v>73</v>
      </c>
      <c r="CY193" s="66">
        <f>[1]Duration!EE192</f>
        <v>4.5</v>
      </c>
    </row>
    <row r="194" spans="1:103" hidden="1" x14ac:dyDescent="0.3">
      <c r="A194" s="43">
        <v>192</v>
      </c>
      <c r="B194" s="44" t="s">
        <v>1655</v>
      </c>
      <c r="C194" s="44" t="s">
        <v>30</v>
      </c>
      <c r="D194" s="44">
        <v>2015</v>
      </c>
      <c r="E194" s="45" t="s">
        <v>31</v>
      </c>
      <c r="F194" s="45" t="s">
        <v>59</v>
      </c>
      <c r="G194" s="45" t="s">
        <v>1804</v>
      </c>
      <c r="H194" s="45" t="s">
        <v>78</v>
      </c>
      <c r="I194" s="45" t="s">
        <v>38</v>
      </c>
      <c r="J194" s="68" t="s">
        <v>44</v>
      </c>
      <c r="K194" s="68" t="s">
        <v>91</v>
      </c>
      <c r="L194" s="68" t="s">
        <v>39</v>
      </c>
      <c r="M194" s="68" t="s">
        <v>42</v>
      </c>
      <c r="N194" s="68" t="s">
        <v>42</v>
      </c>
      <c r="O194" s="68" t="s">
        <v>42</v>
      </c>
      <c r="P194" s="47"/>
      <c r="Q194" s="47" t="s">
        <v>882</v>
      </c>
      <c r="R194" s="49"/>
      <c r="S194" s="49"/>
      <c r="T194" s="50"/>
      <c r="U194" s="50"/>
      <c r="V194" s="50"/>
      <c r="W194" s="50"/>
      <c r="X194" s="50"/>
      <c r="Y194" s="51" t="s">
        <v>78</v>
      </c>
      <c r="Z194" s="51">
        <v>1</v>
      </c>
      <c r="AA194" s="69">
        <v>7091</v>
      </c>
      <c r="AB194" s="52">
        <v>3</v>
      </c>
      <c r="AC194" s="69">
        <v>16800</v>
      </c>
      <c r="AD194" s="51">
        <v>0</v>
      </c>
      <c r="AE194" s="51"/>
      <c r="AF194" s="51"/>
      <c r="AG194" s="53" t="s">
        <v>79</v>
      </c>
      <c r="AH194" s="54">
        <v>101</v>
      </c>
      <c r="AI194" s="54">
        <v>12</v>
      </c>
      <c r="AJ194" s="53" t="s">
        <v>143</v>
      </c>
      <c r="AK194" s="53" t="s">
        <v>172</v>
      </c>
      <c r="AL194" s="53">
        <v>1</v>
      </c>
      <c r="AM194" s="53" t="s">
        <v>96</v>
      </c>
      <c r="AN194" s="55"/>
      <c r="AO194" s="56">
        <v>2.6</v>
      </c>
      <c r="AP194" s="70">
        <v>0.999</v>
      </c>
      <c r="AQ194" s="51" t="s">
        <v>106</v>
      </c>
      <c r="AR194" s="51"/>
      <c r="AS194" s="51"/>
      <c r="AT194" s="51" t="s">
        <v>37</v>
      </c>
      <c r="AU194" s="51" t="s">
        <v>37</v>
      </c>
      <c r="AV194" s="51"/>
      <c r="AW194" s="57" t="s">
        <v>38</v>
      </c>
      <c r="AX194" s="57" t="s">
        <v>36</v>
      </c>
      <c r="AY194" s="57" t="s">
        <v>285</v>
      </c>
      <c r="AZ194" s="57"/>
      <c r="BA194" s="57"/>
      <c r="BB194" s="58"/>
      <c r="BC194" s="58"/>
      <c r="BD194" s="59"/>
      <c r="BE194" s="59"/>
      <c r="BF194" s="58"/>
      <c r="BG194" s="59"/>
      <c r="BH194" s="61"/>
      <c r="BI194" s="61"/>
      <c r="BL194" s="61"/>
      <c r="BM194" s="59"/>
      <c r="BN194" s="58">
        <v>0.17748</v>
      </c>
      <c r="BO194" s="58"/>
      <c r="BQ194" s="58">
        <v>2.8625000000000003</v>
      </c>
      <c r="BR194" s="59"/>
      <c r="BS194" s="58">
        <v>0.43343999999999999</v>
      </c>
      <c r="BT194" s="58"/>
      <c r="BV194" s="58">
        <v>6.9874999999999998</v>
      </c>
      <c r="BW194" s="59"/>
      <c r="BX194" s="58"/>
      <c r="BY194" s="58"/>
      <c r="BZ194" s="58">
        <v>7.166666666666667E-2</v>
      </c>
      <c r="CA194" s="59"/>
      <c r="CB194" s="58"/>
      <c r="CC194" s="58"/>
      <c r="CD194" s="58"/>
      <c r="CE194" s="58"/>
      <c r="CF194" s="59"/>
      <c r="CG194" s="62" t="s">
        <v>286</v>
      </c>
      <c r="CH194" s="62"/>
      <c r="CI194" s="62"/>
      <c r="CJ194" s="62"/>
      <c r="CK194" s="62"/>
      <c r="CL194" s="62"/>
      <c r="CM194" s="62"/>
      <c r="CN194" s="63" t="s">
        <v>279</v>
      </c>
      <c r="CO194" s="62"/>
      <c r="CP194" s="62" t="s">
        <v>101</v>
      </c>
      <c r="CQ194" s="64" t="s">
        <v>39</v>
      </c>
      <c r="CR194" s="65" t="s">
        <v>47</v>
      </c>
      <c r="CS194" s="64" t="s">
        <v>1344</v>
      </c>
      <c r="CT194" s="64" t="s">
        <v>287</v>
      </c>
      <c r="CU194" s="64" t="s">
        <v>46</v>
      </c>
      <c r="CV194" s="64" t="s">
        <v>86</v>
      </c>
      <c r="CW194" s="64"/>
      <c r="CX194" s="64" t="s">
        <v>73</v>
      </c>
      <c r="CY194" s="66">
        <f>[1]Duration!EE193</f>
        <v>0.5</v>
      </c>
    </row>
    <row r="195" spans="1:103" hidden="1" x14ac:dyDescent="0.3">
      <c r="A195" s="43">
        <v>193</v>
      </c>
      <c r="B195" s="44" t="s">
        <v>1655</v>
      </c>
      <c r="C195" s="44" t="s">
        <v>30</v>
      </c>
      <c r="D195" s="44">
        <v>2015</v>
      </c>
      <c r="E195" s="45" t="s">
        <v>31</v>
      </c>
      <c r="F195" s="45" t="s">
        <v>59</v>
      </c>
      <c r="G195" s="45" t="s">
        <v>1804</v>
      </c>
      <c r="H195" s="45" t="s">
        <v>78</v>
      </c>
      <c r="I195" s="45" t="s">
        <v>38</v>
      </c>
      <c r="J195" s="68" t="s">
        <v>122</v>
      </c>
      <c r="K195" s="68" t="s">
        <v>100</v>
      </c>
      <c r="L195" s="68" t="s">
        <v>39</v>
      </c>
      <c r="M195" s="68" t="s">
        <v>39</v>
      </c>
      <c r="N195" s="68" t="s">
        <v>42</v>
      </c>
      <c r="O195" s="68" t="s">
        <v>42</v>
      </c>
      <c r="P195" s="47"/>
      <c r="Q195" s="47" t="s">
        <v>882</v>
      </c>
      <c r="R195" s="49"/>
      <c r="S195" s="49"/>
      <c r="T195" s="50"/>
      <c r="U195" s="50"/>
      <c r="V195" s="50"/>
      <c r="W195" s="50"/>
      <c r="X195" s="50"/>
      <c r="Y195" s="51" t="s">
        <v>78</v>
      </c>
      <c r="Z195" s="51">
        <v>1</v>
      </c>
      <c r="AA195" s="69">
        <v>7091</v>
      </c>
      <c r="AB195" s="52">
        <v>3</v>
      </c>
      <c r="AC195" s="69">
        <v>16800</v>
      </c>
      <c r="AD195" s="51">
        <v>0</v>
      </c>
      <c r="AE195" s="51"/>
      <c r="AF195" s="51"/>
      <c r="AG195" s="53" t="s">
        <v>79</v>
      </c>
      <c r="AH195" s="54">
        <v>101</v>
      </c>
      <c r="AI195" s="54">
        <v>300</v>
      </c>
      <c r="AJ195" s="53" t="s">
        <v>143</v>
      </c>
      <c r="AK195" s="53" t="s">
        <v>172</v>
      </c>
      <c r="AL195" s="53">
        <v>1</v>
      </c>
      <c r="AM195" s="53" t="s">
        <v>145</v>
      </c>
      <c r="AN195" s="55">
        <v>0.75</v>
      </c>
      <c r="AO195" s="56">
        <v>2.6</v>
      </c>
      <c r="AP195" s="70">
        <v>0.999</v>
      </c>
      <c r="AQ195" s="51" t="s">
        <v>106</v>
      </c>
      <c r="AR195" s="51"/>
      <c r="AS195" s="51"/>
      <c r="AT195" s="51" t="s">
        <v>37</v>
      </c>
      <c r="AU195" s="51" t="s">
        <v>37</v>
      </c>
      <c r="AV195" s="51"/>
      <c r="AW195" s="57" t="s">
        <v>38</v>
      </c>
      <c r="AX195" s="57" t="s">
        <v>36</v>
      </c>
      <c r="AY195" s="57" t="s">
        <v>285</v>
      </c>
      <c r="AZ195" s="57"/>
      <c r="BA195" s="57"/>
      <c r="BB195" s="58"/>
      <c r="BC195" s="58"/>
      <c r="BD195" s="59"/>
      <c r="BE195" s="59"/>
      <c r="BF195" s="58"/>
      <c r="BG195" s="59"/>
      <c r="BH195" s="61"/>
      <c r="BI195" s="61"/>
      <c r="BL195" s="61"/>
      <c r="BM195" s="59"/>
      <c r="BN195" s="58">
        <v>0.91</v>
      </c>
      <c r="BO195" s="58"/>
      <c r="BQ195" s="58"/>
      <c r="BR195" s="59"/>
      <c r="BS195" s="58"/>
      <c r="BT195" s="58"/>
      <c r="BV195" s="58"/>
      <c r="BW195" s="59"/>
      <c r="BX195" s="58"/>
      <c r="BY195" s="58"/>
      <c r="BZ195" s="58"/>
      <c r="CA195" s="59"/>
      <c r="CB195" s="58"/>
      <c r="CC195" s="58"/>
      <c r="CD195" s="58"/>
      <c r="CE195" s="58"/>
      <c r="CF195" s="59"/>
      <c r="CG195" s="62" t="s">
        <v>1614</v>
      </c>
      <c r="CH195" s="62" t="s">
        <v>1607</v>
      </c>
      <c r="CI195" s="62" t="s">
        <v>1606</v>
      </c>
      <c r="CJ195" s="62"/>
      <c r="CK195" s="62"/>
      <c r="CL195" s="62"/>
      <c r="CM195" s="62" t="s">
        <v>1312</v>
      </c>
      <c r="CN195" s="63" t="s">
        <v>105</v>
      </c>
      <c r="CO195" s="62"/>
      <c r="CP195" s="62" t="s">
        <v>101</v>
      </c>
      <c r="CQ195" s="64" t="s">
        <v>39</v>
      </c>
      <c r="CR195" s="65" t="s">
        <v>47</v>
      </c>
      <c r="CS195" s="64" t="s">
        <v>1344</v>
      </c>
      <c r="CT195" s="64" t="s">
        <v>287</v>
      </c>
      <c r="CU195" s="64" t="s">
        <v>46</v>
      </c>
      <c r="CV195" s="64" t="s">
        <v>86</v>
      </c>
      <c r="CW195" s="64"/>
      <c r="CX195" s="64" t="s">
        <v>73</v>
      </c>
      <c r="CY195" s="66">
        <f>[1]Duration!EE194</f>
        <v>12.5</v>
      </c>
    </row>
    <row r="196" spans="1:103" hidden="1" x14ac:dyDescent="0.3">
      <c r="A196" s="43">
        <v>194</v>
      </c>
      <c r="B196" s="44" t="s">
        <v>1655</v>
      </c>
      <c r="C196" s="44" t="s">
        <v>30</v>
      </c>
      <c r="D196" s="44">
        <v>2015</v>
      </c>
      <c r="E196" s="45" t="s">
        <v>31</v>
      </c>
      <c r="F196" s="45" t="s">
        <v>59</v>
      </c>
      <c r="G196" s="45" t="s">
        <v>1804</v>
      </c>
      <c r="H196" s="45" t="s">
        <v>78</v>
      </c>
      <c r="I196" s="45" t="s">
        <v>38</v>
      </c>
      <c r="J196" s="68" t="s">
        <v>44</v>
      </c>
      <c r="K196" s="68" t="s">
        <v>75</v>
      </c>
      <c r="L196" s="68" t="s">
        <v>39</v>
      </c>
      <c r="M196" s="68" t="s">
        <v>42</v>
      </c>
      <c r="N196" s="68" t="s">
        <v>42</v>
      </c>
      <c r="O196" s="68" t="s">
        <v>42</v>
      </c>
      <c r="P196" s="47"/>
      <c r="Q196" s="47" t="s">
        <v>171</v>
      </c>
      <c r="R196" s="49"/>
      <c r="S196" s="49"/>
      <c r="T196" s="50"/>
      <c r="U196" s="50"/>
      <c r="V196" s="50"/>
      <c r="W196" s="50"/>
      <c r="X196" s="50"/>
      <c r="Y196" s="51" t="s">
        <v>78</v>
      </c>
      <c r="Z196" s="51">
        <v>1</v>
      </c>
      <c r="AA196" s="69">
        <v>9884</v>
      </c>
      <c r="AB196" s="52">
        <v>5</v>
      </c>
      <c r="AC196" s="69">
        <v>48212</v>
      </c>
      <c r="AD196" s="51">
        <v>0</v>
      </c>
      <c r="AE196" s="51"/>
      <c r="AF196" s="51"/>
      <c r="AG196" s="53" t="s">
        <v>79</v>
      </c>
      <c r="AH196" s="54">
        <v>125</v>
      </c>
      <c r="AI196" s="54">
        <v>216</v>
      </c>
      <c r="AJ196" s="53" t="s">
        <v>143</v>
      </c>
      <c r="AK196" s="53" t="s">
        <v>172</v>
      </c>
      <c r="AL196" s="53">
        <v>1</v>
      </c>
      <c r="AM196" s="53" t="s">
        <v>74</v>
      </c>
      <c r="AN196" s="55"/>
      <c r="AO196" s="56">
        <v>2.6</v>
      </c>
      <c r="AP196" s="70">
        <v>0.999</v>
      </c>
      <c r="AQ196" s="51" t="s">
        <v>106</v>
      </c>
      <c r="AR196" s="51"/>
      <c r="AS196" s="51"/>
      <c r="AT196" s="51" t="s">
        <v>37</v>
      </c>
      <c r="AU196" s="51" t="s">
        <v>37</v>
      </c>
      <c r="AV196" s="51"/>
      <c r="AW196" s="57" t="s">
        <v>38</v>
      </c>
      <c r="AX196" s="57" t="s">
        <v>36</v>
      </c>
      <c r="AY196" s="57" t="s">
        <v>288</v>
      </c>
      <c r="AZ196" s="57"/>
      <c r="BA196" s="57"/>
      <c r="BB196" s="58"/>
      <c r="BC196" s="58"/>
      <c r="BD196" s="59"/>
      <c r="BE196" s="59"/>
      <c r="BF196" s="58"/>
      <c r="BG196" s="59"/>
      <c r="BH196" s="61"/>
      <c r="BI196" s="61"/>
      <c r="BL196" s="61"/>
      <c r="BM196" s="59"/>
      <c r="BN196" s="58">
        <v>1.4194800000000001</v>
      </c>
      <c r="BO196" s="58"/>
      <c r="BQ196" s="58">
        <v>6.916666666666667</v>
      </c>
      <c r="BR196" s="59"/>
      <c r="BS196" s="58"/>
      <c r="BT196" s="58"/>
      <c r="BV196" s="58"/>
      <c r="BW196" s="59"/>
      <c r="BX196" s="58"/>
      <c r="BY196" s="58"/>
      <c r="BZ196" s="58">
        <v>0.17291666666666669</v>
      </c>
      <c r="CA196" s="59"/>
      <c r="CB196" s="58"/>
      <c r="CC196" s="58"/>
      <c r="CD196" s="58"/>
      <c r="CE196" s="58"/>
      <c r="CF196" s="59"/>
      <c r="CG196" s="62" t="s">
        <v>289</v>
      </c>
      <c r="CH196" s="62"/>
      <c r="CI196" s="62"/>
      <c r="CJ196" s="62"/>
      <c r="CK196" s="62"/>
      <c r="CL196" s="62"/>
      <c r="CM196" s="62"/>
      <c r="CN196" s="63" t="s">
        <v>279</v>
      </c>
      <c r="CO196" s="62"/>
      <c r="CP196" s="62" t="s">
        <v>101</v>
      </c>
      <c r="CQ196" s="64" t="s">
        <v>39</v>
      </c>
      <c r="CR196" s="65" t="s">
        <v>47</v>
      </c>
      <c r="CS196" s="64" t="s">
        <v>1344</v>
      </c>
      <c r="CT196" s="64" t="s">
        <v>290</v>
      </c>
      <c r="CU196" s="64" t="s">
        <v>291</v>
      </c>
      <c r="CV196" s="64" t="s">
        <v>86</v>
      </c>
      <c r="CW196" s="64"/>
      <c r="CX196" s="64" t="s">
        <v>88</v>
      </c>
      <c r="CY196" s="66">
        <f>[1]Duration!EE195</f>
        <v>9</v>
      </c>
    </row>
    <row r="197" spans="1:103" hidden="1" x14ac:dyDescent="0.3">
      <c r="A197" s="43">
        <v>195</v>
      </c>
      <c r="B197" s="44" t="s">
        <v>1655</v>
      </c>
      <c r="C197" s="44" t="s">
        <v>30</v>
      </c>
      <c r="D197" s="44">
        <v>2015</v>
      </c>
      <c r="E197" s="45" t="s">
        <v>31</v>
      </c>
      <c r="F197" s="45" t="s">
        <v>59</v>
      </c>
      <c r="G197" s="45" t="s">
        <v>1804</v>
      </c>
      <c r="H197" s="45" t="s">
        <v>78</v>
      </c>
      <c r="I197" s="45" t="s">
        <v>38</v>
      </c>
      <c r="J197" s="68" t="s">
        <v>44</v>
      </c>
      <c r="K197" s="68" t="s">
        <v>53</v>
      </c>
      <c r="L197" s="68" t="s">
        <v>39</v>
      </c>
      <c r="M197" s="68" t="s">
        <v>42</v>
      </c>
      <c r="N197" s="68" t="s">
        <v>42</v>
      </c>
      <c r="O197" s="68" t="s">
        <v>42</v>
      </c>
      <c r="P197" s="47"/>
      <c r="Q197" s="47" t="s">
        <v>171</v>
      </c>
      <c r="R197" s="49"/>
      <c r="S197" s="49"/>
      <c r="T197" s="50"/>
      <c r="U197" s="50"/>
      <c r="V197" s="50"/>
      <c r="W197" s="50"/>
      <c r="X197" s="50"/>
      <c r="Y197" s="51" t="s">
        <v>1345</v>
      </c>
      <c r="Z197" s="51">
        <v>1</v>
      </c>
      <c r="AA197" s="69">
        <v>9884</v>
      </c>
      <c r="AB197" s="52">
        <v>5</v>
      </c>
      <c r="AC197" s="69">
        <v>48212</v>
      </c>
      <c r="AD197" s="51">
        <v>0</v>
      </c>
      <c r="AE197" s="51"/>
      <c r="AF197" s="51"/>
      <c r="AG197" s="53" t="s">
        <v>79</v>
      </c>
      <c r="AH197" s="54">
        <v>125</v>
      </c>
      <c r="AI197" s="54">
        <v>12</v>
      </c>
      <c r="AJ197" s="53" t="s">
        <v>143</v>
      </c>
      <c r="AK197" s="53" t="s">
        <v>172</v>
      </c>
      <c r="AL197" s="53">
        <v>1</v>
      </c>
      <c r="AM197" s="53" t="s">
        <v>52</v>
      </c>
      <c r="AN197" s="55"/>
      <c r="AO197" s="56">
        <v>2.6</v>
      </c>
      <c r="AP197" s="70">
        <v>0.999</v>
      </c>
      <c r="AQ197" s="51" t="s">
        <v>106</v>
      </c>
      <c r="AR197" s="51"/>
      <c r="AS197" s="51"/>
      <c r="AT197" s="51"/>
      <c r="AU197" s="51"/>
      <c r="AV197" s="51"/>
      <c r="AW197" s="57" t="s">
        <v>38</v>
      </c>
      <c r="AX197" s="57" t="s">
        <v>36</v>
      </c>
      <c r="AY197" s="57" t="s">
        <v>288</v>
      </c>
      <c r="AZ197" s="57"/>
      <c r="BA197" s="57"/>
      <c r="BB197" s="58"/>
      <c r="BC197" s="58"/>
      <c r="BD197" s="59"/>
      <c r="BE197" s="59"/>
      <c r="BF197" s="58"/>
      <c r="BG197" s="59"/>
      <c r="BH197" s="61"/>
      <c r="BI197" s="61"/>
      <c r="BL197" s="61"/>
      <c r="BM197" s="59"/>
      <c r="BN197" s="58"/>
      <c r="BO197" s="58"/>
      <c r="BQ197" s="58"/>
      <c r="BR197" s="59"/>
      <c r="BS197" s="58">
        <v>2.2625999999999999</v>
      </c>
      <c r="BT197" s="58"/>
      <c r="BV197" s="58">
        <v>11.020833333333334</v>
      </c>
      <c r="BW197" s="59"/>
      <c r="BX197" s="58"/>
      <c r="BY197" s="58"/>
      <c r="BZ197" s="58"/>
      <c r="CA197" s="59"/>
      <c r="CB197" s="58"/>
      <c r="CC197" s="58"/>
      <c r="CD197" s="58"/>
      <c r="CE197" s="58"/>
      <c r="CF197" s="59"/>
      <c r="CG197" s="62" t="s">
        <v>289</v>
      </c>
      <c r="CH197" s="62"/>
      <c r="CI197" s="62"/>
      <c r="CJ197" s="62"/>
      <c r="CK197" s="62"/>
      <c r="CL197" s="62"/>
      <c r="CM197" s="62"/>
      <c r="CN197" s="63" t="s">
        <v>279</v>
      </c>
      <c r="CO197" s="62"/>
      <c r="CP197" s="62" t="s">
        <v>101</v>
      </c>
      <c r="CQ197" s="64" t="s">
        <v>39</v>
      </c>
      <c r="CR197" s="65" t="s">
        <v>47</v>
      </c>
      <c r="CS197" s="64" t="s">
        <v>1344</v>
      </c>
      <c r="CT197" s="64" t="s">
        <v>290</v>
      </c>
      <c r="CU197" s="64" t="s">
        <v>291</v>
      </c>
      <c r="CV197" s="64" t="s">
        <v>86</v>
      </c>
      <c r="CW197" s="64"/>
      <c r="CX197" s="64" t="s">
        <v>88</v>
      </c>
      <c r="CY197" s="66">
        <f>[1]Duration!EE196</f>
        <v>0.5</v>
      </c>
    </row>
    <row r="198" spans="1:103" hidden="1" x14ac:dyDescent="0.3">
      <c r="A198" s="43">
        <v>196</v>
      </c>
      <c r="B198" s="44" t="s">
        <v>1655</v>
      </c>
      <c r="C198" s="44" t="s">
        <v>30</v>
      </c>
      <c r="D198" s="44">
        <v>2015</v>
      </c>
      <c r="E198" s="45" t="s">
        <v>31</v>
      </c>
      <c r="F198" s="45" t="s">
        <v>59</v>
      </c>
      <c r="G198" s="45" t="s">
        <v>1804</v>
      </c>
      <c r="H198" s="45" t="s">
        <v>78</v>
      </c>
      <c r="I198" s="45" t="s">
        <v>38</v>
      </c>
      <c r="J198" s="68" t="s">
        <v>44</v>
      </c>
      <c r="K198" s="68" t="s">
        <v>53</v>
      </c>
      <c r="L198" s="68" t="s">
        <v>39</v>
      </c>
      <c r="M198" s="68" t="s">
        <v>42</v>
      </c>
      <c r="N198" s="68" t="s">
        <v>42</v>
      </c>
      <c r="O198" s="68" t="s">
        <v>42</v>
      </c>
      <c r="P198" s="47"/>
      <c r="Q198" s="47" t="s">
        <v>171</v>
      </c>
      <c r="R198" s="49"/>
      <c r="S198" s="49"/>
      <c r="T198" s="50"/>
      <c r="U198" s="50"/>
      <c r="V198" s="50"/>
      <c r="W198" s="50"/>
      <c r="X198" s="50"/>
      <c r="Y198" s="51" t="s">
        <v>1345</v>
      </c>
      <c r="Z198" s="51">
        <v>1</v>
      </c>
      <c r="AA198" s="69">
        <v>9884</v>
      </c>
      <c r="AB198" s="52">
        <v>5</v>
      </c>
      <c r="AC198" s="69">
        <v>48212</v>
      </c>
      <c r="AD198" s="51">
        <v>0</v>
      </c>
      <c r="AE198" s="51"/>
      <c r="AF198" s="51"/>
      <c r="AG198" s="53" t="s">
        <v>79</v>
      </c>
      <c r="AH198" s="54">
        <v>125</v>
      </c>
      <c r="AI198" s="54">
        <v>120</v>
      </c>
      <c r="AJ198" s="53" t="s">
        <v>143</v>
      </c>
      <c r="AK198" s="53" t="s">
        <v>172</v>
      </c>
      <c r="AL198" s="53">
        <v>1</v>
      </c>
      <c r="AM198" s="53" t="s">
        <v>52</v>
      </c>
      <c r="AN198" s="55"/>
      <c r="AO198" s="56">
        <v>2.6</v>
      </c>
      <c r="AP198" s="70">
        <v>0.999</v>
      </c>
      <c r="AQ198" s="51" t="s">
        <v>106</v>
      </c>
      <c r="AR198" s="51"/>
      <c r="AS198" s="51"/>
      <c r="AT198" s="51" t="s">
        <v>37</v>
      </c>
      <c r="AU198" s="51" t="s">
        <v>37</v>
      </c>
      <c r="AV198" s="51"/>
      <c r="AW198" s="57" t="s">
        <v>38</v>
      </c>
      <c r="AX198" s="57" t="s">
        <v>36</v>
      </c>
      <c r="AY198" s="57" t="s">
        <v>288</v>
      </c>
      <c r="AZ198" s="57"/>
      <c r="BA198" s="57"/>
      <c r="BB198" s="58"/>
      <c r="BC198" s="58"/>
      <c r="BD198" s="59"/>
      <c r="BE198" s="59"/>
      <c r="BF198" s="58"/>
      <c r="BG198" s="59"/>
      <c r="BH198" s="61"/>
      <c r="BI198" s="61"/>
      <c r="BL198" s="61"/>
      <c r="BM198" s="59"/>
      <c r="BN198" s="58">
        <v>0.88775999999999999</v>
      </c>
      <c r="BO198" s="58"/>
      <c r="BQ198" s="58">
        <v>4.3250000000000002</v>
      </c>
      <c r="BR198" s="59"/>
      <c r="BS198" s="58">
        <v>2.5488</v>
      </c>
      <c r="BT198" s="58"/>
      <c r="BV198" s="58">
        <v>12.416666666666666</v>
      </c>
      <c r="BW198" s="59"/>
      <c r="BX198" s="58"/>
      <c r="BY198" s="58"/>
      <c r="BZ198" s="58">
        <v>0.10833333333333334</v>
      </c>
      <c r="CA198" s="59"/>
      <c r="CB198" s="58"/>
      <c r="CC198" s="58"/>
      <c r="CD198" s="58"/>
      <c r="CE198" s="58"/>
      <c r="CF198" s="59"/>
      <c r="CG198" s="62" t="s">
        <v>289</v>
      </c>
      <c r="CH198" s="62"/>
      <c r="CI198" s="62"/>
      <c r="CJ198" s="62"/>
      <c r="CK198" s="62"/>
      <c r="CL198" s="62"/>
      <c r="CM198" s="62"/>
      <c r="CN198" s="63" t="s">
        <v>279</v>
      </c>
      <c r="CO198" s="62"/>
      <c r="CP198" s="62" t="s">
        <v>101</v>
      </c>
      <c r="CQ198" s="64" t="s">
        <v>39</v>
      </c>
      <c r="CR198" s="65" t="s">
        <v>47</v>
      </c>
      <c r="CS198" s="64" t="s">
        <v>1344</v>
      </c>
      <c r="CT198" s="64" t="s">
        <v>290</v>
      </c>
      <c r="CU198" s="64" t="s">
        <v>291</v>
      </c>
      <c r="CV198" s="64" t="s">
        <v>86</v>
      </c>
      <c r="CW198" s="64"/>
      <c r="CX198" s="64" t="s">
        <v>88</v>
      </c>
      <c r="CY198" s="66">
        <f>[1]Duration!EE197</f>
        <v>5</v>
      </c>
    </row>
    <row r="199" spans="1:103" hidden="1" x14ac:dyDescent="0.3">
      <c r="A199" s="43">
        <v>197</v>
      </c>
      <c r="B199" s="44" t="s">
        <v>1655</v>
      </c>
      <c r="C199" s="44" t="s">
        <v>30</v>
      </c>
      <c r="D199" s="44">
        <v>2015</v>
      </c>
      <c r="E199" s="45" t="s">
        <v>31</v>
      </c>
      <c r="F199" s="45" t="s">
        <v>59</v>
      </c>
      <c r="G199" s="45" t="s">
        <v>1804</v>
      </c>
      <c r="H199" s="45" t="s">
        <v>78</v>
      </c>
      <c r="I199" s="45" t="s">
        <v>38</v>
      </c>
      <c r="J199" s="68" t="s">
        <v>44</v>
      </c>
      <c r="K199" s="68" t="s">
        <v>75</v>
      </c>
      <c r="L199" s="68" t="s">
        <v>39</v>
      </c>
      <c r="M199" s="68" t="s">
        <v>42</v>
      </c>
      <c r="N199" s="68" t="s">
        <v>42</v>
      </c>
      <c r="O199" s="68" t="s">
        <v>42</v>
      </c>
      <c r="P199" s="47"/>
      <c r="Q199" s="47" t="s">
        <v>171</v>
      </c>
      <c r="R199" s="49"/>
      <c r="S199" s="49"/>
      <c r="T199" s="50"/>
      <c r="U199" s="50"/>
      <c r="V199" s="50"/>
      <c r="W199" s="50"/>
      <c r="X199" s="50"/>
      <c r="Y199" s="51" t="s">
        <v>1345</v>
      </c>
      <c r="Z199" s="51">
        <v>1</v>
      </c>
      <c r="AA199" s="69">
        <v>9884</v>
      </c>
      <c r="AB199" s="52">
        <v>5</v>
      </c>
      <c r="AC199" s="69">
        <v>48212</v>
      </c>
      <c r="AD199" s="51">
        <v>0</v>
      </c>
      <c r="AE199" s="51"/>
      <c r="AF199" s="51"/>
      <c r="AG199" s="53" t="s">
        <v>79</v>
      </c>
      <c r="AH199" s="54">
        <v>125</v>
      </c>
      <c r="AI199" s="54">
        <v>60</v>
      </c>
      <c r="AJ199" s="53" t="s">
        <v>143</v>
      </c>
      <c r="AK199" s="53" t="s">
        <v>172</v>
      </c>
      <c r="AL199" s="53">
        <v>1</v>
      </c>
      <c r="AM199" s="53" t="s">
        <v>80</v>
      </c>
      <c r="AN199" s="55"/>
      <c r="AO199" s="56">
        <v>2.6</v>
      </c>
      <c r="AP199" s="70">
        <v>0.999</v>
      </c>
      <c r="AQ199" s="51" t="s">
        <v>106</v>
      </c>
      <c r="AR199" s="51"/>
      <c r="AS199" s="51"/>
      <c r="AT199" s="51" t="s">
        <v>37</v>
      </c>
      <c r="AU199" s="51" t="s">
        <v>37</v>
      </c>
      <c r="AV199" s="51"/>
      <c r="AW199" s="57" t="s">
        <v>38</v>
      </c>
      <c r="AX199" s="57" t="s">
        <v>36</v>
      </c>
      <c r="AY199" s="57" t="s">
        <v>288</v>
      </c>
      <c r="AZ199" s="57"/>
      <c r="BA199" s="57"/>
      <c r="BB199" s="58"/>
      <c r="BC199" s="58"/>
      <c r="BD199" s="59"/>
      <c r="BE199" s="59"/>
      <c r="BF199" s="58"/>
      <c r="BG199" s="59"/>
      <c r="BH199" s="61"/>
      <c r="BI199" s="61"/>
      <c r="BL199" s="61"/>
      <c r="BM199" s="59"/>
      <c r="BN199" s="58">
        <v>1.06992</v>
      </c>
      <c r="BO199" s="58"/>
      <c r="BQ199" s="58">
        <v>5.2124999999999995</v>
      </c>
      <c r="BR199" s="59"/>
      <c r="BS199" s="58">
        <v>1.1577599999999999</v>
      </c>
      <c r="BT199" s="58"/>
      <c r="BV199" s="58">
        <v>5.6416666666666666</v>
      </c>
      <c r="BW199" s="59"/>
      <c r="BX199" s="58"/>
      <c r="BY199" s="58"/>
      <c r="BZ199" s="58">
        <v>0.13041666666666665</v>
      </c>
      <c r="CA199" s="59"/>
      <c r="CB199" s="58"/>
      <c r="CC199" s="58"/>
      <c r="CD199" s="58"/>
      <c r="CE199" s="58"/>
      <c r="CF199" s="59"/>
      <c r="CG199" s="62" t="s">
        <v>289</v>
      </c>
      <c r="CH199" s="62"/>
      <c r="CI199" s="62"/>
      <c r="CJ199" s="62"/>
      <c r="CK199" s="62"/>
      <c r="CL199" s="62"/>
      <c r="CM199" s="62"/>
      <c r="CN199" s="63" t="s">
        <v>279</v>
      </c>
      <c r="CO199" s="62"/>
      <c r="CP199" s="62" t="s">
        <v>101</v>
      </c>
      <c r="CQ199" s="64" t="s">
        <v>39</v>
      </c>
      <c r="CR199" s="65" t="s">
        <v>47</v>
      </c>
      <c r="CS199" s="64" t="s">
        <v>1344</v>
      </c>
      <c r="CT199" s="64" t="s">
        <v>290</v>
      </c>
      <c r="CU199" s="64" t="s">
        <v>291</v>
      </c>
      <c r="CV199" s="64" t="s">
        <v>86</v>
      </c>
      <c r="CW199" s="64"/>
      <c r="CX199" s="64" t="s">
        <v>88</v>
      </c>
      <c r="CY199" s="66">
        <f>[1]Duration!EE198</f>
        <v>2.5</v>
      </c>
    </row>
    <row r="200" spans="1:103" hidden="1" x14ac:dyDescent="0.3">
      <c r="A200" s="43">
        <v>198</v>
      </c>
      <c r="B200" s="44" t="s">
        <v>1655</v>
      </c>
      <c r="C200" s="44" t="s">
        <v>30</v>
      </c>
      <c r="D200" s="44">
        <v>2015</v>
      </c>
      <c r="E200" s="45" t="s">
        <v>31</v>
      </c>
      <c r="F200" s="45" t="s">
        <v>59</v>
      </c>
      <c r="G200" s="45" t="s">
        <v>1804</v>
      </c>
      <c r="H200" s="45" t="s">
        <v>78</v>
      </c>
      <c r="I200" s="45" t="s">
        <v>38</v>
      </c>
      <c r="J200" s="68" t="s">
        <v>44</v>
      </c>
      <c r="K200" s="68" t="s">
        <v>75</v>
      </c>
      <c r="L200" s="68" t="s">
        <v>39</v>
      </c>
      <c r="M200" s="68" t="s">
        <v>42</v>
      </c>
      <c r="N200" s="68" t="s">
        <v>42</v>
      </c>
      <c r="O200" s="68" t="s">
        <v>42</v>
      </c>
      <c r="P200" s="47"/>
      <c r="Q200" s="47" t="s">
        <v>171</v>
      </c>
      <c r="R200" s="49"/>
      <c r="S200" s="49"/>
      <c r="T200" s="50"/>
      <c r="U200" s="50"/>
      <c r="V200" s="50"/>
      <c r="W200" s="50"/>
      <c r="X200" s="50"/>
      <c r="Y200" s="51" t="s">
        <v>1345</v>
      </c>
      <c r="Z200" s="51">
        <v>1</v>
      </c>
      <c r="AA200" s="69">
        <v>9884</v>
      </c>
      <c r="AB200" s="52">
        <v>5</v>
      </c>
      <c r="AC200" s="69">
        <v>48212</v>
      </c>
      <c r="AD200" s="51">
        <v>0</v>
      </c>
      <c r="AE200" s="51"/>
      <c r="AF200" s="51"/>
      <c r="AG200" s="53" t="s">
        <v>79</v>
      </c>
      <c r="AH200" s="54">
        <v>125</v>
      </c>
      <c r="AI200" s="54">
        <v>228</v>
      </c>
      <c r="AJ200" s="53" t="s">
        <v>143</v>
      </c>
      <c r="AK200" s="53" t="s">
        <v>172</v>
      </c>
      <c r="AL200" s="53">
        <v>1</v>
      </c>
      <c r="AM200" s="53" t="s">
        <v>80</v>
      </c>
      <c r="AN200" s="55"/>
      <c r="AO200" s="56">
        <v>2.6</v>
      </c>
      <c r="AP200" s="70">
        <v>0.999</v>
      </c>
      <c r="AQ200" s="51" t="s">
        <v>106</v>
      </c>
      <c r="AR200" s="51"/>
      <c r="AS200" s="51"/>
      <c r="AT200" s="51" t="s">
        <v>37</v>
      </c>
      <c r="AU200" s="51" t="s">
        <v>37</v>
      </c>
      <c r="AV200" s="51"/>
      <c r="AW200" s="57" t="s">
        <v>38</v>
      </c>
      <c r="AX200" s="57" t="s">
        <v>36</v>
      </c>
      <c r="AY200" s="57" t="s">
        <v>288</v>
      </c>
      <c r="AZ200" s="57"/>
      <c r="BA200" s="57"/>
      <c r="BB200" s="58"/>
      <c r="BC200" s="58"/>
      <c r="BD200" s="59"/>
      <c r="BE200" s="59"/>
      <c r="BF200" s="58"/>
      <c r="BG200" s="59"/>
      <c r="BH200" s="61"/>
      <c r="BI200" s="61"/>
      <c r="BL200" s="61"/>
      <c r="BM200" s="59"/>
      <c r="BN200" s="58">
        <v>0.50831999999999999</v>
      </c>
      <c r="BO200" s="58"/>
      <c r="BQ200" s="58">
        <v>2.4750000000000001</v>
      </c>
      <c r="BR200" s="59"/>
      <c r="BS200" s="58"/>
      <c r="BT200" s="58"/>
      <c r="BV200" s="58"/>
      <c r="BW200" s="59"/>
      <c r="BX200" s="58"/>
      <c r="BY200" s="58"/>
      <c r="BZ200" s="58">
        <v>6.2083333333333331E-2</v>
      </c>
      <c r="CA200" s="59"/>
      <c r="CB200" s="58"/>
      <c r="CC200" s="58"/>
      <c r="CD200" s="58"/>
      <c r="CE200" s="58"/>
      <c r="CF200" s="59"/>
      <c r="CG200" s="62" t="s">
        <v>289</v>
      </c>
      <c r="CH200" s="62"/>
      <c r="CI200" s="62"/>
      <c r="CJ200" s="62"/>
      <c r="CK200" s="62"/>
      <c r="CL200" s="62"/>
      <c r="CM200" s="62"/>
      <c r="CN200" s="63" t="s">
        <v>279</v>
      </c>
      <c r="CO200" s="62"/>
      <c r="CP200" s="62" t="s">
        <v>101</v>
      </c>
      <c r="CQ200" s="64" t="s">
        <v>39</v>
      </c>
      <c r="CR200" s="65" t="s">
        <v>47</v>
      </c>
      <c r="CS200" s="64" t="s">
        <v>1344</v>
      </c>
      <c r="CT200" s="64" t="s">
        <v>290</v>
      </c>
      <c r="CU200" s="64" t="s">
        <v>291</v>
      </c>
      <c r="CV200" s="64" t="s">
        <v>86</v>
      </c>
      <c r="CW200" s="64"/>
      <c r="CX200" s="64" t="s">
        <v>88</v>
      </c>
      <c r="CY200" s="66">
        <f>[1]Duration!EE199</f>
        <v>9.5</v>
      </c>
    </row>
    <row r="201" spans="1:103" hidden="1" x14ac:dyDescent="0.3">
      <c r="A201" s="43">
        <v>199</v>
      </c>
      <c r="B201" s="44" t="s">
        <v>1655</v>
      </c>
      <c r="C201" s="44" t="s">
        <v>30</v>
      </c>
      <c r="D201" s="44">
        <v>2015</v>
      </c>
      <c r="E201" s="45" t="s">
        <v>31</v>
      </c>
      <c r="F201" s="45" t="s">
        <v>59</v>
      </c>
      <c r="G201" s="45" t="s">
        <v>1804</v>
      </c>
      <c r="H201" s="45" t="s">
        <v>78</v>
      </c>
      <c r="I201" s="45" t="s">
        <v>38</v>
      </c>
      <c r="J201" s="68" t="s">
        <v>44</v>
      </c>
      <c r="K201" s="68" t="s">
        <v>75</v>
      </c>
      <c r="L201" s="68" t="s">
        <v>39</v>
      </c>
      <c r="M201" s="68" t="s">
        <v>42</v>
      </c>
      <c r="N201" s="68" t="s">
        <v>42</v>
      </c>
      <c r="O201" s="68" t="s">
        <v>42</v>
      </c>
      <c r="P201" s="47"/>
      <c r="Q201" s="47" t="s">
        <v>171</v>
      </c>
      <c r="R201" s="49"/>
      <c r="S201" s="49"/>
      <c r="T201" s="50"/>
      <c r="U201" s="50"/>
      <c r="V201" s="50"/>
      <c r="W201" s="50"/>
      <c r="X201" s="50"/>
      <c r="Y201" s="51" t="s">
        <v>1345</v>
      </c>
      <c r="Z201" s="51">
        <v>1</v>
      </c>
      <c r="AA201" s="69">
        <v>9884</v>
      </c>
      <c r="AB201" s="52">
        <v>5</v>
      </c>
      <c r="AC201" s="69">
        <v>48212</v>
      </c>
      <c r="AD201" s="51">
        <v>0</v>
      </c>
      <c r="AE201" s="51"/>
      <c r="AF201" s="51"/>
      <c r="AG201" s="53" t="s">
        <v>79</v>
      </c>
      <c r="AH201" s="54">
        <v>125</v>
      </c>
      <c r="AI201" s="54">
        <v>144</v>
      </c>
      <c r="AJ201" s="53" t="s">
        <v>143</v>
      </c>
      <c r="AK201" s="53" t="s">
        <v>172</v>
      </c>
      <c r="AL201" s="53">
        <v>1</v>
      </c>
      <c r="AM201" s="53" t="s">
        <v>80</v>
      </c>
      <c r="AN201" s="55"/>
      <c r="AO201" s="56">
        <v>2.6</v>
      </c>
      <c r="AP201" s="70">
        <v>0.999</v>
      </c>
      <c r="AQ201" s="51" t="s">
        <v>106</v>
      </c>
      <c r="AR201" s="51"/>
      <c r="AS201" s="51"/>
      <c r="AT201" s="51" t="s">
        <v>37</v>
      </c>
      <c r="AU201" s="51" t="s">
        <v>37</v>
      </c>
      <c r="AV201" s="51"/>
      <c r="AW201" s="57" t="s">
        <v>38</v>
      </c>
      <c r="AX201" s="57" t="s">
        <v>36</v>
      </c>
      <c r="AY201" s="57" t="s">
        <v>288</v>
      </c>
      <c r="AZ201" s="57"/>
      <c r="BA201" s="57"/>
      <c r="BB201" s="58"/>
      <c r="BC201" s="58"/>
      <c r="BD201" s="59"/>
      <c r="BE201" s="59"/>
      <c r="BF201" s="58"/>
      <c r="BG201" s="59"/>
      <c r="BH201" s="61"/>
      <c r="BI201" s="61"/>
      <c r="BL201" s="61"/>
      <c r="BM201" s="59"/>
      <c r="BN201" s="58">
        <v>0.42336000000000001</v>
      </c>
      <c r="BO201" s="58"/>
      <c r="BQ201" s="58">
        <v>2.0625</v>
      </c>
      <c r="BR201" s="59"/>
      <c r="BS201" s="58">
        <v>2.5725600000000002</v>
      </c>
      <c r="BT201" s="58"/>
      <c r="BV201" s="58">
        <v>12.533333333333333</v>
      </c>
      <c r="BW201" s="59"/>
      <c r="BX201" s="58"/>
      <c r="BY201" s="58"/>
      <c r="BZ201" s="58">
        <v>5.1666666666666666E-2</v>
      </c>
      <c r="CA201" s="59"/>
      <c r="CB201" s="58"/>
      <c r="CC201" s="58"/>
      <c r="CD201" s="58"/>
      <c r="CE201" s="58"/>
      <c r="CF201" s="59"/>
      <c r="CG201" s="62" t="s">
        <v>289</v>
      </c>
      <c r="CH201" s="62"/>
      <c r="CI201" s="62"/>
      <c r="CJ201" s="62"/>
      <c r="CK201" s="62"/>
      <c r="CL201" s="62"/>
      <c r="CM201" s="62"/>
      <c r="CN201" s="63" t="s">
        <v>279</v>
      </c>
      <c r="CO201" s="62"/>
      <c r="CP201" s="62" t="s">
        <v>101</v>
      </c>
      <c r="CQ201" s="64" t="s">
        <v>39</v>
      </c>
      <c r="CR201" s="65" t="s">
        <v>47</v>
      </c>
      <c r="CS201" s="64" t="s">
        <v>1344</v>
      </c>
      <c r="CT201" s="64" t="s">
        <v>290</v>
      </c>
      <c r="CU201" s="64" t="s">
        <v>291</v>
      </c>
      <c r="CV201" s="64" t="s">
        <v>86</v>
      </c>
      <c r="CW201" s="64"/>
      <c r="CX201" s="64" t="s">
        <v>88</v>
      </c>
      <c r="CY201" s="66">
        <f>[1]Duration!EE200</f>
        <v>6</v>
      </c>
    </row>
    <row r="202" spans="1:103" hidden="1" x14ac:dyDescent="0.3">
      <c r="A202" s="43">
        <v>200</v>
      </c>
      <c r="B202" s="44" t="s">
        <v>1655</v>
      </c>
      <c r="C202" s="44" t="s">
        <v>30</v>
      </c>
      <c r="D202" s="44">
        <v>2015</v>
      </c>
      <c r="E202" s="45" t="s">
        <v>31</v>
      </c>
      <c r="F202" s="45" t="s">
        <v>59</v>
      </c>
      <c r="G202" s="45" t="s">
        <v>1804</v>
      </c>
      <c r="H202" s="45" t="s">
        <v>78</v>
      </c>
      <c r="I202" s="45" t="s">
        <v>38</v>
      </c>
      <c r="J202" s="68" t="s">
        <v>44</v>
      </c>
      <c r="K202" s="68" t="s">
        <v>91</v>
      </c>
      <c r="L202" s="68" t="s">
        <v>39</v>
      </c>
      <c r="M202" s="68" t="s">
        <v>42</v>
      </c>
      <c r="N202" s="68" t="s">
        <v>42</v>
      </c>
      <c r="O202" s="68" t="s">
        <v>42</v>
      </c>
      <c r="P202" s="47"/>
      <c r="Q202" s="47" t="s">
        <v>171</v>
      </c>
      <c r="R202" s="49"/>
      <c r="S202" s="49"/>
      <c r="T202" s="50"/>
      <c r="U202" s="50"/>
      <c r="V202" s="50"/>
      <c r="W202" s="50"/>
      <c r="X202" s="50"/>
      <c r="Y202" s="51" t="s">
        <v>1345</v>
      </c>
      <c r="Z202" s="51">
        <v>1</v>
      </c>
      <c r="AA202" s="69">
        <v>9884</v>
      </c>
      <c r="AB202" s="52">
        <v>5</v>
      </c>
      <c r="AC202" s="69">
        <v>48212</v>
      </c>
      <c r="AD202" s="51">
        <v>0</v>
      </c>
      <c r="AE202" s="51"/>
      <c r="AF202" s="51"/>
      <c r="AG202" s="53" t="s">
        <v>79</v>
      </c>
      <c r="AH202" s="54">
        <v>125</v>
      </c>
      <c r="AI202" s="54">
        <v>60</v>
      </c>
      <c r="AJ202" s="53" t="s">
        <v>143</v>
      </c>
      <c r="AK202" s="53" t="s">
        <v>172</v>
      </c>
      <c r="AL202" s="53">
        <v>1</v>
      </c>
      <c r="AM202" s="53" t="s">
        <v>96</v>
      </c>
      <c r="AN202" s="55"/>
      <c r="AO202" s="56">
        <v>2.6</v>
      </c>
      <c r="AP202" s="70">
        <v>0.999</v>
      </c>
      <c r="AQ202" s="51" t="s">
        <v>106</v>
      </c>
      <c r="AR202" s="51"/>
      <c r="AS202" s="51"/>
      <c r="AT202" s="51" t="s">
        <v>37</v>
      </c>
      <c r="AU202" s="51" t="s">
        <v>37</v>
      </c>
      <c r="AV202" s="51"/>
      <c r="AW202" s="57" t="s">
        <v>38</v>
      </c>
      <c r="AX202" s="57" t="s">
        <v>36</v>
      </c>
      <c r="AY202" s="57" t="s">
        <v>288</v>
      </c>
      <c r="AZ202" s="57"/>
      <c r="BA202" s="57"/>
      <c r="BB202" s="58"/>
      <c r="BC202" s="58"/>
      <c r="BD202" s="59"/>
      <c r="BE202" s="59"/>
      <c r="BF202" s="58"/>
      <c r="BG202" s="59"/>
      <c r="BH202" s="61"/>
      <c r="BI202" s="61"/>
      <c r="BL202" s="61"/>
      <c r="BM202" s="59"/>
      <c r="BN202" s="58">
        <v>0.13175999999999999</v>
      </c>
      <c r="BO202" s="58"/>
      <c r="BQ202" s="58">
        <v>0.64166666666666672</v>
      </c>
      <c r="BR202" s="59"/>
      <c r="BS202" s="58"/>
      <c r="BT202" s="58"/>
      <c r="BV202" s="58"/>
      <c r="BW202" s="59"/>
      <c r="BX202" s="58"/>
      <c r="BY202" s="58"/>
      <c r="BZ202" s="58">
        <v>1.6250000000000001E-2</v>
      </c>
      <c r="CA202" s="59"/>
      <c r="CB202" s="58"/>
      <c r="CC202" s="58"/>
      <c r="CD202" s="58"/>
      <c r="CE202" s="58"/>
      <c r="CF202" s="59"/>
      <c r="CG202" s="62" t="s">
        <v>289</v>
      </c>
      <c r="CH202" s="62"/>
      <c r="CI202" s="62"/>
      <c r="CJ202" s="62"/>
      <c r="CK202" s="62"/>
      <c r="CL202" s="62"/>
      <c r="CM202" s="62"/>
      <c r="CN202" s="63" t="s">
        <v>279</v>
      </c>
      <c r="CO202" s="62"/>
      <c r="CP202" s="62" t="s">
        <v>101</v>
      </c>
      <c r="CQ202" s="64" t="s">
        <v>39</v>
      </c>
      <c r="CR202" s="65" t="s">
        <v>47</v>
      </c>
      <c r="CS202" s="64" t="s">
        <v>1344</v>
      </c>
      <c r="CT202" s="64" t="s">
        <v>290</v>
      </c>
      <c r="CU202" s="64" t="s">
        <v>291</v>
      </c>
      <c r="CV202" s="64" t="s">
        <v>86</v>
      </c>
      <c r="CW202" s="64"/>
      <c r="CX202" s="64" t="s">
        <v>88</v>
      </c>
      <c r="CY202" s="66">
        <f>[1]Duration!EE201</f>
        <v>2.5</v>
      </c>
    </row>
    <row r="203" spans="1:103" hidden="1" x14ac:dyDescent="0.3">
      <c r="A203" s="43">
        <v>201</v>
      </c>
      <c r="B203" s="44" t="s">
        <v>1655</v>
      </c>
      <c r="C203" s="44" t="s">
        <v>30</v>
      </c>
      <c r="D203" s="44">
        <v>2015</v>
      </c>
      <c r="E203" s="45" t="s">
        <v>31</v>
      </c>
      <c r="F203" s="45" t="s">
        <v>59</v>
      </c>
      <c r="G203" s="45" t="s">
        <v>1804</v>
      </c>
      <c r="H203" s="45" t="s">
        <v>78</v>
      </c>
      <c r="I203" s="45" t="s">
        <v>38</v>
      </c>
      <c r="J203" s="68" t="s">
        <v>44</v>
      </c>
      <c r="K203" s="68" t="s">
        <v>91</v>
      </c>
      <c r="L203" s="68" t="s">
        <v>39</v>
      </c>
      <c r="M203" s="68" t="s">
        <v>42</v>
      </c>
      <c r="N203" s="68" t="s">
        <v>42</v>
      </c>
      <c r="O203" s="68" t="s">
        <v>42</v>
      </c>
      <c r="P203" s="47"/>
      <c r="Q203" s="47" t="s">
        <v>171</v>
      </c>
      <c r="R203" s="49"/>
      <c r="S203" s="49"/>
      <c r="T203" s="50"/>
      <c r="U203" s="50"/>
      <c r="V203" s="50"/>
      <c r="W203" s="50"/>
      <c r="X203" s="50"/>
      <c r="Y203" s="51" t="s">
        <v>1345</v>
      </c>
      <c r="Z203" s="51">
        <v>1</v>
      </c>
      <c r="AA203" s="69">
        <v>9884</v>
      </c>
      <c r="AB203" s="52">
        <v>5</v>
      </c>
      <c r="AC203" s="69">
        <v>48212</v>
      </c>
      <c r="AD203" s="51">
        <v>0</v>
      </c>
      <c r="AE203" s="51"/>
      <c r="AF203" s="51"/>
      <c r="AG203" s="53" t="s">
        <v>79</v>
      </c>
      <c r="AH203" s="54">
        <v>125</v>
      </c>
      <c r="AI203" s="54">
        <v>180</v>
      </c>
      <c r="AJ203" s="53" t="s">
        <v>143</v>
      </c>
      <c r="AK203" s="53" t="s">
        <v>172</v>
      </c>
      <c r="AL203" s="53">
        <v>1</v>
      </c>
      <c r="AM203" s="53" t="s">
        <v>96</v>
      </c>
      <c r="AN203" s="55"/>
      <c r="AO203" s="56">
        <v>2.6</v>
      </c>
      <c r="AP203" s="70">
        <v>0.999</v>
      </c>
      <c r="AQ203" s="51" t="s">
        <v>106</v>
      </c>
      <c r="AR203" s="51"/>
      <c r="AS203" s="51"/>
      <c r="AT203" s="51" t="s">
        <v>37</v>
      </c>
      <c r="AU203" s="51" t="s">
        <v>37</v>
      </c>
      <c r="AV203" s="51"/>
      <c r="AW203" s="57" t="s">
        <v>38</v>
      </c>
      <c r="AX203" s="57" t="s">
        <v>36</v>
      </c>
      <c r="AY203" s="57" t="s">
        <v>288</v>
      </c>
      <c r="AZ203" s="57"/>
      <c r="BA203" s="57"/>
      <c r="BB203" s="58"/>
      <c r="BC203" s="58"/>
      <c r="BD203" s="59"/>
      <c r="BE203" s="59"/>
      <c r="BF203" s="58"/>
      <c r="BG203" s="59"/>
      <c r="BH203" s="61"/>
      <c r="BI203" s="61"/>
      <c r="BL203" s="61"/>
      <c r="BM203" s="59"/>
      <c r="BN203" s="58">
        <v>0.16344</v>
      </c>
      <c r="BO203" s="58"/>
      <c r="BQ203" s="58">
        <v>0.79583333333333339</v>
      </c>
      <c r="BR203" s="59"/>
      <c r="BS203" s="58">
        <v>0.26819999999999999</v>
      </c>
      <c r="BT203" s="58"/>
      <c r="BV203" s="58">
        <v>1.3083333333333333</v>
      </c>
      <c r="BW203" s="59"/>
      <c r="BX203" s="58"/>
      <c r="BY203" s="58"/>
      <c r="BZ203" s="58">
        <v>0.02</v>
      </c>
      <c r="CA203" s="59"/>
      <c r="CB203" s="58"/>
      <c r="CC203" s="58"/>
      <c r="CD203" s="58"/>
      <c r="CE203" s="58"/>
      <c r="CF203" s="59"/>
      <c r="CG203" s="62" t="s">
        <v>289</v>
      </c>
      <c r="CH203" s="62"/>
      <c r="CI203" s="62"/>
      <c r="CJ203" s="62"/>
      <c r="CK203" s="62"/>
      <c r="CL203" s="62"/>
      <c r="CM203" s="62"/>
      <c r="CN203" s="63" t="s">
        <v>279</v>
      </c>
      <c r="CO203" s="62"/>
      <c r="CP203" s="62" t="s">
        <v>101</v>
      </c>
      <c r="CQ203" s="64" t="s">
        <v>39</v>
      </c>
      <c r="CR203" s="65" t="s">
        <v>47</v>
      </c>
      <c r="CS203" s="64" t="s">
        <v>1344</v>
      </c>
      <c r="CT203" s="64" t="s">
        <v>290</v>
      </c>
      <c r="CU203" s="64" t="s">
        <v>291</v>
      </c>
      <c r="CV203" s="64" t="s">
        <v>86</v>
      </c>
      <c r="CW203" s="64"/>
      <c r="CX203" s="64" t="s">
        <v>88</v>
      </c>
      <c r="CY203" s="66">
        <f>[1]Duration!EE202</f>
        <v>7.5</v>
      </c>
    </row>
    <row r="204" spans="1:103" hidden="1" x14ac:dyDescent="0.3">
      <c r="A204" s="43">
        <v>202</v>
      </c>
      <c r="B204" s="44" t="s">
        <v>1655</v>
      </c>
      <c r="C204" s="44" t="s">
        <v>30</v>
      </c>
      <c r="D204" s="44">
        <v>2015</v>
      </c>
      <c r="E204" s="45" t="s">
        <v>31</v>
      </c>
      <c r="F204" s="45" t="s">
        <v>59</v>
      </c>
      <c r="G204" s="45" t="s">
        <v>1804</v>
      </c>
      <c r="H204" s="45" t="s">
        <v>78</v>
      </c>
      <c r="I204" s="45" t="s">
        <v>38</v>
      </c>
      <c r="J204" s="68" t="s">
        <v>122</v>
      </c>
      <c r="K204" s="68" t="s">
        <v>100</v>
      </c>
      <c r="L204" s="68" t="s">
        <v>39</v>
      </c>
      <c r="M204" s="68" t="s">
        <v>39</v>
      </c>
      <c r="N204" s="68" t="s">
        <v>42</v>
      </c>
      <c r="O204" s="68" t="s">
        <v>42</v>
      </c>
      <c r="P204" s="47"/>
      <c r="Q204" s="47" t="s">
        <v>171</v>
      </c>
      <c r="R204" s="49"/>
      <c r="S204" s="49"/>
      <c r="T204" s="50"/>
      <c r="U204" s="50"/>
      <c r="V204" s="50"/>
      <c r="W204" s="50"/>
      <c r="X204" s="50"/>
      <c r="Y204" s="51" t="s">
        <v>1345</v>
      </c>
      <c r="Z204" s="51">
        <v>1</v>
      </c>
      <c r="AA204" s="69">
        <v>9884</v>
      </c>
      <c r="AB204" s="52">
        <v>5</v>
      </c>
      <c r="AC204" s="69">
        <v>48212</v>
      </c>
      <c r="AD204" s="51">
        <v>0</v>
      </c>
      <c r="AE204" s="51"/>
      <c r="AF204" s="51"/>
      <c r="AG204" s="53" t="s">
        <v>79</v>
      </c>
      <c r="AH204" s="54">
        <v>125</v>
      </c>
      <c r="AI204" s="54">
        <v>1008</v>
      </c>
      <c r="AJ204" s="53" t="s">
        <v>143</v>
      </c>
      <c r="AK204" s="53" t="s">
        <v>172</v>
      </c>
      <c r="AL204" s="53">
        <v>1</v>
      </c>
      <c r="AM204" s="53" t="s">
        <v>145</v>
      </c>
      <c r="AN204" s="55">
        <v>6.4500000000000011</v>
      </c>
      <c r="AO204" s="56">
        <v>2.6</v>
      </c>
      <c r="AP204" s="70">
        <v>0.999</v>
      </c>
      <c r="AQ204" s="51" t="s">
        <v>106</v>
      </c>
      <c r="AR204" s="51"/>
      <c r="AS204" s="51"/>
      <c r="AT204" s="51" t="s">
        <v>37</v>
      </c>
      <c r="AU204" s="51" t="s">
        <v>37</v>
      </c>
      <c r="AV204" s="51"/>
      <c r="AW204" s="57" t="s">
        <v>38</v>
      </c>
      <c r="AX204" s="57" t="s">
        <v>36</v>
      </c>
      <c r="AY204" s="57" t="s">
        <v>288</v>
      </c>
      <c r="AZ204" s="57"/>
      <c r="BA204" s="57"/>
      <c r="BB204" s="58"/>
      <c r="BC204" s="58"/>
      <c r="BD204" s="59"/>
      <c r="BE204" s="59"/>
      <c r="BF204" s="58"/>
      <c r="BG204" s="59"/>
      <c r="BH204" s="61"/>
      <c r="BI204" s="61"/>
      <c r="BL204" s="61"/>
      <c r="BM204" s="59"/>
      <c r="BN204" s="58">
        <v>0.79</v>
      </c>
      <c r="BO204" s="58"/>
      <c r="BQ204" s="58"/>
      <c r="BR204" s="59"/>
      <c r="BS204" s="58"/>
      <c r="BT204" s="58"/>
      <c r="BV204" s="58"/>
      <c r="BW204" s="59"/>
      <c r="BX204" s="58"/>
      <c r="BY204" s="58"/>
      <c r="BZ204" s="58"/>
      <c r="CA204" s="59"/>
      <c r="CB204" s="58"/>
      <c r="CC204" s="58"/>
      <c r="CD204" s="58"/>
      <c r="CE204" s="58"/>
      <c r="CF204" s="59"/>
      <c r="CG204" s="62" t="s">
        <v>1615</v>
      </c>
      <c r="CH204" s="62" t="s">
        <v>1607</v>
      </c>
      <c r="CI204" s="62" t="s">
        <v>1606</v>
      </c>
      <c r="CJ204" s="62"/>
      <c r="CK204" s="62"/>
      <c r="CL204" s="62"/>
      <c r="CM204" s="62" t="s">
        <v>1313</v>
      </c>
      <c r="CN204" s="63" t="s">
        <v>105</v>
      </c>
      <c r="CO204" s="62"/>
      <c r="CP204" s="62" t="s">
        <v>101</v>
      </c>
      <c r="CQ204" s="64" t="s">
        <v>39</v>
      </c>
      <c r="CR204" s="65" t="s">
        <v>47</v>
      </c>
      <c r="CS204" s="64" t="s">
        <v>1344</v>
      </c>
      <c r="CT204" s="64" t="s">
        <v>290</v>
      </c>
      <c r="CU204" s="64" t="s">
        <v>291</v>
      </c>
      <c r="CV204" s="64" t="s">
        <v>86</v>
      </c>
      <c r="CW204" s="64"/>
      <c r="CX204" s="64" t="s">
        <v>88</v>
      </c>
      <c r="CY204" s="66">
        <f>[1]Duration!EE203</f>
        <v>42</v>
      </c>
    </row>
    <row r="205" spans="1:103" hidden="1" x14ac:dyDescent="0.3">
      <c r="A205" s="43">
        <v>203</v>
      </c>
      <c r="B205" s="44" t="s">
        <v>1656</v>
      </c>
      <c r="C205" s="44" t="s">
        <v>30</v>
      </c>
      <c r="D205" s="44">
        <v>2016</v>
      </c>
      <c r="E205" s="45" t="s">
        <v>66</v>
      </c>
      <c r="F205" s="45" t="s">
        <v>1537</v>
      </c>
      <c r="G205" s="45" t="s">
        <v>1804</v>
      </c>
      <c r="H205" s="45" t="s">
        <v>78</v>
      </c>
      <c r="I205" s="45" t="s">
        <v>38</v>
      </c>
      <c r="J205" s="68" t="s">
        <v>44</v>
      </c>
      <c r="K205" s="68" t="s">
        <v>100</v>
      </c>
      <c r="L205" s="68" t="s">
        <v>39</v>
      </c>
      <c r="M205" s="68" t="s">
        <v>42</v>
      </c>
      <c r="N205" s="68" t="s">
        <v>42</v>
      </c>
      <c r="O205" s="68" t="s">
        <v>42</v>
      </c>
      <c r="P205" s="47" t="s">
        <v>292</v>
      </c>
      <c r="Q205" s="47"/>
      <c r="R205" s="49"/>
      <c r="S205" s="49"/>
      <c r="T205" s="50"/>
      <c r="U205" s="50"/>
      <c r="V205" s="50"/>
      <c r="W205" s="50"/>
      <c r="X205" s="50"/>
      <c r="Y205" s="51" t="s">
        <v>78</v>
      </c>
      <c r="Z205" s="51">
        <v>1</v>
      </c>
      <c r="AA205" s="69">
        <v>12009</v>
      </c>
      <c r="AB205" s="52">
        <v>3.3</v>
      </c>
      <c r="AC205" s="69">
        <v>40208</v>
      </c>
      <c r="AD205" s="51">
        <v>0</v>
      </c>
      <c r="AE205" s="51"/>
      <c r="AF205" s="51"/>
      <c r="AG205" s="53"/>
      <c r="AH205" s="54">
        <v>385</v>
      </c>
      <c r="AI205" s="54"/>
      <c r="AJ205" s="53" t="s">
        <v>143</v>
      </c>
      <c r="AK205" s="53" t="s">
        <v>172</v>
      </c>
      <c r="AL205" s="53">
        <v>0.5</v>
      </c>
      <c r="AM205" s="53" t="s">
        <v>145</v>
      </c>
      <c r="AN205" s="55"/>
      <c r="AO205" s="56">
        <v>3.76</v>
      </c>
      <c r="AP205" s="70">
        <v>0.999</v>
      </c>
      <c r="AQ205" s="51" t="s">
        <v>274</v>
      </c>
      <c r="AR205" s="51" t="s">
        <v>107</v>
      </c>
      <c r="AS205" s="51"/>
      <c r="AT205" s="51"/>
      <c r="AU205" s="51"/>
      <c r="AV205" s="51"/>
      <c r="AW205" s="57" t="s">
        <v>38</v>
      </c>
      <c r="AX205" s="57" t="s">
        <v>36</v>
      </c>
      <c r="AY205" s="57"/>
      <c r="AZ205" s="57"/>
      <c r="BA205" s="57"/>
      <c r="BB205" s="58">
        <v>0.13391666666666666</v>
      </c>
      <c r="BC205" s="58"/>
      <c r="BD205" s="59"/>
      <c r="BE205" s="59"/>
      <c r="BF205" s="58">
        <v>2.5770833333333334</v>
      </c>
      <c r="BG205" s="59"/>
      <c r="BH205" s="61"/>
      <c r="BI205" s="61"/>
      <c r="BL205" s="61"/>
      <c r="BM205" s="59"/>
      <c r="BN205" s="58"/>
      <c r="BO205" s="58"/>
      <c r="BQ205" s="58"/>
      <c r="BR205" s="59"/>
      <c r="BS205" s="58"/>
      <c r="BT205" s="58"/>
      <c r="BV205" s="58"/>
      <c r="BW205" s="59"/>
      <c r="BX205" s="58"/>
      <c r="BY205" s="58"/>
      <c r="BZ205" s="58"/>
      <c r="CA205" s="59"/>
      <c r="CB205" s="58"/>
      <c r="CC205" s="58"/>
      <c r="CD205" s="58"/>
      <c r="CE205" s="58"/>
      <c r="CF205" s="59"/>
      <c r="CG205" s="62" t="s">
        <v>293</v>
      </c>
      <c r="CH205" s="62"/>
      <c r="CI205" s="62"/>
      <c r="CJ205" s="62" t="s">
        <v>1376</v>
      </c>
      <c r="CK205" s="62"/>
      <c r="CL205" s="62"/>
      <c r="CM205" s="62"/>
      <c r="CN205" s="63"/>
      <c r="CO205" s="62"/>
      <c r="CP205" s="62" t="s">
        <v>101</v>
      </c>
      <c r="CQ205" s="64" t="s">
        <v>39</v>
      </c>
      <c r="CR205" s="65" t="s">
        <v>47</v>
      </c>
      <c r="CS205" s="64" t="s">
        <v>1344</v>
      </c>
      <c r="CT205" s="64" t="s">
        <v>290</v>
      </c>
      <c r="CU205" s="64" t="s">
        <v>291</v>
      </c>
      <c r="CV205" s="64" t="s">
        <v>86</v>
      </c>
      <c r="CW205" s="64"/>
      <c r="CX205" s="64" t="s">
        <v>73</v>
      </c>
      <c r="CY205" s="66">
        <f>[1]Duration!EE204</f>
        <v>365</v>
      </c>
    </row>
    <row r="206" spans="1:103" hidden="1" x14ac:dyDescent="0.3">
      <c r="A206" s="43">
        <v>204</v>
      </c>
      <c r="B206" s="44" t="s">
        <v>1656</v>
      </c>
      <c r="C206" s="44" t="s">
        <v>30</v>
      </c>
      <c r="D206" s="44">
        <v>2016</v>
      </c>
      <c r="E206" s="45" t="s">
        <v>66</v>
      </c>
      <c r="F206" s="45" t="s">
        <v>59</v>
      </c>
      <c r="G206" s="45" t="s">
        <v>1804</v>
      </c>
      <c r="H206" s="45" t="s">
        <v>78</v>
      </c>
      <c r="I206" s="45" t="s">
        <v>38</v>
      </c>
      <c r="J206" s="68" t="s">
        <v>44</v>
      </c>
      <c r="K206" s="68" t="s">
        <v>100</v>
      </c>
      <c r="L206" s="68" t="s">
        <v>39</v>
      </c>
      <c r="M206" s="68" t="s">
        <v>42</v>
      </c>
      <c r="N206" s="68" t="s">
        <v>42</v>
      </c>
      <c r="O206" s="68" t="s">
        <v>42</v>
      </c>
      <c r="P206" s="47" t="s">
        <v>282</v>
      </c>
      <c r="Q206" s="47"/>
      <c r="R206" s="49"/>
      <c r="S206" s="49"/>
      <c r="T206" s="50"/>
      <c r="U206" s="50"/>
      <c r="V206" s="50"/>
      <c r="W206" s="50"/>
      <c r="X206" s="50"/>
      <c r="Y206" s="51" t="s">
        <v>78</v>
      </c>
      <c r="Z206" s="51">
        <v>1</v>
      </c>
      <c r="AA206" s="69">
        <v>18878</v>
      </c>
      <c r="AB206" s="52">
        <v>2.4</v>
      </c>
      <c r="AC206" s="69">
        <v>46003</v>
      </c>
      <c r="AD206" s="51">
        <v>0</v>
      </c>
      <c r="AE206" s="51" t="s">
        <v>1332</v>
      </c>
      <c r="AF206" s="51"/>
      <c r="AG206" s="53"/>
      <c r="AH206" s="54">
        <v>198</v>
      </c>
      <c r="AI206" s="54"/>
      <c r="AJ206" s="53" t="s">
        <v>143</v>
      </c>
      <c r="AK206" s="53" t="s">
        <v>172</v>
      </c>
      <c r="AL206" s="53">
        <v>0.5</v>
      </c>
      <c r="AM206" s="53" t="s">
        <v>145</v>
      </c>
      <c r="AN206" s="55"/>
      <c r="AO206" s="56">
        <v>1.44</v>
      </c>
      <c r="AP206" s="70">
        <v>0.999</v>
      </c>
      <c r="AQ206" s="51" t="s">
        <v>274</v>
      </c>
      <c r="AR206" s="51" t="s">
        <v>107</v>
      </c>
      <c r="AS206" s="51"/>
      <c r="AT206" s="51"/>
      <c r="AU206" s="51"/>
      <c r="AV206" s="51"/>
      <c r="AW206" s="57" t="s">
        <v>38</v>
      </c>
      <c r="AX206" s="57" t="s">
        <v>36</v>
      </c>
      <c r="AY206" s="57"/>
      <c r="AZ206" s="57"/>
      <c r="BA206" s="57"/>
      <c r="BB206" s="58">
        <v>7.8375E-2</v>
      </c>
      <c r="BC206" s="58"/>
      <c r="BD206" s="59"/>
      <c r="BE206" s="59"/>
      <c r="BF206" s="58">
        <v>1.5070833333333333</v>
      </c>
      <c r="BG206" s="59"/>
      <c r="BH206" s="61"/>
      <c r="BI206" s="61"/>
      <c r="BL206" s="61"/>
      <c r="BM206" s="59"/>
      <c r="BN206" s="58"/>
      <c r="BO206" s="58"/>
      <c r="BQ206" s="58"/>
      <c r="BR206" s="59"/>
      <c r="BS206" s="58"/>
      <c r="BT206" s="58"/>
      <c r="BV206" s="58"/>
      <c r="BW206" s="59"/>
      <c r="BX206" s="58"/>
      <c r="BY206" s="58"/>
      <c r="BZ206" s="58"/>
      <c r="CA206" s="59"/>
      <c r="CB206" s="58"/>
      <c r="CC206" s="58"/>
      <c r="CD206" s="58"/>
      <c r="CE206" s="58"/>
      <c r="CF206" s="59"/>
      <c r="CG206" s="62" t="s">
        <v>294</v>
      </c>
      <c r="CH206" s="62"/>
      <c r="CI206" s="62"/>
      <c r="CJ206" s="62" t="s">
        <v>1377</v>
      </c>
      <c r="CK206" s="62"/>
      <c r="CL206" s="62"/>
      <c r="CM206" s="62"/>
      <c r="CN206" s="63"/>
      <c r="CO206" s="62"/>
      <c r="CP206" s="62" t="s">
        <v>101</v>
      </c>
      <c r="CQ206" s="64" t="s">
        <v>39</v>
      </c>
      <c r="CR206" s="65" t="s">
        <v>47</v>
      </c>
      <c r="CS206" s="64" t="s">
        <v>1344</v>
      </c>
      <c r="CT206" s="64" t="s">
        <v>295</v>
      </c>
      <c r="CU206" s="64" t="s">
        <v>296</v>
      </c>
      <c r="CV206" s="64" t="s">
        <v>86</v>
      </c>
      <c r="CW206" s="64"/>
      <c r="CX206" s="64" t="s">
        <v>88</v>
      </c>
      <c r="CY206" s="66">
        <f>[1]Duration!EE205</f>
        <v>197</v>
      </c>
    </row>
    <row r="207" spans="1:103" hidden="1" x14ac:dyDescent="0.3">
      <c r="A207" s="43">
        <v>205</v>
      </c>
      <c r="B207" s="44" t="s">
        <v>1656</v>
      </c>
      <c r="C207" s="44" t="s">
        <v>30</v>
      </c>
      <c r="D207" s="44">
        <v>2016</v>
      </c>
      <c r="E207" s="45" t="s">
        <v>66</v>
      </c>
      <c r="F207" s="45" t="s">
        <v>59</v>
      </c>
      <c r="G207" s="45" t="s">
        <v>1804</v>
      </c>
      <c r="H207" s="45" t="s">
        <v>78</v>
      </c>
      <c r="I207" s="45" t="s">
        <v>38</v>
      </c>
      <c r="J207" s="68" t="s">
        <v>44</v>
      </c>
      <c r="K207" s="68" t="s">
        <v>100</v>
      </c>
      <c r="L207" s="68" t="s">
        <v>39</v>
      </c>
      <c r="M207" s="68" t="s">
        <v>42</v>
      </c>
      <c r="N207" s="68" t="s">
        <v>42</v>
      </c>
      <c r="O207" s="68" t="s">
        <v>42</v>
      </c>
      <c r="P207" s="47" t="s">
        <v>292</v>
      </c>
      <c r="Q207" s="47"/>
      <c r="R207" s="49"/>
      <c r="S207" s="49"/>
      <c r="T207" s="50"/>
      <c r="U207" s="50"/>
      <c r="V207" s="50"/>
      <c r="W207" s="50"/>
      <c r="X207" s="50"/>
      <c r="Y207" s="51" t="s">
        <v>78</v>
      </c>
      <c r="Z207" s="51">
        <v>1</v>
      </c>
      <c r="AA207" s="69">
        <v>22641</v>
      </c>
      <c r="AB207" s="52">
        <v>2.7</v>
      </c>
      <c r="AC207" s="69">
        <v>60779</v>
      </c>
      <c r="AD207" s="51">
        <v>0</v>
      </c>
      <c r="AE207" s="51" t="s">
        <v>1333</v>
      </c>
      <c r="AF207" s="51"/>
      <c r="AG207" s="53"/>
      <c r="AH207" s="54">
        <v>135</v>
      </c>
      <c r="AI207" s="54"/>
      <c r="AJ207" s="53" t="s">
        <v>143</v>
      </c>
      <c r="AK207" s="53" t="s">
        <v>172</v>
      </c>
      <c r="AL207" s="53">
        <v>0.5</v>
      </c>
      <c r="AM207" s="53" t="s">
        <v>145</v>
      </c>
      <c r="AN207" s="55"/>
      <c r="AO207" s="56">
        <v>2.16</v>
      </c>
      <c r="AP207" s="70">
        <v>0.999</v>
      </c>
      <c r="AQ207" s="51" t="s">
        <v>274</v>
      </c>
      <c r="AR207" s="51" t="s">
        <v>107</v>
      </c>
      <c r="AS207" s="51"/>
      <c r="AT207" s="51"/>
      <c r="AU207" s="51"/>
      <c r="AV207" s="51"/>
      <c r="AW207" s="57" t="s">
        <v>38</v>
      </c>
      <c r="AX207" s="57" t="s">
        <v>36</v>
      </c>
      <c r="AY207" s="57"/>
      <c r="AZ207" s="57"/>
      <c r="BA207" s="57"/>
      <c r="BB207" s="58">
        <v>0.12537499999999999</v>
      </c>
      <c r="BC207" s="58"/>
      <c r="BD207" s="59"/>
      <c r="BE207" s="59"/>
      <c r="BF207" s="58">
        <v>3.5870833333333336</v>
      </c>
      <c r="BG207" s="59"/>
      <c r="BH207" s="61"/>
      <c r="BI207" s="61"/>
      <c r="BL207" s="61"/>
      <c r="BM207" s="59"/>
      <c r="BN207" s="58"/>
      <c r="BO207" s="58"/>
      <c r="BQ207" s="58"/>
      <c r="BR207" s="59"/>
      <c r="BS207" s="58"/>
      <c r="BT207" s="58"/>
      <c r="BV207" s="58"/>
      <c r="BW207" s="59"/>
      <c r="BX207" s="58"/>
      <c r="BY207" s="58"/>
      <c r="BZ207" s="58"/>
      <c r="CA207" s="59"/>
      <c r="CB207" s="58"/>
      <c r="CC207" s="58"/>
      <c r="CD207" s="58"/>
      <c r="CE207" s="58"/>
      <c r="CF207" s="59"/>
      <c r="CG207" s="62" t="s">
        <v>297</v>
      </c>
      <c r="CH207" s="62"/>
      <c r="CI207" s="62"/>
      <c r="CJ207" s="62" t="s">
        <v>2061</v>
      </c>
      <c r="CK207" s="62"/>
      <c r="CL207" s="62"/>
      <c r="CM207" s="62"/>
      <c r="CN207" s="63"/>
      <c r="CO207" s="62"/>
      <c r="CP207" s="62" t="s">
        <v>101</v>
      </c>
      <c r="CQ207" s="64" t="s">
        <v>39</v>
      </c>
      <c r="CR207" s="65" t="s">
        <v>47</v>
      </c>
      <c r="CS207" s="64" t="s">
        <v>1344</v>
      </c>
      <c r="CT207" s="64" t="s">
        <v>295</v>
      </c>
      <c r="CU207" s="64" t="s">
        <v>296</v>
      </c>
      <c r="CV207" s="64" t="s">
        <v>86</v>
      </c>
      <c r="CW207" s="64"/>
      <c r="CX207" s="64" t="s">
        <v>91</v>
      </c>
      <c r="CY207" s="66">
        <f>[1]Duration!EE206</f>
        <v>197</v>
      </c>
    </row>
    <row r="208" spans="1:103" hidden="1" x14ac:dyDescent="0.3">
      <c r="A208" s="43">
        <v>206</v>
      </c>
      <c r="B208" s="44" t="s">
        <v>1656</v>
      </c>
      <c r="C208" s="44" t="s">
        <v>30</v>
      </c>
      <c r="D208" s="44">
        <v>2016</v>
      </c>
      <c r="E208" s="45" t="s">
        <v>66</v>
      </c>
      <c r="F208" s="45" t="s">
        <v>59</v>
      </c>
      <c r="G208" s="45" t="s">
        <v>1804</v>
      </c>
      <c r="H208" s="45" t="s">
        <v>78</v>
      </c>
      <c r="I208" s="45" t="s">
        <v>38</v>
      </c>
      <c r="J208" s="68" t="s">
        <v>44</v>
      </c>
      <c r="K208" s="68" t="s">
        <v>100</v>
      </c>
      <c r="L208" s="68" t="s">
        <v>39</v>
      </c>
      <c r="M208" s="68" t="s">
        <v>42</v>
      </c>
      <c r="N208" s="68" t="s">
        <v>42</v>
      </c>
      <c r="O208" s="68" t="s">
        <v>42</v>
      </c>
      <c r="P208" s="47" t="s">
        <v>282</v>
      </c>
      <c r="Q208" s="47"/>
      <c r="R208" s="49"/>
      <c r="S208" s="49"/>
      <c r="T208" s="50"/>
      <c r="U208" s="50"/>
      <c r="V208" s="50"/>
      <c r="W208" s="50"/>
      <c r="X208" s="50"/>
      <c r="Y208" s="51" t="s">
        <v>78</v>
      </c>
      <c r="Z208" s="51">
        <v>1</v>
      </c>
      <c r="AA208" s="69">
        <v>11139</v>
      </c>
      <c r="AB208" s="52">
        <v>5.9</v>
      </c>
      <c r="AC208" s="69">
        <v>28663</v>
      </c>
      <c r="AD208" s="51">
        <v>0</v>
      </c>
      <c r="AE208" s="51"/>
      <c r="AF208" s="51"/>
      <c r="AG208" s="53"/>
      <c r="AH208" s="54">
        <v>150</v>
      </c>
      <c r="AI208" s="54"/>
      <c r="AJ208" s="53" t="s">
        <v>143</v>
      </c>
      <c r="AK208" s="53" t="s">
        <v>172</v>
      </c>
      <c r="AL208" s="53">
        <v>0.5</v>
      </c>
      <c r="AM208" s="53" t="s">
        <v>145</v>
      </c>
      <c r="AN208" s="55"/>
      <c r="AO208" s="56">
        <v>4.4400000000000004</v>
      </c>
      <c r="AP208" s="70">
        <v>0.999</v>
      </c>
      <c r="AQ208" s="51" t="s">
        <v>274</v>
      </c>
      <c r="AR208" s="51" t="s">
        <v>107</v>
      </c>
      <c r="AS208" s="51"/>
      <c r="AT208" s="51"/>
      <c r="AU208" s="51"/>
      <c r="AV208" s="51"/>
      <c r="AW208" s="57" t="s">
        <v>38</v>
      </c>
      <c r="AX208" s="57" t="s">
        <v>36</v>
      </c>
      <c r="AY208" s="57"/>
      <c r="AZ208" s="57"/>
      <c r="BA208" s="57"/>
      <c r="BB208" s="58">
        <v>0.18058333333333332</v>
      </c>
      <c r="BC208" s="58"/>
      <c r="BD208" s="59"/>
      <c r="BE208" s="59"/>
      <c r="BF208" s="58">
        <v>4.335</v>
      </c>
      <c r="BG208" s="59"/>
      <c r="BH208" s="61"/>
      <c r="BI208" s="61"/>
      <c r="BL208" s="61"/>
      <c r="BM208" s="59"/>
      <c r="BN208" s="58"/>
      <c r="BO208" s="58"/>
      <c r="BQ208" s="58"/>
      <c r="BR208" s="59"/>
      <c r="BS208" s="58"/>
      <c r="BT208" s="58"/>
      <c r="BV208" s="58"/>
      <c r="BW208" s="59"/>
      <c r="BX208" s="58"/>
      <c r="BY208" s="58"/>
      <c r="BZ208" s="58"/>
      <c r="CA208" s="59"/>
      <c r="CB208" s="58"/>
      <c r="CC208" s="58"/>
      <c r="CD208" s="58"/>
      <c r="CE208" s="58"/>
      <c r="CF208" s="59"/>
      <c r="CG208" s="62" t="s">
        <v>298</v>
      </c>
      <c r="CH208" s="62"/>
      <c r="CI208" s="62"/>
      <c r="CJ208" s="62" t="s">
        <v>1378</v>
      </c>
      <c r="CK208" s="62"/>
      <c r="CL208" s="62"/>
      <c r="CM208" s="62"/>
      <c r="CN208" s="63"/>
      <c r="CO208" s="62"/>
      <c r="CP208" s="62" t="s">
        <v>101</v>
      </c>
      <c r="CQ208" s="64" t="s">
        <v>39</v>
      </c>
      <c r="CR208" s="65" t="s">
        <v>47</v>
      </c>
      <c r="CS208" s="64" t="s">
        <v>1344</v>
      </c>
      <c r="CT208" s="64" t="s">
        <v>280</v>
      </c>
      <c r="CU208" s="64" t="s">
        <v>281</v>
      </c>
      <c r="CV208" s="64" t="s">
        <v>86</v>
      </c>
      <c r="CW208" s="64"/>
      <c r="CX208" s="64" t="s">
        <v>92</v>
      </c>
      <c r="CY208" s="66">
        <f>[1]Duration!EE207</f>
        <v>197</v>
      </c>
    </row>
    <row r="209" spans="1:103" hidden="1" x14ac:dyDescent="0.3">
      <c r="A209" s="43">
        <v>207</v>
      </c>
      <c r="B209" s="44" t="s">
        <v>1656</v>
      </c>
      <c r="C209" s="44" t="s">
        <v>30</v>
      </c>
      <c r="D209" s="44">
        <v>2016</v>
      </c>
      <c r="E209" s="45" t="s">
        <v>66</v>
      </c>
      <c r="F209" s="45" t="s">
        <v>59</v>
      </c>
      <c r="G209" s="45" t="s">
        <v>1804</v>
      </c>
      <c r="H209" s="45" t="s">
        <v>78</v>
      </c>
      <c r="I209" s="45" t="s">
        <v>38</v>
      </c>
      <c r="J209" s="68" t="s">
        <v>44</v>
      </c>
      <c r="K209" s="68" t="s">
        <v>100</v>
      </c>
      <c r="L209" s="68" t="s">
        <v>39</v>
      </c>
      <c r="M209" s="68" t="s">
        <v>42</v>
      </c>
      <c r="N209" s="68" t="s">
        <v>42</v>
      </c>
      <c r="O209" s="68" t="s">
        <v>42</v>
      </c>
      <c r="P209" s="47" t="s">
        <v>292</v>
      </c>
      <c r="Q209" s="47"/>
      <c r="R209" s="49"/>
      <c r="S209" s="49"/>
      <c r="T209" s="50"/>
      <c r="U209" s="50"/>
      <c r="V209" s="50"/>
      <c r="W209" s="50"/>
      <c r="X209" s="50"/>
      <c r="Y209" s="51" t="s">
        <v>78</v>
      </c>
      <c r="Z209" s="51">
        <v>1</v>
      </c>
      <c r="AA209" s="69">
        <v>21381</v>
      </c>
      <c r="AB209" s="52">
        <v>3.9</v>
      </c>
      <c r="AC209" s="69">
        <v>84453</v>
      </c>
      <c r="AD209" s="51">
        <v>0</v>
      </c>
      <c r="AE209" s="51"/>
      <c r="AF209" s="51"/>
      <c r="AG209" s="53"/>
      <c r="AH209" s="54">
        <v>183</v>
      </c>
      <c r="AI209" s="54"/>
      <c r="AJ209" s="53" t="s">
        <v>143</v>
      </c>
      <c r="AK209" s="53" t="s">
        <v>172</v>
      </c>
      <c r="AL209" s="53">
        <v>0.5</v>
      </c>
      <c r="AM209" s="53" t="s">
        <v>145</v>
      </c>
      <c r="AN209" s="55"/>
      <c r="AO209" s="56">
        <v>4.78</v>
      </c>
      <c r="AP209" s="70">
        <v>0.999</v>
      </c>
      <c r="AQ209" s="51" t="s">
        <v>274</v>
      </c>
      <c r="AR209" s="51" t="s">
        <v>107</v>
      </c>
      <c r="AS209" s="51"/>
      <c r="AT209" s="51"/>
      <c r="AU209" s="51"/>
      <c r="AV209" s="51"/>
      <c r="AW209" s="57" t="s">
        <v>38</v>
      </c>
      <c r="AX209" s="57" t="s">
        <v>36</v>
      </c>
      <c r="AY209" s="57"/>
      <c r="AZ209" s="57"/>
      <c r="BA209" s="57"/>
      <c r="BB209" s="58">
        <v>0.29895833333333333</v>
      </c>
      <c r="BC209" s="58"/>
      <c r="BD209" s="59"/>
      <c r="BE209" s="59"/>
      <c r="BF209" s="58">
        <v>4.9983333333333331</v>
      </c>
      <c r="BG209" s="59"/>
      <c r="BH209" s="61"/>
      <c r="BI209" s="61"/>
      <c r="BL209" s="61"/>
      <c r="BM209" s="59"/>
      <c r="BN209" s="58"/>
      <c r="BO209" s="58"/>
      <c r="BQ209" s="58"/>
      <c r="BR209" s="59"/>
      <c r="BS209" s="58"/>
      <c r="BT209" s="58"/>
      <c r="BV209" s="58"/>
      <c r="BW209" s="59"/>
      <c r="BX209" s="58"/>
      <c r="BY209" s="58"/>
      <c r="BZ209" s="58"/>
      <c r="CA209" s="59"/>
      <c r="CB209" s="58"/>
      <c r="CC209" s="58"/>
      <c r="CD209" s="58"/>
      <c r="CE209" s="58"/>
      <c r="CF209" s="59"/>
      <c r="CG209" s="62" t="s">
        <v>299</v>
      </c>
      <c r="CH209" s="62"/>
      <c r="CI209" s="62"/>
      <c r="CJ209" s="62"/>
      <c r="CK209" s="62"/>
      <c r="CL209" s="62"/>
      <c r="CM209" s="62"/>
      <c r="CN209" s="63"/>
      <c r="CO209" s="62"/>
      <c r="CP209" s="62" t="s">
        <v>101</v>
      </c>
      <c r="CQ209" s="64" t="s">
        <v>39</v>
      </c>
      <c r="CR209" s="65" t="s">
        <v>47</v>
      </c>
      <c r="CS209" s="64" t="s">
        <v>1344</v>
      </c>
      <c r="CT209" s="64" t="s">
        <v>280</v>
      </c>
      <c r="CU209" s="64" t="s">
        <v>281</v>
      </c>
      <c r="CV209" s="64" t="s">
        <v>86</v>
      </c>
      <c r="CW209" s="64"/>
      <c r="CX209" s="64" t="s">
        <v>77</v>
      </c>
      <c r="CY209" s="66">
        <f>[1]Duration!EE208</f>
        <v>197</v>
      </c>
    </row>
    <row r="210" spans="1:103" hidden="1" x14ac:dyDescent="0.3">
      <c r="A210" s="43">
        <v>208</v>
      </c>
      <c r="B210" s="44" t="s">
        <v>1657</v>
      </c>
      <c r="C210" s="44" t="s">
        <v>129</v>
      </c>
      <c r="D210" s="44">
        <v>2006</v>
      </c>
      <c r="E210" s="45" t="s">
        <v>31</v>
      </c>
      <c r="F210" s="45" t="s">
        <v>1537</v>
      </c>
      <c r="G210" s="45" t="s">
        <v>4</v>
      </c>
      <c r="H210" s="45" t="s">
        <v>483</v>
      </c>
      <c r="I210" s="45" t="s">
        <v>38</v>
      </c>
      <c r="J210" s="68" t="s">
        <v>44</v>
      </c>
      <c r="K210" s="68" t="s">
        <v>75</v>
      </c>
      <c r="L210" s="68" t="s">
        <v>42</v>
      </c>
      <c r="M210" s="68" t="s">
        <v>42</v>
      </c>
      <c r="N210" s="68" t="s">
        <v>42</v>
      </c>
      <c r="O210" s="68" t="s">
        <v>39</v>
      </c>
      <c r="P210" s="47"/>
      <c r="Q210" s="47" t="s">
        <v>1537</v>
      </c>
      <c r="R210" s="49">
        <v>55.6</v>
      </c>
      <c r="S210" s="49">
        <v>37.6</v>
      </c>
      <c r="T210" s="50">
        <v>3.056</v>
      </c>
      <c r="U210" s="50">
        <v>1.43</v>
      </c>
      <c r="V210" s="50"/>
      <c r="W210" s="50"/>
      <c r="X210" s="50">
        <v>7.1</v>
      </c>
      <c r="Y210" s="51" t="s">
        <v>300</v>
      </c>
      <c r="Z210" s="51">
        <v>3</v>
      </c>
      <c r="AA210" s="52">
        <v>0.12566370614359174</v>
      </c>
      <c r="AB210" s="51">
        <v>1</v>
      </c>
      <c r="AC210" s="51">
        <v>0.15</v>
      </c>
      <c r="AD210" s="51">
        <v>0</v>
      </c>
      <c r="AE210" s="51" t="s">
        <v>33</v>
      </c>
      <c r="AF210" s="52">
        <v>20.3</v>
      </c>
      <c r="AG210" s="53">
        <v>7</v>
      </c>
      <c r="AH210" s="54">
        <v>7</v>
      </c>
      <c r="AI210" s="54">
        <v>30</v>
      </c>
      <c r="AJ210" s="53" t="s">
        <v>2052</v>
      </c>
      <c r="AK210" s="53">
        <v>3</v>
      </c>
      <c r="AL210" s="53">
        <v>10</v>
      </c>
      <c r="AM210" s="53" t="s">
        <v>74</v>
      </c>
      <c r="AN210" s="55">
        <v>18.5</v>
      </c>
      <c r="AO210" s="56"/>
      <c r="AP210" s="56"/>
      <c r="AQ210" s="51" t="s">
        <v>43</v>
      </c>
      <c r="AR210" s="51" t="s">
        <v>37</v>
      </c>
      <c r="AS210" s="51"/>
      <c r="AT210" s="51" t="s">
        <v>37</v>
      </c>
      <c r="AU210" s="51" t="s">
        <v>37</v>
      </c>
      <c r="AV210" s="51"/>
      <c r="AW210" s="57" t="s">
        <v>38</v>
      </c>
      <c r="AX210" s="57" t="s">
        <v>36</v>
      </c>
      <c r="AY210" s="57"/>
      <c r="AZ210" s="57"/>
      <c r="BA210" s="57"/>
      <c r="BB210" s="58">
        <v>1.44</v>
      </c>
      <c r="BC210" s="58">
        <v>1.2063715789784808</v>
      </c>
      <c r="BD210" s="59"/>
      <c r="BE210" s="59"/>
      <c r="BF210" s="58"/>
      <c r="BG210" s="59"/>
      <c r="BH210" s="61"/>
      <c r="BI210" s="61"/>
      <c r="BL210" s="61"/>
      <c r="BM210" s="59"/>
      <c r="BN210" s="58">
        <v>45.936</v>
      </c>
      <c r="BO210" s="58">
        <v>38.483253369413532</v>
      </c>
      <c r="BP210" s="59">
        <v>0.14738267247860501</v>
      </c>
      <c r="BQ210" s="58"/>
      <c r="BR210" s="59"/>
      <c r="BS210" s="58">
        <v>331.92</v>
      </c>
      <c r="BT210" s="58">
        <v>278.06864895453981</v>
      </c>
      <c r="BU210" s="59">
        <v>0.33884574243976801</v>
      </c>
      <c r="BV210" s="58"/>
      <c r="BW210" s="59"/>
      <c r="BX210" s="58"/>
      <c r="BY210" s="58"/>
      <c r="BZ210" s="58"/>
      <c r="CA210" s="59"/>
      <c r="CB210" s="58"/>
      <c r="CC210" s="58"/>
      <c r="CD210" s="58"/>
      <c r="CE210" s="58"/>
      <c r="CF210" s="59"/>
      <c r="CG210" s="62"/>
      <c r="CH210" s="62"/>
      <c r="CI210" s="62"/>
      <c r="CJ210" s="62"/>
      <c r="CK210" s="62"/>
      <c r="CL210" s="62"/>
      <c r="CM210" s="62"/>
      <c r="CN210" s="63"/>
      <c r="CO210" s="62"/>
      <c r="CP210" s="62" t="s">
        <v>36</v>
      </c>
      <c r="CQ210" s="64" t="s">
        <v>39</v>
      </c>
      <c r="CR210" s="65" t="s">
        <v>47</v>
      </c>
      <c r="CS210" s="64" t="s">
        <v>41</v>
      </c>
      <c r="CT210" s="64"/>
      <c r="CU210" s="64" t="s">
        <v>55</v>
      </c>
      <c r="CV210" s="64" t="s">
        <v>301</v>
      </c>
      <c r="CW210" s="64" t="s">
        <v>207</v>
      </c>
      <c r="CX210" s="64"/>
      <c r="CY210" s="66">
        <f>[1]Duration!EE209</f>
        <v>1.25</v>
      </c>
    </row>
    <row r="211" spans="1:103" hidden="1" x14ac:dyDescent="0.3">
      <c r="A211" s="43">
        <v>209</v>
      </c>
      <c r="B211" s="44" t="s">
        <v>1657</v>
      </c>
      <c r="C211" s="44" t="s">
        <v>129</v>
      </c>
      <c r="D211" s="44">
        <v>2006</v>
      </c>
      <c r="E211" s="45" t="s">
        <v>31</v>
      </c>
      <c r="F211" s="45" t="s">
        <v>1537</v>
      </c>
      <c r="G211" s="45" t="s">
        <v>4</v>
      </c>
      <c r="H211" s="45" t="s">
        <v>483</v>
      </c>
      <c r="I211" s="45" t="s">
        <v>303</v>
      </c>
      <c r="J211" s="68" t="s">
        <v>44</v>
      </c>
      <c r="K211" s="68" t="s">
        <v>75</v>
      </c>
      <c r="L211" s="68" t="s">
        <v>42</v>
      </c>
      <c r="M211" s="68" t="s">
        <v>42</v>
      </c>
      <c r="N211" s="68" t="s">
        <v>42</v>
      </c>
      <c r="O211" s="68" t="s">
        <v>39</v>
      </c>
      <c r="P211" s="47"/>
      <c r="Q211" s="47" t="s">
        <v>1537</v>
      </c>
      <c r="R211" s="49">
        <v>55.6</v>
      </c>
      <c r="S211" s="49">
        <v>37.6</v>
      </c>
      <c r="T211" s="50">
        <v>3.056</v>
      </c>
      <c r="U211" s="50">
        <v>1.43</v>
      </c>
      <c r="V211" s="50"/>
      <c r="W211" s="50"/>
      <c r="X211" s="50">
        <v>7.1</v>
      </c>
      <c r="Y211" s="51" t="s">
        <v>300</v>
      </c>
      <c r="Z211" s="51">
        <v>3</v>
      </c>
      <c r="AA211" s="52">
        <v>0.12566370614359174</v>
      </c>
      <c r="AB211" s="51">
        <v>1</v>
      </c>
      <c r="AC211" s="51">
        <v>0.15</v>
      </c>
      <c r="AD211" s="51">
        <v>0</v>
      </c>
      <c r="AE211" s="51" t="s">
        <v>33</v>
      </c>
      <c r="AF211" s="52">
        <v>20.3</v>
      </c>
      <c r="AG211" s="53">
        <v>7</v>
      </c>
      <c r="AH211" s="54">
        <v>7</v>
      </c>
      <c r="AI211" s="54">
        <v>30</v>
      </c>
      <c r="AJ211" s="53" t="s">
        <v>2052</v>
      </c>
      <c r="AK211" s="53">
        <v>3</v>
      </c>
      <c r="AL211" s="53">
        <v>10</v>
      </c>
      <c r="AM211" s="53" t="s">
        <v>74</v>
      </c>
      <c r="AN211" s="55">
        <v>18.5</v>
      </c>
      <c r="AO211" s="56"/>
      <c r="AP211" s="56"/>
      <c r="AQ211" s="51" t="s">
        <v>43</v>
      </c>
      <c r="AR211" s="51" t="s">
        <v>37</v>
      </c>
      <c r="AS211" s="51"/>
      <c r="AT211" s="51" t="s">
        <v>37</v>
      </c>
      <c r="AU211" s="51" t="s">
        <v>37</v>
      </c>
      <c r="AV211" s="51"/>
      <c r="AW211" s="57" t="s">
        <v>302</v>
      </c>
      <c r="AX211" s="57" t="s">
        <v>812</v>
      </c>
      <c r="AY211" s="57"/>
      <c r="AZ211" s="57"/>
      <c r="BA211" s="57"/>
      <c r="BB211" s="58">
        <v>0.91079999999999994</v>
      </c>
      <c r="BC211" s="58">
        <v>0.76303002370388895</v>
      </c>
      <c r="BD211" s="59"/>
      <c r="BE211" s="59"/>
      <c r="BF211" s="58"/>
      <c r="BG211" s="59">
        <v>0.36700000000000005</v>
      </c>
      <c r="BH211" s="61"/>
      <c r="BI211" s="61"/>
      <c r="BL211" s="61"/>
      <c r="BM211" s="59"/>
      <c r="BN211" s="58">
        <v>70.091999999999999</v>
      </c>
      <c r="BO211" s="58">
        <v>58.720136606777551</v>
      </c>
      <c r="BP211" s="59">
        <v>0.22488562955787145</v>
      </c>
      <c r="BQ211" s="58"/>
      <c r="BR211" s="59">
        <v>-0.52586206896551724</v>
      </c>
      <c r="BS211" s="58">
        <v>737.64</v>
      </c>
      <c r="BT211" s="58">
        <v>617.96384133172683</v>
      </c>
      <c r="BU211" s="59">
        <v>0.75303137338295523</v>
      </c>
      <c r="BV211" s="58"/>
      <c r="BW211" s="59">
        <v>-1.22234273318872</v>
      </c>
      <c r="BX211" s="58"/>
      <c r="BY211" s="58"/>
      <c r="BZ211" s="58"/>
      <c r="CA211" s="59"/>
      <c r="CB211" s="58"/>
      <c r="CC211" s="58"/>
      <c r="CD211" s="58"/>
      <c r="CE211" s="58"/>
      <c r="CF211" s="59"/>
      <c r="CG211" s="62"/>
      <c r="CH211" s="62"/>
      <c r="CI211" s="62"/>
      <c r="CJ211" s="62"/>
      <c r="CK211" s="62"/>
      <c r="CL211" s="62"/>
      <c r="CM211" s="62"/>
      <c r="CN211" s="63"/>
      <c r="CO211" s="62"/>
      <c r="CP211" s="62" t="s">
        <v>36</v>
      </c>
      <c r="CQ211" s="64" t="s">
        <v>39</v>
      </c>
      <c r="CR211" s="65" t="s">
        <v>47</v>
      </c>
      <c r="CS211" s="64" t="s">
        <v>41</v>
      </c>
      <c r="CT211" s="64"/>
      <c r="CU211" s="64" t="s">
        <v>55</v>
      </c>
      <c r="CV211" s="64" t="s">
        <v>301</v>
      </c>
      <c r="CW211" s="64" t="s">
        <v>207</v>
      </c>
      <c r="CX211" s="64"/>
      <c r="CY211" s="66">
        <f>[1]Duration!EE210</f>
        <v>1.25</v>
      </c>
    </row>
    <row r="212" spans="1:103" hidden="1" x14ac:dyDescent="0.3">
      <c r="A212" s="43">
        <v>210</v>
      </c>
      <c r="B212" s="44" t="s">
        <v>1657</v>
      </c>
      <c r="C212" s="44" t="s">
        <v>129</v>
      </c>
      <c r="D212" s="44">
        <v>2006</v>
      </c>
      <c r="E212" s="45" t="s">
        <v>31</v>
      </c>
      <c r="F212" s="45" t="s">
        <v>1537</v>
      </c>
      <c r="G212" s="45" t="s">
        <v>4</v>
      </c>
      <c r="H212" s="45" t="s">
        <v>483</v>
      </c>
      <c r="I212" s="45" t="s">
        <v>303</v>
      </c>
      <c r="J212" s="68" t="s">
        <v>44</v>
      </c>
      <c r="K212" s="68" t="s">
        <v>75</v>
      </c>
      <c r="L212" s="68" t="s">
        <v>42</v>
      </c>
      <c r="M212" s="68" t="s">
        <v>42</v>
      </c>
      <c r="N212" s="68" t="s">
        <v>42</v>
      </c>
      <c r="O212" s="68" t="s">
        <v>39</v>
      </c>
      <c r="P212" s="47"/>
      <c r="Q212" s="47" t="s">
        <v>1537</v>
      </c>
      <c r="R212" s="49">
        <v>55.6</v>
      </c>
      <c r="S212" s="49">
        <v>37.6</v>
      </c>
      <c r="T212" s="50">
        <v>3.056</v>
      </c>
      <c r="U212" s="50">
        <v>1.43</v>
      </c>
      <c r="V212" s="50"/>
      <c r="W212" s="50"/>
      <c r="X212" s="50">
        <v>7.1</v>
      </c>
      <c r="Y212" s="51" t="s">
        <v>300</v>
      </c>
      <c r="Z212" s="51">
        <v>3</v>
      </c>
      <c r="AA212" s="52">
        <v>0.12566370614359174</v>
      </c>
      <c r="AB212" s="51">
        <v>1</v>
      </c>
      <c r="AC212" s="51">
        <v>0.15</v>
      </c>
      <c r="AD212" s="51">
        <v>0</v>
      </c>
      <c r="AE212" s="51" t="s">
        <v>33</v>
      </c>
      <c r="AF212" s="52">
        <v>20.3</v>
      </c>
      <c r="AG212" s="53">
        <v>7</v>
      </c>
      <c r="AH212" s="54">
        <v>7</v>
      </c>
      <c r="AI212" s="54">
        <v>30</v>
      </c>
      <c r="AJ212" s="53" t="s">
        <v>2052</v>
      </c>
      <c r="AK212" s="53">
        <v>3</v>
      </c>
      <c r="AL212" s="53">
        <v>10</v>
      </c>
      <c r="AM212" s="53" t="s">
        <v>74</v>
      </c>
      <c r="AN212" s="55">
        <v>18.5</v>
      </c>
      <c r="AO212" s="56"/>
      <c r="AP212" s="56"/>
      <c r="AQ212" s="51" t="s">
        <v>43</v>
      </c>
      <c r="AR212" s="51" t="s">
        <v>37</v>
      </c>
      <c r="AS212" s="51"/>
      <c r="AT212" s="51" t="s">
        <v>37</v>
      </c>
      <c r="AU212" s="51" t="s">
        <v>37</v>
      </c>
      <c r="AV212" s="51"/>
      <c r="AW212" s="57" t="s">
        <v>304</v>
      </c>
      <c r="AX212" s="57" t="s">
        <v>812</v>
      </c>
      <c r="AY212" s="57"/>
      <c r="AZ212" s="57"/>
      <c r="BA212" s="57"/>
      <c r="BB212" s="58">
        <v>0.57240000000000002</v>
      </c>
      <c r="BC212" s="58">
        <v>0.4795327026439461</v>
      </c>
      <c r="BD212" s="59"/>
      <c r="BE212" s="59"/>
      <c r="BF212" s="58"/>
      <c r="BG212" s="59">
        <v>0.60399999999999998</v>
      </c>
      <c r="BH212" s="61"/>
      <c r="BI212" s="61"/>
      <c r="BL212" s="61"/>
      <c r="BM212" s="59"/>
      <c r="BN212" s="58">
        <v>60.372</v>
      </c>
      <c r="BO212" s="58">
        <v>50.577128448672802</v>
      </c>
      <c r="BP212" s="59">
        <v>0.19369964086725749</v>
      </c>
      <c r="BQ212" s="58"/>
      <c r="BR212" s="59">
        <v>-0.31426332288401254</v>
      </c>
      <c r="BS212" s="58">
        <v>631.79999999999995</v>
      </c>
      <c r="BT212" s="58">
        <v>529.29553027680845</v>
      </c>
      <c r="BU212" s="59">
        <v>0.64498294791951505</v>
      </c>
      <c r="BV212" s="58"/>
      <c r="BW212" s="59">
        <v>-0.90347071583514071</v>
      </c>
      <c r="BX212" s="58"/>
      <c r="BY212" s="58"/>
      <c r="BZ212" s="58"/>
      <c r="CA212" s="59"/>
      <c r="CB212" s="58"/>
      <c r="CC212" s="58"/>
      <c r="CD212" s="58"/>
      <c r="CE212" s="58"/>
      <c r="CF212" s="59"/>
      <c r="CG212" s="62"/>
      <c r="CH212" s="62"/>
      <c r="CI212" s="62"/>
      <c r="CJ212" s="62"/>
      <c r="CK212" s="62"/>
      <c r="CL212" s="62"/>
      <c r="CM212" s="62"/>
      <c r="CN212" s="63"/>
      <c r="CO212" s="62"/>
      <c r="CP212" s="62" t="s">
        <v>36</v>
      </c>
      <c r="CQ212" s="64" t="s">
        <v>39</v>
      </c>
      <c r="CR212" s="65" t="s">
        <v>47</v>
      </c>
      <c r="CS212" s="64" t="s">
        <v>41</v>
      </c>
      <c r="CT212" s="64"/>
      <c r="CU212" s="64" t="s">
        <v>55</v>
      </c>
      <c r="CV212" s="64" t="s">
        <v>301</v>
      </c>
      <c r="CW212" s="64" t="s">
        <v>207</v>
      </c>
      <c r="CX212" s="64"/>
      <c r="CY212" s="66">
        <f>[1]Duration!EE211</f>
        <v>1.25</v>
      </c>
    </row>
    <row r="213" spans="1:103" hidden="1" x14ac:dyDescent="0.3">
      <c r="A213" s="43">
        <v>211</v>
      </c>
      <c r="B213" s="44" t="s">
        <v>1657</v>
      </c>
      <c r="C213" s="44" t="s">
        <v>129</v>
      </c>
      <c r="D213" s="44">
        <v>2006</v>
      </c>
      <c r="E213" s="45" t="s">
        <v>31</v>
      </c>
      <c r="F213" s="45" t="s">
        <v>1537</v>
      </c>
      <c r="G213" s="45" t="s">
        <v>4</v>
      </c>
      <c r="H213" s="45" t="s">
        <v>483</v>
      </c>
      <c r="I213" s="45" t="s">
        <v>38</v>
      </c>
      <c r="J213" s="68" t="s">
        <v>44</v>
      </c>
      <c r="K213" s="68" t="s">
        <v>75</v>
      </c>
      <c r="L213" s="68" t="s">
        <v>42</v>
      </c>
      <c r="M213" s="68" t="s">
        <v>42</v>
      </c>
      <c r="N213" s="68" t="s">
        <v>42</v>
      </c>
      <c r="O213" s="68" t="s">
        <v>39</v>
      </c>
      <c r="P213" s="47"/>
      <c r="Q213" s="47" t="s">
        <v>1537</v>
      </c>
      <c r="R213" s="49">
        <v>73.7</v>
      </c>
      <c r="S213" s="49">
        <v>52.6</v>
      </c>
      <c r="T213" s="50">
        <v>3.528</v>
      </c>
      <c r="U213" s="50">
        <v>1.8180000000000001</v>
      </c>
      <c r="V213" s="50"/>
      <c r="W213" s="50"/>
      <c r="X213" s="50">
        <v>7.2</v>
      </c>
      <c r="Y213" s="51" t="s">
        <v>300</v>
      </c>
      <c r="Z213" s="51">
        <v>3</v>
      </c>
      <c r="AA213" s="52">
        <v>0.12566370614359174</v>
      </c>
      <c r="AB213" s="51">
        <v>1</v>
      </c>
      <c r="AC213" s="51">
        <v>0.15</v>
      </c>
      <c r="AD213" s="51">
        <v>0</v>
      </c>
      <c r="AE213" s="51" t="s">
        <v>33</v>
      </c>
      <c r="AF213" s="52">
        <v>19.5</v>
      </c>
      <c r="AG213" s="53">
        <v>7</v>
      </c>
      <c r="AH213" s="54">
        <v>7</v>
      </c>
      <c r="AI213" s="54">
        <v>30</v>
      </c>
      <c r="AJ213" s="53" t="s">
        <v>2052</v>
      </c>
      <c r="AK213" s="53">
        <v>3</v>
      </c>
      <c r="AL213" s="53">
        <v>10</v>
      </c>
      <c r="AM213" s="53" t="s">
        <v>74</v>
      </c>
      <c r="AN213" s="55">
        <v>18.5</v>
      </c>
      <c r="AO213" s="56"/>
      <c r="AP213" s="56"/>
      <c r="AQ213" s="51" t="s">
        <v>43</v>
      </c>
      <c r="AR213" s="51" t="s">
        <v>37</v>
      </c>
      <c r="AS213" s="51"/>
      <c r="AT213" s="51" t="s">
        <v>37</v>
      </c>
      <c r="AU213" s="51" t="s">
        <v>37</v>
      </c>
      <c r="AV213" s="51"/>
      <c r="AW213" s="57" t="s">
        <v>38</v>
      </c>
      <c r="AX213" s="57" t="s">
        <v>36</v>
      </c>
      <c r="AY213" s="57"/>
      <c r="AZ213" s="57"/>
      <c r="BA213" s="57"/>
      <c r="BB213" s="58">
        <v>0.61199999999999999</v>
      </c>
      <c r="BC213" s="58">
        <v>0.51270792106585428</v>
      </c>
      <c r="BD213" s="59"/>
      <c r="BE213" s="59"/>
      <c r="BF213" s="58"/>
      <c r="BG213" s="59"/>
      <c r="BH213" s="61"/>
      <c r="BI213" s="61"/>
      <c r="BL213" s="61"/>
      <c r="BM213" s="59"/>
      <c r="BN213" s="58">
        <v>31.968000000000004</v>
      </c>
      <c r="BO213" s="58">
        <v>26.781449053322273</v>
      </c>
      <c r="BP213" s="60">
        <v>7.3318035431148426E-2</v>
      </c>
      <c r="BQ213" s="58"/>
      <c r="BR213" s="59"/>
      <c r="BS213" s="58">
        <v>205.2</v>
      </c>
      <c r="BT213" s="58">
        <v>171.9079500044335</v>
      </c>
      <c r="BU213" s="59">
        <v>0.14974353059494377</v>
      </c>
      <c r="BV213" s="58"/>
      <c r="BW213" s="59"/>
      <c r="BX213" s="58"/>
      <c r="BY213" s="58"/>
      <c r="BZ213" s="58"/>
      <c r="CA213" s="59"/>
      <c r="CB213" s="58"/>
      <c r="CC213" s="58"/>
      <c r="CD213" s="58"/>
      <c r="CE213" s="58"/>
      <c r="CF213" s="59"/>
      <c r="CG213" s="62"/>
      <c r="CH213" s="62"/>
      <c r="CI213" s="62"/>
      <c r="CJ213" s="62"/>
      <c r="CK213" s="62"/>
      <c r="CL213" s="62"/>
      <c r="CM213" s="62"/>
      <c r="CN213" s="63"/>
      <c r="CO213" s="62"/>
      <c r="CP213" s="62" t="s">
        <v>36</v>
      </c>
      <c r="CQ213" s="64" t="s">
        <v>39</v>
      </c>
      <c r="CR213" s="65" t="s">
        <v>47</v>
      </c>
      <c r="CS213" s="64" t="s">
        <v>41</v>
      </c>
      <c r="CT213" s="64"/>
      <c r="CU213" s="64" t="s">
        <v>55</v>
      </c>
      <c r="CV213" s="64" t="s">
        <v>301</v>
      </c>
      <c r="CW213" s="64" t="s">
        <v>209</v>
      </c>
      <c r="CX213" s="64"/>
      <c r="CY213" s="66">
        <f>[1]Duration!EE212</f>
        <v>1.25</v>
      </c>
    </row>
    <row r="214" spans="1:103" hidden="1" x14ac:dyDescent="0.3">
      <c r="A214" s="43">
        <v>212</v>
      </c>
      <c r="B214" s="44" t="s">
        <v>1657</v>
      </c>
      <c r="C214" s="44" t="s">
        <v>129</v>
      </c>
      <c r="D214" s="44">
        <v>2006</v>
      </c>
      <c r="E214" s="45" t="s">
        <v>31</v>
      </c>
      <c r="F214" s="45" t="s">
        <v>1537</v>
      </c>
      <c r="G214" s="45" t="s">
        <v>4</v>
      </c>
      <c r="H214" s="45" t="s">
        <v>483</v>
      </c>
      <c r="I214" s="45" t="s">
        <v>303</v>
      </c>
      <c r="J214" s="68" t="s">
        <v>44</v>
      </c>
      <c r="K214" s="68" t="s">
        <v>75</v>
      </c>
      <c r="L214" s="68" t="s">
        <v>42</v>
      </c>
      <c r="M214" s="68" t="s">
        <v>42</v>
      </c>
      <c r="N214" s="68" t="s">
        <v>42</v>
      </c>
      <c r="O214" s="68" t="s">
        <v>39</v>
      </c>
      <c r="P214" s="47"/>
      <c r="Q214" s="47" t="s">
        <v>1537</v>
      </c>
      <c r="R214" s="49">
        <v>73.7</v>
      </c>
      <c r="S214" s="49">
        <v>52.6</v>
      </c>
      <c r="T214" s="50">
        <v>3.528</v>
      </c>
      <c r="U214" s="50">
        <v>1.8180000000000001</v>
      </c>
      <c r="V214" s="50"/>
      <c r="W214" s="50"/>
      <c r="X214" s="50">
        <v>7.2</v>
      </c>
      <c r="Y214" s="51" t="s">
        <v>300</v>
      </c>
      <c r="Z214" s="51">
        <v>3</v>
      </c>
      <c r="AA214" s="52">
        <v>0.12566370614359174</v>
      </c>
      <c r="AB214" s="51">
        <v>1</v>
      </c>
      <c r="AC214" s="51">
        <v>0.15</v>
      </c>
      <c r="AD214" s="51">
        <v>0</v>
      </c>
      <c r="AE214" s="51" t="s">
        <v>33</v>
      </c>
      <c r="AF214" s="52">
        <v>19.5</v>
      </c>
      <c r="AG214" s="53">
        <v>7</v>
      </c>
      <c r="AH214" s="54">
        <v>7</v>
      </c>
      <c r="AI214" s="54">
        <v>30</v>
      </c>
      <c r="AJ214" s="53" t="s">
        <v>2052</v>
      </c>
      <c r="AK214" s="53">
        <v>3</v>
      </c>
      <c r="AL214" s="53">
        <v>10</v>
      </c>
      <c r="AM214" s="53" t="s">
        <v>74</v>
      </c>
      <c r="AN214" s="55">
        <v>18.5</v>
      </c>
      <c r="AO214" s="56"/>
      <c r="AP214" s="56"/>
      <c r="AQ214" s="51" t="s">
        <v>43</v>
      </c>
      <c r="AR214" s="51" t="s">
        <v>37</v>
      </c>
      <c r="AS214" s="51"/>
      <c r="AT214" s="51" t="s">
        <v>37</v>
      </c>
      <c r="AU214" s="51" t="s">
        <v>37</v>
      </c>
      <c r="AV214" s="51"/>
      <c r="AW214" s="57" t="s">
        <v>305</v>
      </c>
      <c r="AX214" s="57" t="s">
        <v>812</v>
      </c>
      <c r="AY214" s="57"/>
      <c r="AZ214" s="57"/>
      <c r="BA214" s="57"/>
      <c r="BB214" s="58">
        <v>0.51119999999999988</v>
      </c>
      <c r="BC214" s="58">
        <v>0.42826191053736057</v>
      </c>
      <c r="BD214" s="59"/>
      <c r="BE214" s="59"/>
      <c r="BF214" s="58"/>
      <c r="BG214" s="59">
        <v>0.16600000000000001</v>
      </c>
      <c r="BH214" s="61"/>
      <c r="BI214" s="61"/>
      <c r="BL214" s="61"/>
      <c r="BM214" s="59"/>
      <c r="BN214" s="58">
        <v>31.5</v>
      </c>
      <c r="BO214" s="58">
        <v>26.389378290154266</v>
      </c>
      <c r="BP214" s="60">
        <v>7.2244685813350071E-2</v>
      </c>
      <c r="BQ214" s="58"/>
      <c r="BR214" s="59">
        <v>1.3999999999999999E-2</v>
      </c>
      <c r="BS214" s="58">
        <v>188.28</v>
      </c>
      <c r="BT214" s="58">
        <v>157.73308395143636</v>
      </c>
      <c r="BU214" s="59">
        <v>0.13739625701957123</v>
      </c>
      <c r="BV214" s="58"/>
      <c r="BW214" s="59">
        <v>8.199999999999999E-2</v>
      </c>
      <c r="BX214" s="58"/>
      <c r="BY214" s="58"/>
      <c r="BZ214" s="58"/>
      <c r="CA214" s="59"/>
      <c r="CB214" s="58"/>
      <c r="CC214" s="58"/>
      <c r="CD214" s="58"/>
      <c r="CE214" s="58"/>
      <c r="CF214" s="59"/>
      <c r="CG214" s="62"/>
      <c r="CH214" s="62"/>
      <c r="CI214" s="62"/>
      <c r="CJ214" s="62"/>
      <c r="CK214" s="62"/>
      <c r="CL214" s="62"/>
      <c r="CM214" s="62"/>
      <c r="CN214" s="63"/>
      <c r="CO214" s="62"/>
      <c r="CP214" s="62" t="s">
        <v>36</v>
      </c>
      <c r="CQ214" s="64" t="s">
        <v>39</v>
      </c>
      <c r="CR214" s="65" t="s">
        <v>47</v>
      </c>
      <c r="CS214" s="64" t="s">
        <v>41</v>
      </c>
      <c r="CT214" s="64"/>
      <c r="CU214" s="64" t="s">
        <v>55</v>
      </c>
      <c r="CV214" s="64" t="s">
        <v>301</v>
      </c>
      <c r="CW214" s="64" t="s">
        <v>209</v>
      </c>
      <c r="CX214" s="64"/>
      <c r="CY214" s="66">
        <f>[1]Duration!EE213</f>
        <v>1.25</v>
      </c>
    </row>
    <row r="215" spans="1:103" hidden="1" x14ac:dyDescent="0.3">
      <c r="A215" s="43">
        <v>213</v>
      </c>
      <c r="B215" s="44" t="s">
        <v>1657</v>
      </c>
      <c r="C215" s="44" t="s">
        <v>129</v>
      </c>
      <c r="D215" s="44">
        <v>2006</v>
      </c>
      <c r="E215" s="45" t="s">
        <v>31</v>
      </c>
      <c r="F215" s="45" t="s">
        <v>1537</v>
      </c>
      <c r="G215" s="45" t="s">
        <v>4</v>
      </c>
      <c r="H215" s="45" t="s">
        <v>483</v>
      </c>
      <c r="I215" s="45" t="s">
        <v>303</v>
      </c>
      <c r="J215" s="68" t="s">
        <v>44</v>
      </c>
      <c r="K215" s="68" t="s">
        <v>75</v>
      </c>
      <c r="L215" s="68" t="s">
        <v>42</v>
      </c>
      <c r="M215" s="68" t="s">
        <v>42</v>
      </c>
      <c r="N215" s="68" t="s">
        <v>42</v>
      </c>
      <c r="O215" s="68" t="s">
        <v>39</v>
      </c>
      <c r="P215" s="47"/>
      <c r="Q215" s="47" t="s">
        <v>1537</v>
      </c>
      <c r="R215" s="49">
        <v>73.7</v>
      </c>
      <c r="S215" s="49">
        <v>52.6</v>
      </c>
      <c r="T215" s="50">
        <v>3.528</v>
      </c>
      <c r="U215" s="50">
        <v>1.8180000000000001</v>
      </c>
      <c r="V215" s="50"/>
      <c r="W215" s="50"/>
      <c r="X215" s="50">
        <v>7.2</v>
      </c>
      <c r="Y215" s="51" t="s">
        <v>300</v>
      </c>
      <c r="Z215" s="51">
        <v>3</v>
      </c>
      <c r="AA215" s="52">
        <v>0.12566370614359174</v>
      </c>
      <c r="AB215" s="51">
        <v>1</v>
      </c>
      <c r="AC215" s="51">
        <v>0.15</v>
      </c>
      <c r="AD215" s="51">
        <v>0</v>
      </c>
      <c r="AE215" s="51" t="s">
        <v>33</v>
      </c>
      <c r="AF215" s="52">
        <v>19.5</v>
      </c>
      <c r="AG215" s="53">
        <v>7</v>
      </c>
      <c r="AH215" s="54">
        <v>7</v>
      </c>
      <c r="AI215" s="54">
        <v>30</v>
      </c>
      <c r="AJ215" s="53" t="s">
        <v>2052</v>
      </c>
      <c r="AK215" s="53">
        <v>3</v>
      </c>
      <c r="AL215" s="53">
        <v>10</v>
      </c>
      <c r="AM215" s="53" t="s">
        <v>74</v>
      </c>
      <c r="AN215" s="55">
        <v>18.5</v>
      </c>
      <c r="AO215" s="56"/>
      <c r="AP215" s="56"/>
      <c r="AQ215" s="51" t="s">
        <v>43</v>
      </c>
      <c r="AR215" s="51" t="s">
        <v>37</v>
      </c>
      <c r="AS215" s="51"/>
      <c r="AT215" s="51" t="s">
        <v>37</v>
      </c>
      <c r="AU215" s="51" t="s">
        <v>37</v>
      </c>
      <c r="AV215" s="51"/>
      <c r="AW215" s="57" t="s">
        <v>306</v>
      </c>
      <c r="AX215" s="57" t="s">
        <v>812</v>
      </c>
      <c r="AY215" s="57"/>
      <c r="AZ215" s="57"/>
      <c r="BA215" s="57"/>
      <c r="BB215" s="58">
        <v>5.3999999999999999E-2</v>
      </c>
      <c r="BC215" s="58">
        <v>4.5238934211693026E-2</v>
      </c>
      <c r="BD215" s="59"/>
      <c r="BE215" s="59"/>
      <c r="BF215" s="58"/>
      <c r="BG215" s="59">
        <v>0.90900000000000003</v>
      </c>
      <c r="BH215" s="61"/>
      <c r="BI215" s="61"/>
      <c r="BL215" s="61"/>
      <c r="BM215" s="59"/>
      <c r="BN215" s="58">
        <v>21.852</v>
      </c>
      <c r="BO215" s="58">
        <v>18.306688710998444</v>
      </c>
      <c r="BP215" s="60">
        <v>5.0117170615661136E-2</v>
      </c>
      <c r="BQ215" s="58"/>
      <c r="BR215" s="59">
        <v>0.317</v>
      </c>
      <c r="BS215" s="58">
        <v>162.36000000000001</v>
      </c>
      <c r="BT215" s="58">
        <v>136.01839552982372</v>
      </c>
      <c r="BU215" s="59">
        <v>0.11848128473389413</v>
      </c>
      <c r="BV215" s="58"/>
      <c r="BW215" s="59">
        <v>0.20699999999999999</v>
      </c>
      <c r="BX215" s="58"/>
      <c r="BY215" s="58"/>
      <c r="BZ215" s="58"/>
      <c r="CA215" s="59"/>
      <c r="CB215" s="58"/>
      <c r="CC215" s="58"/>
      <c r="CD215" s="58"/>
      <c r="CE215" s="58"/>
      <c r="CF215" s="59"/>
      <c r="CG215" s="62"/>
      <c r="CH215" s="62"/>
      <c r="CI215" s="62"/>
      <c r="CJ215" s="62"/>
      <c r="CK215" s="62"/>
      <c r="CL215" s="62"/>
      <c r="CM215" s="62"/>
      <c r="CN215" s="63"/>
      <c r="CO215" s="62"/>
      <c r="CP215" s="62" t="s">
        <v>36</v>
      </c>
      <c r="CQ215" s="64" t="s">
        <v>39</v>
      </c>
      <c r="CR215" s="65" t="s">
        <v>47</v>
      </c>
      <c r="CS215" s="64" t="s">
        <v>41</v>
      </c>
      <c r="CT215" s="64"/>
      <c r="CU215" s="64" t="s">
        <v>55</v>
      </c>
      <c r="CV215" s="64" t="s">
        <v>301</v>
      </c>
      <c r="CW215" s="64" t="s">
        <v>209</v>
      </c>
      <c r="CX215" s="64"/>
      <c r="CY215" s="66">
        <f>[1]Duration!EE214</f>
        <v>1.25</v>
      </c>
    </row>
    <row r="216" spans="1:103" hidden="1" x14ac:dyDescent="0.3">
      <c r="A216" s="43">
        <v>214</v>
      </c>
      <c r="B216" s="44" t="s">
        <v>1657</v>
      </c>
      <c r="C216" s="44" t="s">
        <v>129</v>
      </c>
      <c r="D216" s="44">
        <v>2006</v>
      </c>
      <c r="E216" s="45" t="s">
        <v>31</v>
      </c>
      <c r="F216" s="45" t="s">
        <v>1537</v>
      </c>
      <c r="G216" s="45" t="s">
        <v>4</v>
      </c>
      <c r="H216" s="45" t="s">
        <v>483</v>
      </c>
      <c r="I216" s="45" t="s">
        <v>38</v>
      </c>
      <c r="J216" s="68" t="s">
        <v>44</v>
      </c>
      <c r="K216" s="68" t="s">
        <v>75</v>
      </c>
      <c r="L216" s="68" t="s">
        <v>42</v>
      </c>
      <c r="M216" s="68" t="s">
        <v>42</v>
      </c>
      <c r="N216" s="68" t="s">
        <v>42</v>
      </c>
      <c r="O216" s="68" t="s">
        <v>39</v>
      </c>
      <c r="P216" s="47"/>
      <c r="Q216" s="47" t="s">
        <v>1537</v>
      </c>
      <c r="R216" s="49">
        <v>61.4</v>
      </c>
      <c r="S216" s="49">
        <v>41.3</v>
      </c>
      <c r="T216" s="50">
        <v>3.544</v>
      </c>
      <c r="U216" s="50">
        <v>1.7330000000000001</v>
      </c>
      <c r="V216" s="50"/>
      <c r="W216" s="50"/>
      <c r="X216" s="50">
        <v>7.1</v>
      </c>
      <c r="Y216" s="51" t="s">
        <v>300</v>
      </c>
      <c r="Z216" s="51">
        <v>3</v>
      </c>
      <c r="AA216" s="52">
        <v>0.12566370614359174</v>
      </c>
      <c r="AB216" s="51">
        <v>1</v>
      </c>
      <c r="AC216" s="51">
        <v>0.15</v>
      </c>
      <c r="AD216" s="51">
        <v>0</v>
      </c>
      <c r="AE216" s="51" t="s">
        <v>33</v>
      </c>
      <c r="AF216" s="52">
        <v>13.3</v>
      </c>
      <c r="AG216" s="53">
        <v>7</v>
      </c>
      <c r="AH216" s="54">
        <v>7</v>
      </c>
      <c r="AI216" s="54">
        <v>30</v>
      </c>
      <c r="AJ216" s="53" t="s">
        <v>2052</v>
      </c>
      <c r="AK216" s="53">
        <v>3</v>
      </c>
      <c r="AL216" s="53">
        <v>10</v>
      </c>
      <c r="AM216" s="53" t="s">
        <v>74</v>
      </c>
      <c r="AN216" s="55">
        <v>18.5</v>
      </c>
      <c r="AO216" s="56"/>
      <c r="AP216" s="56"/>
      <c r="AQ216" s="51" t="s">
        <v>43</v>
      </c>
      <c r="AR216" s="51" t="s">
        <v>37</v>
      </c>
      <c r="AS216" s="51"/>
      <c r="AT216" s="51" t="s">
        <v>37</v>
      </c>
      <c r="AU216" s="51" t="s">
        <v>37</v>
      </c>
      <c r="AV216" s="51"/>
      <c r="AW216" s="57" t="s">
        <v>38</v>
      </c>
      <c r="AX216" s="57" t="s">
        <v>36</v>
      </c>
      <c r="AY216" s="57"/>
      <c r="AZ216" s="57"/>
      <c r="BA216" s="57"/>
      <c r="BB216" s="58">
        <v>0.51839999999999997</v>
      </c>
      <c r="BC216" s="58">
        <v>0.43429376843225309</v>
      </c>
      <c r="BD216" s="59"/>
      <c r="BE216" s="59"/>
      <c r="BF216" s="58"/>
      <c r="BG216" s="59"/>
      <c r="BH216" s="61"/>
      <c r="BI216" s="61"/>
      <c r="BL216" s="61"/>
      <c r="BM216" s="59"/>
      <c r="BN216" s="58">
        <v>18.036000000000001</v>
      </c>
      <c r="BO216" s="58">
        <v>15.109804026705474</v>
      </c>
      <c r="BP216" s="60">
        <v>5.2683093942992455E-2</v>
      </c>
      <c r="BQ216" s="58"/>
      <c r="BR216" s="59"/>
      <c r="BS216" s="58">
        <v>141.12</v>
      </c>
      <c r="BT216" s="58">
        <v>118.22441473989112</v>
      </c>
      <c r="BU216" s="59">
        <v>0.13115805641405487</v>
      </c>
      <c r="BV216" s="58"/>
      <c r="BW216" s="59"/>
      <c r="BX216" s="58"/>
      <c r="BY216" s="58"/>
      <c r="BZ216" s="58"/>
      <c r="CA216" s="59"/>
      <c r="CB216" s="58"/>
      <c r="CC216" s="58"/>
      <c r="CD216" s="58"/>
      <c r="CE216" s="58"/>
      <c r="CF216" s="59"/>
      <c r="CG216" s="62"/>
      <c r="CH216" s="62"/>
      <c r="CI216" s="62"/>
      <c r="CJ216" s="62"/>
      <c r="CK216" s="62"/>
      <c r="CL216" s="62"/>
      <c r="CM216" s="62"/>
      <c r="CN216" s="63"/>
      <c r="CO216" s="62"/>
      <c r="CP216" s="62" t="s">
        <v>36</v>
      </c>
      <c r="CQ216" s="64" t="s">
        <v>39</v>
      </c>
      <c r="CR216" s="65" t="s">
        <v>47</v>
      </c>
      <c r="CS216" s="64" t="s">
        <v>41</v>
      </c>
      <c r="CT216" s="64"/>
      <c r="CU216" s="64" t="s">
        <v>55</v>
      </c>
      <c r="CV216" s="64" t="s">
        <v>301</v>
      </c>
      <c r="CW216" s="64" t="s">
        <v>307</v>
      </c>
      <c r="CX216" s="64"/>
      <c r="CY216" s="66">
        <f>[1]Duration!EE215</f>
        <v>1.25</v>
      </c>
    </row>
    <row r="217" spans="1:103" hidden="1" x14ac:dyDescent="0.3">
      <c r="A217" s="43">
        <v>215</v>
      </c>
      <c r="B217" s="44" t="s">
        <v>1657</v>
      </c>
      <c r="C217" s="44" t="s">
        <v>129</v>
      </c>
      <c r="D217" s="44">
        <v>2006</v>
      </c>
      <c r="E217" s="45" t="s">
        <v>31</v>
      </c>
      <c r="F217" s="45" t="s">
        <v>1537</v>
      </c>
      <c r="G217" s="45" t="s">
        <v>4</v>
      </c>
      <c r="H217" s="45" t="s">
        <v>483</v>
      </c>
      <c r="I217" s="45" t="s">
        <v>309</v>
      </c>
      <c r="J217" s="68" t="s">
        <v>44</v>
      </c>
      <c r="K217" s="68" t="s">
        <v>75</v>
      </c>
      <c r="L217" s="68" t="s">
        <v>42</v>
      </c>
      <c r="M217" s="68" t="s">
        <v>42</v>
      </c>
      <c r="N217" s="68" t="s">
        <v>42</v>
      </c>
      <c r="O217" s="68" t="s">
        <v>39</v>
      </c>
      <c r="P217" s="47"/>
      <c r="Q217" s="47" t="s">
        <v>1537</v>
      </c>
      <c r="R217" s="49">
        <v>61.4</v>
      </c>
      <c r="S217" s="49">
        <v>41.3</v>
      </c>
      <c r="T217" s="50">
        <v>3.544</v>
      </c>
      <c r="U217" s="50">
        <v>1.7330000000000001</v>
      </c>
      <c r="V217" s="50"/>
      <c r="W217" s="50"/>
      <c r="X217" s="50">
        <v>7.1</v>
      </c>
      <c r="Y217" s="51" t="s">
        <v>300</v>
      </c>
      <c r="Z217" s="51">
        <v>3</v>
      </c>
      <c r="AA217" s="52">
        <v>0.12566370614359174</v>
      </c>
      <c r="AB217" s="51">
        <v>1</v>
      </c>
      <c r="AC217" s="51">
        <v>0.15</v>
      </c>
      <c r="AD217" s="51">
        <v>0</v>
      </c>
      <c r="AE217" s="51" t="s">
        <v>33</v>
      </c>
      <c r="AF217" s="52">
        <v>13.3</v>
      </c>
      <c r="AG217" s="53">
        <v>7</v>
      </c>
      <c r="AH217" s="54">
        <v>7</v>
      </c>
      <c r="AI217" s="54">
        <v>30</v>
      </c>
      <c r="AJ217" s="53" t="s">
        <v>2052</v>
      </c>
      <c r="AK217" s="53">
        <v>3</v>
      </c>
      <c r="AL217" s="53">
        <v>10</v>
      </c>
      <c r="AM217" s="53" t="s">
        <v>74</v>
      </c>
      <c r="AN217" s="55">
        <v>18.5</v>
      </c>
      <c r="AO217" s="56"/>
      <c r="AP217" s="56"/>
      <c r="AQ217" s="51" t="s">
        <v>43</v>
      </c>
      <c r="AR217" s="51" t="s">
        <v>37</v>
      </c>
      <c r="AS217" s="51"/>
      <c r="AT217" s="51" t="s">
        <v>37</v>
      </c>
      <c r="AU217" s="51" t="s">
        <v>37</v>
      </c>
      <c r="AV217" s="51"/>
      <c r="AW217" s="57" t="s">
        <v>308</v>
      </c>
      <c r="AX217" s="57" t="s">
        <v>812</v>
      </c>
      <c r="AY217" s="57"/>
      <c r="AZ217" s="57"/>
      <c r="BA217" s="57"/>
      <c r="BB217" s="58">
        <v>0.16200000000000001</v>
      </c>
      <c r="BC217" s="58">
        <v>0.1357168026350791</v>
      </c>
      <c r="BD217" s="59"/>
      <c r="BE217" s="59"/>
      <c r="BF217" s="58"/>
      <c r="BG217" s="59">
        <v>0.68500000000000005</v>
      </c>
      <c r="BH217" s="61"/>
      <c r="BI217" s="61"/>
      <c r="BL217" s="61"/>
      <c r="BM217" s="59"/>
      <c r="BN217" s="58">
        <v>11.88</v>
      </c>
      <c r="BO217" s="58">
        <v>9.9525655265724655</v>
      </c>
      <c r="BP217" s="60">
        <v>3.4701439124126765E-2</v>
      </c>
      <c r="BQ217" s="58"/>
      <c r="BR217" s="59">
        <v>0.34</v>
      </c>
      <c r="BS217" s="58">
        <v>111.24</v>
      </c>
      <c r="BT217" s="58">
        <v>93.192204476087625</v>
      </c>
      <c r="BU217" s="59">
        <v>0.1033873454896504</v>
      </c>
      <c r="BV217" s="58"/>
      <c r="BW217" s="59">
        <v>0.21</v>
      </c>
      <c r="BX217" s="58"/>
      <c r="BY217" s="58"/>
      <c r="BZ217" s="58"/>
      <c r="CA217" s="59"/>
      <c r="CB217" s="58"/>
      <c r="CC217" s="58"/>
      <c r="CD217" s="58"/>
      <c r="CE217" s="58"/>
      <c r="CF217" s="59"/>
      <c r="CG217" s="62"/>
      <c r="CH217" s="62"/>
      <c r="CI217" s="62"/>
      <c r="CJ217" s="62"/>
      <c r="CK217" s="62"/>
      <c r="CL217" s="62"/>
      <c r="CM217" s="62"/>
      <c r="CN217" s="63"/>
      <c r="CO217" s="62"/>
      <c r="CP217" s="62" t="s">
        <v>36</v>
      </c>
      <c r="CQ217" s="64" t="s">
        <v>39</v>
      </c>
      <c r="CR217" s="65" t="s">
        <v>47</v>
      </c>
      <c r="CS217" s="64" t="s">
        <v>41</v>
      </c>
      <c r="CT217" s="64"/>
      <c r="CU217" s="64" t="s">
        <v>55</v>
      </c>
      <c r="CV217" s="64" t="s">
        <v>301</v>
      </c>
      <c r="CW217" s="64" t="s">
        <v>307</v>
      </c>
      <c r="CX217" s="64"/>
      <c r="CY217" s="66">
        <f>[1]Duration!EE216</f>
        <v>1.25</v>
      </c>
    </row>
    <row r="218" spans="1:103" hidden="1" x14ac:dyDescent="0.3">
      <c r="A218" s="43">
        <v>216</v>
      </c>
      <c r="B218" s="44" t="s">
        <v>1657</v>
      </c>
      <c r="C218" s="44" t="s">
        <v>129</v>
      </c>
      <c r="D218" s="44">
        <v>2006</v>
      </c>
      <c r="E218" s="45" t="s">
        <v>31</v>
      </c>
      <c r="F218" s="45" t="s">
        <v>1537</v>
      </c>
      <c r="G218" s="45" t="s">
        <v>4</v>
      </c>
      <c r="H218" s="45" t="s">
        <v>483</v>
      </c>
      <c r="I218" s="45" t="s">
        <v>309</v>
      </c>
      <c r="J218" s="68" t="s">
        <v>44</v>
      </c>
      <c r="K218" s="68" t="s">
        <v>75</v>
      </c>
      <c r="L218" s="68" t="s">
        <v>42</v>
      </c>
      <c r="M218" s="68" t="s">
        <v>42</v>
      </c>
      <c r="N218" s="68" t="s">
        <v>42</v>
      </c>
      <c r="O218" s="68" t="s">
        <v>39</v>
      </c>
      <c r="P218" s="47"/>
      <c r="Q218" s="47" t="s">
        <v>1537</v>
      </c>
      <c r="R218" s="49">
        <v>61.4</v>
      </c>
      <c r="S218" s="49">
        <v>41.3</v>
      </c>
      <c r="T218" s="50">
        <v>3.544</v>
      </c>
      <c r="U218" s="50">
        <v>1.7330000000000001</v>
      </c>
      <c r="V218" s="50"/>
      <c r="W218" s="50"/>
      <c r="X218" s="50">
        <v>7.1</v>
      </c>
      <c r="Y218" s="51" t="s">
        <v>300</v>
      </c>
      <c r="Z218" s="51">
        <v>3</v>
      </c>
      <c r="AA218" s="52">
        <v>0.12566370614359174</v>
      </c>
      <c r="AB218" s="51">
        <v>1</v>
      </c>
      <c r="AC218" s="51">
        <v>0.15</v>
      </c>
      <c r="AD218" s="51">
        <v>0</v>
      </c>
      <c r="AE218" s="51" t="s">
        <v>33</v>
      </c>
      <c r="AF218" s="52">
        <v>13.3</v>
      </c>
      <c r="AG218" s="53">
        <v>7</v>
      </c>
      <c r="AH218" s="54">
        <v>7</v>
      </c>
      <c r="AI218" s="54">
        <v>30</v>
      </c>
      <c r="AJ218" s="53" t="s">
        <v>2052</v>
      </c>
      <c r="AK218" s="53">
        <v>3</v>
      </c>
      <c r="AL218" s="53">
        <v>10</v>
      </c>
      <c r="AM218" s="53" t="s">
        <v>74</v>
      </c>
      <c r="AN218" s="55">
        <v>18.5</v>
      </c>
      <c r="AO218" s="56"/>
      <c r="AP218" s="56"/>
      <c r="AQ218" s="51" t="s">
        <v>43</v>
      </c>
      <c r="AR218" s="51" t="s">
        <v>37</v>
      </c>
      <c r="AS218" s="51"/>
      <c r="AT218" s="51" t="s">
        <v>37</v>
      </c>
      <c r="AU218" s="51" t="s">
        <v>37</v>
      </c>
      <c r="AV218" s="51"/>
      <c r="AW218" s="57" t="s">
        <v>310</v>
      </c>
      <c r="AX218" s="57" t="s">
        <v>812</v>
      </c>
      <c r="AY218" s="57"/>
      <c r="AZ218" s="57"/>
      <c r="BA218" s="57"/>
      <c r="BB218" s="58">
        <v>4.6799999999999994E-2</v>
      </c>
      <c r="BC218" s="58">
        <v>3.9207076316800621E-2</v>
      </c>
      <c r="BD218" s="59"/>
      <c r="BE218" s="59"/>
      <c r="BF218" s="58"/>
      <c r="BG218" s="59">
        <v>0.91200000000000003</v>
      </c>
      <c r="BH218" s="61"/>
      <c r="BI218" s="61"/>
      <c r="BL218" s="61"/>
      <c r="BM218" s="59"/>
      <c r="BN218" s="58">
        <v>10.295999999999999</v>
      </c>
      <c r="BO218" s="58">
        <v>8.6255567896961374</v>
      </c>
      <c r="BP218" s="60">
        <v>3.0074580574243188E-2</v>
      </c>
      <c r="BQ218" s="58"/>
      <c r="BR218" s="59">
        <v>0.42899999999999999</v>
      </c>
      <c r="BS218" s="58">
        <v>93.96</v>
      </c>
      <c r="BT218" s="58">
        <v>78.715745528345863</v>
      </c>
      <c r="BU218" s="60">
        <v>8.7327175316500805E-2</v>
      </c>
      <c r="BV218" s="58"/>
      <c r="BW218" s="59">
        <v>0.33500000000000002</v>
      </c>
      <c r="BX218" s="58"/>
      <c r="BY218" s="58"/>
      <c r="BZ218" s="58"/>
      <c r="CA218" s="59"/>
      <c r="CB218" s="58"/>
      <c r="CC218" s="58"/>
      <c r="CD218" s="58"/>
      <c r="CE218" s="58"/>
      <c r="CF218" s="59"/>
      <c r="CG218" s="62"/>
      <c r="CH218" s="62"/>
      <c r="CI218" s="62"/>
      <c r="CJ218" s="62"/>
      <c r="CK218" s="62"/>
      <c r="CL218" s="62"/>
      <c r="CM218" s="62"/>
      <c r="CN218" s="63"/>
      <c r="CO218" s="62"/>
      <c r="CP218" s="62" t="s">
        <v>36</v>
      </c>
      <c r="CQ218" s="64" t="s">
        <v>39</v>
      </c>
      <c r="CR218" s="65" t="s">
        <v>47</v>
      </c>
      <c r="CS218" s="64" t="s">
        <v>41</v>
      </c>
      <c r="CT218" s="64"/>
      <c r="CU218" s="64" t="s">
        <v>55</v>
      </c>
      <c r="CV218" s="64" t="s">
        <v>301</v>
      </c>
      <c r="CW218" s="64" t="s">
        <v>307</v>
      </c>
      <c r="CX218" s="64"/>
      <c r="CY218" s="66">
        <f>[1]Duration!EE217</f>
        <v>1.25</v>
      </c>
    </row>
    <row r="219" spans="1:103" hidden="1" x14ac:dyDescent="0.3">
      <c r="A219" s="43">
        <v>217</v>
      </c>
      <c r="B219" s="44" t="s">
        <v>1657</v>
      </c>
      <c r="C219" s="44" t="s">
        <v>129</v>
      </c>
      <c r="D219" s="44">
        <v>2006</v>
      </c>
      <c r="E219" s="45" t="s">
        <v>31</v>
      </c>
      <c r="F219" s="45" t="s">
        <v>1537</v>
      </c>
      <c r="G219" s="45" t="s">
        <v>4</v>
      </c>
      <c r="H219" s="45" t="s">
        <v>483</v>
      </c>
      <c r="I219" s="45" t="s">
        <v>38</v>
      </c>
      <c r="J219" s="68" t="s">
        <v>44</v>
      </c>
      <c r="K219" s="68" t="s">
        <v>75</v>
      </c>
      <c r="L219" s="68" t="s">
        <v>42</v>
      </c>
      <c r="M219" s="68" t="s">
        <v>42</v>
      </c>
      <c r="N219" s="68" t="s">
        <v>42</v>
      </c>
      <c r="O219" s="68" t="s">
        <v>39</v>
      </c>
      <c r="P219" s="47"/>
      <c r="Q219" s="47" t="s">
        <v>1537</v>
      </c>
      <c r="R219" s="49">
        <v>60.3</v>
      </c>
      <c r="S219" s="49">
        <v>39.9</v>
      </c>
      <c r="T219" s="50">
        <v>3.4089999999999998</v>
      </c>
      <c r="U219" s="50">
        <v>1.7110000000000001</v>
      </c>
      <c r="V219" s="50"/>
      <c r="W219" s="50"/>
      <c r="X219" s="50">
        <v>7.4</v>
      </c>
      <c r="Y219" s="51" t="s">
        <v>300</v>
      </c>
      <c r="Z219" s="51">
        <v>3</v>
      </c>
      <c r="AA219" s="52">
        <v>0.12566370614359174</v>
      </c>
      <c r="AB219" s="51">
        <v>1</v>
      </c>
      <c r="AC219" s="51">
        <v>0.15</v>
      </c>
      <c r="AD219" s="51">
        <v>0</v>
      </c>
      <c r="AE219" s="51" t="s">
        <v>33</v>
      </c>
      <c r="AF219" s="52">
        <v>21</v>
      </c>
      <c r="AG219" s="53">
        <v>7</v>
      </c>
      <c r="AH219" s="54">
        <v>7</v>
      </c>
      <c r="AI219" s="54">
        <v>30</v>
      </c>
      <c r="AJ219" s="53" t="s">
        <v>2052</v>
      </c>
      <c r="AK219" s="53">
        <v>3</v>
      </c>
      <c r="AL219" s="53">
        <v>10</v>
      </c>
      <c r="AM219" s="53" t="s">
        <v>74</v>
      </c>
      <c r="AN219" s="55">
        <v>18.5</v>
      </c>
      <c r="AO219" s="56"/>
      <c r="AP219" s="56"/>
      <c r="AQ219" s="51" t="s">
        <v>43</v>
      </c>
      <c r="AR219" s="51" t="s">
        <v>37</v>
      </c>
      <c r="AS219" s="51"/>
      <c r="AT219" s="51" t="s">
        <v>37</v>
      </c>
      <c r="AU219" s="51" t="s">
        <v>37</v>
      </c>
      <c r="AV219" s="51"/>
      <c r="AW219" s="57" t="s">
        <v>38</v>
      </c>
      <c r="AX219" s="57" t="s">
        <v>36</v>
      </c>
      <c r="AY219" s="57"/>
      <c r="AZ219" s="57"/>
      <c r="BA219" s="57"/>
      <c r="BB219" s="58">
        <v>1.242</v>
      </c>
      <c r="BC219" s="58">
        <v>1.0404954868689396</v>
      </c>
      <c r="BD219" s="59"/>
      <c r="BE219" s="59"/>
      <c r="BF219" s="58"/>
      <c r="BG219" s="59"/>
      <c r="BH219" s="61"/>
      <c r="BI219" s="61"/>
      <c r="BL219" s="61"/>
      <c r="BM219" s="59"/>
      <c r="BN219" s="58">
        <v>60.875999999999998</v>
      </c>
      <c r="BO219" s="58">
        <v>50.999358501315271</v>
      </c>
      <c r="BP219" s="59">
        <v>0.18405783519271676</v>
      </c>
      <c r="BQ219" s="58"/>
      <c r="BR219" s="59"/>
      <c r="BS219" s="58">
        <v>266.39999999999998</v>
      </c>
      <c r="BT219" s="58">
        <v>223.17874211101892</v>
      </c>
      <c r="BU219" s="59">
        <v>0.25628180912270115</v>
      </c>
      <c r="BV219" s="58"/>
      <c r="BW219" s="59"/>
      <c r="BX219" s="58"/>
      <c r="BY219" s="58"/>
      <c r="BZ219" s="58"/>
      <c r="CA219" s="59"/>
      <c r="CB219" s="58"/>
      <c r="CC219" s="58"/>
      <c r="CD219" s="58"/>
      <c r="CE219" s="58"/>
      <c r="CF219" s="59"/>
      <c r="CG219" s="62"/>
      <c r="CH219" s="62"/>
      <c r="CI219" s="62"/>
      <c r="CJ219" s="62"/>
      <c r="CK219" s="62"/>
      <c r="CL219" s="62"/>
      <c r="CM219" s="62"/>
      <c r="CN219" s="63"/>
      <c r="CO219" s="62"/>
      <c r="CP219" s="62" t="s">
        <v>36</v>
      </c>
      <c r="CQ219" s="64" t="s">
        <v>39</v>
      </c>
      <c r="CR219" s="65" t="s">
        <v>47</v>
      </c>
      <c r="CS219" s="64" t="s">
        <v>41</v>
      </c>
      <c r="CT219" s="64"/>
      <c r="CU219" s="64" t="s">
        <v>55</v>
      </c>
      <c r="CV219" s="64" t="s">
        <v>301</v>
      </c>
      <c r="CW219" s="64" t="s">
        <v>311</v>
      </c>
      <c r="CX219" s="64"/>
      <c r="CY219" s="66">
        <f>[1]Duration!EE218</f>
        <v>1.25</v>
      </c>
    </row>
    <row r="220" spans="1:103" hidden="1" x14ac:dyDescent="0.3">
      <c r="A220" s="43">
        <v>218</v>
      </c>
      <c r="B220" s="44" t="s">
        <v>1657</v>
      </c>
      <c r="C220" s="44" t="s">
        <v>129</v>
      </c>
      <c r="D220" s="44">
        <v>2006</v>
      </c>
      <c r="E220" s="45" t="s">
        <v>31</v>
      </c>
      <c r="F220" s="45" t="s">
        <v>1537</v>
      </c>
      <c r="G220" s="45" t="s">
        <v>4</v>
      </c>
      <c r="H220" s="45" t="s">
        <v>483</v>
      </c>
      <c r="I220" s="45" t="s">
        <v>141</v>
      </c>
      <c r="J220" s="68" t="s">
        <v>44</v>
      </c>
      <c r="K220" s="68" t="s">
        <v>75</v>
      </c>
      <c r="L220" s="68" t="s">
        <v>42</v>
      </c>
      <c r="M220" s="68" t="s">
        <v>42</v>
      </c>
      <c r="N220" s="68" t="s">
        <v>42</v>
      </c>
      <c r="O220" s="68" t="s">
        <v>39</v>
      </c>
      <c r="P220" s="47"/>
      <c r="Q220" s="47" t="s">
        <v>1537</v>
      </c>
      <c r="R220" s="49">
        <v>60.3</v>
      </c>
      <c r="S220" s="49">
        <v>39.9</v>
      </c>
      <c r="T220" s="50">
        <v>3.4089999999999998</v>
      </c>
      <c r="U220" s="50">
        <v>1.7110000000000001</v>
      </c>
      <c r="V220" s="50"/>
      <c r="W220" s="50"/>
      <c r="X220" s="50">
        <v>7.4</v>
      </c>
      <c r="Y220" s="51" t="s">
        <v>300</v>
      </c>
      <c r="Z220" s="51">
        <v>3</v>
      </c>
      <c r="AA220" s="52">
        <v>0.12566370614359174</v>
      </c>
      <c r="AB220" s="51">
        <v>1</v>
      </c>
      <c r="AC220" s="51">
        <v>0.15</v>
      </c>
      <c r="AD220" s="51">
        <v>0</v>
      </c>
      <c r="AE220" s="51" t="s">
        <v>33</v>
      </c>
      <c r="AF220" s="52">
        <v>21</v>
      </c>
      <c r="AG220" s="53">
        <v>7</v>
      </c>
      <c r="AH220" s="54">
        <v>7</v>
      </c>
      <c r="AI220" s="54">
        <v>30</v>
      </c>
      <c r="AJ220" s="53" t="s">
        <v>2052</v>
      </c>
      <c r="AK220" s="53">
        <v>3</v>
      </c>
      <c r="AL220" s="53">
        <v>10</v>
      </c>
      <c r="AM220" s="53" t="s">
        <v>74</v>
      </c>
      <c r="AN220" s="55">
        <v>18.5</v>
      </c>
      <c r="AO220" s="56"/>
      <c r="AP220" s="56"/>
      <c r="AQ220" s="51" t="s">
        <v>43</v>
      </c>
      <c r="AR220" s="51" t="s">
        <v>37</v>
      </c>
      <c r="AS220" s="51"/>
      <c r="AT220" s="51" t="s">
        <v>37</v>
      </c>
      <c r="AU220" s="51" t="s">
        <v>37</v>
      </c>
      <c r="AV220" s="51"/>
      <c r="AW220" s="57" t="s">
        <v>312</v>
      </c>
      <c r="AX220" s="57" t="s">
        <v>812</v>
      </c>
      <c r="AY220" s="57"/>
      <c r="AZ220" s="57"/>
      <c r="BA220" s="57"/>
      <c r="BB220" s="58">
        <v>1.2204000000000002</v>
      </c>
      <c r="BC220" s="58">
        <v>1.0223999131842625</v>
      </c>
      <c r="BD220" s="59"/>
      <c r="BE220" s="59"/>
      <c r="BF220" s="58"/>
      <c r="BG220" s="59">
        <v>1.9E-2</v>
      </c>
      <c r="BH220" s="61"/>
      <c r="BI220" s="61"/>
      <c r="BL220" s="61"/>
      <c r="BM220" s="59"/>
      <c r="BN220" s="58">
        <v>57.491999999999997</v>
      </c>
      <c r="BO220" s="58">
        <v>48.164385290715842</v>
      </c>
      <c r="BP220" s="59">
        <v>0.17382635292889925</v>
      </c>
      <c r="BQ220" s="58"/>
      <c r="BR220" s="59">
        <v>5.5E-2</v>
      </c>
      <c r="BS220" s="58">
        <v>268.2</v>
      </c>
      <c r="BT220" s="58">
        <v>224.68670658474201</v>
      </c>
      <c r="BU220" s="59">
        <v>0.25801344296812484</v>
      </c>
      <c r="BV220" s="58"/>
      <c r="BW220" s="59">
        <v>-6.7567567567567996E-3</v>
      </c>
      <c r="BX220" s="58"/>
      <c r="BY220" s="58"/>
      <c r="BZ220" s="58"/>
      <c r="CA220" s="59"/>
      <c r="CB220" s="58"/>
      <c r="CC220" s="58"/>
      <c r="CD220" s="58"/>
      <c r="CE220" s="58"/>
      <c r="CF220" s="59"/>
      <c r="CG220" s="62"/>
      <c r="CH220" s="62"/>
      <c r="CI220" s="62"/>
      <c r="CJ220" s="62"/>
      <c r="CK220" s="62"/>
      <c r="CL220" s="62"/>
      <c r="CM220" s="62"/>
      <c r="CN220" s="63"/>
      <c r="CO220" s="62"/>
      <c r="CP220" s="62" t="s">
        <v>36</v>
      </c>
      <c r="CQ220" s="64" t="s">
        <v>39</v>
      </c>
      <c r="CR220" s="65" t="s">
        <v>47</v>
      </c>
      <c r="CS220" s="64" t="s">
        <v>41</v>
      </c>
      <c r="CT220" s="64"/>
      <c r="CU220" s="64" t="s">
        <v>55</v>
      </c>
      <c r="CV220" s="64" t="s">
        <v>301</v>
      </c>
      <c r="CW220" s="64" t="s">
        <v>311</v>
      </c>
      <c r="CX220" s="64"/>
      <c r="CY220" s="66">
        <f>[1]Duration!EE219</f>
        <v>1.25</v>
      </c>
    </row>
    <row r="221" spans="1:103" hidden="1" x14ac:dyDescent="0.3">
      <c r="A221" s="43">
        <v>219</v>
      </c>
      <c r="B221" s="44" t="s">
        <v>1657</v>
      </c>
      <c r="C221" s="44" t="s">
        <v>129</v>
      </c>
      <c r="D221" s="44">
        <v>2006</v>
      </c>
      <c r="E221" s="45" t="s">
        <v>31</v>
      </c>
      <c r="F221" s="45" t="s">
        <v>1537</v>
      </c>
      <c r="G221" s="45" t="s">
        <v>4</v>
      </c>
      <c r="H221" s="45" t="s">
        <v>483</v>
      </c>
      <c r="I221" s="45" t="s">
        <v>141</v>
      </c>
      <c r="J221" s="68" t="s">
        <v>44</v>
      </c>
      <c r="K221" s="68" t="s">
        <v>75</v>
      </c>
      <c r="L221" s="68" t="s">
        <v>42</v>
      </c>
      <c r="M221" s="68" t="s">
        <v>42</v>
      </c>
      <c r="N221" s="68" t="s">
        <v>42</v>
      </c>
      <c r="O221" s="68" t="s">
        <v>39</v>
      </c>
      <c r="P221" s="47"/>
      <c r="Q221" s="47" t="s">
        <v>1537</v>
      </c>
      <c r="R221" s="49">
        <v>60.3</v>
      </c>
      <c r="S221" s="49">
        <v>39.9</v>
      </c>
      <c r="T221" s="50">
        <v>3.4089999999999998</v>
      </c>
      <c r="U221" s="50">
        <v>1.7110000000000001</v>
      </c>
      <c r="V221" s="50"/>
      <c r="W221" s="50"/>
      <c r="X221" s="50">
        <v>7.4</v>
      </c>
      <c r="Y221" s="51" t="s">
        <v>300</v>
      </c>
      <c r="Z221" s="51">
        <v>3</v>
      </c>
      <c r="AA221" s="52">
        <v>0.12566370614359174</v>
      </c>
      <c r="AB221" s="51">
        <v>1</v>
      </c>
      <c r="AC221" s="51">
        <v>0.15</v>
      </c>
      <c r="AD221" s="51">
        <v>0</v>
      </c>
      <c r="AE221" s="51" t="s">
        <v>33</v>
      </c>
      <c r="AF221" s="52">
        <v>21</v>
      </c>
      <c r="AG221" s="53">
        <v>7</v>
      </c>
      <c r="AH221" s="54">
        <v>7</v>
      </c>
      <c r="AI221" s="54">
        <v>30</v>
      </c>
      <c r="AJ221" s="53" t="s">
        <v>2052</v>
      </c>
      <c r="AK221" s="53">
        <v>3</v>
      </c>
      <c r="AL221" s="53">
        <v>10</v>
      </c>
      <c r="AM221" s="53" t="s">
        <v>74</v>
      </c>
      <c r="AN221" s="55">
        <v>18.5</v>
      </c>
      <c r="AO221" s="56"/>
      <c r="AP221" s="56"/>
      <c r="AQ221" s="51" t="s">
        <v>43</v>
      </c>
      <c r="AR221" s="51" t="s">
        <v>37</v>
      </c>
      <c r="AS221" s="51"/>
      <c r="AT221" s="51" t="s">
        <v>37</v>
      </c>
      <c r="AU221" s="51" t="s">
        <v>37</v>
      </c>
      <c r="AV221" s="51"/>
      <c r="AW221" s="57" t="s">
        <v>313</v>
      </c>
      <c r="AX221" s="57" t="s">
        <v>812</v>
      </c>
      <c r="AY221" s="57"/>
      <c r="AZ221" s="57"/>
      <c r="BA221" s="57"/>
      <c r="BB221" s="58">
        <v>0.45</v>
      </c>
      <c r="BC221" s="58">
        <v>0.37699111843077526</v>
      </c>
      <c r="BD221" s="59"/>
      <c r="BE221" s="59"/>
      <c r="BF221" s="58"/>
      <c r="BG221" s="59">
        <v>0.63900000000000001</v>
      </c>
      <c r="BH221" s="61"/>
      <c r="BI221" s="61"/>
      <c r="BL221" s="61"/>
      <c r="BM221" s="59"/>
      <c r="BN221" s="58">
        <v>51.048000000000002</v>
      </c>
      <c r="BO221" s="58">
        <v>42.765872474787145</v>
      </c>
      <c r="BP221" s="59">
        <v>0.15434299840524685</v>
      </c>
      <c r="BQ221" s="58"/>
      <c r="BR221" s="59">
        <v>0.161</v>
      </c>
      <c r="BS221" s="58">
        <v>263.88</v>
      </c>
      <c r="BT221" s="58">
        <v>221.06759184780657</v>
      </c>
      <c r="BU221" s="59">
        <v>0.25385752173910803</v>
      </c>
      <c r="BV221" s="58"/>
      <c r="BW221" s="59">
        <v>9.0000000000000011E-3</v>
      </c>
      <c r="BX221" s="58"/>
      <c r="BY221" s="58"/>
      <c r="BZ221" s="58"/>
      <c r="CA221" s="59"/>
      <c r="CB221" s="58"/>
      <c r="CC221" s="58"/>
      <c r="CD221" s="58"/>
      <c r="CE221" s="58"/>
      <c r="CF221" s="59"/>
      <c r="CG221" s="62"/>
      <c r="CH221" s="62"/>
      <c r="CI221" s="62"/>
      <c r="CJ221" s="62"/>
      <c r="CK221" s="62"/>
      <c r="CL221" s="62"/>
      <c r="CM221" s="62"/>
      <c r="CN221" s="63"/>
      <c r="CO221" s="62"/>
      <c r="CP221" s="62" t="s">
        <v>36</v>
      </c>
      <c r="CQ221" s="64" t="s">
        <v>39</v>
      </c>
      <c r="CR221" s="65" t="s">
        <v>47</v>
      </c>
      <c r="CS221" s="64" t="s">
        <v>41</v>
      </c>
      <c r="CT221" s="64"/>
      <c r="CU221" s="64" t="s">
        <v>55</v>
      </c>
      <c r="CV221" s="64" t="s">
        <v>301</v>
      </c>
      <c r="CW221" s="64" t="s">
        <v>311</v>
      </c>
      <c r="CX221" s="64"/>
      <c r="CY221" s="66">
        <f>[1]Duration!EE220</f>
        <v>1.25</v>
      </c>
    </row>
    <row r="222" spans="1:103" hidden="1" x14ac:dyDescent="0.3">
      <c r="A222" s="43">
        <v>220</v>
      </c>
      <c r="B222" s="44" t="s">
        <v>1657</v>
      </c>
      <c r="C222" s="44" t="s">
        <v>129</v>
      </c>
      <c r="D222" s="44">
        <v>2006</v>
      </c>
      <c r="E222" s="45" t="s">
        <v>31</v>
      </c>
      <c r="F222" s="45" t="s">
        <v>1537</v>
      </c>
      <c r="G222" s="45" t="s">
        <v>4</v>
      </c>
      <c r="H222" s="45" t="s">
        <v>483</v>
      </c>
      <c r="I222" s="45" t="s">
        <v>38</v>
      </c>
      <c r="J222" s="68" t="s">
        <v>44</v>
      </c>
      <c r="K222" s="68" t="s">
        <v>75</v>
      </c>
      <c r="L222" s="68" t="s">
        <v>42</v>
      </c>
      <c r="M222" s="68" t="s">
        <v>42</v>
      </c>
      <c r="N222" s="68" t="s">
        <v>42</v>
      </c>
      <c r="O222" s="68" t="s">
        <v>39</v>
      </c>
      <c r="P222" s="47"/>
      <c r="Q222" s="47" t="s">
        <v>1537</v>
      </c>
      <c r="R222" s="49">
        <v>56.1</v>
      </c>
      <c r="S222" s="49">
        <v>37.6</v>
      </c>
      <c r="T222" s="50">
        <v>3.3109999999999999</v>
      </c>
      <c r="U222" s="50">
        <v>1.4690000000000001</v>
      </c>
      <c r="V222" s="50"/>
      <c r="W222" s="50"/>
      <c r="X222" s="50">
        <v>7.1</v>
      </c>
      <c r="Y222" s="51" t="s">
        <v>300</v>
      </c>
      <c r="Z222" s="51">
        <v>3</v>
      </c>
      <c r="AA222" s="52">
        <v>0.12566370614359174</v>
      </c>
      <c r="AB222" s="51">
        <v>1</v>
      </c>
      <c r="AC222" s="51">
        <v>0.15</v>
      </c>
      <c r="AD222" s="51">
        <v>0</v>
      </c>
      <c r="AE222" s="51" t="s">
        <v>33</v>
      </c>
      <c r="AF222" s="52">
        <v>18.2</v>
      </c>
      <c r="AG222" s="53">
        <v>7</v>
      </c>
      <c r="AH222" s="54">
        <v>7</v>
      </c>
      <c r="AI222" s="54">
        <v>30</v>
      </c>
      <c r="AJ222" s="53" t="s">
        <v>2052</v>
      </c>
      <c r="AK222" s="53">
        <v>3</v>
      </c>
      <c r="AL222" s="53">
        <v>10</v>
      </c>
      <c r="AM222" s="53" t="s">
        <v>74</v>
      </c>
      <c r="AN222" s="55">
        <v>18.5</v>
      </c>
      <c r="AO222" s="56"/>
      <c r="AP222" s="56"/>
      <c r="AQ222" s="51" t="s">
        <v>43</v>
      </c>
      <c r="AR222" s="51" t="s">
        <v>37</v>
      </c>
      <c r="AS222" s="51"/>
      <c r="AT222" s="51" t="s">
        <v>37</v>
      </c>
      <c r="AU222" s="51" t="s">
        <v>37</v>
      </c>
      <c r="AV222" s="51"/>
      <c r="AW222" s="57" t="s">
        <v>38</v>
      </c>
      <c r="AX222" s="57" t="s">
        <v>36</v>
      </c>
      <c r="AY222" s="57"/>
      <c r="AZ222" s="57"/>
      <c r="BA222" s="57"/>
      <c r="BB222" s="58">
        <v>0.63</v>
      </c>
      <c r="BC222" s="58">
        <v>0.52778756580308539</v>
      </c>
      <c r="BD222" s="59"/>
      <c r="BE222" s="59"/>
      <c r="BF222" s="58"/>
      <c r="BG222" s="59"/>
      <c r="BH222" s="61"/>
      <c r="BI222" s="61"/>
      <c r="BL222" s="61"/>
      <c r="BM222" s="59"/>
      <c r="BN222" s="58">
        <v>21.167999999999999</v>
      </c>
      <c r="BO222" s="58">
        <v>17.733662210983667</v>
      </c>
      <c r="BP222" s="60">
        <v>6.7916153148448094E-2</v>
      </c>
      <c r="BQ222" s="58"/>
      <c r="BR222" s="59"/>
      <c r="BS222" s="58">
        <v>213.12</v>
      </c>
      <c r="BT222" s="58">
        <v>178.54299368881513</v>
      </c>
      <c r="BU222" s="59">
        <v>0.21756689753182504</v>
      </c>
      <c r="BV222" s="58"/>
      <c r="BW222" s="59"/>
      <c r="BX222" s="58"/>
      <c r="BY222" s="58"/>
      <c r="BZ222" s="58"/>
      <c r="CA222" s="59"/>
      <c r="CB222" s="58"/>
      <c r="CC222" s="58"/>
      <c r="CD222" s="58"/>
      <c r="CE222" s="58"/>
      <c r="CF222" s="59"/>
      <c r="CG222" s="62"/>
      <c r="CH222" s="62"/>
      <c r="CI222" s="62"/>
      <c r="CJ222" s="62"/>
      <c r="CK222" s="62"/>
      <c r="CL222" s="62"/>
      <c r="CM222" s="62"/>
      <c r="CN222" s="63"/>
      <c r="CO222" s="62"/>
      <c r="CP222" s="62" t="s">
        <v>36</v>
      </c>
      <c r="CQ222" s="64" t="s">
        <v>39</v>
      </c>
      <c r="CR222" s="65" t="s">
        <v>47</v>
      </c>
      <c r="CS222" s="64" t="s">
        <v>41</v>
      </c>
      <c r="CT222" s="64"/>
      <c r="CU222" s="64" t="s">
        <v>55</v>
      </c>
      <c r="CV222" s="64" t="s">
        <v>301</v>
      </c>
      <c r="CW222" s="64" t="s">
        <v>314</v>
      </c>
      <c r="CX222" s="64"/>
      <c r="CY222" s="66">
        <f>[1]Duration!EE221</f>
        <v>1.25</v>
      </c>
    </row>
    <row r="223" spans="1:103" hidden="1" x14ac:dyDescent="0.3">
      <c r="A223" s="43">
        <v>221</v>
      </c>
      <c r="B223" s="44" t="s">
        <v>1657</v>
      </c>
      <c r="C223" s="44" t="s">
        <v>129</v>
      </c>
      <c r="D223" s="44">
        <v>2006</v>
      </c>
      <c r="E223" s="45" t="s">
        <v>31</v>
      </c>
      <c r="F223" s="45" t="s">
        <v>1537</v>
      </c>
      <c r="G223" s="45" t="s">
        <v>4</v>
      </c>
      <c r="H223" s="45" t="s">
        <v>483</v>
      </c>
      <c r="I223" s="45" t="s">
        <v>63</v>
      </c>
      <c r="J223" s="68" t="s">
        <v>44</v>
      </c>
      <c r="K223" s="68" t="s">
        <v>75</v>
      </c>
      <c r="L223" s="68" t="s">
        <v>42</v>
      </c>
      <c r="M223" s="68" t="s">
        <v>42</v>
      </c>
      <c r="N223" s="68" t="s">
        <v>42</v>
      </c>
      <c r="O223" s="68" t="s">
        <v>39</v>
      </c>
      <c r="P223" s="47"/>
      <c r="Q223" s="47" t="s">
        <v>1537</v>
      </c>
      <c r="R223" s="49">
        <v>56.1</v>
      </c>
      <c r="S223" s="49">
        <v>37.6</v>
      </c>
      <c r="T223" s="50">
        <v>3.3109999999999999</v>
      </c>
      <c r="U223" s="50">
        <v>1.4690000000000001</v>
      </c>
      <c r="V223" s="50"/>
      <c r="W223" s="50"/>
      <c r="X223" s="50">
        <v>7.1</v>
      </c>
      <c r="Y223" s="51" t="s">
        <v>300</v>
      </c>
      <c r="Z223" s="51">
        <v>3</v>
      </c>
      <c r="AA223" s="52">
        <v>0.12566370614359174</v>
      </c>
      <c r="AB223" s="51">
        <v>1</v>
      </c>
      <c r="AC223" s="51">
        <v>0.15</v>
      </c>
      <c r="AD223" s="51">
        <v>0</v>
      </c>
      <c r="AE223" s="51" t="s">
        <v>33</v>
      </c>
      <c r="AF223" s="52">
        <v>18.2</v>
      </c>
      <c r="AG223" s="53">
        <v>7</v>
      </c>
      <c r="AH223" s="54">
        <v>7</v>
      </c>
      <c r="AI223" s="54">
        <v>30</v>
      </c>
      <c r="AJ223" s="53" t="s">
        <v>2052</v>
      </c>
      <c r="AK223" s="53">
        <v>3</v>
      </c>
      <c r="AL223" s="53">
        <v>10</v>
      </c>
      <c r="AM223" s="53" t="s">
        <v>74</v>
      </c>
      <c r="AN223" s="55">
        <v>18.5</v>
      </c>
      <c r="AO223" s="56"/>
      <c r="AP223" s="56"/>
      <c r="AQ223" s="51" t="s">
        <v>43</v>
      </c>
      <c r="AR223" s="51" t="s">
        <v>37</v>
      </c>
      <c r="AS223" s="51"/>
      <c r="AT223" s="51" t="s">
        <v>37</v>
      </c>
      <c r="AU223" s="51" t="s">
        <v>37</v>
      </c>
      <c r="AV223" s="51"/>
      <c r="AW223" s="57" t="s">
        <v>315</v>
      </c>
      <c r="AX223" s="57" t="s">
        <v>812</v>
      </c>
      <c r="AY223" s="57"/>
      <c r="AZ223" s="57"/>
      <c r="BA223" s="57"/>
      <c r="BB223" s="58">
        <v>0.25919999999999999</v>
      </c>
      <c r="BC223" s="58">
        <v>0.21714688421612655</v>
      </c>
      <c r="BD223" s="59"/>
      <c r="BE223" s="59"/>
      <c r="BF223" s="58"/>
      <c r="BG223" s="59">
        <v>0.58599999999999997</v>
      </c>
      <c r="BH223" s="61"/>
      <c r="BI223" s="61"/>
      <c r="BL223" s="61"/>
      <c r="BM223" s="59"/>
      <c r="BN223" s="58">
        <v>28.907999999999998</v>
      </c>
      <c r="BO223" s="58">
        <v>24.217909447992998</v>
      </c>
      <c r="BP223" s="60">
        <v>9.2749440439122116E-2</v>
      </c>
      <c r="BQ223" s="58"/>
      <c r="BR223" s="59">
        <v>-0.36564625850340132</v>
      </c>
      <c r="BS223" s="58">
        <v>238.68</v>
      </c>
      <c r="BT223" s="58">
        <v>199.95608921568316</v>
      </c>
      <c r="BU223" s="59">
        <v>0.24366022476959459</v>
      </c>
      <c r="BV223" s="58"/>
      <c r="BW223" s="59">
        <v>-0.11993243243243244</v>
      </c>
      <c r="BX223" s="58"/>
      <c r="BY223" s="58"/>
      <c r="BZ223" s="58"/>
      <c r="CA223" s="59"/>
      <c r="CB223" s="58"/>
      <c r="CC223" s="58"/>
      <c r="CD223" s="58"/>
      <c r="CE223" s="58"/>
      <c r="CF223" s="59"/>
      <c r="CG223" s="62"/>
      <c r="CH223" s="62"/>
      <c r="CI223" s="62"/>
      <c r="CJ223" s="62"/>
      <c r="CK223" s="62"/>
      <c r="CL223" s="62"/>
      <c r="CM223" s="62"/>
      <c r="CN223" s="63"/>
      <c r="CO223" s="62"/>
      <c r="CP223" s="62" t="s">
        <v>36</v>
      </c>
      <c r="CQ223" s="64" t="s">
        <v>39</v>
      </c>
      <c r="CR223" s="65" t="s">
        <v>47</v>
      </c>
      <c r="CS223" s="64" t="s">
        <v>41</v>
      </c>
      <c r="CT223" s="64"/>
      <c r="CU223" s="64" t="s">
        <v>55</v>
      </c>
      <c r="CV223" s="64" t="s">
        <v>301</v>
      </c>
      <c r="CW223" s="64" t="s">
        <v>314</v>
      </c>
      <c r="CX223" s="64"/>
      <c r="CY223" s="66">
        <f>[1]Duration!EE222</f>
        <v>1.25</v>
      </c>
    </row>
    <row r="224" spans="1:103" hidden="1" x14ac:dyDescent="0.3">
      <c r="A224" s="43">
        <v>222</v>
      </c>
      <c r="B224" s="44" t="s">
        <v>1657</v>
      </c>
      <c r="C224" s="44" t="s">
        <v>129</v>
      </c>
      <c r="D224" s="44">
        <v>2006</v>
      </c>
      <c r="E224" s="45" t="s">
        <v>31</v>
      </c>
      <c r="F224" s="45" t="s">
        <v>1537</v>
      </c>
      <c r="G224" s="45" t="s">
        <v>4</v>
      </c>
      <c r="H224" s="45" t="s">
        <v>483</v>
      </c>
      <c r="I224" s="45" t="s">
        <v>63</v>
      </c>
      <c r="J224" s="68" t="s">
        <v>44</v>
      </c>
      <c r="K224" s="68" t="s">
        <v>75</v>
      </c>
      <c r="L224" s="68" t="s">
        <v>42</v>
      </c>
      <c r="M224" s="68" t="s">
        <v>42</v>
      </c>
      <c r="N224" s="68" t="s">
        <v>42</v>
      </c>
      <c r="O224" s="68" t="s">
        <v>39</v>
      </c>
      <c r="P224" s="47"/>
      <c r="Q224" s="47" t="s">
        <v>1537</v>
      </c>
      <c r="R224" s="49">
        <v>56.1</v>
      </c>
      <c r="S224" s="49">
        <v>37.6</v>
      </c>
      <c r="T224" s="50">
        <v>3.3109999999999999</v>
      </c>
      <c r="U224" s="50">
        <v>1.4690000000000001</v>
      </c>
      <c r="V224" s="50"/>
      <c r="W224" s="50"/>
      <c r="X224" s="50">
        <v>7.1</v>
      </c>
      <c r="Y224" s="51" t="s">
        <v>300</v>
      </c>
      <c r="Z224" s="51">
        <v>3</v>
      </c>
      <c r="AA224" s="52">
        <v>0.12566370614359174</v>
      </c>
      <c r="AB224" s="51">
        <v>1</v>
      </c>
      <c r="AC224" s="51">
        <v>0.15</v>
      </c>
      <c r="AD224" s="51">
        <v>0</v>
      </c>
      <c r="AE224" s="51" t="s">
        <v>33</v>
      </c>
      <c r="AF224" s="52">
        <v>18.2</v>
      </c>
      <c r="AG224" s="53">
        <v>7</v>
      </c>
      <c r="AH224" s="54">
        <v>7</v>
      </c>
      <c r="AI224" s="54">
        <v>30</v>
      </c>
      <c r="AJ224" s="53" t="s">
        <v>2052</v>
      </c>
      <c r="AK224" s="53">
        <v>3</v>
      </c>
      <c r="AL224" s="53">
        <v>10</v>
      </c>
      <c r="AM224" s="53" t="s">
        <v>74</v>
      </c>
      <c r="AN224" s="55">
        <v>18.5</v>
      </c>
      <c r="AO224" s="56"/>
      <c r="AP224" s="56"/>
      <c r="AQ224" s="51" t="s">
        <v>43</v>
      </c>
      <c r="AR224" s="51" t="s">
        <v>37</v>
      </c>
      <c r="AS224" s="51"/>
      <c r="AT224" s="51" t="s">
        <v>37</v>
      </c>
      <c r="AU224" s="51" t="s">
        <v>37</v>
      </c>
      <c r="AV224" s="51"/>
      <c r="AW224" s="57" t="s">
        <v>316</v>
      </c>
      <c r="AX224" s="57" t="s">
        <v>812</v>
      </c>
      <c r="AY224" s="57"/>
      <c r="AZ224" s="57"/>
      <c r="BA224" s="57"/>
      <c r="BB224" s="58">
        <v>0</v>
      </c>
      <c r="BC224" s="58">
        <v>0</v>
      </c>
      <c r="BD224" s="59"/>
      <c r="BE224" s="59"/>
      <c r="BF224" s="58"/>
      <c r="BG224" s="59">
        <v>1</v>
      </c>
      <c r="BH224" s="61"/>
      <c r="BI224" s="61"/>
      <c r="BL224" s="61"/>
      <c r="BM224" s="59"/>
      <c r="BN224" s="58">
        <v>21.852</v>
      </c>
      <c r="BO224" s="58">
        <v>18.306688710998444</v>
      </c>
      <c r="BP224" s="60">
        <v>7.0110722722972751E-2</v>
      </c>
      <c r="BQ224" s="58"/>
      <c r="BR224" s="59">
        <v>-3.2312925170068077E-2</v>
      </c>
      <c r="BS224" s="58">
        <v>204.84</v>
      </c>
      <c r="BT224" s="58">
        <v>171.60635710968887</v>
      </c>
      <c r="BU224" s="59">
        <v>0.20911412955339265</v>
      </c>
      <c r="BV224" s="58"/>
      <c r="BW224" s="59">
        <v>3.9E-2</v>
      </c>
      <c r="BX224" s="58"/>
      <c r="BY224" s="58"/>
      <c r="BZ224" s="58"/>
      <c r="CA224" s="59"/>
      <c r="CB224" s="58"/>
      <c r="CC224" s="58"/>
      <c r="CD224" s="58"/>
      <c r="CE224" s="58"/>
      <c r="CF224" s="59"/>
      <c r="CG224" s="62"/>
      <c r="CH224" s="62"/>
      <c r="CI224" s="62"/>
      <c r="CJ224" s="62"/>
      <c r="CK224" s="62"/>
      <c r="CL224" s="62"/>
      <c r="CM224" s="62"/>
      <c r="CN224" s="63"/>
      <c r="CO224" s="62"/>
      <c r="CP224" s="62" t="s">
        <v>36</v>
      </c>
      <c r="CQ224" s="64" t="s">
        <v>39</v>
      </c>
      <c r="CR224" s="65" t="s">
        <v>47</v>
      </c>
      <c r="CS224" s="64" t="s">
        <v>41</v>
      </c>
      <c r="CT224" s="64"/>
      <c r="CU224" s="64" t="s">
        <v>55</v>
      </c>
      <c r="CV224" s="64" t="s">
        <v>301</v>
      </c>
      <c r="CW224" s="64" t="s">
        <v>314</v>
      </c>
      <c r="CX224" s="64"/>
      <c r="CY224" s="66">
        <f>[1]Duration!EE223</f>
        <v>1.25</v>
      </c>
    </row>
    <row r="225" spans="1:103" hidden="1" x14ac:dyDescent="0.3">
      <c r="A225" s="43">
        <v>223</v>
      </c>
      <c r="B225" s="44" t="s">
        <v>1657</v>
      </c>
      <c r="C225" s="44" t="s">
        <v>129</v>
      </c>
      <c r="D225" s="44">
        <v>2006</v>
      </c>
      <c r="E225" s="45" t="s">
        <v>66</v>
      </c>
      <c r="F225" s="45" t="s">
        <v>1537</v>
      </c>
      <c r="G225" s="45" t="s">
        <v>4</v>
      </c>
      <c r="H225" s="45" t="s">
        <v>483</v>
      </c>
      <c r="I225" s="45" t="s">
        <v>38</v>
      </c>
      <c r="J225" s="68" t="s">
        <v>44</v>
      </c>
      <c r="K225" s="68" t="s">
        <v>53</v>
      </c>
      <c r="L225" s="68" t="s">
        <v>42</v>
      </c>
      <c r="M225" s="68" t="s">
        <v>42</v>
      </c>
      <c r="N225" s="68" t="s">
        <v>42</v>
      </c>
      <c r="O225" s="68" t="s">
        <v>39</v>
      </c>
      <c r="P225" s="47"/>
      <c r="Q225" s="47" t="s">
        <v>1537</v>
      </c>
      <c r="R225" s="49">
        <v>22.6</v>
      </c>
      <c r="S225" s="49">
        <v>14.1</v>
      </c>
      <c r="T225" s="50">
        <v>2.9039999999999999</v>
      </c>
      <c r="U225" s="50">
        <v>1.9430000000000001</v>
      </c>
      <c r="V225" s="50"/>
      <c r="W225" s="50"/>
      <c r="X225" s="50">
        <v>7.4</v>
      </c>
      <c r="Y225" s="51" t="s">
        <v>300</v>
      </c>
      <c r="Z225" s="51">
        <v>3</v>
      </c>
      <c r="AA225" s="52">
        <v>0.12566370614359174</v>
      </c>
      <c r="AB225" s="51">
        <v>1</v>
      </c>
      <c r="AC225" s="51">
        <v>0.15</v>
      </c>
      <c r="AD225" s="51">
        <v>0</v>
      </c>
      <c r="AE225" s="51" t="s">
        <v>33</v>
      </c>
      <c r="AF225" s="52">
        <v>16.5</v>
      </c>
      <c r="AG225" s="53">
        <v>7</v>
      </c>
      <c r="AH225" s="54">
        <v>7</v>
      </c>
      <c r="AI225" s="54">
        <v>30</v>
      </c>
      <c r="AJ225" s="53" t="s">
        <v>2052</v>
      </c>
      <c r="AK225" s="53">
        <v>3</v>
      </c>
      <c r="AL225" s="53">
        <v>10</v>
      </c>
      <c r="AM225" s="53" t="s">
        <v>52</v>
      </c>
      <c r="AN225" s="55">
        <v>11.7</v>
      </c>
      <c r="AO225" s="56"/>
      <c r="AP225" s="56"/>
      <c r="AQ225" s="51" t="s">
        <v>43</v>
      </c>
      <c r="AR225" s="51" t="s">
        <v>37</v>
      </c>
      <c r="AS225" s="51"/>
      <c r="AT225" s="51" t="s">
        <v>37</v>
      </c>
      <c r="AU225" s="51" t="s">
        <v>37</v>
      </c>
      <c r="AV225" s="51"/>
      <c r="AW225" s="57" t="s">
        <v>38</v>
      </c>
      <c r="AX225" s="57" t="s">
        <v>36</v>
      </c>
      <c r="AY225" s="57"/>
      <c r="AZ225" s="57"/>
      <c r="BA225" s="57"/>
      <c r="BB225" s="58">
        <v>4.4640000000000004</v>
      </c>
      <c r="BC225" s="58">
        <v>3.7397518948332906</v>
      </c>
      <c r="BD225" s="59"/>
      <c r="BE225" s="59"/>
      <c r="BF225" s="58"/>
      <c r="BG225" s="59"/>
      <c r="BH225" s="61"/>
      <c r="BI225" s="61"/>
      <c r="BL225" s="61"/>
      <c r="BM225" s="59"/>
      <c r="BN225" s="58">
        <v>39.456000000000003</v>
      </c>
      <c r="BO225" s="58">
        <v>33.05458126401038</v>
      </c>
      <c r="BP225" s="59">
        <v>0.33757870227074432</v>
      </c>
      <c r="BQ225" s="58"/>
      <c r="BR225" s="59"/>
      <c r="BS225" s="58">
        <v>216.93600000000001</v>
      </c>
      <c r="BT225" s="58">
        <v>181.73987837310813</v>
      </c>
      <c r="BU225" s="59">
        <v>0.59056672275980993</v>
      </c>
      <c r="BV225" s="58"/>
      <c r="BW225" s="59"/>
      <c r="BX225" s="58"/>
      <c r="BY225" s="58"/>
      <c r="BZ225" s="58"/>
      <c r="CA225" s="59"/>
      <c r="CB225" s="58"/>
      <c r="CC225" s="58"/>
      <c r="CD225" s="58"/>
      <c r="CE225" s="58"/>
      <c r="CF225" s="59"/>
      <c r="CG225" s="62"/>
      <c r="CH225" s="62"/>
      <c r="CI225" s="62"/>
      <c r="CJ225" s="62"/>
      <c r="CK225" s="62"/>
      <c r="CL225" s="62"/>
      <c r="CM225" s="62"/>
      <c r="CN225" s="63"/>
      <c r="CO225" s="62"/>
      <c r="CP225" s="62" t="s">
        <v>36</v>
      </c>
      <c r="CQ225" s="64" t="s">
        <v>39</v>
      </c>
      <c r="CR225" s="65" t="s">
        <v>47</v>
      </c>
      <c r="CS225" s="64" t="s">
        <v>41</v>
      </c>
      <c r="CT225" s="64"/>
      <c r="CU225" s="64" t="s">
        <v>55</v>
      </c>
      <c r="CV225" s="64" t="s">
        <v>301</v>
      </c>
      <c r="CW225" s="64" t="s">
        <v>69</v>
      </c>
      <c r="CX225" s="64"/>
      <c r="CY225" s="66">
        <f>[1]Duration!EE224</f>
        <v>1.25</v>
      </c>
    </row>
    <row r="226" spans="1:103" hidden="1" x14ac:dyDescent="0.3">
      <c r="A226" s="43">
        <v>224</v>
      </c>
      <c r="B226" s="44" t="s">
        <v>1657</v>
      </c>
      <c r="C226" s="44" t="s">
        <v>129</v>
      </c>
      <c r="D226" s="44">
        <v>2006</v>
      </c>
      <c r="E226" s="45" t="s">
        <v>66</v>
      </c>
      <c r="F226" s="45" t="s">
        <v>1537</v>
      </c>
      <c r="G226" s="45" t="s">
        <v>4</v>
      </c>
      <c r="H226" s="45" t="s">
        <v>483</v>
      </c>
      <c r="I226" s="45" t="s">
        <v>303</v>
      </c>
      <c r="J226" s="68" t="s">
        <v>44</v>
      </c>
      <c r="K226" s="68" t="s">
        <v>53</v>
      </c>
      <c r="L226" s="68" t="s">
        <v>42</v>
      </c>
      <c r="M226" s="68" t="s">
        <v>42</v>
      </c>
      <c r="N226" s="68" t="s">
        <v>42</v>
      </c>
      <c r="O226" s="68" t="s">
        <v>39</v>
      </c>
      <c r="P226" s="47"/>
      <c r="Q226" s="47" t="s">
        <v>1537</v>
      </c>
      <c r="R226" s="49">
        <v>22.6</v>
      </c>
      <c r="S226" s="49">
        <v>14.1</v>
      </c>
      <c r="T226" s="50">
        <v>2.9039999999999999</v>
      </c>
      <c r="U226" s="50">
        <v>1.9430000000000001</v>
      </c>
      <c r="V226" s="50"/>
      <c r="W226" s="50"/>
      <c r="X226" s="50">
        <v>7.4</v>
      </c>
      <c r="Y226" s="51" t="s">
        <v>300</v>
      </c>
      <c r="Z226" s="51">
        <v>3</v>
      </c>
      <c r="AA226" s="52">
        <v>0.12566370614359174</v>
      </c>
      <c r="AB226" s="51">
        <v>1</v>
      </c>
      <c r="AC226" s="51">
        <v>0.15</v>
      </c>
      <c r="AD226" s="51">
        <v>0</v>
      </c>
      <c r="AE226" s="51" t="s">
        <v>33</v>
      </c>
      <c r="AF226" s="52">
        <v>16.5</v>
      </c>
      <c r="AG226" s="53">
        <v>7</v>
      </c>
      <c r="AH226" s="54">
        <v>7</v>
      </c>
      <c r="AI226" s="54">
        <v>30</v>
      </c>
      <c r="AJ226" s="53" t="s">
        <v>2052</v>
      </c>
      <c r="AK226" s="53">
        <v>3</v>
      </c>
      <c r="AL226" s="53">
        <v>10</v>
      </c>
      <c r="AM226" s="53" t="s">
        <v>52</v>
      </c>
      <c r="AN226" s="55">
        <v>11.7</v>
      </c>
      <c r="AO226" s="56"/>
      <c r="AP226" s="56"/>
      <c r="AQ226" s="51" t="s">
        <v>43</v>
      </c>
      <c r="AR226" s="51" t="s">
        <v>37</v>
      </c>
      <c r="AS226" s="51"/>
      <c r="AT226" s="51" t="s">
        <v>37</v>
      </c>
      <c r="AU226" s="51" t="s">
        <v>37</v>
      </c>
      <c r="AV226" s="51"/>
      <c r="AW226" s="57" t="s">
        <v>302</v>
      </c>
      <c r="AX226" s="57" t="s">
        <v>812</v>
      </c>
      <c r="AY226" s="57"/>
      <c r="AZ226" s="57"/>
      <c r="BA226" s="57"/>
      <c r="BB226" s="58">
        <v>3.8304</v>
      </c>
      <c r="BC226" s="58">
        <v>3.2089484000827588</v>
      </c>
      <c r="BD226" s="59"/>
      <c r="BE226" s="59"/>
      <c r="BF226" s="58"/>
      <c r="BG226" s="59">
        <v>0.14199999999999999</v>
      </c>
      <c r="BH226" s="61"/>
      <c r="BI226" s="61"/>
      <c r="BL226" s="61"/>
      <c r="BM226" s="59"/>
      <c r="BN226" s="58">
        <v>63.18</v>
      </c>
      <c r="BO226" s="58">
        <v>52.929553027680846</v>
      </c>
      <c r="BP226" s="59">
        <v>0.5405571373039747</v>
      </c>
      <c r="BQ226" s="58"/>
      <c r="BR226" s="59">
        <v>-0.60127737226277356</v>
      </c>
      <c r="BS226" s="58">
        <v>221.00399999999999</v>
      </c>
      <c r="BT226" s="58">
        <v>185.1478780837223</v>
      </c>
      <c r="BU226" s="59">
        <v>0.60164107385039378</v>
      </c>
      <c r="BV226" s="58"/>
      <c r="BW226" s="59">
        <v>-1.8752074344507059E-2</v>
      </c>
      <c r="BX226" s="58"/>
      <c r="BY226" s="58"/>
      <c r="BZ226" s="58"/>
      <c r="CA226" s="59"/>
      <c r="CB226" s="58"/>
      <c r="CC226" s="58"/>
      <c r="CD226" s="58"/>
      <c r="CE226" s="58"/>
      <c r="CF226" s="59"/>
      <c r="CG226" s="62"/>
      <c r="CH226" s="62"/>
      <c r="CI226" s="62"/>
      <c r="CJ226" s="62"/>
      <c r="CK226" s="62"/>
      <c r="CL226" s="62"/>
      <c r="CM226" s="62"/>
      <c r="CN226" s="63"/>
      <c r="CO226" s="62"/>
      <c r="CP226" s="62" t="s">
        <v>36</v>
      </c>
      <c r="CQ226" s="64" t="s">
        <v>39</v>
      </c>
      <c r="CR226" s="65" t="s">
        <v>47</v>
      </c>
      <c r="CS226" s="64" t="s">
        <v>41</v>
      </c>
      <c r="CT226" s="64"/>
      <c r="CU226" s="64" t="s">
        <v>55</v>
      </c>
      <c r="CV226" s="64" t="s">
        <v>301</v>
      </c>
      <c r="CW226" s="64" t="s">
        <v>69</v>
      </c>
      <c r="CX226" s="64"/>
      <c r="CY226" s="66">
        <f>[1]Duration!EE225</f>
        <v>1.25</v>
      </c>
    </row>
    <row r="227" spans="1:103" hidden="1" x14ac:dyDescent="0.3">
      <c r="A227" s="43">
        <v>225</v>
      </c>
      <c r="B227" s="44" t="s">
        <v>1657</v>
      </c>
      <c r="C227" s="44" t="s">
        <v>129</v>
      </c>
      <c r="D227" s="44">
        <v>2006</v>
      </c>
      <c r="E227" s="45" t="s">
        <v>66</v>
      </c>
      <c r="F227" s="45" t="s">
        <v>1537</v>
      </c>
      <c r="G227" s="45" t="s">
        <v>4</v>
      </c>
      <c r="H227" s="45" t="s">
        <v>483</v>
      </c>
      <c r="I227" s="45" t="s">
        <v>303</v>
      </c>
      <c r="J227" s="68" t="s">
        <v>44</v>
      </c>
      <c r="K227" s="68" t="s">
        <v>53</v>
      </c>
      <c r="L227" s="68" t="s">
        <v>42</v>
      </c>
      <c r="M227" s="68" t="s">
        <v>42</v>
      </c>
      <c r="N227" s="68" t="s">
        <v>42</v>
      </c>
      <c r="O227" s="68" t="s">
        <v>39</v>
      </c>
      <c r="P227" s="47"/>
      <c r="Q227" s="47" t="s">
        <v>1537</v>
      </c>
      <c r="R227" s="49">
        <v>22.6</v>
      </c>
      <c r="S227" s="49">
        <v>14.1</v>
      </c>
      <c r="T227" s="50">
        <v>2.9039999999999999</v>
      </c>
      <c r="U227" s="50">
        <v>1.9430000000000001</v>
      </c>
      <c r="V227" s="50"/>
      <c r="W227" s="50"/>
      <c r="X227" s="50">
        <v>7.4</v>
      </c>
      <c r="Y227" s="51" t="s">
        <v>300</v>
      </c>
      <c r="Z227" s="51">
        <v>3</v>
      </c>
      <c r="AA227" s="52">
        <v>0.12566370614359174</v>
      </c>
      <c r="AB227" s="51">
        <v>1</v>
      </c>
      <c r="AC227" s="51">
        <v>0.15</v>
      </c>
      <c r="AD227" s="51">
        <v>0</v>
      </c>
      <c r="AE227" s="51" t="s">
        <v>33</v>
      </c>
      <c r="AF227" s="52">
        <v>16.5</v>
      </c>
      <c r="AG227" s="53">
        <v>7</v>
      </c>
      <c r="AH227" s="54">
        <v>7</v>
      </c>
      <c r="AI227" s="54">
        <v>30</v>
      </c>
      <c r="AJ227" s="53" t="s">
        <v>2052</v>
      </c>
      <c r="AK227" s="53">
        <v>3</v>
      </c>
      <c r="AL227" s="53">
        <v>10</v>
      </c>
      <c r="AM227" s="53" t="s">
        <v>52</v>
      </c>
      <c r="AN227" s="55">
        <v>11.7</v>
      </c>
      <c r="AO227" s="56"/>
      <c r="AP227" s="56"/>
      <c r="AQ227" s="51" t="s">
        <v>43</v>
      </c>
      <c r="AR227" s="51" t="s">
        <v>37</v>
      </c>
      <c r="AS227" s="51"/>
      <c r="AT227" s="51" t="s">
        <v>37</v>
      </c>
      <c r="AU227" s="51" t="s">
        <v>37</v>
      </c>
      <c r="AV227" s="51"/>
      <c r="AW227" s="57" t="s">
        <v>304</v>
      </c>
      <c r="AX227" s="57" t="s">
        <v>812</v>
      </c>
      <c r="AY227" s="57"/>
      <c r="AZ227" s="57"/>
      <c r="BA227" s="57"/>
      <c r="BB227" s="58">
        <v>0.7128000000000001</v>
      </c>
      <c r="BC227" s="58">
        <v>0.59715393159434804</v>
      </c>
      <c r="BD227" s="59"/>
      <c r="BE227" s="59"/>
      <c r="BF227" s="58"/>
      <c r="BG227" s="59">
        <v>0.84</v>
      </c>
      <c r="BH227" s="61"/>
      <c r="BI227" s="61"/>
      <c r="BL227" s="61"/>
      <c r="BM227" s="59"/>
      <c r="BN227" s="58">
        <v>42.768000000000001</v>
      </c>
      <c r="BO227" s="58">
        <v>35.829235895660879</v>
      </c>
      <c r="BP227" s="59">
        <v>0.36591560063653672</v>
      </c>
      <c r="BQ227" s="58"/>
      <c r="BR227" s="59">
        <v>-8.3941605839415998E-2</v>
      </c>
      <c r="BS227" s="58">
        <v>184.28399999999999</v>
      </c>
      <c r="BT227" s="58">
        <v>154.38540281977106</v>
      </c>
      <c r="BU227" s="59">
        <v>0.50167790471414986</v>
      </c>
      <c r="BV227" s="58"/>
      <c r="BW227" s="59">
        <v>0.15051443743776974</v>
      </c>
      <c r="BX227" s="58"/>
      <c r="BY227" s="58"/>
      <c r="BZ227" s="58"/>
      <c r="CA227" s="59"/>
      <c r="CB227" s="58"/>
      <c r="CC227" s="58"/>
      <c r="CD227" s="58"/>
      <c r="CE227" s="58"/>
      <c r="CF227" s="59"/>
      <c r="CG227" s="62"/>
      <c r="CH227" s="62"/>
      <c r="CI227" s="62"/>
      <c r="CJ227" s="62"/>
      <c r="CK227" s="62"/>
      <c r="CL227" s="62"/>
      <c r="CM227" s="62"/>
      <c r="CN227" s="63"/>
      <c r="CO227" s="62"/>
      <c r="CP227" s="62" t="s">
        <v>36</v>
      </c>
      <c r="CQ227" s="64" t="s">
        <v>39</v>
      </c>
      <c r="CR227" s="65" t="s">
        <v>47</v>
      </c>
      <c r="CS227" s="64" t="s">
        <v>41</v>
      </c>
      <c r="CT227" s="64"/>
      <c r="CU227" s="64" t="s">
        <v>55</v>
      </c>
      <c r="CV227" s="64" t="s">
        <v>301</v>
      </c>
      <c r="CW227" s="64" t="s">
        <v>69</v>
      </c>
      <c r="CX227" s="64"/>
      <c r="CY227" s="66">
        <f>[1]Duration!EE226</f>
        <v>1.25</v>
      </c>
    </row>
    <row r="228" spans="1:103" hidden="1" x14ac:dyDescent="0.3">
      <c r="A228" s="43">
        <v>226</v>
      </c>
      <c r="B228" s="44" t="s">
        <v>1657</v>
      </c>
      <c r="C228" s="44" t="s">
        <v>129</v>
      </c>
      <c r="D228" s="44">
        <v>2006</v>
      </c>
      <c r="E228" s="45" t="s">
        <v>66</v>
      </c>
      <c r="F228" s="45" t="s">
        <v>1537</v>
      </c>
      <c r="G228" s="45" t="s">
        <v>4</v>
      </c>
      <c r="H228" s="45" t="s">
        <v>483</v>
      </c>
      <c r="I228" s="45" t="s">
        <v>38</v>
      </c>
      <c r="J228" s="68" t="s">
        <v>44</v>
      </c>
      <c r="K228" s="68" t="s">
        <v>53</v>
      </c>
      <c r="L228" s="68" t="s">
        <v>42</v>
      </c>
      <c r="M228" s="68" t="s">
        <v>42</v>
      </c>
      <c r="N228" s="68" t="s">
        <v>42</v>
      </c>
      <c r="O228" s="68" t="s">
        <v>39</v>
      </c>
      <c r="P228" s="47"/>
      <c r="Q228" s="47" t="s">
        <v>1537</v>
      </c>
      <c r="R228" s="49">
        <v>22.6</v>
      </c>
      <c r="S228" s="49">
        <v>14.7</v>
      </c>
      <c r="T228" s="50">
        <v>2.4870000000000001</v>
      </c>
      <c r="U228" s="50">
        <v>1.85</v>
      </c>
      <c r="V228" s="50"/>
      <c r="W228" s="50"/>
      <c r="X228" s="50">
        <v>7.5</v>
      </c>
      <c r="Y228" s="51" t="s">
        <v>300</v>
      </c>
      <c r="Z228" s="51">
        <v>3</v>
      </c>
      <c r="AA228" s="52">
        <v>0.12566370614359174</v>
      </c>
      <c r="AB228" s="51">
        <v>1</v>
      </c>
      <c r="AC228" s="51">
        <v>0.15</v>
      </c>
      <c r="AD228" s="51">
        <v>0</v>
      </c>
      <c r="AE228" s="51" t="s">
        <v>33</v>
      </c>
      <c r="AF228" s="52">
        <v>9.3000000000000007</v>
      </c>
      <c r="AG228" s="53">
        <v>7</v>
      </c>
      <c r="AH228" s="54">
        <v>7</v>
      </c>
      <c r="AI228" s="54">
        <v>30</v>
      </c>
      <c r="AJ228" s="53" t="s">
        <v>2052</v>
      </c>
      <c r="AK228" s="53">
        <v>3</v>
      </c>
      <c r="AL228" s="53">
        <v>10</v>
      </c>
      <c r="AM228" s="53" t="s">
        <v>52</v>
      </c>
      <c r="AN228" s="55">
        <v>11.7</v>
      </c>
      <c r="AO228" s="56"/>
      <c r="AP228" s="56"/>
      <c r="AQ228" s="51" t="s">
        <v>43</v>
      </c>
      <c r="AR228" s="51" t="s">
        <v>37</v>
      </c>
      <c r="AS228" s="51"/>
      <c r="AT228" s="51" t="s">
        <v>37</v>
      </c>
      <c r="AU228" s="51" t="s">
        <v>37</v>
      </c>
      <c r="AV228" s="51"/>
      <c r="AW228" s="57" t="s">
        <v>38</v>
      </c>
      <c r="AX228" s="57" t="s">
        <v>36</v>
      </c>
      <c r="AY228" s="57"/>
      <c r="AZ228" s="57"/>
      <c r="BA228" s="57"/>
      <c r="BB228" s="58">
        <v>1.548</v>
      </c>
      <c r="BC228" s="58">
        <v>1.2968494474018668</v>
      </c>
      <c r="BD228" s="59"/>
      <c r="BE228" s="59"/>
      <c r="BF228" s="58"/>
      <c r="BG228" s="59"/>
      <c r="BH228" s="61"/>
      <c r="BI228" s="61"/>
      <c r="BL228" s="61"/>
      <c r="BM228" s="59"/>
      <c r="BN228" s="58">
        <v>5.7960000000000003</v>
      </c>
      <c r="BO228" s="58">
        <v>4.8556456053883847</v>
      </c>
      <c r="BP228" s="60">
        <v>4.7565507971151541E-2</v>
      </c>
      <c r="BQ228" s="58"/>
      <c r="BR228" s="59"/>
      <c r="BS228" s="58">
        <v>98.495999999999995</v>
      </c>
      <c r="BT228" s="58">
        <v>82.515816002128076</v>
      </c>
      <c r="BU228" s="59">
        <v>0.25719215377286686</v>
      </c>
      <c r="BV228" s="58"/>
      <c r="BW228" s="59"/>
      <c r="BX228" s="58"/>
      <c r="BY228" s="58"/>
      <c r="BZ228" s="58"/>
      <c r="CA228" s="59"/>
      <c r="CB228" s="58"/>
      <c r="CC228" s="58"/>
      <c r="CD228" s="58"/>
      <c r="CE228" s="58"/>
      <c r="CF228" s="59"/>
      <c r="CG228" s="62"/>
      <c r="CH228" s="62"/>
      <c r="CI228" s="62"/>
      <c r="CJ228" s="62"/>
      <c r="CK228" s="62"/>
      <c r="CL228" s="62"/>
      <c r="CM228" s="62"/>
      <c r="CN228" s="63"/>
      <c r="CO228" s="62"/>
      <c r="CP228" s="62" t="s">
        <v>36</v>
      </c>
      <c r="CQ228" s="64" t="s">
        <v>39</v>
      </c>
      <c r="CR228" s="65" t="s">
        <v>47</v>
      </c>
      <c r="CS228" s="64" t="s">
        <v>41</v>
      </c>
      <c r="CT228" s="64"/>
      <c r="CU228" s="64" t="s">
        <v>55</v>
      </c>
      <c r="CV228" s="64" t="s">
        <v>301</v>
      </c>
      <c r="CW228" s="64" t="s">
        <v>72</v>
      </c>
      <c r="CX228" s="64"/>
      <c r="CY228" s="66">
        <f>[1]Duration!EE227</f>
        <v>1.25</v>
      </c>
    </row>
    <row r="229" spans="1:103" hidden="1" x14ac:dyDescent="0.3">
      <c r="A229" s="43">
        <v>227</v>
      </c>
      <c r="B229" s="44" t="s">
        <v>1657</v>
      </c>
      <c r="C229" s="44" t="s">
        <v>129</v>
      </c>
      <c r="D229" s="44">
        <v>2006</v>
      </c>
      <c r="E229" s="45" t="s">
        <v>66</v>
      </c>
      <c r="F229" s="45" t="s">
        <v>1537</v>
      </c>
      <c r="G229" s="45" t="s">
        <v>4</v>
      </c>
      <c r="H229" s="45" t="s">
        <v>483</v>
      </c>
      <c r="I229" s="45" t="s">
        <v>303</v>
      </c>
      <c r="J229" s="68" t="s">
        <v>44</v>
      </c>
      <c r="K229" s="68" t="s">
        <v>53</v>
      </c>
      <c r="L229" s="68" t="s">
        <v>42</v>
      </c>
      <c r="M229" s="68" t="s">
        <v>42</v>
      </c>
      <c r="N229" s="68" t="s">
        <v>42</v>
      </c>
      <c r="O229" s="68" t="s">
        <v>39</v>
      </c>
      <c r="P229" s="47"/>
      <c r="Q229" s="47" t="s">
        <v>1537</v>
      </c>
      <c r="R229" s="49">
        <v>22.6</v>
      </c>
      <c r="S229" s="49">
        <v>14.7</v>
      </c>
      <c r="T229" s="50">
        <v>2.4870000000000001</v>
      </c>
      <c r="U229" s="50">
        <v>1.85</v>
      </c>
      <c r="V229" s="50"/>
      <c r="W229" s="50"/>
      <c r="X229" s="50">
        <v>7.5</v>
      </c>
      <c r="Y229" s="51" t="s">
        <v>300</v>
      </c>
      <c r="Z229" s="51">
        <v>3</v>
      </c>
      <c r="AA229" s="52">
        <v>0.12566370614359174</v>
      </c>
      <c r="AB229" s="51">
        <v>1</v>
      </c>
      <c r="AC229" s="51">
        <v>0.15</v>
      </c>
      <c r="AD229" s="51">
        <v>0</v>
      </c>
      <c r="AE229" s="51" t="s">
        <v>33</v>
      </c>
      <c r="AF229" s="52">
        <v>9.3000000000000007</v>
      </c>
      <c r="AG229" s="53">
        <v>7</v>
      </c>
      <c r="AH229" s="54">
        <v>7</v>
      </c>
      <c r="AI229" s="54">
        <v>30</v>
      </c>
      <c r="AJ229" s="53" t="s">
        <v>2052</v>
      </c>
      <c r="AK229" s="53">
        <v>3</v>
      </c>
      <c r="AL229" s="53">
        <v>10</v>
      </c>
      <c r="AM229" s="53" t="s">
        <v>52</v>
      </c>
      <c r="AN229" s="55">
        <v>11.7</v>
      </c>
      <c r="AO229" s="56"/>
      <c r="AP229" s="56"/>
      <c r="AQ229" s="51" t="s">
        <v>43</v>
      </c>
      <c r="AR229" s="51" t="s">
        <v>37</v>
      </c>
      <c r="AS229" s="51"/>
      <c r="AT229" s="51" t="s">
        <v>37</v>
      </c>
      <c r="AU229" s="51" t="s">
        <v>37</v>
      </c>
      <c r="AV229" s="51"/>
      <c r="AW229" s="57" t="s">
        <v>305</v>
      </c>
      <c r="AX229" s="57" t="s">
        <v>812</v>
      </c>
      <c r="AY229" s="57"/>
      <c r="AZ229" s="57"/>
      <c r="BA229" s="57"/>
      <c r="BB229" s="58">
        <v>1.5407999999999999</v>
      </c>
      <c r="BC229" s="58">
        <v>1.2908175895069742</v>
      </c>
      <c r="BD229" s="59"/>
      <c r="BE229" s="59"/>
      <c r="BF229" s="58"/>
      <c r="BG229" s="59">
        <v>5.0000000000000001E-3</v>
      </c>
      <c r="BH229" s="61"/>
      <c r="BI229" s="61"/>
      <c r="BL229" s="61"/>
      <c r="BM229" s="59"/>
      <c r="BN229" s="58">
        <v>5.3280000000000003</v>
      </c>
      <c r="BO229" s="58">
        <v>4.4635748422203783</v>
      </c>
      <c r="BP229" s="60">
        <v>4.3724814780934332E-2</v>
      </c>
      <c r="BQ229" s="58"/>
      <c r="BR229" s="59">
        <v>8.5000000000000006E-2</v>
      </c>
      <c r="BS229" s="58">
        <v>71.28</v>
      </c>
      <c r="BT229" s="58">
        <v>59.715393159434804</v>
      </c>
      <c r="BU229" s="59">
        <v>0.18612590075667992</v>
      </c>
      <c r="BV229" s="58"/>
      <c r="BW229" s="59">
        <v>0</v>
      </c>
      <c r="BX229" s="58"/>
      <c r="BY229" s="58"/>
      <c r="BZ229" s="58"/>
      <c r="CA229" s="59"/>
      <c r="CB229" s="58"/>
      <c r="CC229" s="58"/>
      <c r="CD229" s="58"/>
      <c r="CE229" s="58"/>
      <c r="CF229" s="59"/>
      <c r="CG229" s="62"/>
      <c r="CH229" s="62"/>
      <c r="CI229" s="62"/>
      <c r="CJ229" s="62"/>
      <c r="CK229" s="62"/>
      <c r="CL229" s="62"/>
      <c r="CM229" s="62"/>
      <c r="CN229" s="63"/>
      <c r="CO229" s="62"/>
      <c r="CP229" s="62" t="s">
        <v>36</v>
      </c>
      <c r="CQ229" s="64" t="s">
        <v>39</v>
      </c>
      <c r="CR229" s="65" t="s">
        <v>47</v>
      </c>
      <c r="CS229" s="64" t="s">
        <v>41</v>
      </c>
      <c r="CT229" s="64"/>
      <c r="CU229" s="64" t="s">
        <v>55</v>
      </c>
      <c r="CV229" s="64" t="s">
        <v>301</v>
      </c>
      <c r="CW229" s="64" t="s">
        <v>72</v>
      </c>
      <c r="CX229" s="64"/>
      <c r="CY229" s="66">
        <f>[1]Duration!EE228</f>
        <v>1.25</v>
      </c>
    </row>
    <row r="230" spans="1:103" hidden="1" x14ac:dyDescent="0.3">
      <c r="A230" s="43">
        <v>228</v>
      </c>
      <c r="B230" s="44" t="s">
        <v>1657</v>
      </c>
      <c r="C230" s="44" t="s">
        <v>129</v>
      </c>
      <c r="D230" s="44">
        <v>2006</v>
      </c>
      <c r="E230" s="45" t="s">
        <v>66</v>
      </c>
      <c r="F230" s="45" t="s">
        <v>1537</v>
      </c>
      <c r="G230" s="45" t="s">
        <v>4</v>
      </c>
      <c r="H230" s="45" t="s">
        <v>483</v>
      </c>
      <c r="I230" s="45" t="s">
        <v>303</v>
      </c>
      <c r="J230" s="68" t="s">
        <v>44</v>
      </c>
      <c r="K230" s="68" t="s">
        <v>53</v>
      </c>
      <c r="L230" s="68" t="s">
        <v>42</v>
      </c>
      <c r="M230" s="68" t="s">
        <v>42</v>
      </c>
      <c r="N230" s="68" t="s">
        <v>42</v>
      </c>
      <c r="O230" s="68" t="s">
        <v>39</v>
      </c>
      <c r="P230" s="47"/>
      <c r="Q230" s="47" t="s">
        <v>1537</v>
      </c>
      <c r="R230" s="49">
        <v>22.6</v>
      </c>
      <c r="S230" s="49">
        <v>14.7</v>
      </c>
      <c r="T230" s="50">
        <v>2.4870000000000001</v>
      </c>
      <c r="U230" s="50">
        <v>1.85</v>
      </c>
      <c r="V230" s="50"/>
      <c r="W230" s="50"/>
      <c r="X230" s="50">
        <v>7.5</v>
      </c>
      <c r="Y230" s="51" t="s">
        <v>300</v>
      </c>
      <c r="Z230" s="51">
        <v>3</v>
      </c>
      <c r="AA230" s="52">
        <v>0.12566370614359174</v>
      </c>
      <c r="AB230" s="51">
        <v>1</v>
      </c>
      <c r="AC230" s="51">
        <v>0.15</v>
      </c>
      <c r="AD230" s="51">
        <v>0</v>
      </c>
      <c r="AE230" s="51" t="s">
        <v>33</v>
      </c>
      <c r="AF230" s="52">
        <v>9.3000000000000007</v>
      </c>
      <c r="AG230" s="53">
        <v>7</v>
      </c>
      <c r="AH230" s="54">
        <v>7</v>
      </c>
      <c r="AI230" s="54">
        <v>30</v>
      </c>
      <c r="AJ230" s="53" t="s">
        <v>2052</v>
      </c>
      <c r="AK230" s="53">
        <v>3</v>
      </c>
      <c r="AL230" s="53">
        <v>10</v>
      </c>
      <c r="AM230" s="53" t="s">
        <v>52</v>
      </c>
      <c r="AN230" s="55">
        <v>11.7</v>
      </c>
      <c r="AO230" s="56"/>
      <c r="AP230" s="56"/>
      <c r="AQ230" s="51" t="s">
        <v>43</v>
      </c>
      <c r="AR230" s="51" t="s">
        <v>37</v>
      </c>
      <c r="AS230" s="51"/>
      <c r="AT230" s="51" t="s">
        <v>37</v>
      </c>
      <c r="AU230" s="51" t="s">
        <v>37</v>
      </c>
      <c r="AV230" s="51"/>
      <c r="AW230" s="57" t="s">
        <v>306</v>
      </c>
      <c r="AX230" s="57" t="s">
        <v>812</v>
      </c>
      <c r="AY230" s="57"/>
      <c r="AZ230" s="57"/>
      <c r="BA230" s="57"/>
      <c r="BB230" s="58">
        <v>0.30959999999999999</v>
      </c>
      <c r="BC230" s="58">
        <v>0.25936988948037332</v>
      </c>
      <c r="BD230" s="59"/>
      <c r="BE230" s="59"/>
      <c r="BF230" s="58"/>
      <c r="BG230" s="59">
        <v>0.8</v>
      </c>
      <c r="BH230" s="61"/>
      <c r="BI230" s="61"/>
      <c r="BL230" s="61"/>
      <c r="BM230" s="59"/>
      <c r="BN230" s="58">
        <v>4.32</v>
      </c>
      <c r="BO230" s="58">
        <v>3.6191147369354422</v>
      </c>
      <c r="BP230" s="60">
        <v>3.5452552525081893E-2</v>
      </c>
      <c r="BQ230" s="58"/>
      <c r="BR230" s="59">
        <v>0.25600000000000001</v>
      </c>
      <c r="BS230" s="58">
        <v>61.631999999999998</v>
      </c>
      <c r="BT230" s="58">
        <v>51.632703580278971</v>
      </c>
      <c r="BU230" s="59">
        <v>0.16093310206840203</v>
      </c>
      <c r="BV230" s="58"/>
      <c r="BW230" s="59">
        <v>0.27600000000000002</v>
      </c>
      <c r="BX230" s="58"/>
      <c r="BY230" s="58"/>
      <c r="BZ230" s="58"/>
      <c r="CA230" s="59"/>
      <c r="CB230" s="58"/>
      <c r="CC230" s="58"/>
      <c r="CD230" s="58"/>
      <c r="CE230" s="58"/>
      <c r="CF230" s="59"/>
      <c r="CG230" s="62"/>
      <c r="CH230" s="62"/>
      <c r="CI230" s="62"/>
      <c r="CJ230" s="62"/>
      <c r="CK230" s="62"/>
      <c r="CL230" s="62"/>
      <c r="CM230" s="62"/>
      <c r="CN230" s="63"/>
      <c r="CO230" s="62"/>
      <c r="CP230" s="62" t="s">
        <v>36</v>
      </c>
      <c r="CQ230" s="64" t="s">
        <v>39</v>
      </c>
      <c r="CR230" s="65" t="s">
        <v>47</v>
      </c>
      <c r="CS230" s="64" t="s">
        <v>41</v>
      </c>
      <c r="CT230" s="64"/>
      <c r="CU230" s="64" t="s">
        <v>55</v>
      </c>
      <c r="CV230" s="64" t="s">
        <v>301</v>
      </c>
      <c r="CW230" s="64" t="s">
        <v>72</v>
      </c>
      <c r="CX230" s="64"/>
      <c r="CY230" s="66">
        <f>[1]Duration!EE229</f>
        <v>1.25</v>
      </c>
    </row>
    <row r="231" spans="1:103" hidden="1" x14ac:dyDescent="0.3">
      <c r="A231" s="43">
        <v>229</v>
      </c>
      <c r="B231" s="44" t="s">
        <v>1657</v>
      </c>
      <c r="C231" s="44" t="s">
        <v>129</v>
      </c>
      <c r="D231" s="44">
        <v>2006</v>
      </c>
      <c r="E231" s="45" t="s">
        <v>66</v>
      </c>
      <c r="F231" s="45" t="s">
        <v>1537</v>
      </c>
      <c r="G231" s="45" t="s">
        <v>4</v>
      </c>
      <c r="H231" s="45" t="s">
        <v>483</v>
      </c>
      <c r="I231" s="45" t="s">
        <v>38</v>
      </c>
      <c r="J231" s="68" t="s">
        <v>44</v>
      </c>
      <c r="K231" s="68" t="s">
        <v>53</v>
      </c>
      <c r="L231" s="68" t="s">
        <v>42</v>
      </c>
      <c r="M231" s="68" t="s">
        <v>42</v>
      </c>
      <c r="N231" s="68" t="s">
        <v>42</v>
      </c>
      <c r="O231" s="68" t="s">
        <v>39</v>
      </c>
      <c r="P231" s="47"/>
      <c r="Q231" s="47" t="s">
        <v>1537</v>
      </c>
      <c r="R231" s="49">
        <v>18.8</v>
      </c>
      <c r="S231" s="49">
        <v>11.3</v>
      </c>
      <c r="T231" s="50">
        <v>2.1269999999999998</v>
      </c>
      <c r="U231" s="50">
        <v>1.5940000000000001</v>
      </c>
      <c r="V231" s="50"/>
      <c r="W231" s="50"/>
      <c r="X231" s="50">
        <v>7.5</v>
      </c>
      <c r="Y231" s="51" t="s">
        <v>300</v>
      </c>
      <c r="Z231" s="51">
        <v>3</v>
      </c>
      <c r="AA231" s="52">
        <v>0.12566370614359174</v>
      </c>
      <c r="AB231" s="51">
        <v>1</v>
      </c>
      <c r="AC231" s="51">
        <v>0.15</v>
      </c>
      <c r="AD231" s="51">
        <v>0</v>
      </c>
      <c r="AE231" s="51" t="s">
        <v>33</v>
      </c>
      <c r="AF231" s="52">
        <v>5.2</v>
      </c>
      <c r="AG231" s="53">
        <v>7</v>
      </c>
      <c r="AH231" s="54">
        <v>7</v>
      </c>
      <c r="AI231" s="54">
        <v>30</v>
      </c>
      <c r="AJ231" s="53" t="s">
        <v>2052</v>
      </c>
      <c r="AK231" s="53">
        <v>3</v>
      </c>
      <c r="AL231" s="53">
        <v>10</v>
      </c>
      <c r="AM231" s="53" t="s">
        <v>52</v>
      </c>
      <c r="AN231" s="55">
        <v>5.2</v>
      </c>
      <c r="AO231" s="56"/>
      <c r="AP231" s="56"/>
      <c r="AQ231" s="51" t="s">
        <v>43</v>
      </c>
      <c r="AR231" s="51" t="s">
        <v>37</v>
      </c>
      <c r="AS231" s="51"/>
      <c r="AT231" s="51" t="s">
        <v>37</v>
      </c>
      <c r="AU231" s="51" t="s">
        <v>37</v>
      </c>
      <c r="AV231" s="51"/>
      <c r="AW231" s="57" t="s">
        <v>38</v>
      </c>
      <c r="AX231" s="57" t="s">
        <v>36</v>
      </c>
      <c r="AY231" s="57"/>
      <c r="AZ231" s="57"/>
      <c r="BA231" s="57"/>
      <c r="BB231" s="58">
        <v>1.1124000000000001</v>
      </c>
      <c r="BC231" s="58">
        <v>0.93192204476087637</v>
      </c>
      <c r="BD231" s="59"/>
      <c r="BE231" s="59"/>
      <c r="BF231" s="58"/>
      <c r="BG231" s="59"/>
      <c r="BH231" s="61"/>
      <c r="BI231" s="61"/>
      <c r="BL231" s="61"/>
      <c r="BM231" s="59"/>
      <c r="BN231" s="58">
        <v>32.543999999999997</v>
      </c>
      <c r="BO231" s="58">
        <v>27.263997684913662</v>
      </c>
      <c r="BP231" s="59">
        <v>0.34743501474580241</v>
      </c>
      <c r="BQ231" s="58"/>
      <c r="BR231" s="59"/>
      <c r="BS231" s="58"/>
      <c r="BT231" s="58"/>
      <c r="BV231" s="58"/>
      <c r="BW231" s="59"/>
      <c r="BX231" s="58"/>
      <c r="BY231" s="58"/>
      <c r="BZ231" s="58"/>
      <c r="CA231" s="59"/>
      <c r="CB231" s="58"/>
      <c r="CC231" s="58"/>
      <c r="CD231" s="58"/>
      <c r="CE231" s="58"/>
      <c r="CF231" s="59"/>
      <c r="CG231" s="62"/>
      <c r="CH231" s="62"/>
      <c r="CI231" s="62"/>
      <c r="CJ231" s="62"/>
      <c r="CK231" s="62"/>
      <c r="CL231" s="62"/>
      <c r="CM231" s="62"/>
      <c r="CN231" s="63"/>
      <c r="CO231" s="62"/>
      <c r="CP231" s="62" t="s">
        <v>36</v>
      </c>
      <c r="CQ231" s="64" t="s">
        <v>39</v>
      </c>
      <c r="CR231" s="65" t="s">
        <v>47</v>
      </c>
      <c r="CS231" s="64" t="s">
        <v>41</v>
      </c>
      <c r="CT231" s="64"/>
      <c r="CU231" s="64" t="s">
        <v>55</v>
      </c>
      <c r="CV231" s="64" t="s">
        <v>301</v>
      </c>
      <c r="CW231" s="64" t="s">
        <v>76</v>
      </c>
      <c r="CX231" s="64"/>
      <c r="CY231" s="66">
        <f>[1]Duration!EE230</f>
        <v>1.25</v>
      </c>
    </row>
    <row r="232" spans="1:103" hidden="1" x14ac:dyDescent="0.3">
      <c r="A232" s="43">
        <v>230</v>
      </c>
      <c r="B232" s="44" t="s">
        <v>1657</v>
      </c>
      <c r="C232" s="44" t="s">
        <v>129</v>
      </c>
      <c r="D232" s="44">
        <v>2006</v>
      </c>
      <c r="E232" s="45" t="s">
        <v>66</v>
      </c>
      <c r="F232" s="45" t="s">
        <v>1537</v>
      </c>
      <c r="G232" s="45" t="s">
        <v>4</v>
      </c>
      <c r="H232" s="45" t="s">
        <v>483</v>
      </c>
      <c r="I232" s="45" t="s">
        <v>309</v>
      </c>
      <c r="J232" s="68" t="s">
        <v>44</v>
      </c>
      <c r="K232" s="68" t="s">
        <v>53</v>
      </c>
      <c r="L232" s="68" t="s">
        <v>42</v>
      </c>
      <c r="M232" s="68" t="s">
        <v>42</v>
      </c>
      <c r="N232" s="68" t="s">
        <v>42</v>
      </c>
      <c r="O232" s="68" t="s">
        <v>39</v>
      </c>
      <c r="P232" s="47"/>
      <c r="Q232" s="47" t="s">
        <v>1537</v>
      </c>
      <c r="R232" s="49">
        <v>18.8</v>
      </c>
      <c r="S232" s="49">
        <v>11.3</v>
      </c>
      <c r="T232" s="50">
        <v>2.1269999999999998</v>
      </c>
      <c r="U232" s="50">
        <v>1.5940000000000001</v>
      </c>
      <c r="V232" s="50"/>
      <c r="W232" s="50"/>
      <c r="X232" s="50">
        <v>7.5</v>
      </c>
      <c r="Y232" s="51" t="s">
        <v>300</v>
      </c>
      <c r="Z232" s="51">
        <v>3</v>
      </c>
      <c r="AA232" s="52">
        <v>0.12566370614359174</v>
      </c>
      <c r="AB232" s="51">
        <v>1</v>
      </c>
      <c r="AC232" s="51">
        <v>0.15</v>
      </c>
      <c r="AD232" s="51">
        <v>0</v>
      </c>
      <c r="AE232" s="51" t="s">
        <v>33</v>
      </c>
      <c r="AF232" s="52">
        <v>5.2</v>
      </c>
      <c r="AG232" s="53">
        <v>7</v>
      </c>
      <c r="AH232" s="54">
        <v>7</v>
      </c>
      <c r="AI232" s="54">
        <v>30</v>
      </c>
      <c r="AJ232" s="53" t="s">
        <v>2052</v>
      </c>
      <c r="AK232" s="53">
        <v>3</v>
      </c>
      <c r="AL232" s="53">
        <v>10</v>
      </c>
      <c r="AM232" s="53" t="s">
        <v>52</v>
      </c>
      <c r="AN232" s="55">
        <v>5.2</v>
      </c>
      <c r="AO232" s="56"/>
      <c r="AP232" s="56"/>
      <c r="AQ232" s="51" t="s">
        <v>43</v>
      </c>
      <c r="AR232" s="51" t="s">
        <v>37</v>
      </c>
      <c r="AS232" s="51"/>
      <c r="AT232" s="51" t="s">
        <v>37</v>
      </c>
      <c r="AU232" s="51" t="s">
        <v>37</v>
      </c>
      <c r="AV232" s="51"/>
      <c r="AW232" s="57" t="s">
        <v>308</v>
      </c>
      <c r="AX232" s="57" t="s">
        <v>812</v>
      </c>
      <c r="AY232" s="57"/>
      <c r="AZ232" s="57"/>
      <c r="BA232" s="57"/>
      <c r="BB232" s="58">
        <v>0.2268</v>
      </c>
      <c r="BC232" s="58">
        <v>0.19000352368911072</v>
      </c>
      <c r="BD232" s="59"/>
      <c r="BE232" s="59"/>
      <c r="BF232" s="58"/>
      <c r="BG232" s="59">
        <v>0.79500000000000004</v>
      </c>
      <c r="BH232" s="61"/>
      <c r="BI232" s="61"/>
      <c r="BL232" s="61"/>
      <c r="BM232" s="59"/>
      <c r="BN232" s="58">
        <v>28.475999999999999</v>
      </c>
      <c r="BO232" s="58">
        <v>23.855997974299456</v>
      </c>
      <c r="BP232" s="59">
        <v>0.30400563790257706</v>
      </c>
      <c r="BQ232" s="58"/>
      <c r="BR232" s="59">
        <v>0.124</v>
      </c>
      <c r="BS232" s="58"/>
      <c r="BT232" s="58"/>
      <c r="BV232" s="58"/>
      <c r="BW232" s="59"/>
      <c r="BX232" s="58"/>
      <c r="BY232" s="58"/>
      <c r="BZ232" s="58"/>
      <c r="CA232" s="59"/>
      <c r="CB232" s="58"/>
      <c r="CC232" s="58"/>
      <c r="CD232" s="58"/>
      <c r="CE232" s="58"/>
      <c r="CF232" s="59"/>
      <c r="CG232" s="62"/>
      <c r="CH232" s="62"/>
      <c r="CI232" s="62"/>
      <c r="CJ232" s="62"/>
      <c r="CK232" s="62"/>
      <c r="CL232" s="62"/>
      <c r="CM232" s="62"/>
      <c r="CN232" s="63"/>
      <c r="CO232" s="62"/>
      <c r="CP232" s="62" t="s">
        <v>36</v>
      </c>
      <c r="CQ232" s="64" t="s">
        <v>39</v>
      </c>
      <c r="CR232" s="65" t="s">
        <v>47</v>
      </c>
      <c r="CS232" s="64" t="s">
        <v>41</v>
      </c>
      <c r="CT232" s="64"/>
      <c r="CU232" s="64" t="s">
        <v>55</v>
      </c>
      <c r="CV232" s="64" t="s">
        <v>301</v>
      </c>
      <c r="CW232" s="64" t="s">
        <v>76</v>
      </c>
      <c r="CX232" s="64"/>
      <c r="CY232" s="66">
        <f>[1]Duration!EE231</f>
        <v>1.25</v>
      </c>
    </row>
    <row r="233" spans="1:103" hidden="1" x14ac:dyDescent="0.3">
      <c r="A233" s="43">
        <v>231</v>
      </c>
      <c r="B233" s="44" t="s">
        <v>1657</v>
      </c>
      <c r="C233" s="44" t="s">
        <v>129</v>
      </c>
      <c r="D233" s="44">
        <v>2006</v>
      </c>
      <c r="E233" s="45" t="s">
        <v>66</v>
      </c>
      <c r="F233" s="45" t="s">
        <v>1537</v>
      </c>
      <c r="G233" s="45" t="s">
        <v>4</v>
      </c>
      <c r="H233" s="45" t="s">
        <v>483</v>
      </c>
      <c r="I233" s="45" t="s">
        <v>309</v>
      </c>
      <c r="J233" s="68" t="s">
        <v>44</v>
      </c>
      <c r="K233" s="68" t="s">
        <v>53</v>
      </c>
      <c r="L233" s="68" t="s">
        <v>42</v>
      </c>
      <c r="M233" s="68" t="s">
        <v>42</v>
      </c>
      <c r="N233" s="68" t="s">
        <v>42</v>
      </c>
      <c r="O233" s="68" t="s">
        <v>39</v>
      </c>
      <c r="P233" s="47"/>
      <c r="Q233" s="47" t="s">
        <v>1537</v>
      </c>
      <c r="R233" s="49">
        <v>18.8</v>
      </c>
      <c r="S233" s="49">
        <v>11.3</v>
      </c>
      <c r="T233" s="50">
        <v>2.1269999999999998</v>
      </c>
      <c r="U233" s="50">
        <v>1.5940000000000001</v>
      </c>
      <c r="V233" s="50"/>
      <c r="W233" s="50"/>
      <c r="X233" s="50">
        <v>7.5</v>
      </c>
      <c r="Y233" s="51" t="s">
        <v>300</v>
      </c>
      <c r="Z233" s="51">
        <v>3</v>
      </c>
      <c r="AA233" s="52">
        <v>0.12566370614359174</v>
      </c>
      <c r="AB233" s="51">
        <v>1</v>
      </c>
      <c r="AC233" s="51">
        <v>0.15</v>
      </c>
      <c r="AD233" s="51">
        <v>0</v>
      </c>
      <c r="AE233" s="51" t="s">
        <v>33</v>
      </c>
      <c r="AF233" s="52">
        <v>5.2</v>
      </c>
      <c r="AG233" s="53">
        <v>7</v>
      </c>
      <c r="AH233" s="54">
        <v>7</v>
      </c>
      <c r="AI233" s="54">
        <v>30</v>
      </c>
      <c r="AJ233" s="53" t="s">
        <v>2052</v>
      </c>
      <c r="AK233" s="53">
        <v>3</v>
      </c>
      <c r="AL233" s="53">
        <v>10</v>
      </c>
      <c r="AM233" s="53" t="s">
        <v>52</v>
      </c>
      <c r="AN233" s="55">
        <v>5.2</v>
      </c>
      <c r="AO233" s="56"/>
      <c r="AP233" s="56"/>
      <c r="AQ233" s="51" t="s">
        <v>43</v>
      </c>
      <c r="AR233" s="51" t="s">
        <v>37</v>
      </c>
      <c r="AS233" s="51"/>
      <c r="AT233" s="51" t="s">
        <v>37</v>
      </c>
      <c r="AU233" s="51" t="s">
        <v>37</v>
      </c>
      <c r="AV233" s="51"/>
      <c r="AW233" s="57" t="s">
        <v>310</v>
      </c>
      <c r="AX233" s="57" t="s">
        <v>812</v>
      </c>
      <c r="AY233" s="57"/>
      <c r="AZ233" s="57"/>
      <c r="BA233" s="57"/>
      <c r="BB233" s="58">
        <v>0</v>
      </c>
      <c r="BC233" s="58">
        <v>0</v>
      </c>
      <c r="BD233" s="59"/>
      <c r="BE233" s="59"/>
      <c r="BF233" s="58"/>
      <c r="BG233" s="59">
        <v>1</v>
      </c>
      <c r="BH233" s="61"/>
      <c r="BI233" s="61"/>
      <c r="BL233" s="61"/>
      <c r="BM233" s="59"/>
      <c r="BN233" s="58">
        <v>29.268000000000004</v>
      </c>
      <c r="BO233" s="58">
        <v>24.519502342737624</v>
      </c>
      <c r="BP233" s="59">
        <v>0.31246091481010779</v>
      </c>
      <c r="BQ233" s="58"/>
      <c r="BR233" s="59">
        <v>0.1</v>
      </c>
      <c r="BS233" s="58"/>
      <c r="BT233" s="58"/>
      <c r="BV233" s="58"/>
      <c r="BW233" s="59"/>
      <c r="BX233" s="58"/>
      <c r="BY233" s="58"/>
      <c r="BZ233" s="58"/>
      <c r="CA233" s="59"/>
      <c r="CB233" s="58"/>
      <c r="CC233" s="58"/>
      <c r="CD233" s="58"/>
      <c r="CE233" s="58"/>
      <c r="CF233" s="59"/>
      <c r="CG233" s="62"/>
      <c r="CH233" s="62"/>
      <c r="CI233" s="62"/>
      <c r="CJ233" s="62"/>
      <c r="CK233" s="62"/>
      <c r="CL233" s="62"/>
      <c r="CM233" s="62"/>
      <c r="CN233" s="63"/>
      <c r="CO233" s="62"/>
      <c r="CP233" s="62" t="s">
        <v>36</v>
      </c>
      <c r="CQ233" s="64" t="s">
        <v>39</v>
      </c>
      <c r="CR233" s="65" t="s">
        <v>47</v>
      </c>
      <c r="CS233" s="64" t="s">
        <v>41</v>
      </c>
      <c r="CT233" s="64"/>
      <c r="CU233" s="64" t="s">
        <v>55</v>
      </c>
      <c r="CV233" s="64" t="s">
        <v>301</v>
      </c>
      <c r="CW233" s="64" t="s">
        <v>76</v>
      </c>
      <c r="CX233" s="64"/>
      <c r="CY233" s="66">
        <f>[1]Duration!EE232</f>
        <v>1.25</v>
      </c>
    </row>
    <row r="234" spans="1:103" hidden="1" x14ac:dyDescent="0.3">
      <c r="A234" s="43">
        <v>232</v>
      </c>
      <c r="B234" s="44" t="s">
        <v>1657</v>
      </c>
      <c r="C234" s="44" t="s">
        <v>129</v>
      </c>
      <c r="D234" s="44">
        <v>2006</v>
      </c>
      <c r="E234" s="45" t="s">
        <v>66</v>
      </c>
      <c r="F234" s="45" t="s">
        <v>1537</v>
      </c>
      <c r="G234" s="45" t="s">
        <v>4</v>
      </c>
      <c r="H234" s="45" t="s">
        <v>483</v>
      </c>
      <c r="I234" s="45" t="s">
        <v>38</v>
      </c>
      <c r="J234" s="68" t="s">
        <v>44</v>
      </c>
      <c r="K234" s="68" t="s">
        <v>53</v>
      </c>
      <c r="L234" s="68" t="s">
        <v>42</v>
      </c>
      <c r="M234" s="68" t="s">
        <v>42</v>
      </c>
      <c r="N234" s="68" t="s">
        <v>42</v>
      </c>
      <c r="O234" s="68" t="s">
        <v>39</v>
      </c>
      <c r="P234" s="47"/>
      <c r="Q234" s="47" t="s">
        <v>1537</v>
      </c>
      <c r="R234" s="49">
        <v>28.2</v>
      </c>
      <c r="S234" s="49">
        <v>19.5</v>
      </c>
      <c r="T234" s="50">
        <v>2.5219999999999998</v>
      </c>
      <c r="U234" s="50">
        <v>1.4590000000000001</v>
      </c>
      <c r="V234" s="50"/>
      <c r="W234" s="50"/>
      <c r="X234" s="50">
        <v>7.2</v>
      </c>
      <c r="Y234" s="51" t="s">
        <v>300</v>
      </c>
      <c r="Z234" s="51">
        <v>3</v>
      </c>
      <c r="AA234" s="52">
        <v>0.12566370614359174</v>
      </c>
      <c r="AB234" s="51">
        <v>1</v>
      </c>
      <c r="AC234" s="51">
        <v>0.15</v>
      </c>
      <c r="AD234" s="51">
        <v>0</v>
      </c>
      <c r="AE234" s="51" t="s">
        <v>33</v>
      </c>
      <c r="AF234" s="52">
        <v>12.7</v>
      </c>
      <c r="AG234" s="53">
        <v>7</v>
      </c>
      <c r="AH234" s="54">
        <v>7</v>
      </c>
      <c r="AI234" s="54">
        <v>30</v>
      </c>
      <c r="AJ234" s="53" t="s">
        <v>2052</v>
      </c>
      <c r="AK234" s="53">
        <v>3</v>
      </c>
      <c r="AL234" s="53">
        <v>10</v>
      </c>
      <c r="AM234" s="53" t="s">
        <v>52</v>
      </c>
      <c r="AN234" s="55">
        <v>11.7</v>
      </c>
      <c r="AO234" s="56"/>
      <c r="AP234" s="56"/>
      <c r="AQ234" s="51" t="s">
        <v>43</v>
      </c>
      <c r="AR234" s="51" t="s">
        <v>37</v>
      </c>
      <c r="AS234" s="51"/>
      <c r="AT234" s="51" t="s">
        <v>37</v>
      </c>
      <c r="AU234" s="51" t="s">
        <v>37</v>
      </c>
      <c r="AV234" s="51"/>
      <c r="AW234" s="57" t="s">
        <v>38</v>
      </c>
      <c r="AX234" s="57" t="s">
        <v>36</v>
      </c>
      <c r="AY234" s="57"/>
      <c r="AZ234" s="57"/>
      <c r="BA234" s="57"/>
      <c r="BB234" s="58">
        <v>1.1628000000000001</v>
      </c>
      <c r="BC234" s="58">
        <v>0.9741450500251233</v>
      </c>
      <c r="BD234" s="59"/>
      <c r="BE234" s="59"/>
      <c r="BF234" s="58"/>
      <c r="BG234" s="59"/>
      <c r="BH234" s="61"/>
      <c r="BI234" s="61"/>
      <c r="BL234" s="61"/>
      <c r="BM234" s="59"/>
      <c r="BN234" s="58">
        <v>29.628</v>
      </c>
      <c r="BO234" s="58">
        <v>24.821095237482243</v>
      </c>
      <c r="BP234" s="59">
        <v>0.18329424175371503</v>
      </c>
      <c r="BQ234" s="58"/>
      <c r="BR234" s="59"/>
      <c r="BS234" s="58">
        <v>151.81200000000001</v>
      </c>
      <c r="BT234" s="58">
        <v>127.18172371380635</v>
      </c>
      <c r="BU234" s="59">
        <v>0.29883258159327925</v>
      </c>
      <c r="BV234" s="58"/>
      <c r="BW234" s="59"/>
      <c r="BX234" s="58"/>
      <c r="BY234" s="58"/>
      <c r="BZ234" s="58"/>
      <c r="CA234" s="59"/>
      <c r="CB234" s="58"/>
      <c r="CC234" s="58"/>
      <c r="CD234" s="58"/>
      <c r="CE234" s="58"/>
      <c r="CF234" s="59"/>
      <c r="CG234" s="62"/>
      <c r="CH234" s="62"/>
      <c r="CI234" s="62"/>
      <c r="CJ234" s="62"/>
      <c r="CK234" s="62"/>
      <c r="CL234" s="62"/>
      <c r="CM234" s="62"/>
      <c r="CN234" s="63"/>
      <c r="CO234" s="62"/>
      <c r="CP234" s="62" t="s">
        <v>36</v>
      </c>
      <c r="CQ234" s="64" t="s">
        <v>39</v>
      </c>
      <c r="CR234" s="65" t="s">
        <v>47</v>
      </c>
      <c r="CS234" s="64" t="s">
        <v>41</v>
      </c>
      <c r="CT234" s="64"/>
      <c r="CU234" s="64" t="s">
        <v>55</v>
      </c>
      <c r="CV234" s="64" t="s">
        <v>301</v>
      </c>
      <c r="CW234" s="64" t="s">
        <v>317</v>
      </c>
      <c r="CX234" s="64"/>
      <c r="CY234" s="66">
        <f>[1]Duration!EE233</f>
        <v>1.25</v>
      </c>
    </row>
    <row r="235" spans="1:103" hidden="1" x14ac:dyDescent="0.3">
      <c r="A235" s="43">
        <v>233</v>
      </c>
      <c r="B235" s="44" t="s">
        <v>1657</v>
      </c>
      <c r="C235" s="44" t="s">
        <v>129</v>
      </c>
      <c r="D235" s="44">
        <v>2006</v>
      </c>
      <c r="E235" s="45" t="s">
        <v>66</v>
      </c>
      <c r="F235" s="45" t="s">
        <v>1537</v>
      </c>
      <c r="G235" s="45" t="s">
        <v>4</v>
      </c>
      <c r="H235" s="45" t="s">
        <v>483</v>
      </c>
      <c r="I235" s="45" t="s">
        <v>141</v>
      </c>
      <c r="J235" s="68" t="s">
        <v>44</v>
      </c>
      <c r="K235" s="68" t="s">
        <v>53</v>
      </c>
      <c r="L235" s="68" t="s">
        <v>42</v>
      </c>
      <c r="M235" s="68" t="s">
        <v>42</v>
      </c>
      <c r="N235" s="68" t="s">
        <v>42</v>
      </c>
      <c r="O235" s="68" t="s">
        <v>39</v>
      </c>
      <c r="P235" s="47"/>
      <c r="Q235" s="47" t="s">
        <v>1537</v>
      </c>
      <c r="R235" s="49">
        <v>28.2</v>
      </c>
      <c r="S235" s="49">
        <v>19.5</v>
      </c>
      <c r="T235" s="50">
        <v>2.5219999999999998</v>
      </c>
      <c r="U235" s="50">
        <v>1.4590000000000001</v>
      </c>
      <c r="V235" s="50"/>
      <c r="W235" s="50"/>
      <c r="X235" s="50">
        <v>7.2</v>
      </c>
      <c r="Y235" s="51" t="s">
        <v>300</v>
      </c>
      <c r="Z235" s="51">
        <v>3</v>
      </c>
      <c r="AA235" s="52">
        <v>0.12566370614359174</v>
      </c>
      <c r="AB235" s="51">
        <v>1</v>
      </c>
      <c r="AC235" s="51">
        <v>0.15</v>
      </c>
      <c r="AD235" s="51">
        <v>0</v>
      </c>
      <c r="AE235" s="51" t="s">
        <v>33</v>
      </c>
      <c r="AF235" s="52">
        <v>12.7</v>
      </c>
      <c r="AG235" s="53">
        <v>7</v>
      </c>
      <c r="AH235" s="54">
        <v>7</v>
      </c>
      <c r="AI235" s="54">
        <v>30</v>
      </c>
      <c r="AJ235" s="53" t="s">
        <v>2052</v>
      </c>
      <c r="AK235" s="53">
        <v>3</v>
      </c>
      <c r="AL235" s="53">
        <v>10</v>
      </c>
      <c r="AM235" s="53" t="s">
        <v>52</v>
      </c>
      <c r="AN235" s="55">
        <v>11.7</v>
      </c>
      <c r="AO235" s="56"/>
      <c r="AP235" s="56"/>
      <c r="AQ235" s="51" t="s">
        <v>43</v>
      </c>
      <c r="AR235" s="51" t="s">
        <v>37</v>
      </c>
      <c r="AS235" s="51"/>
      <c r="AT235" s="51" t="s">
        <v>37</v>
      </c>
      <c r="AU235" s="51" t="s">
        <v>37</v>
      </c>
      <c r="AV235" s="51"/>
      <c r="AW235" s="57" t="s">
        <v>312</v>
      </c>
      <c r="AX235" s="57" t="s">
        <v>812</v>
      </c>
      <c r="AY235" s="57"/>
      <c r="AZ235" s="57"/>
      <c r="BA235" s="57"/>
      <c r="BB235" s="58">
        <v>0.96840000000000004</v>
      </c>
      <c r="BC235" s="58">
        <v>0.81128488686302835</v>
      </c>
      <c r="BD235" s="59"/>
      <c r="BE235" s="59"/>
      <c r="BF235" s="58"/>
      <c r="BG235" s="59">
        <v>0.1681</v>
      </c>
      <c r="BH235" s="61"/>
      <c r="BI235" s="61"/>
      <c r="BL235" s="61"/>
      <c r="BM235" s="59"/>
      <c r="BN235" s="58">
        <v>26.928000000000001</v>
      </c>
      <c r="BO235" s="58">
        <v>22.559148526897591</v>
      </c>
      <c r="BP235" s="59">
        <v>0.16659063527555143</v>
      </c>
      <c r="BQ235" s="58"/>
      <c r="BR235" s="59">
        <v>0.09</v>
      </c>
      <c r="BS235" s="58">
        <v>122.18399999999998</v>
      </c>
      <c r="BT235" s="58">
        <v>102.36062847632408</v>
      </c>
      <c r="BU235" s="59">
        <v>0.24051168648982441</v>
      </c>
      <c r="BV235" s="58"/>
      <c r="BW235" s="59">
        <v>0.19516243775195655</v>
      </c>
      <c r="BX235" s="58"/>
      <c r="BY235" s="58"/>
      <c r="BZ235" s="58"/>
      <c r="CA235" s="59"/>
      <c r="CB235" s="58"/>
      <c r="CC235" s="58"/>
      <c r="CD235" s="58"/>
      <c r="CE235" s="58"/>
      <c r="CF235" s="59"/>
      <c r="CG235" s="62"/>
      <c r="CH235" s="62"/>
      <c r="CI235" s="62"/>
      <c r="CJ235" s="62"/>
      <c r="CK235" s="62"/>
      <c r="CL235" s="62"/>
      <c r="CM235" s="62"/>
      <c r="CN235" s="63"/>
      <c r="CO235" s="62"/>
      <c r="CP235" s="62" t="s">
        <v>36</v>
      </c>
      <c r="CQ235" s="64" t="s">
        <v>39</v>
      </c>
      <c r="CR235" s="65" t="s">
        <v>47</v>
      </c>
      <c r="CS235" s="64" t="s">
        <v>41</v>
      </c>
      <c r="CT235" s="64"/>
      <c r="CU235" s="64" t="s">
        <v>55</v>
      </c>
      <c r="CV235" s="64" t="s">
        <v>301</v>
      </c>
      <c r="CW235" s="64" t="s">
        <v>317</v>
      </c>
      <c r="CX235" s="64"/>
      <c r="CY235" s="66">
        <f>[1]Duration!EE234</f>
        <v>1.25</v>
      </c>
    </row>
    <row r="236" spans="1:103" hidden="1" x14ac:dyDescent="0.3">
      <c r="A236" s="43">
        <v>234</v>
      </c>
      <c r="B236" s="44" t="s">
        <v>1657</v>
      </c>
      <c r="C236" s="44" t="s">
        <v>129</v>
      </c>
      <c r="D236" s="44">
        <v>2006</v>
      </c>
      <c r="E236" s="45" t="s">
        <v>66</v>
      </c>
      <c r="F236" s="45" t="s">
        <v>1537</v>
      </c>
      <c r="G236" s="45" t="s">
        <v>4</v>
      </c>
      <c r="H236" s="45" t="s">
        <v>483</v>
      </c>
      <c r="I236" s="45" t="s">
        <v>141</v>
      </c>
      <c r="J236" s="68" t="s">
        <v>44</v>
      </c>
      <c r="K236" s="68" t="s">
        <v>53</v>
      </c>
      <c r="L236" s="68" t="s">
        <v>42</v>
      </c>
      <c r="M236" s="68" t="s">
        <v>42</v>
      </c>
      <c r="N236" s="68" t="s">
        <v>42</v>
      </c>
      <c r="O236" s="68" t="s">
        <v>39</v>
      </c>
      <c r="P236" s="47"/>
      <c r="Q236" s="47" t="s">
        <v>1537</v>
      </c>
      <c r="R236" s="49">
        <v>28.2</v>
      </c>
      <c r="S236" s="49">
        <v>19.5</v>
      </c>
      <c r="T236" s="50">
        <v>2.5219999999999998</v>
      </c>
      <c r="U236" s="50">
        <v>1.4590000000000001</v>
      </c>
      <c r="V236" s="50"/>
      <c r="W236" s="50"/>
      <c r="X236" s="50">
        <v>7.2</v>
      </c>
      <c r="Y236" s="51" t="s">
        <v>300</v>
      </c>
      <c r="Z236" s="51">
        <v>3</v>
      </c>
      <c r="AA236" s="52">
        <v>0.12566370614359174</v>
      </c>
      <c r="AB236" s="51">
        <v>1</v>
      </c>
      <c r="AC236" s="51">
        <v>0.15</v>
      </c>
      <c r="AD236" s="51">
        <v>0</v>
      </c>
      <c r="AE236" s="51" t="s">
        <v>33</v>
      </c>
      <c r="AF236" s="52">
        <v>12.7</v>
      </c>
      <c r="AG236" s="53">
        <v>7</v>
      </c>
      <c r="AH236" s="54">
        <v>7</v>
      </c>
      <c r="AI236" s="54">
        <v>30</v>
      </c>
      <c r="AJ236" s="53" t="s">
        <v>2052</v>
      </c>
      <c r="AK236" s="53">
        <v>3</v>
      </c>
      <c r="AL236" s="53">
        <v>10</v>
      </c>
      <c r="AM236" s="53" t="s">
        <v>52</v>
      </c>
      <c r="AN236" s="55">
        <v>11.7</v>
      </c>
      <c r="AO236" s="56"/>
      <c r="AP236" s="56"/>
      <c r="AQ236" s="51" t="s">
        <v>43</v>
      </c>
      <c r="AR236" s="51" t="s">
        <v>37</v>
      </c>
      <c r="AS236" s="51"/>
      <c r="AT236" s="51" t="s">
        <v>37</v>
      </c>
      <c r="AU236" s="51" t="s">
        <v>37</v>
      </c>
      <c r="AV236" s="51"/>
      <c r="AW236" s="57" t="s">
        <v>313</v>
      </c>
      <c r="AX236" s="57" t="s">
        <v>812</v>
      </c>
      <c r="AY236" s="57"/>
      <c r="AZ236" s="57"/>
      <c r="BA236" s="57"/>
      <c r="BB236" s="58">
        <v>0.28799999999999998</v>
      </c>
      <c r="BC236" s="58">
        <v>0.24127431579569611</v>
      </c>
      <c r="BD236" s="59"/>
      <c r="BE236" s="59"/>
      <c r="BF236" s="58"/>
      <c r="BG236" s="59">
        <v>0.75099999999999989</v>
      </c>
      <c r="BH236" s="61"/>
      <c r="BI236" s="61"/>
      <c r="BL236" s="61"/>
      <c r="BM236" s="59"/>
      <c r="BN236" s="58">
        <v>24.66</v>
      </c>
      <c r="BO236" s="58">
        <v>20.659113290006484</v>
      </c>
      <c r="BP236" s="59">
        <v>0.15255960583389402</v>
      </c>
      <c r="BQ236" s="58"/>
      <c r="BR236" s="59">
        <v>0.16800000000000001</v>
      </c>
      <c r="BS236" s="58">
        <v>98.855999999999995</v>
      </c>
      <c r="BT236" s="58">
        <v>82.817408896872692</v>
      </c>
      <c r="BU236" s="59">
        <v>0.1945919537716729</v>
      </c>
      <c r="BV236" s="58"/>
      <c r="BW236" s="59">
        <v>0.34882617974863656</v>
      </c>
      <c r="BX236" s="58"/>
      <c r="BY236" s="58"/>
      <c r="BZ236" s="58"/>
      <c r="CA236" s="59"/>
      <c r="CB236" s="58"/>
      <c r="CC236" s="58"/>
      <c r="CD236" s="58"/>
      <c r="CE236" s="58"/>
      <c r="CF236" s="59"/>
      <c r="CG236" s="62"/>
      <c r="CH236" s="62"/>
      <c r="CI236" s="62"/>
      <c r="CJ236" s="62"/>
      <c r="CK236" s="62"/>
      <c r="CL236" s="62"/>
      <c r="CM236" s="62"/>
      <c r="CN236" s="63"/>
      <c r="CO236" s="62"/>
      <c r="CP236" s="62" t="s">
        <v>36</v>
      </c>
      <c r="CQ236" s="64" t="s">
        <v>39</v>
      </c>
      <c r="CR236" s="65" t="s">
        <v>47</v>
      </c>
      <c r="CS236" s="64" t="s">
        <v>41</v>
      </c>
      <c r="CT236" s="64"/>
      <c r="CU236" s="64" t="s">
        <v>55</v>
      </c>
      <c r="CV236" s="64" t="s">
        <v>301</v>
      </c>
      <c r="CW236" s="64" t="s">
        <v>317</v>
      </c>
      <c r="CX236" s="64"/>
      <c r="CY236" s="66">
        <f>[1]Duration!EE235</f>
        <v>1.25</v>
      </c>
    </row>
    <row r="237" spans="1:103" hidden="1" x14ac:dyDescent="0.3">
      <c r="A237" s="43">
        <v>235</v>
      </c>
      <c r="B237" s="44" t="s">
        <v>1657</v>
      </c>
      <c r="C237" s="44" t="s">
        <v>129</v>
      </c>
      <c r="D237" s="44">
        <v>2006</v>
      </c>
      <c r="E237" s="45" t="s">
        <v>66</v>
      </c>
      <c r="F237" s="45" t="s">
        <v>1537</v>
      </c>
      <c r="G237" s="45" t="s">
        <v>4</v>
      </c>
      <c r="H237" s="45" t="s">
        <v>483</v>
      </c>
      <c r="I237" s="45" t="s">
        <v>38</v>
      </c>
      <c r="J237" s="68" t="s">
        <v>44</v>
      </c>
      <c r="K237" s="68" t="s">
        <v>53</v>
      </c>
      <c r="L237" s="68" t="s">
        <v>42</v>
      </c>
      <c r="M237" s="68" t="s">
        <v>42</v>
      </c>
      <c r="N237" s="68" t="s">
        <v>42</v>
      </c>
      <c r="O237" s="68" t="s">
        <v>39</v>
      </c>
      <c r="P237" s="47"/>
      <c r="Q237" s="47" t="s">
        <v>1537</v>
      </c>
      <c r="R237" s="49">
        <v>24.4</v>
      </c>
      <c r="S237" s="49">
        <v>15.1</v>
      </c>
      <c r="T237" s="50">
        <v>2.6749999999999998</v>
      </c>
      <c r="U237" s="50">
        <v>1.7410000000000001</v>
      </c>
      <c r="V237" s="50"/>
      <c r="W237" s="50"/>
      <c r="X237" s="50">
        <v>7.3</v>
      </c>
      <c r="Y237" s="51" t="s">
        <v>300</v>
      </c>
      <c r="Z237" s="51">
        <v>3</v>
      </c>
      <c r="AA237" s="52">
        <v>0.12566370614359174</v>
      </c>
      <c r="AB237" s="51">
        <v>1</v>
      </c>
      <c r="AC237" s="51">
        <v>0.15</v>
      </c>
      <c r="AD237" s="51">
        <v>0</v>
      </c>
      <c r="AE237" s="51" t="s">
        <v>33</v>
      </c>
      <c r="AF237" s="52">
        <v>15</v>
      </c>
      <c r="AG237" s="53">
        <v>7</v>
      </c>
      <c r="AH237" s="54">
        <v>7</v>
      </c>
      <c r="AI237" s="54">
        <v>30</v>
      </c>
      <c r="AJ237" s="53" t="s">
        <v>2052</v>
      </c>
      <c r="AK237" s="53">
        <v>3</v>
      </c>
      <c r="AL237" s="53">
        <v>10</v>
      </c>
      <c r="AM237" s="53" t="s">
        <v>52</v>
      </c>
      <c r="AN237" s="55">
        <v>11.7</v>
      </c>
      <c r="AO237" s="56"/>
      <c r="AP237" s="56"/>
      <c r="AQ237" s="51" t="s">
        <v>43</v>
      </c>
      <c r="AR237" s="51" t="s">
        <v>37</v>
      </c>
      <c r="AS237" s="51"/>
      <c r="AT237" s="51" t="s">
        <v>37</v>
      </c>
      <c r="AU237" s="51" t="s">
        <v>37</v>
      </c>
      <c r="AV237" s="51"/>
      <c r="AW237" s="57" t="s">
        <v>38</v>
      </c>
      <c r="AX237" s="57" t="s">
        <v>36</v>
      </c>
      <c r="AY237" s="57"/>
      <c r="AZ237" s="57"/>
      <c r="BA237" s="57"/>
      <c r="BB237" s="58">
        <v>3.0707999999999998</v>
      </c>
      <c r="BC237" s="58">
        <v>2.5725873921716098</v>
      </c>
      <c r="BD237" s="59"/>
      <c r="BE237" s="59"/>
      <c r="BF237" s="58"/>
      <c r="BG237" s="59"/>
      <c r="BH237" s="61"/>
      <c r="BI237" s="61"/>
      <c r="BL237" s="61"/>
      <c r="BM237" s="59"/>
      <c r="BN237" s="58">
        <v>15.371999999999998</v>
      </c>
      <c r="BO237" s="58">
        <v>12.878016605595279</v>
      </c>
      <c r="BP237" s="59">
        <v>0.12281022458316034</v>
      </c>
      <c r="BQ237" s="58"/>
      <c r="BR237" s="59"/>
      <c r="BS237" s="58">
        <v>173.41200000000001</v>
      </c>
      <c r="BT237" s="58">
        <v>145.27729739848354</v>
      </c>
      <c r="BU237" s="59">
        <v>0.44081732624223796</v>
      </c>
      <c r="BV237" s="58"/>
      <c r="BW237" s="59"/>
      <c r="BX237" s="58"/>
      <c r="BY237" s="58"/>
      <c r="BZ237" s="58"/>
      <c r="CA237" s="59"/>
      <c r="CB237" s="58"/>
      <c r="CC237" s="58"/>
      <c r="CD237" s="58"/>
      <c r="CE237" s="58"/>
      <c r="CF237" s="59"/>
      <c r="CG237" s="62"/>
      <c r="CH237" s="62"/>
      <c r="CI237" s="62"/>
      <c r="CJ237" s="62"/>
      <c r="CK237" s="62"/>
      <c r="CL237" s="62"/>
      <c r="CM237" s="62"/>
      <c r="CN237" s="63"/>
      <c r="CO237" s="62"/>
      <c r="CP237" s="62" t="s">
        <v>36</v>
      </c>
      <c r="CQ237" s="64" t="s">
        <v>39</v>
      </c>
      <c r="CR237" s="65" t="s">
        <v>47</v>
      </c>
      <c r="CS237" s="64" t="s">
        <v>41</v>
      </c>
      <c r="CT237" s="64"/>
      <c r="CU237" s="64" t="s">
        <v>55</v>
      </c>
      <c r="CV237" s="64" t="s">
        <v>301</v>
      </c>
      <c r="CW237" s="64" t="s">
        <v>318</v>
      </c>
      <c r="CX237" s="64"/>
      <c r="CY237" s="66">
        <f>[1]Duration!EE236</f>
        <v>1.25</v>
      </c>
    </row>
    <row r="238" spans="1:103" hidden="1" x14ac:dyDescent="0.3">
      <c r="A238" s="43">
        <v>236</v>
      </c>
      <c r="B238" s="44" t="s">
        <v>1657</v>
      </c>
      <c r="C238" s="44" t="s">
        <v>129</v>
      </c>
      <c r="D238" s="44">
        <v>2006</v>
      </c>
      <c r="E238" s="45" t="s">
        <v>66</v>
      </c>
      <c r="F238" s="45" t="s">
        <v>1537</v>
      </c>
      <c r="G238" s="45" t="s">
        <v>4</v>
      </c>
      <c r="H238" s="45" t="s">
        <v>483</v>
      </c>
      <c r="I238" s="45" t="s">
        <v>63</v>
      </c>
      <c r="J238" s="68" t="s">
        <v>44</v>
      </c>
      <c r="K238" s="68" t="s">
        <v>53</v>
      </c>
      <c r="L238" s="68" t="s">
        <v>42</v>
      </c>
      <c r="M238" s="68" t="s">
        <v>42</v>
      </c>
      <c r="N238" s="68" t="s">
        <v>42</v>
      </c>
      <c r="O238" s="68" t="s">
        <v>39</v>
      </c>
      <c r="P238" s="47"/>
      <c r="Q238" s="47" t="s">
        <v>1537</v>
      </c>
      <c r="R238" s="49">
        <v>24.4</v>
      </c>
      <c r="S238" s="49">
        <v>15.1</v>
      </c>
      <c r="T238" s="50">
        <v>2.6749999999999998</v>
      </c>
      <c r="U238" s="50">
        <v>1.7410000000000001</v>
      </c>
      <c r="V238" s="50"/>
      <c r="W238" s="50"/>
      <c r="X238" s="50">
        <v>7.3</v>
      </c>
      <c r="Y238" s="51" t="s">
        <v>300</v>
      </c>
      <c r="Z238" s="51">
        <v>3</v>
      </c>
      <c r="AA238" s="52">
        <v>0.12566370614359174</v>
      </c>
      <c r="AB238" s="51">
        <v>1</v>
      </c>
      <c r="AC238" s="51">
        <v>0.15</v>
      </c>
      <c r="AD238" s="51">
        <v>0</v>
      </c>
      <c r="AE238" s="51" t="s">
        <v>33</v>
      </c>
      <c r="AF238" s="52">
        <v>15</v>
      </c>
      <c r="AG238" s="53">
        <v>7</v>
      </c>
      <c r="AH238" s="54">
        <v>7</v>
      </c>
      <c r="AI238" s="54">
        <v>30</v>
      </c>
      <c r="AJ238" s="53" t="s">
        <v>2052</v>
      </c>
      <c r="AK238" s="53">
        <v>3</v>
      </c>
      <c r="AL238" s="53">
        <v>10</v>
      </c>
      <c r="AM238" s="53" t="s">
        <v>52</v>
      </c>
      <c r="AN238" s="55">
        <v>11.7</v>
      </c>
      <c r="AO238" s="56"/>
      <c r="AP238" s="56"/>
      <c r="AQ238" s="51" t="s">
        <v>43</v>
      </c>
      <c r="AR238" s="51" t="s">
        <v>37</v>
      </c>
      <c r="AS238" s="51"/>
      <c r="AT238" s="51" t="s">
        <v>37</v>
      </c>
      <c r="AU238" s="51" t="s">
        <v>37</v>
      </c>
      <c r="AV238" s="51"/>
      <c r="AW238" s="57" t="s">
        <v>315</v>
      </c>
      <c r="AX238" s="57" t="s">
        <v>812</v>
      </c>
      <c r="AY238" s="57"/>
      <c r="AZ238" s="57"/>
      <c r="BA238" s="57"/>
      <c r="BB238" s="58">
        <v>2.0196000000000001</v>
      </c>
      <c r="BC238" s="58">
        <v>1.6919361395173194</v>
      </c>
      <c r="BD238" s="59"/>
      <c r="BE238" s="59"/>
      <c r="BF238" s="58"/>
      <c r="BG238" s="59">
        <v>0.34200000000000003</v>
      </c>
      <c r="BH238" s="61"/>
      <c r="BI238" s="61"/>
      <c r="BL238" s="61"/>
      <c r="BM238" s="59"/>
      <c r="BN238" s="58">
        <v>16.38</v>
      </c>
      <c r="BO238" s="58">
        <v>13.722476710880217</v>
      </c>
      <c r="BP238" s="59">
        <v>0.1308633540640233</v>
      </c>
      <c r="BQ238" s="58"/>
      <c r="BR238" s="59">
        <v>-6.5573770491803351E-2</v>
      </c>
      <c r="BS238" s="58">
        <v>161.60400000000001</v>
      </c>
      <c r="BT238" s="58">
        <v>135.38505045086001</v>
      </c>
      <c r="BU238" s="59">
        <v>0.41080111635902145</v>
      </c>
      <c r="BV238" s="58"/>
      <c r="BW238" s="59">
        <v>6.8092173552003282E-2</v>
      </c>
      <c r="BX238" s="58"/>
      <c r="BY238" s="58"/>
      <c r="BZ238" s="58"/>
      <c r="CA238" s="59"/>
      <c r="CB238" s="58"/>
      <c r="CC238" s="58"/>
      <c r="CD238" s="58"/>
      <c r="CE238" s="58"/>
      <c r="CF238" s="59"/>
      <c r="CG238" s="62"/>
      <c r="CH238" s="62"/>
      <c r="CI238" s="62"/>
      <c r="CJ238" s="62"/>
      <c r="CK238" s="62"/>
      <c r="CL238" s="62"/>
      <c r="CM238" s="62"/>
      <c r="CN238" s="63"/>
      <c r="CO238" s="62"/>
      <c r="CP238" s="62" t="s">
        <v>36</v>
      </c>
      <c r="CQ238" s="64" t="s">
        <v>39</v>
      </c>
      <c r="CR238" s="65" t="s">
        <v>47</v>
      </c>
      <c r="CS238" s="64" t="s">
        <v>41</v>
      </c>
      <c r="CT238" s="64"/>
      <c r="CU238" s="64" t="s">
        <v>55</v>
      </c>
      <c r="CV238" s="64" t="s">
        <v>301</v>
      </c>
      <c r="CW238" s="64" t="s">
        <v>318</v>
      </c>
      <c r="CX238" s="64"/>
      <c r="CY238" s="66">
        <f>[1]Duration!EE237</f>
        <v>1.25</v>
      </c>
    </row>
    <row r="239" spans="1:103" hidden="1" x14ac:dyDescent="0.3">
      <c r="A239" s="43">
        <v>237</v>
      </c>
      <c r="B239" s="44" t="s">
        <v>1657</v>
      </c>
      <c r="C239" s="44" t="s">
        <v>129</v>
      </c>
      <c r="D239" s="44">
        <v>2006</v>
      </c>
      <c r="E239" s="45" t="s">
        <v>66</v>
      </c>
      <c r="F239" s="45" t="s">
        <v>1537</v>
      </c>
      <c r="G239" s="45" t="s">
        <v>4</v>
      </c>
      <c r="H239" s="45" t="s">
        <v>483</v>
      </c>
      <c r="I239" s="45" t="s">
        <v>63</v>
      </c>
      <c r="J239" s="68" t="s">
        <v>44</v>
      </c>
      <c r="K239" s="68" t="s">
        <v>53</v>
      </c>
      <c r="L239" s="68" t="s">
        <v>42</v>
      </c>
      <c r="M239" s="68" t="s">
        <v>42</v>
      </c>
      <c r="N239" s="68" t="s">
        <v>42</v>
      </c>
      <c r="O239" s="68" t="s">
        <v>39</v>
      </c>
      <c r="P239" s="47"/>
      <c r="Q239" s="47" t="s">
        <v>1537</v>
      </c>
      <c r="R239" s="49">
        <v>24.4</v>
      </c>
      <c r="S239" s="49">
        <v>15.1</v>
      </c>
      <c r="T239" s="50">
        <v>2.6749999999999998</v>
      </c>
      <c r="U239" s="50">
        <v>1.7410000000000001</v>
      </c>
      <c r="V239" s="50"/>
      <c r="W239" s="50"/>
      <c r="X239" s="50">
        <v>7.3</v>
      </c>
      <c r="Y239" s="51" t="s">
        <v>300</v>
      </c>
      <c r="Z239" s="51">
        <v>3</v>
      </c>
      <c r="AA239" s="52">
        <v>0.12566370614359174</v>
      </c>
      <c r="AB239" s="51">
        <v>1</v>
      </c>
      <c r="AC239" s="51">
        <v>0.15</v>
      </c>
      <c r="AD239" s="51">
        <v>0</v>
      </c>
      <c r="AE239" s="51" t="s">
        <v>33</v>
      </c>
      <c r="AF239" s="52">
        <v>15</v>
      </c>
      <c r="AG239" s="53">
        <v>7</v>
      </c>
      <c r="AH239" s="54">
        <v>7</v>
      </c>
      <c r="AI239" s="54">
        <v>30</v>
      </c>
      <c r="AJ239" s="53" t="s">
        <v>2052</v>
      </c>
      <c r="AK239" s="53">
        <v>3</v>
      </c>
      <c r="AL239" s="53">
        <v>10</v>
      </c>
      <c r="AM239" s="53" t="s">
        <v>52</v>
      </c>
      <c r="AN239" s="55">
        <v>11.7</v>
      </c>
      <c r="AO239" s="56"/>
      <c r="AP239" s="56"/>
      <c r="AQ239" s="51" t="s">
        <v>43</v>
      </c>
      <c r="AR239" s="51" t="s">
        <v>37</v>
      </c>
      <c r="AS239" s="51"/>
      <c r="AT239" s="51" t="s">
        <v>37</v>
      </c>
      <c r="AU239" s="51" t="s">
        <v>37</v>
      </c>
      <c r="AV239" s="51"/>
      <c r="AW239" s="57" t="s">
        <v>316</v>
      </c>
      <c r="AX239" s="57" t="s">
        <v>812</v>
      </c>
      <c r="AY239" s="57"/>
      <c r="AZ239" s="57"/>
      <c r="BA239" s="57"/>
      <c r="BB239" s="58">
        <v>0.432</v>
      </c>
      <c r="BC239" s="58">
        <v>0.36191147369354421</v>
      </c>
      <c r="BD239" s="59"/>
      <c r="BE239" s="59"/>
      <c r="BF239" s="58"/>
      <c r="BG239" s="59">
        <v>0.86</v>
      </c>
      <c r="BH239" s="61"/>
      <c r="BI239" s="61"/>
      <c r="BL239" s="61"/>
      <c r="BM239" s="59"/>
      <c r="BN239" s="58">
        <v>11.052</v>
      </c>
      <c r="BO239" s="58">
        <v>9.258901868659839</v>
      </c>
      <c r="BP239" s="59">
        <v>8.8296812522319024E-2</v>
      </c>
      <c r="BQ239" s="58"/>
      <c r="BR239" s="59">
        <v>0.28000000000000003</v>
      </c>
      <c r="BS239" s="58">
        <v>139.17599999999999</v>
      </c>
      <c r="BT239" s="58">
        <v>116.59581310827015</v>
      </c>
      <c r="BU239" s="59">
        <v>0.35378862014791196</v>
      </c>
      <c r="BV239" s="58"/>
      <c r="BW239" s="59">
        <v>0.19742578368279021</v>
      </c>
      <c r="BX239" s="58"/>
      <c r="BY239" s="58"/>
      <c r="BZ239" s="58"/>
      <c r="CA239" s="59"/>
      <c r="CB239" s="58"/>
      <c r="CC239" s="58"/>
      <c r="CD239" s="58"/>
      <c r="CE239" s="58"/>
      <c r="CF239" s="59"/>
      <c r="CG239" s="62"/>
      <c r="CH239" s="62"/>
      <c r="CI239" s="62"/>
      <c r="CJ239" s="62"/>
      <c r="CK239" s="62"/>
      <c r="CL239" s="62"/>
      <c r="CM239" s="62"/>
      <c r="CN239" s="63"/>
      <c r="CO239" s="62"/>
      <c r="CP239" s="62" t="s">
        <v>36</v>
      </c>
      <c r="CQ239" s="64" t="s">
        <v>39</v>
      </c>
      <c r="CR239" s="65" t="s">
        <v>47</v>
      </c>
      <c r="CS239" s="64" t="s">
        <v>41</v>
      </c>
      <c r="CT239" s="64"/>
      <c r="CU239" s="64" t="s">
        <v>55</v>
      </c>
      <c r="CV239" s="64" t="s">
        <v>301</v>
      </c>
      <c r="CW239" s="64" t="s">
        <v>318</v>
      </c>
      <c r="CX239" s="64"/>
      <c r="CY239" s="66">
        <f>[1]Duration!EE238</f>
        <v>1.25</v>
      </c>
    </row>
    <row r="240" spans="1:103" hidden="1" x14ac:dyDescent="0.3">
      <c r="A240" s="43">
        <v>238</v>
      </c>
      <c r="B240" s="44" t="s">
        <v>1658</v>
      </c>
      <c r="C240" s="44" t="s">
        <v>319</v>
      </c>
      <c r="D240" s="44">
        <v>2002</v>
      </c>
      <c r="E240" s="45" t="s">
        <v>66</v>
      </c>
      <c r="F240" s="45" t="s">
        <v>1537</v>
      </c>
      <c r="G240" s="45" t="s">
        <v>4</v>
      </c>
      <c r="H240" s="45" t="s">
        <v>483</v>
      </c>
      <c r="I240" s="45" t="s">
        <v>38</v>
      </c>
      <c r="J240" s="46" t="s">
        <v>44</v>
      </c>
      <c r="K240" s="46" t="s">
        <v>799</v>
      </c>
      <c r="L240" s="46" t="s">
        <v>42</v>
      </c>
      <c r="M240" s="46" t="s">
        <v>42</v>
      </c>
      <c r="N240" s="46" t="s">
        <v>42</v>
      </c>
      <c r="O240" s="46" t="s">
        <v>42</v>
      </c>
      <c r="P240" s="47" t="s">
        <v>834</v>
      </c>
      <c r="Q240" s="47" t="s">
        <v>1537</v>
      </c>
      <c r="R240" s="49">
        <v>6.7</v>
      </c>
      <c r="S240" s="49"/>
      <c r="T240" s="50">
        <v>1.02</v>
      </c>
      <c r="U240" s="50">
        <v>0.82</v>
      </c>
      <c r="V240" s="50"/>
      <c r="W240" s="50"/>
      <c r="X240" s="50">
        <v>7.08</v>
      </c>
      <c r="Y240" s="51" t="s">
        <v>300</v>
      </c>
      <c r="Z240" s="51">
        <v>1</v>
      </c>
      <c r="AA240" s="80">
        <v>3.1415926535897934E-2</v>
      </c>
      <c r="AB240" s="52">
        <v>0.3023943918746011</v>
      </c>
      <c r="AC240" s="80">
        <v>9.4999999999999998E-3</v>
      </c>
      <c r="AD240" s="51">
        <v>0</v>
      </c>
      <c r="AE240" s="51" t="s">
        <v>33</v>
      </c>
      <c r="AF240" s="51"/>
      <c r="AG240" s="53">
        <v>18</v>
      </c>
      <c r="AH240" s="54">
        <v>18</v>
      </c>
      <c r="AI240" s="54"/>
      <c r="AJ240" s="53"/>
      <c r="AK240" s="53"/>
      <c r="AL240" s="53"/>
      <c r="AM240" s="53"/>
      <c r="AN240" s="55"/>
      <c r="AO240" s="56"/>
      <c r="AP240" s="56"/>
      <c r="AQ240" s="51" t="s">
        <v>43</v>
      </c>
      <c r="AR240" s="51" t="s">
        <v>132</v>
      </c>
      <c r="AS240" s="51"/>
      <c r="AT240" s="51"/>
      <c r="AU240" s="51"/>
      <c r="AV240" s="51"/>
      <c r="AW240" s="57" t="s">
        <v>38</v>
      </c>
      <c r="AX240" s="57" t="s">
        <v>36</v>
      </c>
      <c r="AY240" s="57"/>
      <c r="AZ240" s="57"/>
      <c r="BA240" s="57"/>
      <c r="BB240" s="58">
        <v>9.5833333333333326E-2</v>
      </c>
      <c r="BC240" s="58"/>
      <c r="BD240" s="75">
        <v>0.18</v>
      </c>
      <c r="BE240" s="75">
        <v>0.14300000000000002</v>
      </c>
      <c r="BF240" s="58"/>
      <c r="BG240" s="75"/>
      <c r="BH240" s="61"/>
      <c r="BI240" s="61"/>
      <c r="BJ240" s="75"/>
      <c r="BK240" s="75"/>
      <c r="BL240" s="61"/>
      <c r="BM240" s="75"/>
      <c r="BN240" s="58"/>
      <c r="BO240" s="58"/>
      <c r="BP240" s="75"/>
      <c r="BQ240" s="58"/>
      <c r="BR240" s="75"/>
      <c r="BS240" s="58"/>
      <c r="BT240" s="58"/>
      <c r="BU240" s="75"/>
      <c r="BV240" s="58"/>
      <c r="BW240" s="75"/>
      <c r="BX240" s="58"/>
      <c r="BY240" s="58"/>
      <c r="BZ240" s="58"/>
      <c r="CA240" s="75"/>
      <c r="CB240" s="58"/>
      <c r="CC240" s="58"/>
      <c r="CD240" s="58"/>
      <c r="CE240" s="58"/>
      <c r="CF240" s="75"/>
      <c r="CG240" s="62"/>
      <c r="CH240" s="62"/>
      <c r="CI240" s="62"/>
      <c r="CJ240" s="62"/>
      <c r="CK240" s="62"/>
      <c r="CL240" s="62"/>
      <c r="CM240" s="62"/>
      <c r="CN240" s="63"/>
      <c r="CO240" s="62"/>
      <c r="CP240" s="62" t="s">
        <v>36</v>
      </c>
      <c r="CQ240" s="64" t="s">
        <v>42</v>
      </c>
      <c r="CR240" s="65" t="s">
        <v>135</v>
      </c>
      <c r="CS240" s="64" t="s">
        <v>41</v>
      </c>
      <c r="CT240" s="64"/>
      <c r="CU240" s="64" t="s">
        <v>55</v>
      </c>
      <c r="CV240" s="64" t="s">
        <v>301</v>
      </c>
      <c r="CW240" s="64"/>
      <c r="CX240" s="64"/>
      <c r="CY240" s="66">
        <f>[1]Duration!EE239</f>
        <v>18.5</v>
      </c>
    </row>
    <row r="241" spans="1:103" hidden="1" x14ac:dyDescent="0.3">
      <c r="A241" s="43">
        <v>239</v>
      </c>
      <c r="B241" s="44" t="s">
        <v>1658</v>
      </c>
      <c r="C241" s="44" t="s">
        <v>319</v>
      </c>
      <c r="D241" s="44">
        <v>2002</v>
      </c>
      <c r="E241" s="45" t="s">
        <v>66</v>
      </c>
      <c r="F241" s="45" t="s">
        <v>1537</v>
      </c>
      <c r="G241" s="45" t="s">
        <v>4</v>
      </c>
      <c r="H241" s="45" t="s">
        <v>483</v>
      </c>
      <c r="I241" s="45" t="s">
        <v>38</v>
      </c>
      <c r="J241" s="46" t="s">
        <v>44</v>
      </c>
      <c r="K241" s="46" t="s">
        <v>799</v>
      </c>
      <c r="L241" s="46" t="s">
        <v>42</v>
      </c>
      <c r="M241" s="46" t="s">
        <v>42</v>
      </c>
      <c r="N241" s="46" t="s">
        <v>42</v>
      </c>
      <c r="O241" s="46" t="s">
        <v>42</v>
      </c>
      <c r="P241" s="47" t="s">
        <v>835</v>
      </c>
      <c r="Q241" s="47" t="s">
        <v>1537</v>
      </c>
      <c r="R241" s="49">
        <v>50</v>
      </c>
      <c r="S241" s="49"/>
      <c r="T241" s="50">
        <v>4.4800000000000004</v>
      </c>
      <c r="U241" s="50">
        <v>3.37</v>
      </c>
      <c r="V241" s="50"/>
      <c r="W241" s="50"/>
      <c r="X241" s="50">
        <v>7.55</v>
      </c>
      <c r="Y241" s="51" t="s">
        <v>300</v>
      </c>
      <c r="Z241" s="51">
        <v>1</v>
      </c>
      <c r="AA241" s="80">
        <v>3.1415926535897934E-2</v>
      </c>
      <c r="AB241" s="52">
        <v>0.3023943918746011</v>
      </c>
      <c r="AC241" s="80">
        <v>9.4999999999999998E-3</v>
      </c>
      <c r="AD241" s="51">
        <v>0</v>
      </c>
      <c r="AE241" s="51" t="s">
        <v>33</v>
      </c>
      <c r="AF241" s="51"/>
      <c r="AG241" s="53">
        <v>18</v>
      </c>
      <c r="AH241" s="54">
        <v>18</v>
      </c>
      <c r="AI241" s="54"/>
      <c r="AJ241" s="53"/>
      <c r="AK241" s="53"/>
      <c r="AL241" s="53"/>
      <c r="AM241" s="53"/>
      <c r="AN241" s="55"/>
      <c r="AO241" s="56"/>
      <c r="AP241" s="56"/>
      <c r="AQ241" s="51" t="s">
        <v>43</v>
      </c>
      <c r="AR241" s="51" t="s">
        <v>132</v>
      </c>
      <c r="AS241" s="51"/>
      <c r="AT241" s="51"/>
      <c r="AU241" s="51"/>
      <c r="AV241" s="51"/>
      <c r="AW241" s="57" t="s">
        <v>38</v>
      </c>
      <c r="AX241" s="57" t="s">
        <v>36</v>
      </c>
      <c r="AY241" s="57"/>
      <c r="AZ241" s="57"/>
      <c r="BA241" s="57"/>
      <c r="BB241" s="58">
        <v>0.22500000000000001</v>
      </c>
      <c r="BC241" s="58"/>
      <c r="BD241" s="81">
        <v>0.08</v>
      </c>
      <c r="BE241" s="81">
        <v>6.2E-2</v>
      </c>
      <c r="BF241" s="58"/>
      <c r="BG241" s="75"/>
      <c r="BH241" s="61"/>
      <c r="BI241" s="61"/>
      <c r="BJ241" s="75"/>
      <c r="BK241" s="75"/>
      <c r="BL241" s="61"/>
      <c r="BM241" s="75"/>
      <c r="BN241" s="58"/>
      <c r="BO241" s="58"/>
      <c r="BP241" s="75"/>
      <c r="BQ241" s="58"/>
      <c r="BR241" s="75"/>
      <c r="BS241" s="58"/>
      <c r="BT241" s="58"/>
      <c r="BU241" s="75"/>
      <c r="BV241" s="58"/>
      <c r="BW241" s="75"/>
      <c r="BX241" s="58"/>
      <c r="BY241" s="58"/>
      <c r="BZ241" s="58"/>
      <c r="CA241" s="75"/>
      <c r="CB241" s="58"/>
      <c r="CC241" s="58"/>
      <c r="CD241" s="58"/>
      <c r="CE241" s="58"/>
      <c r="CF241" s="75"/>
      <c r="CG241" s="62"/>
      <c r="CH241" s="62"/>
      <c r="CI241" s="62"/>
      <c r="CJ241" s="62"/>
      <c r="CK241" s="62"/>
      <c r="CL241" s="62"/>
      <c r="CM241" s="62"/>
      <c r="CN241" s="63"/>
      <c r="CO241" s="62"/>
      <c r="CP241" s="62" t="s">
        <v>36</v>
      </c>
      <c r="CQ241" s="64" t="s">
        <v>42</v>
      </c>
      <c r="CR241" s="65" t="s">
        <v>135</v>
      </c>
      <c r="CS241" s="64" t="s">
        <v>41</v>
      </c>
      <c r="CT241" s="64"/>
      <c r="CU241" s="64" t="s">
        <v>55</v>
      </c>
      <c r="CV241" s="64" t="s">
        <v>301</v>
      </c>
      <c r="CW241" s="64"/>
      <c r="CX241" s="64"/>
      <c r="CY241" s="66">
        <f>[1]Duration!EE240</f>
        <v>18.5</v>
      </c>
    </row>
    <row r="242" spans="1:103" hidden="1" x14ac:dyDescent="0.3">
      <c r="A242" s="43">
        <v>240</v>
      </c>
      <c r="B242" s="44" t="s">
        <v>1658</v>
      </c>
      <c r="C242" s="44" t="s">
        <v>319</v>
      </c>
      <c r="D242" s="44">
        <v>2002</v>
      </c>
      <c r="E242" s="45" t="s">
        <v>66</v>
      </c>
      <c r="F242" s="45" t="s">
        <v>1537</v>
      </c>
      <c r="G242" s="45" t="s">
        <v>4</v>
      </c>
      <c r="H242" s="45" t="s">
        <v>483</v>
      </c>
      <c r="I242" s="45" t="s">
        <v>38</v>
      </c>
      <c r="J242" s="46" t="s">
        <v>44</v>
      </c>
      <c r="K242" s="46" t="s">
        <v>799</v>
      </c>
      <c r="L242" s="46" t="s">
        <v>42</v>
      </c>
      <c r="M242" s="46" t="s">
        <v>42</v>
      </c>
      <c r="N242" s="46" t="s">
        <v>42</v>
      </c>
      <c r="O242" s="46" t="s">
        <v>42</v>
      </c>
      <c r="P242" s="47" t="s">
        <v>282</v>
      </c>
      <c r="Q242" s="47" t="s">
        <v>1537</v>
      </c>
      <c r="R242" s="48">
        <v>111.3</v>
      </c>
      <c r="S242" s="49"/>
      <c r="T242" s="50">
        <v>9.98</v>
      </c>
      <c r="U242" s="50">
        <v>6.82</v>
      </c>
      <c r="V242" s="50"/>
      <c r="W242" s="50"/>
      <c r="X242" s="50">
        <v>7.4</v>
      </c>
      <c r="Y242" s="51" t="s">
        <v>300</v>
      </c>
      <c r="Z242" s="51">
        <v>1</v>
      </c>
      <c r="AA242" s="80">
        <v>3.1415926535897934E-2</v>
      </c>
      <c r="AB242" s="52">
        <v>0.3023943918746011</v>
      </c>
      <c r="AC242" s="80">
        <v>9.4999999999999998E-3</v>
      </c>
      <c r="AD242" s="51">
        <v>0</v>
      </c>
      <c r="AE242" s="51" t="s">
        <v>33</v>
      </c>
      <c r="AF242" s="51"/>
      <c r="AG242" s="53">
        <v>18</v>
      </c>
      <c r="AH242" s="54">
        <v>18</v>
      </c>
      <c r="AI242" s="54"/>
      <c r="AJ242" s="53"/>
      <c r="AK242" s="53"/>
      <c r="AL242" s="53"/>
      <c r="AM242" s="53"/>
      <c r="AN242" s="55"/>
      <c r="AO242" s="56"/>
      <c r="AP242" s="56"/>
      <c r="AQ242" s="51" t="s">
        <v>43</v>
      </c>
      <c r="AR242" s="51" t="s">
        <v>132</v>
      </c>
      <c r="AS242" s="51"/>
      <c r="AT242" s="51"/>
      <c r="AU242" s="51"/>
      <c r="AV242" s="51"/>
      <c r="AW242" s="57" t="s">
        <v>38</v>
      </c>
      <c r="AX242" s="57" t="s">
        <v>36</v>
      </c>
      <c r="AY242" s="57"/>
      <c r="AZ242" s="57"/>
      <c r="BA242" s="57"/>
      <c r="BB242" s="58">
        <v>0.31666666666666665</v>
      </c>
      <c r="BC242" s="58"/>
      <c r="BD242" s="81">
        <v>7.0000000000000007E-2</v>
      </c>
      <c r="BE242" s="81">
        <v>4.7E-2</v>
      </c>
      <c r="BF242" s="58"/>
      <c r="BG242" s="75"/>
      <c r="BH242" s="61"/>
      <c r="BI242" s="61"/>
      <c r="BJ242" s="75"/>
      <c r="BK242" s="75"/>
      <c r="BL242" s="61"/>
      <c r="BM242" s="75"/>
      <c r="BN242" s="58"/>
      <c r="BO242" s="58"/>
      <c r="BP242" s="75"/>
      <c r="BQ242" s="58"/>
      <c r="BR242" s="75"/>
      <c r="BS242" s="58"/>
      <c r="BT242" s="58"/>
      <c r="BU242" s="75"/>
      <c r="BV242" s="58"/>
      <c r="BW242" s="75"/>
      <c r="BX242" s="58"/>
      <c r="BY242" s="58"/>
      <c r="BZ242" s="58"/>
      <c r="CA242" s="75"/>
      <c r="CB242" s="58"/>
      <c r="CC242" s="58"/>
      <c r="CD242" s="58"/>
      <c r="CE242" s="58"/>
      <c r="CF242" s="75"/>
      <c r="CG242" s="62"/>
      <c r="CH242" s="62"/>
      <c r="CI242" s="62"/>
      <c r="CJ242" s="62"/>
      <c r="CK242" s="62"/>
      <c r="CL242" s="62"/>
      <c r="CM242" s="62"/>
      <c r="CN242" s="63"/>
      <c r="CO242" s="62"/>
      <c r="CP242" s="62" t="s">
        <v>36</v>
      </c>
      <c r="CQ242" s="64" t="s">
        <v>42</v>
      </c>
      <c r="CR242" s="65" t="s">
        <v>135</v>
      </c>
      <c r="CS242" s="64" t="s">
        <v>41</v>
      </c>
      <c r="CT242" s="64"/>
      <c r="CU242" s="64" t="s">
        <v>55</v>
      </c>
      <c r="CV242" s="64" t="s">
        <v>301</v>
      </c>
      <c r="CW242" s="64"/>
      <c r="CX242" s="64"/>
      <c r="CY242" s="66">
        <f>[1]Duration!EE241</f>
        <v>18.5</v>
      </c>
    </row>
    <row r="243" spans="1:103" hidden="1" x14ac:dyDescent="0.3">
      <c r="A243" s="43">
        <v>241</v>
      </c>
      <c r="B243" s="44" t="s">
        <v>1658</v>
      </c>
      <c r="C243" s="44" t="s">
        <v>319</v>
      </c>
      <c r="D243" s="44">
        <v>2002</v>
      </c>
      <c r="E243" s="45" t="s">
        <v>66</v>
      </c>
      <c r="F243" s="45" t="s">
        <v>1537</v>
      </c>
      <c r="G243" s="45" t="s">
        <v>1804</v>
      </c>
      <c r="H243" s="45" t="s">
        <v>116</v>
      </c>
      <c r="I243" s="45" t="s">
        <v>38</v>
      </c>
      <c r="J243" s="68" t="s">
        <v>44</v>
      </c>
      <c r="K243" s="68" t="s">
        <v>53</v>
      </c>
      <c r="L243" s="68" t="s">
        <v>42</v>
      </c>
      <c r="M243" s="68" t="s">
        <v>42</v>
      </c>
      <c r="N243" s="68" t="s">
        <v>42</v>
      </c>
      <c r="O243" s="68" t="s">
        <v>42</v>
      </c>
      <c r="P243" s="47" t="s">
        <v>413</v>
      </c>
      <c r="Q243" s="47" t="s">
        <v>1537</v>
      </c>
      <c r="R243" s="49">
        <v>16</v>
      </c>
      <c r="S243" s="49"/>
      <c r="T243" s="50">
        <v>2.57</v>
      </c>
      <c r="U243" s="50">
        <v>2.0699999999999998</v>
      </c>
      <c r="V243" s="50"/>
      <c r="W243" s="50"/>
      <c r="X243" s="50">
        <v>7.7</v>
      </c>
      <c r="Y243" s="51" t="s">
        <v>134</v>
      </c>
      <c r="Z243" s="51">
        <v>1</v>
      </c>
      <c r="AA243" s="69">
        <v>363.05030103047045</v>
      </c>
      <c r="AB243" s="52">
        <v>1</v>
      </c>
      <c r="AC243" s="69">
        <v>363</v>
      </c>
      <c r="AD243" s="51"/>
      <c r="AE243" s="51"/>
      <c r="AF243" s="51"/>
      <c r="AG243" s="53">
        <v>120</v>
      </c>
      <c r="AH243" s="54">
        <v>1</v>
      </c>
      <c r="AI243" s="54"/>
      <c r="AJ243" s="53"/>
      <c r="AK243" s="53"/>
      <c r="AL243" s="53"/>
      <c r="AM243" s="53" t="s">
        <v>52</v>
      </c>
      <c r="AN243" s="55"/>
      <c r="AO243" s="56"/>
      <c r="AP243" s="56"/>
      <c r="AQ243" s="51" t="s">
        <v>43</v>
      </c>
      <c r="AR243" s="51" t="s">
        <v>132</v>
      </c>
      <c r="AS243" s="51"/>
      <c r="AT243" s="51"/>
      <c r="AU243" s="51"/>
      <c r="AV243" s="51"/>
      <c r="AW243" s="57" t="s">
        <v>38</v>
      </c>
      <c r="AX243" s="57" t="s">
        <v>36</v>
      </c>
      <c r="AY243" s="57"/>
      <c r="AZ243" s="57"/>
      <c r="BA243" s="57"/>
      <c r="BB243" s="58">
        <v>9.1653966146160185E-2</v>
      </c>
      <c r="BC243" s="58">
        <v>9.1666666666666688E-2</v>
      </c>
      <c r="BD243" s="75">
        <v>9.6000000000000002E-2</v>
      </c>
      <c r="BE243" s="81">
        <v>7.6999999999999999E-2</v>
      </c>
      <c r="BF243" s="58"/>
      <c r="BG243" s="75"/>
      <c r="BH243" s="61"/>
      <c r="BI243" s="61"/>
      <c r="BJ243" s="75"/>
      <c r="BK243" s="75"/>
      <c r="BL243" s="61"/>
      <c r="BM243" s="75"/>
      <c r="BN243" s="58"/>
      <c r="BO243" s="58"/>
      <c r="BP243" s="75"/>
      <c r="BQ243" s="58"/>
      <c r="BR243" s="75"/>
      <c r="BS243" s="58"/>
      <c r="BT243" s="58"/>
      <c r="BU243" s="75"/>
      <c r="BV243" s="58"/>
      <c r="BW243" s="75"/>
      <c r="BX243" s="58"/>
      <c r="BY243" s="58"/>
      <c r="BZ243" s="58"/>
      <c r="CA243" s="75"/>
      <c r="CB243" s="58"/>
      <c r="CC243" s="58"/>
      <c r="CD243" s="58"/>
      <c r="CE243" s="58"/>
      <c r="CF243" s="75"/>
      <c r="CG243" s="62"/>
      <c r="CH243" s="62"/>
      <c r="CI243" s="62"/>
      <c r="CJ243" s="62"/>
      <c r="CK243" s="62"/>
      <c r="CL243" s="62"/>
      <c r="CM243" s="62"/>
      <c r="CN243" s="63"/>
      <c r="CO243" s="62"/>
      <c r="CP243" s="62" t="s">
        <v>36</v>
      </c>
      <c r="CQ243" s="64" t="s">
        <v>42</v>
      </c>
      <c r="CR243" s="65" t="s">
        <v>135</v>
      </c>
      <c r="CS243" s="64" t="s">
        <v>1344</v>
      </c>
      <c r="CT243" s="64"/>
      <c r="CU243" s="64" t="s">
        <v>55</v>
      </c>
      <c r="CV243" s="64" t="s">
        <v>86</v>
      </c>
      <c r="CW243" s="64"/>
      <c r="CX243" s="64" t="s">
        <v>73</v>
      </c>
      <c r="CY243" s="66">
        <f>[1]Duration!EE242</f>
        <v>4</v>
      </c>
    </row>
    <row r="244" spans="1:103" hidden="1" x14ac:dyDescent="0.3">
      <c r="A244" s="43">
        <v>242</v>
      </c>
      <c r="B244" s="44" t="s">
        <v>1658</v>
      </c>
      <c r="C244" s="44" t="s">
        <v>319</v>
      </c>
      <c r="D244" s="44">
        <v>2002</v>
      </c>
      <c r="E244" s="45" t="s">
        <v>66</v>
      </c>
      <c r="F244" s="45" t="s">
        <v>59</v>
      </c>
      <c r="G244" s="45" t="s">
        <v>1804</v>
      </c>
      <c r="H244" s="45" t="s">
        <v>116</v>
      </c>
      <c r="I244" s="45" t="s">
        <v>38</v>
      </c>
      <c r="J244" s="68" t="s">
        <v>44</v>
      </c>
      <c r="K244" s="68" t="s">
        <v>91</v>
      </c>
      <c r="L244" s="68" t="s">
        <v>42</v>
      </c>
      <c r="M244" s="68" t="s">
        <v>42</v>
      </c>
      <c r="N244" s="68" t="s">
        <v>42</v>
      </c>
      <c r="O244" s="68" t="s">
        <v>42</v>
      </c>
      <c r="P244" s="47" t="s">
        <v>413</v>
      </c>
      <c r="Q244" s="47" t="s">
        <v>1537</v>
      </c>
      <c r="R244" s="49">
        <v>14.4</v>
      </c>
      <c r="S244" s="49"/>
      <c r="T244" s="50">
        <v>2.5099999999999998</v>
      </c>
      <c r="U244" s="50">
        <v>1.87</v>
      </c>
      <c r="V244" s="50"/>
      <c r="W244" s="50"/>
      <c r="X244" s="50">
        <v>8.1999999999999993</v>
      </c>
      <c r="Y244" s="51" t="s">
        <v>134</v>
      </c>
      <c r="Z244" s="51">
        <v>1</v>
      </c>
      <c r="AA244" s="69">
        <v>363.05030103047045</v>
      </c>
      <c r="AB244" s="51">
        <v>2.9</v>
      </c>
      <c r="AC244" s="69">
        <v>1052.8458729883644</v>
      </c>
      <c r="AD244" s="51"/>
      <c r="AE244" s="51"/>
      <c r="AF244" s="51"/>
      <c r="AG244" s="53">
        <v>60</v>
      </c>
      <c r="AH244" s="54">
        <v>1</v>
      </c>
      <c r="AI244" s="54"/>
      <c r="AJ244" s="53"/>
      <c r="AK244" s="53"/>
      <c r="AL244" s="53"/>
      <c r="AM244" s="53" t="s">
        <v>96</v>
      </c>
      <c r="AN244" s="55"/>
      <c r="AO244" s="56"/>
      <c r="AP244" s="56"/>
      <c r="AQ244" s="51" t="s">
        <v>43</v>
      </c>
      <c r="AR244" s="51" t="s">
        <v>132</v>
      </c>
      <c r="AS244" s="51"/>
      <c r="AT244" s="51"/>
      <c r="AU244" s="51"/>
      <c r="AV244" s="51"/>
      <c r="AW244" s="57" t="s">
        <v>38</v>
      </c>
      <c r="AX244" s="57" t="s">
        <v>36</v>
      </c>
      <c r="AY244" s="57"/>
      <c r="AZ244" s="57"/>
      <c r="BA244" s="57"/>
      <c r="BB244" s="58">
        <v>6.6565615282710877E-2</v>
      </c>
      <c r="BC244" s="58">
        <v>2.2953660442314092E-2</v>
      </c>
      <c r="BD244" s="81">
        <v>2.6000000000000002E-2</v>
      </c>
      <c r="BE244" s="81">
        <v>0.02</v>
      </c>
      <c r="BF244" s="58"/>
      <c r="BG244" s="75"/>
      <c r="BH244" s="61"/>
      <c r="BI244" s="61"/>
      <c r="BJ244" s="75"/>
      <c r="BK244" s="75"/>
      <c r="BL244" s="61"/>
      <c r="BM244" s="75"/>
      <c r="BN244" s="58"/>
      <c r="BO244" s="58"/>
      <c r="BP244" s="75"/>
      <c r="BQ244" s="58"/>
      <c r="BR244" s="75"/>
      <c r="BS244" s="58"/>
      <c r="BT244" s="58"/>
      <c r="BU244" s="75"/>
      <c r="BV244" s="58"/>
      <c r="BW244" s="75"/>
      <c r="BX244" s="58"/>
      <c r="BY244" s="58"/>
      <c r="BZ244" s="58"/>
      <c r="CA244" s="75"/>
      <c r="CB244" s="58"/>
      <c r="CC244" s="58"/>
      <c r="CD244" s="58"/>
      <c r="CE244" s="58"/>
      <c r="CF244" s="75"/>
      <c r="CG244" s="62"/>
      <c r="CH244" s="62"/>
      <c r="CI244" s="62"/>
      <c r="CJ244" s="62" t="s">
        <v>1379</v>
      </c>
      <c r="CK244" s="62"/>
      <c r="CL244" s="62"/>
      <c r="CM244" s="62"/>
      <c r="CN244" s="63"/>
      <c r="CO244" s="62"/>
      <c r="CP244" s="62" t="s">
        <v>36</v>
      </c>
      <c r="CQ244" s="64" t="s">
        <v>42</v>
      </c>
      <c r="CR244" s="65" t="s">
        <v>135</v>
      </c>
      <c r="CS244" s="64" t="s">
        <v>1344</v>
      </c>
      <c r="CT244" s="64"/>
      <c r="CU244" s="64" t="s">
        <v>55</v>
      </c>
      <c r="CV244" s="64" t="s">
        <v>86</v>
      </c>
      <c r="CW244" s="64"/>
      <c r="CX244" s="64" t="s">
        <v>73</v>
      </c>
      <c r="CY244" s="66">
        <f>[1]Duration!EE243</f>
        <v>4</v>
      </c>
    </row>
    <row r="245" spans="1:103" hidden="1" x14ac:dyDescent="0.3">
      <c r="A245" s="43">
        <v>243</v>
      </c>
      <c r="B245" s="44" t="s">
        <v>1659</v>
      </c>
      <c r="C245" s="44" t="s">
        <v>30</v>
      </c>
      <c r="D245" s="44">
        <v>2000</v>
      </c>
      <c r="E245" s="45" t="s">
        <v>66</v>
      </c>
      <c r="F245" s="45" t="s">
        <v>59</v>
      </c>
      <c r="G245" s="45" t="s">
        <v>1804</v>
      </c>
      <c r="H245" s="45" t="s">
        <v>78</v>
      </c>
      <c r="I245" s="45" t="s">
        <v>38</v>
      </c>
      <c r="J245" s="68" t="s">
        <v>44</v>
      </c>
      <c r="K245" s="68" t="s">
        <v>53</v>
      </c>
      <c r="L245" s="68" t="s">
        <v>39</v>
      </c>
      <c r="M245" s="68" t="s">
        <v>42</v>
      </c>
      <c r="N245" s="68" t="s">
        <v>42</v>
      </c>
      <c r="O245" s="68" t="s">
        <v>42</v>
      </c>
      <c r="P245" s="47" t="s">
        <v>836</v>
      </c>
      <c r="Q245" s="47" t="s">
        <v>1537</v>
      </c>
      <c r="R245" s="49"/>
      <c r="S245" s="49"/>
      <c r="T245" s="50"/>
      <c r="U245" s="50">
        <v>0.23</v>
      </c>
      <c r="V245" s="50"/>
      <c r="W245" s="50"/>
      <c r="X245" s="50">
        <v>8</v>
      </c>
      <c r="Y245" s="51" t="s">
        <v>78</v>
      </c>
      <c r="Z245" s="51">
        <v>1</v>
      </c>
      <c r="AA245" s="69">
        <v>35000</v>
      </c>
      <c r="AB245" s="51"/>
      <c r="AC245" s="51"/>
      <c r="AD245" s="51"/>
      <c r="AE245" s="51"/>
      <c r="AF245" s="52">
        <v>29.5</v>
      </c>
      <c r="AG245" s="53" t="s">
        <v>79</v>
      </c>
      <c r="AH245" s="54"/>
      <c r="AI245" s="54">
        <v>144</v>
      </c>
      <c r="AJ245" s="53"/>
      <c r="AK245" s="53" t="s">
        <v>320</v>
      </c>
      <c r="AL245" s="53">
        <v>4</v>
      </c>
      <c r="AM245" s="53" t="s">
        <v>52</v>
      </c>
      <c r="AN245" s="55">
        <v>26.9</v>
      </c>
      <c r="AO245" s="56">
        <v>0.17</v>
      </c>
      <c r="AP245" s="56"/>
      <c r="AQ245" s="51" t="s">
        <v>321</v>
      </c>
      <c r="AR245" s="51" t="s">
        <v>132</v>
      </c>
      <c r="AS245" s="51"/>
      <c r="AT245" s="51"/>
      <c r="AU245" s="51"/>
      <c r="AV245" s="51"/>
      <c r="AW245" s="57" t="s">
        <v>38</v>
      </c>
      <c r="AX245" s="57" t="s">
        <v>36</v>
      </c>
      <c r="AY245" s="57"/>
      <c r="AZ245" s="57"/>
      <c r="BA245" s="57"/>
      <c r="BB245" s="58">
        <v>1.6166666666666666E-2</v>
      </c>
      <c r="BC245" s="58"/>
      <c r="BD245" s="59"/>
      <c r="BE245" s="59"/>
      <c r="BF245" s="58"/>
      <c r="BG245" s="59"/>
      <c r="BH245" s="61"/>
      <c r="BI245" s="61"/>
      <c r="BL245" s="61"/>
      <c r="BM245" s="59"/>
      <c r="BN245" s="58"/>
      <c r="BO245" s="58"/>
      <c r="BQ245" s="58"/>
      <c r="BR245" s="59"/>
      <c r="BS245" s="58"/>
      <c r="BT245" s="58"/>
      <c r="BV245" s="58"/>
      <c r="BW245" s="59"/>
      <c r="BX245" s="58"/>
      <c r="BY245" s="58"/>
      <c r="BZ245" s="58"/>
      <c r="CA245" s="59"/>
      <c r="CB245" s="58"/>
      <c r="CC245" s="58"/>
      <c r="CD245" s="58"/>
      <c r="CE245" s="58"/>
      <c r="CF245" s="59"/>
      <c r="CG245" s="62"/>
      <c r="CH245" s="62"/>
      <c r="CI245" s="62"/>
      <c r="CJ245" s="62" t="s">
        <v>1379</v>
      </c>
      <c r="CK245" s="62"/>
      <c r="CL245" s="62"/>
      <c r="CM245" s="62"/>
      <c r="CN245" s="63"/>
      <c r="CO245" s="62"/>
      <c r="CP245" s="62"/>
      <c r="CQ245" s="64" t="s">
        <v>39</v>
      </c>
      <c r="CR245" s="65" t="s">
        <v>47</v>
      </c>
      <c r="CS245" s="64" t="s">
        <v>1344</v>
      </c>
      <c r="CT245" s="64" t="s">
        <v>322</v>
      </c>
      <c r="CU245" s="64" t="s">
        <v>85</v>
      </c>
      <c r="CV245" s="64" t="s">
        <v>86</v>
      </c>
      <c r="CW245" s="64"/>
      <c r="CX245" s="64" t="s">
        <v>73</v>
      </c>
      <c r="CY245" s="66">
        <f>[1]Duration!EE244</f>
        <v>6</v>
      </c>
    </row>
    <row r="246" spans="1:103" hidden="1" x14ac:dyDescent="0.3">
      <c r="A246" s="43">
        <v>244</v>
      </c>
      <c r="B246" s="44" t="s">
        <v>1659</v>
      </c>
      <c r="C246" s="44" t="s">
        <v>30</v>
      </c>
      <c r="D246" s="44">
        <v>2000</v>
      </c>
      <c r="E246" s="45" t="s">
        <v>66</v>
      </c>
      <c r="F246" s="45" t="s">
        <v>59</v>
      </c>
      <c r="G246" s="45" t="s">
        <v>1804</v>
      </c>
      <c r="H246" s="45" t="s">
        <v>78</v>
      </c>
      <c r="I246" s="45" t="s">
        <v>38</v>
      </c>
      <c r="J246" s="68" t="s">
        <v>44</v>
      </c>
      <c r="K246" s="68" t="s">
        <v>91</v>
      </c>
      <c r="L246" s="68" t="s">
        <v>39</v>
      </c>
      <c r="M246" s="68" t="s">
        <v>42</v>
      </c>
      <c r="N246" s="68" t="s">
        <v>42</v>
      </c>
      <c r="O246" s="68" t="s">
        <v>42</v>
      </c>
      <c r="P246" s="47" t="s">
        <v>836</v>
      </c>
      <c r="Q246" s="47" t="s">
        <v>1537</v>
      </c>
      <c r="R246" s="49"/>
      <c r="S246" s="49"/>
      <c r="T246" s="50"/>
      <c r="U246" s="50">
        <v>0.27</v>
      </c>
      <c r="V246" s="50"/>
      <c r="W246" s="50"/>
      <c r="X246" s="50">
        <v>7.7</v>
      </c>
      <c r="Y246" s="51" t="s">
        <v>78</v>
      </c>
      <c r="Z246" s="51">
        <v>1</v>
      </c>
      <c r="AA246" s="69">
        <v>35000</v>
      </c>
      <c r="AB246" s="51"/>
      <c r="AC246" s="51"/>
      <c r="AD246" s="51"/>
      <c r="AE246" s="51"/>
      <c r="AF246" s="52">
        <v>15.4</v>
      </c>
      <c r="AG246" s="53" t="s">
        <v>79</v>
      </c>
      <c r="AH246" s="54"/>
      <c r="AI246" s="54">
        <v>144</v>
      </c>
      <c r="AJ246" s="53"/>
      <c r="AK246" s="53" t="s">
        <v>320</v>
      </c>
      <c r="AL246" s="53">
        <v>4</v>
      </c>
      <c r="AM246" s="53" t="s">
        <v>96</v>
      </c>
      <c r="AN246" s="55">
        <v>14.8</v>
      </c>
      <c r="AO246" s="56">
        <v>0.16</v>
      </c>
      <c r="AP246" s="56"/>
      <c r="AQ246" s="51" t="s">
        <v>321</v>
      </c>
      <c r="AR246" s="51" t="s">
        <v>132</v>
      </c>
      <c r="AS246" s="51"/>
      <c r="AT246" s="51"/>
      <c r="AU246" s="51"/>
      <c r="AV246" s="51"/>
      <c r="AW246" s="57" t="s">
        <v>38</v>
      </c>
      <c r="AX246" s="57" t="s">
        <v>36</v>
      </c>
      <c r="AY246" s="57"/>
      <c r="AZ246" s="57"/>
      <c r="BA246" s="57"/>
      <c r="BB246" s="58">
        <v>9.7916666666666673E-3</v>
      </c>
      <c r="BC246" s="58"/>
      <c r="BD246" s="59"/>
      <c r="BE246" s="59"/>
      <c r="BF246" s="58"/>
      <c r="BG246" s="59"/>
      <c r="BH246" s="61"/>
      <c r="BI246" s="61"/>
      <c r="BL246" s="61"/>
      <c r="BM246" s="59"/>
      <c r="BN246" s="58"/>
      <c r="BO246" s="58"/>
      <c r="BQ246" s="58"/>
      <c r="BR246" s="59"/>
      <c r="BS246" s="58"/>
      <c r="BT246" s="58"/>
      <c r="BV246" s="58"/>
      <c r="BW246" s="59"/>
      <c r="BX246" s="58"/>
      <c r="BY246" s="58"/>
      <c r="BZ246" s="58"/>
      <c r="CA246" s="59"/>
      <c r="CB246" s="58"/>
      <c r="CC246" s="58"/>
      <c r="CD246" s="58"/>
      <c r="CE246" s="58"/>
      <c r="CF246" s="59"/>
      <c r="CG246" s="62"/>
      <c r="CH246" s="62"/>
      <c r="CI246" s="62"/>
      <c r="CJ246" s="62" t="s">
        <v>1379</v>
      </c>
      <c r="CK246" s="62"/>
      <c r="CL246" s="62"/>
      <c r="CM246" s="62"/>
      <c r="CN246" s="63"/>
      <c r="CO246" s="62"/>
      <c r="CP246" s="62"/>
      <c r="CQ246" s="64" t="s">
        <v>39</v>
      </c>
      <c r="CR246" s="65" t="s">
        <v>47</v>
      </c>
      <c r="CS246" s="64" t="s">
        <v>1344</v>
      </c>
      <c r="CT246" s="64" t="s">
        <v>322</v>
      </c>
      <c r="CU246" s="64" t="s">
        <v>85</v>
      </c>
      <c r="CV246" s="64" t="s">
        <v>86</v>
      </c>
      <c r="CW246" s="64"/>
      <c r="CX246" s="64" t="s">
        <v>73</v>
      </c>
      <c r="CY246" s="66">
        <f>[1]Duration!EE245</f>
        <v>6</v>
      </c>
    </row>
    <row r="247" spans="1:103" hidden="1" x14ac:dyDescent="0.3">
      <c r="A247" s="43">
        <v>245</v>
      </c>
      <c r="B247" s="44" t="s">
        <v>1659</v>
      </c>
      <c r="C247" s="44" t="s">
        <v>30</v>
      </c>
      <c r="D247" s="44">
        <v>2000</v>
      </c>
      <c r="E247" s="45" t="s">
        <v>66</v>
      </c>
      <c r="F247" s="45" t="s">
        <v>59</v>
      </c>
      <c r="G247" s="45" t="s">
        <v>1804</v>
      </c>
      <c r="H247" s="45" t="s">
        <v>78</v>
      </c>
      <c r="I247" s="45" t="s">
        <v>38</v>
      </c>
      <c r="J247" s="68" t="s">
        <v>44</v>
      </c>
      <c r="K247" s="68" t="s">
        <v>75</v>
      </c>
      <c r="L247" s="68" t="s">
        <v>39</v>
      </c>
      <c r="M247" s="68" t="s">
        <v>42</v>
      </c>
      <c r="N247" s="68" t="s">
        <v>42</v>
      </c>
      <c r="O247" s="68" t="s">
        <v>42</v>
      </c>
      <c r="P247" s="47" t="s">
        <v>836</v>
      </c>
      <c r="Q247" s="47" t="s">
        <v>1537</v>
      </c>
      <c r="R247" s="49"/>
      <c r="S247" s="49"/>
      <c r="T247" s="50"/>
      <c r="U247" s="50">
        <v>0.28999999999999998</v>
      </c>
      <c r="V247" s="50"/>
      <c r="W247" s="50"/>
      <c r="X247" s="50">
        <v>7.6</v>
      </c>
      <c r="Y247" s="51" t="s">
        <v>78</v>
      </c>
      <c r="Z247" s="51">
        <v>1</v>
      </c>
      <c r="AA247" s="69">
        <v>35000</v>
      </c>
      <c r="AB247" s="51"/>
      <c r="AC247" s="51"/>
      <c r="AD247" s="51"/>
      <c r="AE247" s="51"/>
      <c r="AF247" s="52">
        <v>27.8</v>
      </c>
      <c r="AG247" s="53" t="s">
        <v>79</v>
      </c>
      <c r="AH247" s="54"/>
      <c r="AI247" s="54">
        <v>144</v>
      </c>
      <c r="AJ247" s="53"/>
      <c r="AK247" s="53" t="s">
        <v>320</v>
      </c>
      <c r="AL247" s="53">
        <v>4</v>
      </c>
      <c r="AM247" s="53" t="s">
        <v>74</v>
      </c>
      <c r="AN247" s="55">
        <v>26.2</v>
      </c>
      <c r="AO247" s="56">
        <v>0.28999999999999998</v>
      </c>
      <c r="AP247" s="56"/>
      <c r="AQ247" s="51" t="s">
        <v>321</v>
      </c>
      <c r="AR247" s="51" t="s">
        <v>132</v>
      </c>
      <c r="AS247" s="51"/>
      <c r="AT247" s="51"/>
      <c r="AU247" s="51"/>
      <c r="AV247" s="51"/>
      <c r="AW247" s="57" t="s">
        <v>38</v>
      </c>
      <c r="AX247" s="57" t="s">
        <v>36</v>
      </c>
      <c r="AY247" s="57"/>
      <c r="AZ247" s="57"/>
      <c r="BA247" s="57"/>
      <c r="BB247" s="58">
        <v>4.9708333333333334E-2</v>
      </c>
      <c r="BC247" s="58"/>
      <c r="BD247" s="59"/>
      <c r="BE247" s="59"/>
      <c r="BF247" s="58"/>
      <c r="BG247" s="59"/>
      <c r="BH247" s="61"/>
      <c r="BI247" s="61"/>
      <c r="BL247" s="61"/>
      <c r="BM247" s="59"/>
      <c r="BN247" s="58"/>
      <c r="BO247" s="58"/>
      <c r="BQ247" s="58"/>
      <c r="BR247" s="59"/>
      <c r="BS247" s="58"/>
      <c r="BT247" s="58"/>
      <c r="BV247" s="58"/>
      <c r="BW247" s="59"/>
      <c r="BX247" s="58"/>
      <c r="BY247" s="58"/>
      <c r="BZ247" s="58"/>
      <c r="CA247" s="59"/>
      <c r="CB247" s="58"/>
      <c r="CC247" s="58"/>
      <c r="CD247" s="58"/>
      <c r="CE247" s="58"/>
      <c r="CF247" s="59"/>
      <c r="CG247" s="62"/>
      <c r="CH247" s="62"/>
      <c r="CI247" s="62"/>
      <c r="CJ247" s="62" t="s">
        <v>1379</v>
      </c>
      <c r="CK247" s="62"/>
      <c r="CL247" s="62"/>
      <c r="CM247" s="62"/>
      <c r="CN247" s="63"/>
      <c r="CO247" s="62"/>
      <c r="CP247" s="62"/>
      <c r="CQ247" s="64" t="s">
        <v>39</v>
      </c>
      <c r="CR247" s="65" t="s">
        <v>47</v>
      </c>
      <c r="CS247" s="64" t="s">
        <v>1344</v>
      </c>
      <c r="CT247" s="64" t="s">
        <v>322</v>
      </c>
      <c r="CU247" s="64" t="s">
        <v>85</v>
      </c>
      <c r="CV247" s="64" t="s">
        <v>86</v>
      </c>
      <c r="CW247" s="64"/>
      <c r="CX247" s="64" t="s">
        <v>73</v>
      </c>
      <c r="CY247" s="66">
        <f>[1]Duration!EE246</f>
        <v>6</v>
      </c>
    </row>
    <row r="248" spans="1:103" hidden="1" x14ac:dyDescent="0.3">
      <c r="A248" s="43">
        <v>246</v>
      </c>
      <c r="B248" s="44" t="s">
        <v>1659</v>
      </c>
      <c r="C248" s="44" t="s">
        <v>30</v>
      </c>
      <c r="D248" s="44">
        <v>2000</v>
      </c>
      <c r="E248" s="45" t="s">
        <v>66</v>
      </c>
      <c r="F248" s="45" t="s">
        <v>59</v>
      </c>
      <c r="G248" s="45" t="s">
        <v>1804</v>
      </c>
      <c r="H248" s="45" t="s">
        <v>78</v>
      </c>
      <c r="I248" s="45" t="s">
        <v>38</v>
      </c>
      <c r="J248" s="68" t="s">
        <v>44</v>
      </c>
      <c r="K248" s="68" t="s">
        <v>91</v>
      </c>
      <c r="L248" s="68" t="s">
        <v>39</v>
      </c>
      <c r="M248" s="68" t="s">
        <v>42</v>
      </c>
      <c r="N248" s="68" t="s">
        <v>42</v>
      </c>
      <c r="O248" s="68" t="s">
        <v>42</v>
      </c>
      <c r="P248" s="47" t="s">
        <v>836</v>
      </c>
      <c r="Q248" s="47" t="s">
        <v>1537</v>
      </c>
      <c r="R248" s="49"/>
      <c r="S248" s="49"/>
      <c r="T248" s="50"/>
      <c r="U248" s="50">
        <v>0.24</v>
      </c>
      <c r="V248" s="50"/>
      <c r="W248" s="50"/>
      <c r="X248" s="50">
        <v>7.4</v>
      </c>
      <c r="Y248" s="51" t="s">
        <v>78</v>
      </c>
      <c r="Z248" s="51">
        <v>1</v>
      </c>
      <c r="AA248" s="69">
        <v>35000</v>
      </c>
      <c r="AB248" s="51"/>
      <c r="AC248" s="51"/>
      <c r="AD248" s="51"/>
      <c r="AE248" s="51"/>
      <c r="AF248" s="52">
        <v>10.3</v>
      </c>
      <c r="AG248" s="53" t="s">
        <v>79</v>
      </c>
      <c r="AH248" s="54"/>
      <c r="AI248" s="54">
        <v>144</v>
      </c>
      <c r="AJ248" s="53"/>
      <c r="AK248" s="53" t="s">
        <v>320</v>
      </c>
      <c r="AL248" s="53">
        <v>4</v>
      </c>
      <c r="AM248" s="53" t="s">
        <v>96</v>
      </c>
      <c r="AN248" s="55">
        <v>10</v>
      </c>
      <c r="AO248" s="56">
        <v>0.47</v>
      </c>
      <c r="AP248" s="56"/>
      <c r="AQ248" s="51" t="s">
        <v>321</v>
      </c>
      <c r="AR248" s="51" t="s">
        <v>132</v>
      </c>
      <c r="AS248" s="51"/>
      <c r="AT248" s="51"/>
      <c r="AU248" s="51"/>
      <c r="AV248" s="51"/>
      <c r="AW248" s="57" t="s">
        <v>38</v>
      </c>
      <c r="AX248" s="57" t="s">
        <v>36</v>
      </c>
      <c r="AY248" s="57"/>
      <c r="AZ248" s="57"/>
      <c r="BA248" s="57"/>
      <c r="BB248" s="58">
        <v>6.4999999999999997E-3</v>
      </c>
      <c r="BC248" s="58"/>
      <c r="BD248" s="59"/>
      <c r="BE248" s="59"/>
      <c r="BF248" s="58"/>
      <c r="BG248" s="59"/>
      <c r="BH248" s="61"/>
      <c r="BI248" s="61"/>
      <c r="BL248" s="61"/>
      <c r="BM248" s="59"/>
      <c r="BN248" s="58"/>
      <c r="BO248" s="58"/>
      <c r="BQ248" s="58"/>
      <c r="BR248" s="59"/>
      <c r="BS248" s="58"/>
      <c r="BT248" s="58"/>
      <c r="BV248" s="58"/>
      <c r="BW248" s="59"/>
      <c r="BX248" s="58"/>
      <c r="BY248" s="58"/>
      <c r="BZ248" s="58"/>
      <c r="CA248" s="59"/>
      <c r="CB248" s="58"/>
      <c r="CC248" s="58"/>
      <c r="CD248" s="58"/>
      <c r="CE248" s="58"/>
      <c r="CF248" s="59"/>
      <c r="CG248" s="62"/>
      <c r="CH248" s="62"/>
      <c r="CI248" s="62"/>
      <c r="CJ248" s="62" t="s">
        <v>1379</v>
      </c>
      <c r="CK248" s="62"/>
      <c r="CL248" s="62"/>
      <c r="CM248" s="62"/>
      <c r="CN248" s="63"/>
      <c r="CO248" s="62"/>
      <c r="CP248" s="62"/>
      <c r="CQ248" s="64" t="s">
        <v>39</v>
      </c>
      <c r="CR248" s="65" t="s">
        <v>47</v>
      </c>
      <c r="CS248" s="64" t="s">
        <v>1344</v>
      </c>
      <c r="CT248" s="64" t="s">
        <v>322</v>
      </c>
      <c r="CU248" s="64" t="s">
        <v>85</v>
      </c>
      <c r="CV248" s="64" t="s">
        <v>86</v>
      </c>
      <c r="CW248" s="64"/>
      <c r="CX248" s="64" t="s">
        <v>73</v>
      </c>
      <c r="CY248" s="66">
        <f>[1]Duration!EE247</f>
        <v>6</v>
      </c>
    </row>
    <row r="249" spans="1:103" hidden="1" x14ac:dyDescent="0.3">
      <c r="A249" s="43">
        <v>247</v>
      </c>
      <c r="B249" s="44" t="s">
        <v>1659</v>
      </c>
      <c r="C249" s="44" t="s">
        <v>30</v>
      </c>
      <c r="D249" s="44">
        <v>2000</v>
      </c>
      <c r="E249" s="45" t="s">
        <v>66</v>
      </c>
      <c r="F249" s="45" t="s">
        <v>59</v>
      </c>
      <c r="G249" s="45" t="s">
        <v>1804</v>
      </c>
      <c r="H249" s="45" t="s">
        <v>78</v>
      </c>
      <c r="I249" s="45" t="s">
        <v>38</v>
      </c>
      <c r="J249" s="68" t="s">
        <v>44</v>
      </c>
      <c r="K249" s="68" t="s">
        <v>75</v>
      </c>
      <c r="L249" s="68" t="s">
        <v>39</v>
      </c>
      <c r="M249" s="68" t="s">
        <v>42</v>
      </c>
      <c r="N249" s="68" t="s">
        <v>42</v>
      </c>
      <c r="O249" s="68" t="s">
        <v>42</v>
      </c>
      <c r="P249" s="47" t="s">
        <v>836</v>
      </c>
      <c r="Q249" s="47" t="s">
        <v>1537</v>
      </c>
      <c r="R249" s="49"/>
      <c r="S249" s="49"/>
      <c r="T249" s="50"/>
      <c r="U249" s="50">
        <v>0.28000000000000003</v>
      </c>
      <c r="V249" s="50"/>
      <c r="W249" s="50"/>
      <c r="X249" s="50">
        <v>7.5</v>
      </c>
      <c r="Y249" s="51" t="s">
        <v>78</v>
      </c>
      <c r="Z249" s="51">
        <v>1</v>
      </c>
      <c r="AA249" s="69">
        <v>35000</v>
      </c>
      <c r="AB249" s="51"/>
      <c r="AC249" s="51"/>
      <c r="AD249" s="51"/>
      <c r="AE249" s="51"/>
      <c r="AF249" s="52">
        <v>27.1</v>
      </c>
      <c r="AG249" s="53" t="s">
        <v>79</v>
      </c>
      <c r="AH249" s="54"/>
      <c r="AI249" s="54">
        <v>144</v>
      </c>
      <c r="AJ249" s="53"/>
      <c r="AK249" s="53" t="s">
        <v>320</v>
      </c>
      <c r="AL249" s="53">
        <v>4</v>
      </c>
      <c r="AM249" s="53" t="s">
        <v>74</v>
      </c>
      <c r="AN249" s="55">
        <v>24.6</v>
      </c>
      <c r="AO249" s="56">
        <v>0.19</v>
      </c>
      <c r="AP249" s="56"/>
      <c r="AQ249" s="51" t="s">
        <v>321</v>
      </c>
      <c r="AR249" s="51" t="s">
        <v>132</v>
      </c>
      <c r="AS249" s="51"/>
      <c r="AT249" s="51"/>
      <c r="AU249" s="51"/>
      <c r="AV249" s="51"/>
      <c r="AW249" s="57" t="s">
        <v>38</v>
      </c>
      <c r="AX249" s="57" t="s">
        <v>36</v>
      </c>
      <c r="AY249" s="57"/>
      <c r="AZ249" s="57"/>
      <c r="BA249" s="57"/>
      <c r="BB249" s="58">
        <v>1.5791666666666666E-2</v>
      </c>
      <c r="BC249" s="58"/>
      <c r="BD249" s="59"/>
      <c r="BE249" s="59"/>
      <c r="BF249" s="58"/>
      <c r="BG249" s="59"/>
      <c r="BH249" s="61"/>
      <c r="BI249" s="61"/>
      <c r="BL249" s="61"/>
      <c r="BM249" s="59"/>
      <c r="BN249" s="58"/>
      <c r="BO249" s="58"/>
      <c r="BQ249" s="58"/>
      <c r="BR249" s="59"/>
      <c r="BS249" s="58"/>
      <c r="BT249" s="58"/>
      <c r="BV249" s="58"/>
      <c r="BW249" s="59"/>
      <c r="BX249" s="58"/>
      <c r="BY249" s="58"/>
      <c r="BZ249" s="58"/>
      <c r="CA249" s="59"/>
      <c r="CB249" s="58"/>
      <c r="CC249" s="58"/>
      <c r="CD249" s="58"/>
      <c r="CE249" s="58"/>
      <c r="CF249" s="59"/>
      <c r="CG249" s="62"/>
      <c r="CH249" s="62"/>
      <c r="CI249" s="62"/>
      <c r="CJ249" s="62" t="s">
        <v>1379</v>
      </c>
      <c r="CK249" s="62"/>
      <c r="CL249" s="62"/>
      <c r="CM249" s="62"/>
      <c r="CN249" s="63"/>
      <c r="CO249" s="62"/>
      <c r="CP249" s="62"/>
      <c r="CQ249" s="64" t="s">
        <v>39</v>
      </c>
      <c r="CR249" s="65" t="s">
        <v>47</v>
      </c>
      <c r="CS249" s="64" t="s">
        <v>1344</v>
      </c>
      <c r="CT249" s="64" t="s">
        <v>322</v>
      </c>
      <c r="CU249" s="64" t="s">
        <v>85</v>
      </c>
      <c r="CV249" s="64" t="s">
        <v>86</v>
      </c>
      <c r="CW249" s="64"/>
      <c r="CX249" s="64" t="s">
        <v>73</v>
      </c>
      <c r="CY249" s="66">
        <f>[1]Duration!EE248</f>
        <v>6</v>
      </c>
    </row>
    <row r="250" spans="1:103" hidden="1" x14ac:dyDescent="0.3">
      <c r="A250" s="43">
        <v>248</v>
      </c>
      <c r="B250" s="44" t="s">
        <v>1659</v>
      </c>
      <c r="C250" s="44" t="s">
        <v>30</v>
      </c>
      <c r="D250" s="44">
        <v>2000</v>
      </c>
      <c r="E250" s="45" t="s">
        <v>66</v>
      </c>
      <c r="F250" s="45" t="s">
        <v>59</v>
      </c>
      <c r="G250" s="45" t="s">
        <v>1804</v>
      </c>
      <c r="H250" s="45" t="s">
        <v>78</v>
      </c>
      <c r="I250" s="45" t="s">
        <v>38</v>
      </c>
      <c r="J250" s="68" t="s">
        <v>44</v>
      </c>
      <c r="K250" s="68" t="s">
        <v>53</v>
      </c>
      <c r="L250" s="68" t="s">
        <v>39</v>
      </c>
      <c r="M250" s="68" t="s">
        <v>42</v>
      </c>
      <c r="N250" s="68" t="s">
        <v>42</v>
      </c>
      <c r="O250" s="68" t="s">
        <v>42</v>
      </c>
      <c r="P250" s="47" t="s">
        <v>836</v>
      </c>
      <c r="Q250" s="47" t="s">
        <v>1537</v>
      </c>
      <c r="R250" s="49"/>
      <c r="S250" s="49"/>
      <c r="T250" s="50"/>
      <c r="U250" s="50">
        <v>0.24</v>
      </c>
      <c r="V250" s="50"/>
      <c r="W250" s="50"/>
      <c r="X250" s="50">
        <v>7.7</v>
      </c>
      <c r="Y250" s="51" t="s">
        <v>78</v>
      </c>
      <c r="Z250" s="51">
        <v>1</v>
      </c>
      <c r="AA250" s="69">
        <v>35000</v>
      </c>
      <c r="AB250" s="51"/>
      <c r="AC250" s="51"/>
      <c r="AD250" s="51"/>
      <c r="AE250" s="51"/>
      <c r="AF250" s="52">
        <v>29.5</v>
      </c>
      <c r="AG250" s="53" t="s">
        <v>79</v>
      </c>
      <c r="AH250" s="54"/>
      <c r="AI250" s="54">
        <v>144</v>
      </c>
      <c r="AJ250" s="53"/>
      <c r="AK250" s="53" t="s">
        <v>320</v>
      </c>
      <c r="AL250" s="53">
        <v>4</v>
      </c>
      <c r="AM250" s="53" t="s">
        <v>52</v>
      </c>
      <c r="AN250" s="55">
        <v>25.8</v>
      </c>
      <c r="AO250" s="56">
        <v>1.1000000000000001</v>
      </c>
      <c r="AP250" s="56"/>
      <c r="AQ250" s="51" t="s">
        <v>321</v>
      </c>
      <c r="AR250" s="51" t="s">
        <v>132</v>
      </c>
      <c r="AS250" s="51"/>
      <c r="AT250" s="51"/>
      <c r="AU250" s="51"/>
      <c r="AV250" s="51"/>
      <c r="AW250" s="57" t="s">
        <v>38</v>
      </c>
      <c r="AX250" s="57" t="s">
        <v>36</v>
      </c>
      <c r="AY250" s="57"/>
      <c r="AZ250" s="57"/>
      <c r="BA250" s="57"/>
      <c r="BB250" s="58">
        <v>0.20366666666666666</v>
      </c>
      <c r="BC250" s="58"/>
      <c r="BD250" s="59"/>
      <c r="BE250" s="59"/>
      <c r="BF250" s="58"/>
      <c r="BG250" s="59"/>
      <c r="BH250" s="61"/>
      <c r="BI250" s="61"/>
      <c r="BL250" s="61"/>
      <c r="BM250" s="59"/>
      <c r="BN250" s="58"/>
      <c r="BO250" s="58"/>
      <c r="BQ250" s="58"/>
      <c r="BR250" s="59"/>
      <c r="BS250" s="58"/>
      <c r="BT250" s="58"/>
      <c r="BV250" s="58"/>
      <c r="BW250" s="59"/>
      <c r="BX250" s="58"/>
      <c r="BY250" s="58"/>
      <c r="BZ250" s="58"/>
      <c r="CA250" s="59"/>
      <c r="CB250" s="58"/>
      <c r="CC250" s="58"/>
      <c r="CD250" s="58"/>
      <c r="CE250" s="58"/>
      <c r="CF250" s="59"/>
      <c r="CG250" s="62"/>
      <c r="CH250" s="62"/>
      <c r="CI250" s="62"/>
      <c r="CJ250" s="62" t="s">
        <v>1379</v>
      </c>
      <c r="CK250" s="62"/>
      <c r="CL250" s="62"/>
      <c r="CM250" s="62"/>
      <c r="CN250" s="63"/>
      <c r="CO250" s="62"/>
      <c r="CP250" s="62"/>
      <c r="CQ250" s="64" t="s">
        <v>39</v>
      </c>
      <c r="CR250" s="65" t="s">
        <v>47</v>
      </c>
      <c r="CS250" s="64" t="s">
        <v>1344</v>
      </c>
      <c r="CT250" s="64" t="s">
        <v>322</v>
      </c>
      <c r="CU250" s="64" t="s">
        <v>85</v>
      </c>
      <c r="CV250" s="64" t="s">
        <v>86</v>
      </c>
      <c r="CW250" s="64"/>
      <c r="CX250" s="64" t="s">
        <v>73</v>
      </c>
      <c r="CY250" s="66">
        <f>[1]Duration!EE249</f>
        <v>6</v>
      </c>
    </row>
    <row r="251" spans="1:103" hidden="1" x14ac:dyDescent="0.3">
      <c r="A251" s="43">
        <v>249</v>
      </c>
      <c r="B251" s="44" t="s">
        <v>1659</v>
      </c>
      <c r="C251" s="44" t="s">
        <v>30</v>
      </c>
      <c r="D251" s="44">
        <v>2000</v>
      </c>
      <c r="E251" s="45" t="s">
        <v>66</v>
      </c>
      <c r="F251" s="45" t="s">
        <v>59</v>
      </c>
      <c r="G251" s="45" t="s">
        <v>1804</v>
      </c>
      <c r="H251" s="45" t="s">
        <v>78</v>
      </c>
      <c r="I251" s="45" t="s">
        <v>38</v>
      </c>
      <c r="J251" s="68" t="s">
        <v>122</v>
      </c>
      <c r="K251" s="68" t="s">
        <v>100</v>
      </c>
      <c r="L251" s="68" t="s">
        <v>39</v>
      </c>
      <c r="M251" s="68" t="s">
        <v>42</v>
      </c>
      <c r="N251" s="68" t="s">
        <v>42</v>
      </c>
      <c r="O251" s="68" t="s">
        <v>42</v>
      </c>
      <c r="P251" s="47" t="s">
        <v>836</v>
      </c>
      <c r="Q251" s="47" t="s">
        <v>1537</v>
      </c>
      <c r="R251" s="49"/>
      <c r="S251" s="49"/>
      <c r="T251" s="50"/>
      <c r="U251" s="50">
        <v>0.26</v>
      </c>
      <c r="V251" s="50"/>
      <c r="W251" s="50"/>
      <c r="X251" s="50">
        <v>7.7</v>
      </c>
      <c r="Y251" s="51" t="s">
        <v>78</v>
      </c>
      <c r="Z251" s="51">
        <v>1</v>
      </c>
      <c r="AA251" s="69">
        <v>35000</v>
      </c>
      <c r="AB251" s="51"/>
      <c r="AC251" s="51"/>
      <c r="AD251" s="51"/>
      <c r="AE251" s="51"/>
      <c r="AF251" s="52">
        <v>23.3</v>
      </c>
      <c r="AG251" s="53" t="s">
        <v>79</v>
      </c>
      <c r="AH251" s="54"/>
      <c r="AI251" s="54">
        <v>864</v>
      </c>
      <c r="AJ251" s="53"/>
      <c r="AK251" s="53" t="s">
        <v>320</v>
      </c>
      <c r="AL251" s="53">
        <v>4</v>
      </c>
      <c r="AM251" s="53" t="s">
        <v>323</v>
      </c>
      <c r="AN251" s="55">
        <v>21.4</v>
      </c>
      <c r="AO251" s="56">
        <v>0.4</v>
      </c>
      <c r="AP251" s="56"/>
      <c r="AQ251" s="51" t="s">
        <v>321</v>
      </c>
      <c r="AR251" s="51" t="s">
        <v>132</v>
      </c>
      <c r="AS251" s="51"/>
      <c r="AT251" s="51"/>
      <c r="AU251" s="51"/>
      <c r="AV251" s="51"/>
      <c r="AW251" s="57" t="s">
        <v>38</v>
      </c>
      <c r="AX251" s="57" t="s">
        <v>36</v>
      </c>
      <c r="AY251" s="57"/>
      <c r="AZ251" s="57"/>
      <c r="BA251" s="57"/>
      <c r="BB251" s="58">
        <v>5.0250000000000003E-2</v>
      </c>
      <c r="BC251" s="58"/>
      <c r="BD251" s="59"/>
      <c r="BE251" s="59"/>
      <c r="BF251" s="58"/>
      <c r="BG251" s="59"/>
      <c r="BH251" s="61"/>
      <c r="BI251" s="61"/>
      <c r="BL251" s="61"/>
      <c r="BM251" s="59"/>
      <c r="BN251" s="58"/>
      <c r="BO251" s="58"/>
      <c r="BQ251" s="58"/>
      <c r="BR251" s="59"/>
      <c r="BS251" s="58"/>
      <c r="BT251" s="58"/>
      <c r="BV251" s="58"/>
      <c r="BW251" s="59"/>
      <c r="BX251" s="58"/>
      <c r="BY251" s="58"/>
      <c r="BZ251" s="58"/>
      <c r="CA251" s="59"/>
      <c r="CB251" s="58"/>
      <c r="CC251" s="58"/>
      <c r="CD251" s="58"/>
      <c r="CE251" s="58"/>
      <c r="CF251" s="59"/>
      <c r="CG251" s="62"/>
      <c r="CH251" s="62"/>
      <c r="CI251" s="62"/>
      <c r="CJ251" s="62" t="s">
        <v>1379</v>
      </c>
      <c r="CK251" s="62"/>
      <c r="CL251" s="62"/>
      <c r="CM251" s="62"/>
      <c r="CN251" s="63"/>
      <c r="CO251" s="62"/>
      <c r="CP251" s="62"/>
      <c r="CQ251" s="64" t="s">
        <v>39</v>
      </c>
      <c r="CR251" s="65" t="s">
        <v>47</v>
      </c>
      <c r="CS251" s="64" t="s">
        <v>1344</v>
      </c>
      <c r="CT251" s="64" t="s">
        <v>322</v>
      </c>
      <c r="CU251" s="64" t="s">
        <v>85</v>
      </c>
      <c r="CV251" s="64" t="s">
        <v>86</v>
      </c>
      <c r="CW251" s="64"/>
      <c r="CX251" s="64" t="s">
        <v>73</v>
      </c>
      <c r="CY251" s="66">
        <f>[1]Duration!EE250</f>
        <v>36</v>
      </c>
    </row>
    <row r="252" spans="1:103" hidden="1" x14ac:dyDescent="0.3">
      <c r="A252" s="43">
        <v>250</v>
      </c>
      <c r="B252" s="44" t="s">
        <v>1659</v>
      </c>
      <c r="C252" s="44" t="s">
        <v>30</v>
      </c>
      <c r="D252" s="44">
        <v>2000</v>
      </c>
      <c r="E252" s="45" t="s">
        <v>66</v>
      </c>
      <c r="F252" s="45" t="s">
        <v>59</v>
      </c>
      <c r="G252" s="45" t="s">
        <v>1804</v>
      </c>
      <c r="H252" s="45" t="s">
        <v>78</v>
      </c>
      <c r="I252" s="45" t="s">
        <v>38</v>
      </c>
      <c r="J252" s="46" t="s">
        <v>44</v>
      </c>
      <c r="K252" s="46" t="s">
        <v>799</v>
      </c>
      <c r="L252" s="46" t="s">
        <v>39</v>
      </c>
      <c r="M252" s="46" t="s">
        <v>42</v>
      </c>
      <c r="N252" s="46" t="s">
        <v>42</v>
      </c>
      <c r="O252" s="46" t="s">
        <v>42</v>
      </c>
      <c r="P252" s="47" t="s">
        <v>836</v>
      </c>
      <c r="Q252" s="47"/>
      <c r="R252" s="49"/>
      <c r="S252" s="49"/>
      <c r="T252" s="50">
        <v>0.28000000000000003</v>
      </c>
      <c r="U252" s="50">
        <v>0.24</v>
      </c>
      <c r="V252" s="50"/>
      <c r="W252" s="50"/>
      <c r="X252" s="50">
        <v>7.44</v>
      </c>
      <c r="Y252" s="51" t="s">
        <v>78</v>
      </c>
      <c r="Z252" s="51">
        <v>1</v>
      </c>
      <c r="AA252" s="69">
        <v>35000</v>
      </c>
      <c r="AB252" s="51"/>
      <c r="AC252" s="51"/>
      <c r="AD252" s="51"/>
      <c r="AE252" s="51"/>
      <c r="AF252" s="51"/>
      <c r="AG252" s="53" t="s">
        <v>79</v>
      </c>
      <c r="AH252" s="54">
        <v>6</v>
      </c>
      <c r="AI252" s="54"/>
      <c r="AJ252" s="53"/>
      <c r="AK252" s="53"/>
      <c r="AL252" s="53"/>
      <c r="AM252" s="53"/>
      <c r="AN252" s="55"/>
      <c r="AO252" s="56"/>
      <c r="AP252" s="56"/>
      <c r="AQ252" s="51" t="s">
        <v>325</v>
      </c>
      <c r="AR252" s="51"/>
      <c r="AS252" s="51" t="s">
        <v>326</v>
      </c>
      <c r="AT252" s="51" t="s">
        <v>327</v>
      </c>
      <c r="AU252" s="51" t="s">
        <v>328</v>
      </c>
      <c r="AV252" s="51"/>
      <c r="AW252" s="57" t="s">
        <v>38</v>
      </c>
      <c r="AX252" s="57" t="s">
        <v>36</v>
      </c>
      <c r="AY252" s="57"/>
      <c r="AZ252" s="57"/>
      <c r="BA252" s="57"/>
      <c r="BB252" s="58"/>
      <c r="BC252" s="58"/>
      <c r="BD252" s="59"/>
      <c r="BE252" s="59"/>
      <c r="BF252" s="58"/>
      <c r="BG252" s="59"/>
      <c r="BH252" s="61">
        <v>0</v>
      </c>
      <c r="BI252" s="61"/>
      <c r="BL252" s="61"/>
      <c r="BM252" s="59"/>
      <c r="BN252" s="58">
        <v>0.52416666666666656</v>
      </c>
      <c r="BO252" s="58"/>
      <c r="BQ252" s="58"/>
      <c r="BR252" s="59"/>
      <c r="BS252" s="58">
        <v>3.0416666666666665E-2</v>
      </c>
      <c r="BT252" s="58"/>
      <c r="BV252" s="58"/>
      <c r="BW252" s="59"/>
      <c r="BX252" s="58"/>
      <c r="BY252" s="58"/>
      <c r="BZ252" s="58"/>
      <c r="CA252" s="59"/>
      <c r="CB252" s="58"/>
      <c r="CC252" s="58"/>
      <c r="CD252" s="58"/>
      <c r="CE252" s="58"/>
      <c r="CF252" s="59"/>
      <c r="CG252" s="62" t="s">
        <v>324</v>
      </c>
      <c r="CH252" s="62"/>
      <c r="CI252" s="62"/>
      <c r="CJ252" s="62" t="s">
        <v>1379</v>
      </c>
      <c r="CK252" s="62" t="s">
        <v>329</v>
      </c>
      <c r="CL252" s="62"/>
      <c r="CM252" s="62"/>
      <c r="CN252" s="63"/>
      <c r="CO252" s="62"/>
      <c r="CP252" s="62"/>
      <c r="CQ252" s="64" t="s">
        <v>39</v>
      </c>
      <c r="CR252" s="65" t="s">
        <v>47</v>
      </c>
      <c r="CS252" s="64" t="s">
        <v>1344</v>
      </c>
      <c r="CT252" s="64" t="s">
        <v>322</v>
      </c>
      <c r="CU252" s="64" t="s">
        <v>85</v>
      </c>
      <c r="CV252" s="64" t="s">
        <v>86</v>
      </c>
      <c r="CW252" s="64"/>
      <c r="CX252" s="64" t="s">
        <v>88</v>
      </c>
      <c r="CY252" s="66">
        <f>[1]Duration!EE251</f>
        <v>4</v>
      </c>
    </row>
    <row r="253" spans="1:103" hidden="1" x14ac:dyDescent="0.3">
      <c r="A253" s="43">
        <v>251</v>
      </c>
      <c r="B253" s="44" t="s">
        <v>1659</v>
      </c>
      <c r="C253" s="44" t="s">
        <v>30</v>
      </c>
      <c r="D253" s="44">
        <v>2000</v>
      </c>
      <c r="E253" s="45" t="s">
        <v>66</v>
      </c>
      <c r="F253" s="45" t="s">
        <v>59</v>
      </c>
      <c r="G253" s="45" t="s">
        <v>1804</v>
      </c>
      <c r="H253" s="45" t="s">
        <v>78</v>
      </c>
      <c r="I253" s="45" t="s">
        <v>38</v>
      </c>
      <c r="J253" s="46" t="s">
        <v>44</v>
      </c>
      <c r="K253" s="46" t="s">
        <v>799</v>
      </c>
      <c r="L253" s="46" t="s">
        <v>39</v>
      </c>
      <c r="M253" s="46" t="s">
        <v>42</v>
      </c>
      <c r="N253" s="46" t="s">
        <v>42</v>
      </c>
      <c r="O253" s="46" t="s">
        <v>42</v>
      </c>
      <c r="P253" s="47" t="s">
        <v>837</v>
      </c>
      <c r="Q253" s="47"/>
      <c r="R253" s="49"/>
      <c r="S253" s="49"/>
      <c r="T253" s="50">
        <v>0.22</v>
      </c>
      <c r="U253" s="50">
        <v>0.19</v>
      </c>
      <c r="V253" s="50"/>
      <c r="W253" s="50"/>
      <c r="X253" s="50">
        <v>7.7</v>
      </c>
      <c r="Y253" s="51" t="s">
        <v>78</v>
      </c>
      <c r="Z253" s="51">
        <v>1</v>
      </c>
      <c r="AA253" s="69">
        <v>13000</v>
      </c>
      <c r="AB253" s="51"/>
      <c r="AC253" s="51"/>
      <c r="AD253" s="51"/>
      <c r="AE253" s="51"/>
      <c r="AF253" s="51"/>
      <c r="AG253" s="53" t="s">
        <v>79</v>
      </c>
      <c r="AH253" s="54">
        <v>6</v>
      </c>
      <c r="AI253" s="54"/>
      <c r="AJ253" s="53"/>
      <c r="AK253" s="53"/>
      <c r="AL253" s="53"/>
      <c r="AM253" s="53"/>
      <c r="AN253" s="55"/>
      <c r="AO253" s="56"/>
      <c r="AP253" s="56"/>
      <c r="AQ253" s="51" t="s">
        <v>325</v>
      </c>
      <c r="AR253" s="51"/>
      <c r="AS253" s="51" t="s">
        <v>326</v>
      </c>
      <c r="AT253" s="51" t="s">
        <v>327</v>
      </c>
      <c r="AU253" s="51" t="s">
        <v>328</v>
      </c>
      <c r="AV253" s="51"/>
      <c r="AW253" s="57" t="s">
        <v>38</v>
      </c>
      <c r="AX253" s="57" t="s">
        <v>36</v>
      </c>
      <c r="AY253" s="57"/>
      <c r="AZ253" s="57"/>
      <c r="BA253" s="57"/>
      <c r="BB253" s="58"/>
      <c r="BC253" s="58"/>
      <c r="BD253" s="59"/>
      <c r="BE253" s="59"/>
      <c r="BF253" s="58"/>
      <c r="BG253" s="59"/>
      <c r="BH253" s="61">
        <v>0</v>
      </c>
      <c r="BI253" s="61"/>
      <c r="BL253" s="61"/>
      <c r="BM253" s="59"/>
      <c r="BN253" s="58">
        <v>2.2916666666666669E-2</v>
      </c>
      <c r="BO253" s="58"/>
      <c r="BQ253" s="58"/>
      <c r="BR253" s="59"/>
      <c r="BS253" s="58">
        <v>1.6666666666666668E-3</v>
      </c>
      <c r="BT253" s="58"/>
      <c r="BV253" s="58"/>
      <c r="BW253" s="59"/>
      <c r="BX253" s="58"/>
      <c r="BY253" s="58"/>
      <c r="BZ253" s="58"/>
      <c r="CA253" s="59"/>
      <c r="CB253" s="58"/>
      <c r="CC253" s="58"/>
      <c r="CD253" s="58"/>
      <c r="CE253" s="58"/>
      <c r="CF253" s="59"/>
      <c r="CG253" s="62" t="s">
        <v>324</v>
      </c>
      <c r="CH253" s="62"/>
      <c r="CI253" s="62"/>
      <c r="CJ253" s="62" t="s">
        <v>1379</v>
      </c>
      <c r="CK253" s="62" t="s">
        <v>329</v>
      </c>
      <c r="CL253" s="62"/>
      <c r="CM253" s="62"/>
      <c r="CN253" s="63"/>
      <c r="CO253" s="62"/>
      <c r="CP253" s="62"/>
      <c r="CQ253" s="64" t="s">
        <v>39</v>
      </c>
      <c r="CR253" s="65" t="s">
        <v>47</v>
      </c>
      <c r="CS253" s="64" t="s">
        <v>1344</v>
      </c>
      <c r="CT253" s="64" t="s">
        <v>322</v>
      </c>
      <c r="CU253" s="64" t="s">
        <v>85</v>
      </c>
      <c r="CV253" s="64" t="s">
        <v>86</v>
      </c>
      <c r="CW253" s="64"/>
      <c r="CX253" s="64" t="s">
        <v>91</v>
      </c>
      <c r="CY253" s="66">
        <f>[1]Duration!EE252</f>
        <v>4</v>
      </c>
    </row>
    <row r="254" spans="1:103" hidden="1" x14ac:dyDescent="0.3">
      <c r="A254" s="43">
        <v>252</v>
      </c>
      <c r="B254" s="44" t="s">
        <v>1659</v>
      </c>
      <c r="C254" s="44" t="s">
        <v>30</v>
      </c>
      <c r="D254" s="44">
        <v>2000</v>
      </c>
      <c r="E254" s="45" t="s">
        <v>66</v>
      </c>
      <c r="F254" s="45" t="s">
        <v>59</v>
      </c>
      <c r="G254" s="45" t="s">
        <v>1804</v>
      </c>
      <c r="H254" s="45" t="s">
        <v>78</v>
      </c>
      <c r="I254" s="45" t="s">
        <v>38</v>
      </c>
      <c r="J254" s="46" t="s">
        <v>44</v>
      </c>
      <c r="K254" s="46" t="s">
        <v>799</v>
      </c>
      <c r="L254" s="46" t="s">
        <v>39</v>
      </c>
      <c r="M254" s="46" t="s">
        <v>42</v>
      </c>
      <c r="N254" s="46" t="s">
        <v>42</v>
      </c>
      <c r="O254" s="46" t="s">
        <v>42</v>
      </c>
      <c r="P254" s="47" t="s">
        <v>838</v>
      </c>
      <c r="Q254" s="47"/>
      <c r="R254" s="49"/>
      <c r="S254" s="49"/>
      <c r="T254" s="50">
        <v>0.1</v>
      </c>
      <c r="U254" s="50">
        <v>0.1</v>
      </c>
      <c r="V254" s="50"/>
      <c r="W254" s="50"/>
      <c r="X254" s="50">
        <v>7.5</v>
      </c>
      <c r="Y254" s="51" t="s">
        <v>78</v>
      </c>
      <c r="Z254" s="51">
        <v>1</v>
      </c>
      <c r="AA254" s="69">
        <v>35000</v>
      </c>
      <c r="AB254" s="51"/>
      <c r="AC254" s="51"/>
      <c r="AD254" s="51"/>
      <c r="AE254" s="51"/>
      <c r="AF254" s="51"/>
      <c r="AG254" s="53" t="s">
        <v>79</v>
      </c>
      <c r="AH254" s="54">
        <v>6</v>
      </c>
      <c r="AI254" s="54"/>
      <c r="AJ254" s="53"/>
      <c r="AK254" s="53"/>
      <c r="AL254" s="53"/>
      <c r="AM254" s="53"/>
      <c r="AN254" s="55"/>
      <c r="AO254" s="56"/>
      <c r="AP254" s="56"/>
      <c r="AQ254" s="51" t="s">
        <v>325</v>
      </c>
      <c r="AR254" s="51"/>
      <c r="AS254" s="51" t="s">
        <v>326</v>
      </c>
      <c r="AT254" s="51" t="s">
        <v>327</v>
      </c>
      <c r="AU254" s="51" t="s">
        <v>328</v>
      </c>
      <c r="AV254" s="51"/>
      <c r="AW254" s="57" t="s">
        <v>38</v>
      </c>
      <c r="AX254" s="57" t="s">
        <v>36</v>
      </c>
      <c r="AY254" s="57"/>
      <c r="AZ254" s="57"/>
      <c r="BA254" s="57"/>
      <c r="BB254" s="58"/>
      <c r="BC254" s="58"/>
      <c r="BD254" s="59"/>
      <c r="BE254" s="59"/>
      <c r="BF254" s="58"/>
      <c r="BG254" s="59"/>
      <c r="BH254" s="61">
        <v>2.0833333333333333E-3</v>
      </c>
      <c r="BI254" s="61"/>
      <c r="BL254" s="61"/>
      <c r="BM254" s="59"/>
      <c r="BN254" s="58">
        <v>1.0833333333333335E-2</v>
      </c>
      <c r="BO254" s="58"/>
      <c r="BQ254" s="58"/>
      <c r="BR254" s="59"/>
      <c r="BS254" s="58">
        <v>1.2499999999999998E-3</v>
      </c>
      <c r="BT254" s="58"/>
      <c r="BV254" s="58"/>
      <c r="BW254" s="59"/>
      <c r="BX254" s="58"/>
      <c r="BY254" s="58"/>
      <c r="BZ254" s="58"/>
      <c r="CA254" s="59"/>
      <c r="CB254" s="58"/>
      <c r="CC254" s="58"/>
      <c r="CD254" s="58"/>
      <c r="CE254" s="58"/>
      <c r="CF254" s="59"/>
      <c r="CG254" s="62" t="s">
        <v>324</v>
      </c>
      <c r="CH254" s="62"/>
      <c r="CI254" s="62"/>
      <c r="CJ254" s="62" t="s">
        <v>1379</v>
      </c>
      <c r="CK254" s="62"/>
      <c r="CL254" s="62"/>
      <c r="CM254" s="62"/>
      <c r="CN254" s="63"/>
      <c r="CO254" s="62"/>
      <c r="CP254" s="62"/>
      <c r="CQ254" s="64" t="s">
        <v>39</v>
      </c>
      <c r="CR254" s="65" t="s">
        <v>47</v>
      </c>
      <c r="CS254" s="64" t="s">
        <v>1344</v>
      </c>
      <c r="CT254" s="64" t="s">
        <v>322</v>
      </c>
      <c r="CU254" s="64" t="s">
        <v>85</v>
      </c>
      <c r="CV254" s="64" t="s">
        <v>86</v>
      </c>
      <c r="CW254" s="64"/>
      <c r="CX254" s="64" t="s">
        <v>92</v>
      </c>
      <c r="CY254" s="66">
        <f>[1]Duration!EE253</f>
        <v>4</v>
      </c>
    </row>
    <row r="255" spans="1:103" hidden="1" x14ac:dyDescent="0.3">
      <c r="A255" s="43">
        <v>253</v>
      </c>
      <c r="B255" s="44" t="s">
        <v>1659</v>
      </c>
      <c r="C255" s="44" t="s">
        <v>30</v>
      </c>
      <c r="D255" s="44">
        <v>2000</v>
      </c>
      <c r="E255" s="45" t="s">
        <v>66</v>
      </c>
      <c r="F255" s="45" t="s">
        <v>59</v>
      </c>
      <c r="G255" s="45" t="s">
        <v>1804</v>
      </c>
      <c r="H255" s="45" t="s">
        <v>78</v>
      </c>
      <c r="I255" s="45" t="s">
        <v>38</v>
      </c>
      <c r="J255" s="46" t="s">
        <v>44</v>
      </c>
      <c r="K255" s="46" t="s">
        <v>799</v>
      </c>
      <c r="L255" s="46" t="s">
        <v>39</v>
      </c>
      <c r="M255" s="46" t="s">
        <v>42</v>
      </c>
      <c r="N255" s="46" t="s">
        <v>42</v>
      </c>
      <c r="O255" s="46" t="s">
        <v>42</v>
      </c>
      <c r="P255" s="47" t="s">
        <v>839</v>
      </c>
      <c r="Q255" s="47" t="s">
        <v>330</v>
      </c>
      <c r="R255" s="49"/>
      <c r="S255" s="49"/>
      <c r="T255" s="50">
        <v>3.7999999999999999E-2</v>
      </c>
      <c r="U255" s="50">
        <v>2.9000000000000001E-2</v>
      </c>
      <c r="V255" s="50"/>
      <c r="W255" s="50"/>
      <c r="X255" s="50">
        <v>7.3</v>
      </c>
      <c r="Y255" s="51" t="s">
        <v>78</v>
      </c>
      <c r="Z255" s="51">
        <v>1</v>
      </c>
      <c r="AA255" s="69">
        <v>13000</v>
      </c>
      <c r="AB255" s="51"/>
      <c r="AC255" s="51"/>
      <c r="AD255" s="51"/>
      <c r="AE255" s="51"/>
      <c r="AF255" s="51"/>
      <c r="AG255" s="53" t="s">
        <v>79</v>
      </c>
      <c r="AH255" s="54">
        <v>6</v>
      </c>
      <c r="AI255" s="54"/>
      <c r="AJ255" s="53"/>
      <c r="AK255" s="53"/>
      <c r="AL255" s="53"/>
      <c r="AM255" s="53"/>
      <c r="AN255" s="55"/>
      <c r="AO255" s="56"/>
      <c r="AP255" s="56"/>
      <c r="AQ255" s="51" t="s">
        <v>325</v>
      </c>
      <c r="AR255" s="51"/>
      <c r="AS255" s="51" t="s">
        <v>326</v>
      </c>
      <c r="AT255" s="51" t="s">
        <v>327</v>
      </c>
      <c r="AU255" s="51" t="s">
        <v>328</v>
      </c>
      <c r="AV255" s="51"/>
      <c r="AW255" s="57" t="s">
        <v>38</v>
      </c>
      <c r="AX255" s="57" t="s">
        <v>36</v>
      </c>
      <c r="AY255" s="57"/>
      <c r="AZ255" s="57"/>
      <c r="BA255" s="57"/>
      <c r="BB255" s="58"/>
      <c r="BC255" s="58"/>
      <c r="BD255" s="59"/>
      <c r="BE255" s="59"/>
      <c r="BF255" s="58"/>
      <c r="BG255" s="59"/>
      <c r="BH255" s="61">
        <v>1.2916666666666667E-2</v>
      </c>
      <c r="BI255" s="61"/>
      <c r="BL255" s="61"/>
      <c r="BM255" s="59"/>
      <c r="BN255" s="58">
        <v>5.4166666666666677E-3</v>
      </c>
      <c r="BO255" s="58"/>
      <c r="BQ255" s="58"/>
      <c r="BR255" s="59"/>
      <c r="BS255" s="58">
        <v>4.1666666666666669E-4</v>
      </c>
      <c r="BT255" s="58"/>
      <c r="BV255" s="58"/>
      <c r="BW255" s="59"/>
      <c r="BX255" s="58"/>
      <c r="BY255" s="58"/>
      <c r="BZ255" s="58"/>
      <c r="CA255" s="59"/>
      <c r="CB255" s="58"/>
      <c r="CC255" s="58"/>
      <c r="CD255" s="58"/>
      <c r="CE255" s="58"/>
      <c r="CF255" s="59"/>
      <c r="CG255" s="62" t="s">
        <v>324</v>
      </c>
      <c r="CH255" s="62"/>
      <c r="CI255" s="62"/>
      <c r="CJ255" s="62"/>
      <c r="CK255" s="62"/>
      <c r="CL255" s="62"/>
      <c r="CM255" s="62"/>
      <c r="CN255" s="63"/>
      <c r="CO255" s="62"/>
      <c r="CP255" s="62"/>
      <c r="CQ255" s="64" t="s">
        <v>39</v>
      </c>
      <c r="CR255" s="65" t="s">
        <v>47</v>
      </c>
      <c r="CS255" s="64" t="s">
        <v>1344</v>
      </c>
      <c r="CT255" s="64" t="s">
        <v>322</v>
      </c>
      <c r="CU255" s="64" t="s">
        <v>85</v>
      </c>
      <c r="CV255" s="64" t="s">
        <v>86</v>
      </c>
      <c r="CW255" s="64"/>
      <c r="CX255" s="64" t="s">
        <v>77</v>
      </c>
      <c r="CY255" s="66">
        <f>[1]Duration!EE254</f>
        <v>4</v>
      </c>
    </row>
    <row r="256" spans="1:103" hidden="1" x14ac:dyDescent="0.3">
      <c r="A256" s="43">
        <v>254</v>
      </c>
      <c r="B256" s="44" t="s">
        <v>1660</v>
      </c>
      <c r="C256" s="44" t="s">
        <v>30</v>
      </c>
      <c r="D256" s="44">
        <v>2004</v>
      </c>
      <c r="E256" s="45" t="s">
        <v>66</v>
      </c>
      <c r="F256" s="45" t="s">
        <v>1537</v>
      </c>
      <c r="G256" s="45" t="s">
        <v>1804</v>
      </c>
      <c r="H256" s="45" t="s">
        <v>78</v>
      </c>
      <c r="I256" s="45" t="s">
        <v>38</v>
      </c>
      <c r="J256" s="68" t="s">
        <v>44</v>
      </c>
      <c r="K256" s="68" t="s">
        <v>75</v>
      </c>
      <c r="L256" s="68" t="s">
        <v>39</v>
      </c>
      <c r="M256" s="68" t="s">
        <v>42</v>
      </c>
      <c r="N256" s="68" t="s">
        <v>42</v>
      </c>
      <c r="O256" s="68" t="s">
        <v>42</v>
      </c>
      <c r="P256" s="47" t="s">
        <v>597</v>
      </c>
      <c r="Q256" s="47" t="s">
        <v>1537</v>
      </c>
      <c r="R256" s="49"/>
      <c r="S256" s="49"/>
      <c r="T256" s="50"/>
      <c r="U256" s="50">
        <v>0.74099999999999999</v>
      </c>
      <c r="V256" s="50"/>
      <c r="W256" s="50"/>
      <c r="X256" s="50">
        <v>7.8</v>
      </c>
      <c r="Y256" s="51" t="s">
        <v>1345</v>
      </c>
      <c r="Z256" s="51">
        <v>1</v>
      </c>
      <c r="AA256" s="69">
        <v>26700</v>
      </c>
      <c r="AB256" s="51">
        <v>3.1</v>
      </c>
      <c r="AC256" s="69">
        <v>82770</v>
      </c>
      <c r="AD256" s="51"/>
      <c r="AE256" s="51"/>
      <c r="AF256" s="52">
        <v>20.58</v>
      </c>
      <c r="AG256" s="53" t="s">
        <v>79</v>
      </c>
      <c r="AH256" s="54">
        <v>7</v>
      </c>
      <c r="AI256" s="54"/>
      <c r="AJ256" s="53"/>
      <c r="AK256" s="53">
        <v>1</v>
      </c>
      <c r="AL256" s="53">
        <v>24</v>
      </c>
      <c r="AM256" s="53" t="s">
        <v>74</v>
      </c>
      <c r="AN256" s="55">
        <v>16.96</v>
      </c>
      <c r="AO256" s="56">
        <v>0.35210000000000002</v>
      </c>
      <c r="AP256" s="56">
        <v>0.6</v>
      </c>
      <c r="AQ256" s="51" t="s">
        <v>321</v>
      </c>
      <c r="AR256" s="51" t="s">
        <v>132</v>
      </c>
      <c r="AS256" s="51"/>
      <c r="AT256" s="51"/>
      <c r="AU256" s="51"/>
      <c r="AV256" s="51"/>
      <c r="AW256" s="57" t="s">
        <v>38</v>
      </c>
      <c r="AX256" s="57" t="s">
        <v>36</v>
      </c>
      <c r="AY256" s="57"/>
      <c r="AZ256" s="57"/>
      <c r="BA256" s="57"/>
      <c r="BB256" s="58">
        <v>7.1339285714285702E-2</v>
      </c>
      <c r="BC256" s="58"/>
      <c r="BD256" s="59"/>
      <c r="BE256" s="59"/>
      <c r="BF256" s="58"/>
      <c r="BG256" s="59"/>
      <c r="BH256" s="61"/>
      <c r="BI256" s="61"/>
      <c r="BL256" s="61"/>
      <c r="BM256" s="59"/>
      <c r="BN256" s="58"/>
      <c r="BO256" s="58"/>
      <c r="BQ256" s="58"/>
      <c r="BR256" s="59"/>
      <c r="BS256" s="58"/>
      <c r="BT256" s="58"/>
      <c r="BV256" s="58"/>
      <c r="BW256" s="59"/>
      <c r="BX256" s="58"/>
      <c r="BY256" s="58"/>
      <c r="BZ256" s="58"/>
      <c r="CA256" s="59"/>
      <c r="CB256" s="58"/>
      <c r="CC256" s="58"/>
      <c r="CD256" s="58"/>
      <c r="CE256" s="58"/>
      <c r="CF256" s="59"/>
      <c r="CG256" s="62"/>
      <c r="CH256" s="62"/>
      <c r="CI256" s="62"/>
      <c r="CJ256" s="62"/>
      <c r="CK256" s="62"/>
      <c r="CL256" s="62"/>
      <c r="CM256" s="62"/>
      <c r="CN256" s="63"/>
      <c r="CO256" s="62"/>
      <c r="CP256" s="62"/>
      <c r="CQ256" s="64" t="s">
        <v>39</v>
      </c>
      <c r="CR256" s="65" t="s">
        <v>47</v>
      </c>
      <c r="CS256" s="64" t="s">
        <v>1344</v>
      </c>
      <c r="CT256" s="64" t="s">
        <v>331</v>
      </c>
      <c r="CU256" s="64" t="s">
        <v>85</v>
      </c>
      <c r="CV256" s="64" t="s">
        <v>86</v>
      </c>
      <c r="CW256" s="64"/>
      <c r="CX256" s="64" t="s">
        <v>73</v>
      </c>
      <c r="CY256" s="66">
        <f>[1]Duration!EE255</f>
        <v>4</v>
      </c>
    </row>
    <row r="257" spans="1:103" hidden="1" x14ac:dyDescent="0.3">
      <c r="A257" s="43">
        <v>255</v>
      </c>
      <c r="B257" s="44" t="s">
        <v>1660</v>
      </c>
      <c r="C257" s="44" t="s">
        <v>30</v>
      </c>
      <c r="D257" s="44">
        <v>2004</v>
      </c>
      <c r="E257" s="45" t="s">
        <v>66</v>
      </c>
      <c r="F257" s="45" t="s">
        <v>1537</v>
      </c>
      <c r="G257" s="45" t="s">
        <v>1804</v>
      </c>
      <c r="H257" s="45" t="s">
        <v>78</v>
      </c>
      <c r="I257" s="45" t="s">
        <v>38</v>
      </c>
      <c r="J257" s="68" t="s">
        <v>44</v>
      </c>
      <c r="K257" s="68" t="s">
        <v>75</v>
      </c>
      <c r="L257" s="68" t="s">
        <v>39</v>
      </c>
      <c r="M257" s="68" t="s">
        <v>42</v>
      </c>
      <c r="N257" s="68" t="s">
        <v>42</v>
      </c>
      <c r="O257" s="68" t="s">
        <v>42</v>
      </c>
      <c r="P257" s="47" t="s">
        <v>597</v>
      </c>
      <c r="Q257" s="47" t="s">
        <v>1537</v>
      </c>
      <c r="R257" s="49"/>
      <c r="S257" s="49"/>
      <c r="T257" s="50"/>
      <c r="U257" s="50">
        <v>0.74099999999999999</v>
      </c>
      <c r="V257" s="50"/>
      <c r="W257" s="50"/>
      <c r="X257" s="50">
        <v>7.8</v>
      </c>
      <c r="Y257" s="51" t="s">
        <v>1345</v>
      </c>
      <c r="Z257" s="51">
        <v>1</v>
      </c>
      <c r="AA257" s="69">
        <v>26700</v>
      </c>
      <c r="AB257" s="51">
        <v>3.1</v>
      </c>
      <c r="AC257" s="69">
        <v>82770</v>
      </c>
      <c r="AD257" s="51"/>
      <c r="AE257" s="51"/>
      <c r="AF257" s="52">
        <v>20.83</v>
      </c>
      <c r="AG257" s="53" t="s">
        <v>79</v>
      </c>
      <c r="AH257" s="54">
        <v>7</v>
      </c>
      <c r="AI257" s="54"/>
      <c r="AJ257" s="53"/>
      <c r="AK257" s="53">
        <v>1</v>
      </c>
      <c r="AL257" s="53">
        <v>24</v>
      </c>
      <c r="AM257" s="53" t="s">
        <v>74</v>
      </c>
      <c r="AN257" s="55">
        <v>14.04</v>
      </c>
      <c r="AO257" s="56">
        <v>0.1457</v>
      </c>
      <c r="AP257" s="56">
        <v>0</v>
      </c>
      <c r="AQ257" s="51" t="s">
        <v>321</v>
      </c>
      <c r="AR257" s="51" t="s">
        <v>132</v>
      </c>
      <c r="AS257" s="51"/>
      <c r="AT257" s="51"/>
      <c r="AU257" s="51"/>
      <c r="AV257" s="51"/>
      <c r="AW257" s="57" t="s">
        <v>38</v>
      </c>
      <c r="AX257" s="57" t="s">
        <v>36</v>
      </c>
      <c r="AY257" s="57"/>
      <c r="AZ257" s="57"/>
      <c r="BA257" s="57"/>
      <c r="BB257" s="58">
        <v>3.7440476190476191E-2</v>
      </c>
      <c r="BC257" s="58"/>
      <c r="BD257" s="59"/>
      <c r="BE257" s="59"/>
      <c r="BF257" s="58"/>
      <c r="BG257" s="59"/>
      <c r="BH257" s="61"/>
      <c r="BI257" s="61"/>
      <c r="BL257" s="61"/>
      <c r="BM257" s="59"/>
      <c r="BN257" s="58"/>
      <c r="BO257" s="58"/>
      <c r="BQ257" s="58"/>
      <c r="BR257" s="59"/>
      <c r="BS257" s="58"/>
      <c r="BT257" s="58"/>
      <c r="BV257" s="58"/>
      <c r="BW257" s="59"/>
      <c r="BX257" s="58"/>
      <c r="BY257" s="58"/>
      <c r="BZ257" s="58"/>
      <c r="CA257" s="59"/>
      <c r="CB257" s="58"/>
      <c r="CC257" s="58"/>
      <c r="CD257" s="58"/>
      <c r="CE257" s="58"/>
      <c r="CF257" s="59"/>
      <c r="CG257" s="62"/>
      <c r="CH257" s="62"/>
      <c r="CI257" s="62"/>
      <c r="CJ257" s="62"/>
      <c r="CK257" s="62"/>
      <c r="CL257" s="62"/>
      <c r="CM257" s="62"/>
      <c r="CN257" s="63"/>
      <c r="CO257" s="62"/>
      <c r="CP257" s="62"/>
      <c r="CQ257" s="64" t="s">
        <v>39</v>
      </c>
      <c r="CR257" s="65" t="s">
        <v>47</v>
      </c>
      <c r="CS257" s="64" t="s">
        <v>1344</v>
      </c>
      <c r="CT257" s="64" t="s">
        <v>331</v>
      </c>
      <c r="CU257" s="64" t="s">
        <v>85</v>
      </c>
      <c r="CV257" s="64" t="s">
        <v>86</v>
      </c>
      <c r="CW257" s="64"/>
      <c r="CX257" s="64" t="s">
        <v>73</v>
      </c>
      <c r="CY257" s="66">
        <f>[1]Duration!EE256</f>
        <v>4</v>
      </c>
    </row>
    <row r="258" spans="1:103" hidden="1" x14ac:dyDescent="0.3">
      <c r="A258" s="43">
        <v>256</v>
      </c>
      <c r="B258" s="44" t="s">
        <v>1660</v>
      </c>
      <c r="C258" s="44" t="s">
        <v>30</v>
      </c>
      <c r="D258" s="44">
        <v>2004</v>
      </c>
      <c r="E258" s="45" t="s">
        <v>66</v>
      </c>
      <c r="F258" s="45" t="s">
        <v>1537</v>
      </c>
      <c r="G258" s="45" t="s">
        <v>1804</v>
      </c>
      <c r="H258" s="45" t="s">
        <v>78</v>
      </c>
      <c r="I258" s="45" t="s">
        <v>38</v>
      </c>
      <c r="J258" s="68" t="s">
        <v>44</v>
      </c>
      <c r="K258" s="68" t="s">
        <v>75</v>
      </c>
      <c r="L258" s="68" t="s">
        <v>39</v>
      </c>
      <c r="M258" s="68" t="s">
        <v>42</v>
      </c>
      <c r="N258" s="68" t="s">
        <v>42</v>
      </c>
      <c r="O258" s="68" t="s">
        <v>42</v>
      </c>
      <c r="P258" s="47" t="s">
        <v>597</v>
      </c>
      <c r="Q258" s="47" t="s">
        <v>1537</v>
      </c>
      <c r="R258" s="49"/>
      <c r="S258" s="49"/>
      <c r="T258" s="50"/>
      <c r="U258" s="50">
        <v>0.74099999999999999</v>
      </c>
      <c r="V258" s="50"/>
      <c r="W258" s="50"/>
      <c r="X258" s="50">
        <v>7.8</v>
      </c>
      <c r="Y258" s="51" t="s">
        <v>1345</v>
      </c>
      <c r="Z258" s="51">
        <v>1</v>
      </c>
      <c r="AA258" s="69">
        <v>26700</v>
      </c>
      <c r="AB258" s="51">
        <v>3.1</v>
      </c>
      <c r="AC258" s="69">
        <v>82770</v>
      </c>
      <c r="AD258" s="51"/>
      <c r="AE258" s="51"/>
      <c r="AF258" s="52">
        <v>21</v>
      </c>
      <c r="AG258" s="53" t="s">
        <v>79</v>
      </c>
      <c r="AH258" s="54">
        <v>7</v>
      </c>
      <c r="AI258" s="54"/>
      <c r="AJ258" s="53"/>
      <c r="AK258" s="53">
        <v>1</v>
      </c>
      <c r="AL258" s="53">
        <v>24</v>
      </c>
      <c r="AM258" s="53" t="s">
        <v>74</v>
      </c>
      <c r="AN258" s="55">
        <v>17.809999999999999</v>
      </c>
      <c r="AO258" s="56">
        <v>0.32539999999999997</v>
      </c>
      <c r="AP258" s="56">
        <v>0</v>
      </c>
      <c r="AQ258" s="51" t="s">
        <v>321</v>
      </c>
      <c r="AR258" s="51" t="s">
        <v>132</v>
      </c>
      <c r="AS258" s="51"/>
      <c r="AT258" s="51"/>
      <c r="AU258" s="51"/>
      <c r="AV258" s="51"/>
      <c r="AW258" s="57" t="s">
        <v>38</v>
      </c>
      <c r="AX258" s="57" t="s">
        <v>36</v>
      </c>
      <c r="AY258" s="57"/>
      <c r="AZ258" s="57"/>
      <c r="BA258" s="57"/>
      <c r="BB258" s="58">
        <v>7.1845238095238101E-2</v>
      </c>
      <c r="BC258" s="58"/>
      <c r="BD258" s="59"/>
      <c r="BE258" s="59"/>
      <c r="BF258" s="58"/>
      <c r="BG258" s="59"/>
      <c r="BH258" s="61"/>
      <c r="BI258" s="61"/>
      <c r="BL258" s="61"/>
      <c r="BM258" s="59"/>
      <c r="BN258" s="58"/>
      <c r="BO258" s="58"/>
      <c r="BQ258" s="58"/>
      <c r="BR258" s="59"/>
      <c r="BS258" s="58"/>
      <c r="BT258" s="58"/>
      <c r="BV258" s="58"/>
      <c r="BW258" s="59"/>
      <c r="BX258" s="58"/>
      <c r="BY258" s="58"/>
      <c r="BZ258" s="58"/>
      <c r="CA258" s="59"/>
      <c r="CB258" s="58"/>
      <c r="CC258" s="58"/>
      <c r="CD258" s="58"/>
      <c r="CE258" s="58"/>
      <c r="CF258" s="59"/>
      <c r="CG258" s="62"/>
      <c r="CH258" s="62"/>
      <c r="CI258" s="62"/>
      <c r="CJ258" s="62"/>
      <c r="CK258" s="62"/>
      <c r="CL258" s="62"/>
      <c r="CM258" s="62"/>
      <c r="CN258" s="63"/>
      <c r="CO258" s="62"/>
      <c r="CP258" s="62"/>
      <c r="CQ258" s="64" t="s">
        <v>39</v>
      </c>
      <c r="CR258" s="65" t="s">
        <v>47</v>
      </c>
      <c r="CS258" s="64" t="s">
        <v>1344</v>
      </c>
      <c r="CT258" s="64" t="s">
        <v>331</v>
      </c>
      <c r="CU258" s="64" t="s">
        <v>85</v>
      </c>
      <c r="CV258" s="64" t="s">
        <v>86</v>
      </c>
      <c r="CW258" s="64"/>
      <c r="CX258" s="64" t="s">
        <v>73</v>
      </c>
      <c r="CY258" s="66">
        <f>[1]Duration!EE257</f>
        <v>4</v>
      </c>
    </row>
    <row r="259" spans="1:103" hidden="1" x14ac:dyDescent="0.3">
      <c r="A259" s="43">
        <v>257</v>
      </c>
      <c r="B259" s="44" t="s">
        <v>1660</v>
      </c>
      <c r="C259" s="44" t="s">
        <v>30</v>
      </c>
      <c r="D259" s="44">
        <v>2004</v>
      </c>
      <c r="E259" s="45" t="s">
        <v>66</v>
      </c>
      <c r="F259" s="45" t="s">
        <v>1537</v>
      </c>
      <c r="G259" s="45" t="s">
        <v>1804</v>
      </c>
      <c r="H259" s="45" t="s">
        <v>78</v>
      </c>
      <c r="I259" s="45" t="s">
        <v>38</v>
      </c>
      <c r="J259" s="68" t="s">
        <v>44</v>
      </c>
      <c r="K259" s="68" t="s">
        <v>75</v>
      </c>
      <c r="L259" s="68" t="s">
        <v>39</v>
      </c>
      <c r="M259" s="68" t="s">
        <v>42</v>
      </c>
      <c r="N259" s="68" t="s">
        <v>42</v>
      </c>
      <c r="O259" s="68" t="s">
        <v>42</v>
      </c>
      <c r="P259" s="47" t="s">
        <v>597</v>
      </c>
      <c r="Q259" s="47" t="s">
        <v>1537</v>
      </c>
      <c r="R259" s="49"/>
      <c r="S259" s="49"/>
      <c r="T259" s="50"/>
      <c r="U259" s="50">
        <v>0.74099999999999999</v>
      </c>
      <c r="V259" s="50"/>
      <c r="W259" s="50"/>
      <c r="X259" s="50">
        <v>7.8</v>
      </c>
      <c r="Y259" s="51" t="s">
        <v>1345</v>
      </c>
      <c r="Z259" s="51">
        <v>1</v>
      </c>
      <c r="AA259" s="69">
        <v>26700</v>
      </c>
      <c r="AB259" s="51">
        <v>3.1</v>
      </c>
      <c r="AC259" s="69">
        <v>82770</v>
      </c>
      <c r="AD259" s="51"/>
      <c r="AE259" s="51"/>
      <c r="AF259" s="52">
        <v>21.25</v>
      </c>
      <c r="AG259" s="53" t="s">
        <v>79</v>
      </c>
      <c r="AH259" s="54">
        <v>7</v>
      </c>
      <c r="AI259" s="54"/>
      <c r="AJ259" s="53"/>
      <c r="AK259" s="53">
        <v>1</v>
      </c>
      <c r="AL259" s="53">
        <v>24</v>
      </c>
      <c r="AM259" s="53" t="s">
        <v>74</v>
      </c>
      <c r="AN259" s="55">
        <v>18.32</v>
      </c>
      <c r="AO259" s="56">
        <v>0.20669999999999999</v>
      </c>
      <c r="AP259" s="56">
        <v>0</v>
      </c>
      <c r="AQ259" s="51" t="s">
        <v>321</v>
      </c>
      <c r="AR259" s="51" t="s">
        <v>132</v>
      </c>
      <c r="AS259" s="51"/>
      <c r="AT259" s="51"/>
      <c r="AU259" s="51"/>
      <c r="AV259" s="51"/>
      <c r="AW259" s="57" t="s">
        <v>38</v>
      </c>
      <c r="AX259" s="57" t="s">
        <v>36</v>
      </c>
      <c r="AY259" s="57"/>
      <c r="AZ259" s="57"/>
      <c r="BA259" s="57"/>
      <c r="BB259" s="58">
        <v>0.11130952380952383</v>
      </c>
      <c r="BC259" s="58"/>
      <c r="BD259" s="59"/>
      <c r="BE259" s="59"/>
      <c r="BF259" s="58"/>
      <c r="BG259" s="59"/>
      <c r="BH259" s="61"/>
      <c r="BI259" s="61"/>
      <c r="BL259" s="61"/>
      <c r="BM259" s="59"/>
      <c r="BN259" s="58"/>
      <c r="BO259" s="58"/>
      <c r="BQ259" s="58"/>
      <c r="BR259" s="59"/>
      <c r="BS259" s="58"/>
      <c r="BT259" s="58"/>
      <c r="BV259" s="58"/>
      <c r="BW259" s="59"/>
      <c r="BX259" s="58"/>
      <c r="BY259" s="58"/>
      <c r="BZ259" s="58"/>
      <c r="CA259" s="59"/>
      <c r="CB259" s="58"/>
      <c r="CC259" s="58"/>
      <c r="CD259" s="58"/>
      <c r="CE259" s="58"/>
      <c r="CF259" s="59"/>
      <c r="CG259" s="62"/>
      <c r="CH259" s="62"/>
      <c r="CI259" s="62"/>
      <c r="CJ259" s="62"/>
      <c r="CK259" s="62"/>
      <c r="CL259" s="62"/>
      <c r="CM259" s="62"/>
      <c r="CN259" s="63"/>
      <c r="CO259" s="62"/>
      <c r="CP259" s="62"/>
      <c r="CQ259" s="64" t="s">
        <v>39</v>
      </c>
      <c r="CR259" s="65" t="s">
        <v>47</v>
      </c>
      <c r="CS259" s="64" t="s">
        <v>1344</v>
      </c>
      <c r="CT259" s="64" t="s">
        <v>331</v>
      </c>
      <c r="CU259" s="64" t="s">
        <v>85</v>
      </c>
      <c r="CV259" s="64" t="s">
        <v>86</v>
      </c>
      <c r="CW259" s="64"/>
      <c r="CX259" s="64" t="s">
        <v>73</v>
      </c>
      <c r="CY259" s="66">
        <f>[1]Duration!EE258</f>
        <v>4</v>
      </c>
    </row>
    <row r="260" spans="1:103" hidden="1" x14ac:dyDescent="0.3">
      <c r="A260" s="43">
        <v>258</v>
      </c>
      <c r="B260" s="44" t="s">
        <v>1660</v>
      </c>
      <c r="C260" s="44" t="s">
        <v>30</v>
      </c>
      <c r="D260" s="44">
        <v>2004</v>
      </c>
      <c r="E260" s="45" t="s">
        <v>66</v>
      </c>
      <c r="F260" s="45" t="s">
        <v>1537</v>
      </c>
      <c r="G260" s="45" t="s">
        <v>1804</v>
      </c>
      <c r="H260" s="45" t="s">
        <v>78</v>
      </c>
      <c r="I260" s="45" t="s">
        <v>38</v>
      </c>
      <c r="J260" s="68" t="s">
        <v>44</v>
      </c>
      <c r="K260" s="68" t="s">
        <v>75</v>
      </c>
      <c r="L260" s="68" t="s">
        <v>39</v>
      </c>
      <c r="M260" s="68" t="s">
        <v>42</v>
      </c>
      <c r="N260" s="68" t="s">
        <v>42</v>
      </c>
      <c r="O260" s="68" t="s">
        <v>42</v>
      </c>
      <c r="P260" s="47" t="s">
        <v>597</v>
      </c>
      <c r="Q260" s="47" t="s">
        <v>1537</v>
      </c>
      <c r="R260" s="49"/>
      <c r="S260" s="49"/>
      <c r="T260" s="50"/>
      <c r="U260" s="50">
        <v>0.74099999999999999</v>
      </c>
      <c r="V260" s="50"/>
      <c r="W260" s="50"/>
      <c r="X260" s="50">
        <v>7.8</v>
      </c>
      <c r="Y260" s="51" t="s">
        <v>1345</v>
      </c>
      <c r="Z260" s="51">
        <v>1</v>
      </c>
      <c r="AA260" s="69">
        <v>26700</v>
      </c>
      <c r="AB260" s="51">
        <v>3.1</v>
      </c>
      <c r="AC260" s="69">
        <v>82770</v>
      </c>
      <c r="AD260" s="51"/>
      <c r="AE260" s="51"/>
      <c r="AF260" s="52">
        <v>21.76</v>
      </c>
      <c r="AG260" s="53" t="s">
        <v>79</v>
      </c>
      <c r="AH260" s="54">
        <v>7</v>
      </c>
      <c r="AI260" s="54"/>
      <c r="AJ260" s="53"/>
      <c r="AK260" s="53">
        <v>1</v>
      </c>
      <c r="AL260" s="53">
        <v>24</v>
      </c>
      <c r="AM260" s="53" t="s">
        <v>74</v>
      </c>
      <c r="AN260" s="55">
        <v>17.28</v>
      </c>
      <c r="AO260" s="56">
        <v>0.14980000000000002</v>
      </c>
      <c r="AP260" s="56">
        <v>0</v>
      </c>
      <c r="AQ260" s="51" t="s">
        <v>321</v>
      </c>
      <c r="AR260" s="51" t="s">
        <v>132</v>
      </c>
      <c r="AS260" s="51"/>
      <c r="AT260" s="51"/>
      <c r="AU260" s="51"/>
      <c r="AV260" s="51"/>
      <c r="AW260" s="57" t="s">
        <v>38</v>
      </c>
      <c r="AX260" s="57" t="s">
        <v>36</v>
      </c>
      <c r="AY260" s="57"/>
      <c r="AZ260" s="57"/>
      <c r="BA260" s="57"/>
      <c r="BB260" s="58">
        <v>5.5654761904761915E-2</v>
      </c>
      <c r="BC260" s="58"/>
      <c r="BD260" s="59"/>
      <c r="BE260" s="59"/>
      <c r="BF260" s="58"/>
      <c r="BG260" s="59"/>
      <c r="BH260" s="61"/>
      <c r="BI260" s="61"/>
      <c r="BL260" s="61"/>
      <c r="BM260" s="59"/>
      <c r="BN260" s="58"/>
      <c r="BO260" s="58"/>
      <c r="BQ260" s="58"/>
      <c r="BR260" s="59"/>
      <c r="BS260" s="58"/>
      <c r="BT260" s="58"/>
      <c r="BV260" s="58"/>
      <c r="BW260" s="59"/>
      <c r="BX260" s="58"/>
      <c r="BY260" s="58"/>
      <c r="BZ260" s="58"/>
      <c r="CA260" s="59"/>
      <c r="CB260" s="58"/>
      <c r="CC260" s="58"/>
      <c r="CD260" s="58"/>
      <c r="CE260" s="58"/>
      <c r="CF260" s="59"/>
      <c r="CG260" s="62"/>
      <c r="CH260" s="62"/>
      <c r="CI260" s="62"/>
      <c r="CJ260" s="62"/>
      <c r="CK260" s="62"/>
      <c r="CL260" s="62"/>
      <c r="CM260" s="62"/>
      <c r="CN260" s="63"/>
      <c r="CO260" s="62"/>
      <c r="CP260" s="62"/>
      <c r="CQ260" s="64" t="s">
        <v>39</v>
      </c>
      <c r="CR260" s="65" t="s">
        <v>47</v>
      </c>
      <c r="CS260" s="64" t="s">
        <v>1344</v>
      </c>
      <c r="CT260" s="64" t="s">
        <v>331</v>
      </c>
      <c r="CU260" s="64" t="s">
        <v>85</v>
      </c>
      <c r="CV260" s="64" t="s">
        <v>86</v>
      </c>
      <c r="CW260" s="64"/>
      <c r="CX260" s="64" t="s">
        <v>73</v>
      </c>
      <c r="CY260" s="66">
        <f>[1]Duration!EE259</f>
        <v>4</v>
      </c>
    </row>
    <row r="261" spans="1:103" hidden="1" x14ac:dyDescent="0.3">
      <c r="A261" s="43">
        <v>259</v>
      </c>
      <c r="B261" s="44" t="s">
        <v>1660</v>
      </c>
      <c r="C261" s="44" t="s">
        <v>30</v>
      </c>
      <c r="D261" s="44">
        <v>2004</v>
      </c>
      <c r="E261" s="45" t="s">
        <v>66</v>
      </c>
      <c r="F261" s="45" t="s">
        <v>1537</v>
      </c>
      <c r="G261" s="45" t="s">
        <v>1804</v>
      </c>
      <c r="H261" s="45" t="s">
        <v>78</v>
      </c>
      <c r="I261" s="45" t="s">
        <v>38</v>
      </c>
      <c r="J261" s="68" t="s">
        <v>44</v>
      </c>
      <c r="K261" s="68" t="s">
        <v>53</v>
      </c>
      <c r="L261" s="68" t="s">
        <v>39</v>
      </c>
      <c r="M261" s="68" t="s">
        <v>42</v>
      </c>
      <c r="N261" s="68" t="s">
        <v>42</v>
      </c>
      <c r="O261" s="68" t="s">
        <v>42</v>
      </c>
      <c r="P261" s="47" t="s">
        <v>597</v>
      </c>
      <c r="Q261" s="47" t="s">
        <v>1537</v>
      </c>
      <c r="R261" s="49"/>
      <c r="S261" s="49"/>
      <c r="T261" s="50"/>
      <c r="U261" s="50">
        <v>0.57399999999999995</v>
      </c>
      <c r="V261" s="50"/>
      <c r="W261" s="50"/>
      <c r="X261" s="50">
        <v>8.1</v>
      </c>
      <c r="Y261" s="51" t="s">
        <v>1345</v>
      </c>
      <c r="Z261" s="51">
        <v>1</v>
      </c>
      <c r="AA261" s="69">
        <v>26700</v>
      </c>
      <c r="AB261" s="51">
        <v>3.1</v>
      </c>
      <c r="AC261" s="69">
        <v>82770</v>
      </c>
      <c r="AD261" s="51"/>
      <c r="AE261" s="51"/>
      <c r="AF261" s="52">
        <v>28.65</v>
      </c>
      <c r="AG261" s="53" t="s">
        <v>79</v>
      </c>
      <c r="AH261" s="54">
        <v>7</v>
      </c>
      <c r="AI261" s="54"/>
      <c r="AJ261" s="53"/>
      <c r="AK261" s="53">
        <v>1</v>
      </c>
      <c r="AL261" s="53">
        <v>24</v>
      </c>
      <c r="AM261" s="53" t="s">
        <v>52</v>
      </c>
      <c r="AN261" s="55">
        <v>23</v>
      </c>
      <c r="AO261" s="56">
        <v>0.1623</v>
      </c>
      <c r="AP261" s="56">
        <v>0.7</v>
      </c>
      <c r="AQ261" s="51" t="s">
        <v>321</v>
      </c>
      <c r="AR261" s="51" t="s">
        <v>132</v>
      </c>
      <c r="AS261" s="51"/>
      <c r="AT261" s="51"/>
      <c r="AU261" s="51"/>
      <c r="AV261" s="51"/>
      <c r="AW261" s="57" t="s">
        <v>38</v>
      </c>
      <c r="AX261" s="57" t="s">
        <v>36</v>
      </c>
      <c r="AY261" s="57"/>
      <c r="AZ261" s="57"/>
      <c r="BA261" s="57"/>
      <c r="BB261" s="58">
        <v>0.1588690476190476</v>
      </c>
      <c r="BC261" s="58"/>
      <c r="BD261" s="59"/>
      <c r="BE261" s="59"/>
      <c r="BF261" s="58"/>
      <c r="BG261" s="59"/>
      <c r="BH261" s="61"/>
      <c r="BI261" s="61"/>
      <c r="BL261" s="61"/>
      <c r="BM261" s="59"/>
      <c r="BN261" s="58"/>
      <c r="BO261" s="58"/>
      <c r="BQ261" s="58"/>
      <c r="BR261" s="59"/>
      <c r="BS261" s="58"/>
      <c r="BT261" s="58"/>
      <c r="BV261" s="58"/>
      <c r="BW261" s="59"/>
      <c r="BX261" s="58"/>
      <c r="BY261" s="58"/>
      <c r="BZ261" s="58"/>
      <c r="CA261" s="59"/>
      <c r="CB261" s="58"/>
      <c r="CC261" s="58"/>
      <c r="CD261" s="58"/>
      <c r="CE261" s="58"/>
      <c r="CF261" s="59"/>
      <c r="CG261" s="62"/>
      <c r="CH261" s="62"/>
      <c r="CI261" s="62"/>
      <c r="CJ261" s="62"/>
      <c r="CK261" s="62"/>
      <c r="CL261" s="62"/>
      <c r="CM261" s="62"/>
      <c r="CN261" s="63"/>
      <c r="CO261" s="62"/>
      <c r="CP261" s="62"/>
      <c r="CQ261" s="64" t="s">
        <v>39</v>
      </c>
      <c r="CR261" s="65" t="s">
        <v>47</v>
      </c>
      <c r="CS261" s="64" t="s">
        <v>1344</v>
      </c>
      <c r="CT261" s="64" t="s">
        <v>331</v>
      </c>
      <c r="CU261" s="64" t="s">
        <v>85</v>
      </c>
      <c r="CV261" s="64" t="s">
        <v>86</v>
      </c>
      <c r="CW261" s="64"/>
      <c r="CX261" s="64" t="s">
        <v>73</v>
      </c>
      <c r="CY261" s="66">
        <f>[1]Duration!EE260</f>
        <v>4</v>
      </c>
    </row>
    <row r="262" spans="1:103" hidden="1" x14ac:dyDescent="0.3">
      <c r="A262" s="43">
        <v>260</v>
      </c>
      <c r="B262" s="44" t="s">
        <v>1660</v>
      </c>
      <c r="C262" s="44" t="s">
        <v>30</v>
      </c>
      <c r="D262" s="44">
        <v>2004</v>
      </c>
      <c r="E262" s="45" t="s">
        <v>66</v>
      </c>
      <c r="F262" s="45" t="s">
        <v>1537</v>
      </c>
      <c r="G262" s="45" t="s">
        <v>1804</v>
      </c>
      <c r="H262" s="45" t="s">
        <v>78</v>
      </c>
      <c r="I262" s="45" t="s">
        <v>38</v>
      </c>
      <c r="J262" s="68" t="s">
        <v>44</v>
      </c>
      <c r="K262" s="68" t="s">
        <v>53</v>
      </c>
      <c r="L262" s="68" t="s">
        <v>39</v>
      </c>
      <c r="M262" s="68" t="s">
        <v>42</v>
      </c>
      <c r="N262" s="68" t="s">
        <v>42</v>
      </c>
      <c r="O262" s="68" t="s">
        <v>42</v>
      </c>
      <c r="P262" s="47" t="s">
        <v>597</v>
      </c>
      <c r="Q262" s="47" t="s">
        <v>1537</v>
      </c>
      <c r="R262" s="49"/>
      <c r="S262" s="49"/>
      <c r="T262" s="50"/>
      <c r="U262" s="50">
        <v>0.57399999999999995</v>
      </c>
      <c r="V262" s="50"/>
      <c r="W262" s="50"/>
      <c r="X262" s="50">
        <v>8.1</v>
      </c>
      <c r="Y262" s="51" t="s">
        <v>1345</v>
      </c>
      <c r="Z262" s="51">
        <v>1</v>
      </c>
      <c r="AA262" s="69">
        <v>26700</v>
      </c>
      <c r="AB262" s="51">
        <v>3.1</v>
      </c>
      <c r="AC262" s="69">
        <v>82770</v>
      </c>
      <c r="AD262" s="51"/>
      <c r="AE262" s="51"/>
      <c r="AF262" s="52">
        <v>28.07</v>
      </c>
      <c r="AG262" s="53" t="s">
        <v>79</v>
      </c>
      <c r="AH262" s="54">
        <v>7</v>
      </c>
      <c r="AI262" s="54"/>
      <c r="AJ262" s="53"/>
      <c r="AK262" s="53">
        <v>1</v>
      </c>
      <c r="AL262" s="53">
        <v>24</v>
      </c>
      <c r="AM262" s="53" t="s">
        <v>52</v>
      </c>
      <c r="AN262" s="55">
        <v>21.84</v>
      </c>
      <c r="AO262" s="56">
        <v>0.1235</v>
      </c>
      <c r="AP262" s="56">
        <v>0</v>
      </c>
      <c r="AQ262" s="51" t="s">
        <v>321</v>
      </c>
      <c r="AR262" s="51" t="s">
        <v>132</v>
      </c>
      <c r="AS262" s="51"/>
      <c r="AT262" s="51"/>
      <c r="AU262" s="51"/>
      <c r="AV262" s="51"/>
      <c r="AW262" s="57" t="s">
        <v>38</v>
      </c>
      <c r="AX262" s="57" t="s">
        <v>36</v>
      </c>
      <c r="AY262" s="57"/>
      <c r="AZ262" s="57"/>
      <c r="BA262" s="57"/>
      <c r="BB262" s="58">
        <v>0.11130952380952383</v>
      </c>
      <c r="BC262" s="58"/>
      <c r="BD262" s="59"/>
      <c r="BE262" s="59"/>
      <c r="BF262" s="58"/>
      <c r="BG262" s="59"/>
      <c r="BH262" s="61"/>
      <c r="BI262" s="61"/>
      <c r="BL262" s="61"/>
      <c r="BM262" s="59"/>
      <c r="BN262" s="58"/>
      <c r="BO262" s="58"/>
      <c r="BQ262" s="58"/>
      <c r="BR262" s="59"/>
      <c r="BS262" s="58"/>
      <c r="BT262" s="58"/>
      <c r="BV262" s="58"/>
      <c r="BW262" s="59"/>
      <c r="BX262" s="58"/>
      <c r="BY262" s="58"/>
      <c r="BZ262" s="58"/>
      <c r="CA262" s="59"/>
      <c r="CB262" s="58"/>
      <c r="CC262" s="58"/>
      <c r="CD262" s="58"/>
      <c r="CE262" s="58"/>
      <c r="CF262" s="59"/>
      <c r="CG262" s="62"/>
      <c r="CH262" s="62"/>
      <c r="CI262" s="62"/>
      <c r="CJ262" s="62"/>
      <c r="CK262" s="62"/>
      <c r="CL262" s="62"/>
      <c r="CM262" s="62"/>
      <c r="CN262" s="63"/>
      <c r="CO262" s="62"/>
      <c r="CP262" s="62"/>
      <c r="CQ262" s="64" t="s">
        <v>39</v>
      </c>
      <c r="CR262" s="65" t="s">
        <v>47</v>
      </c>
      <c r="CS262" s="64" t="s">
        <v>1344</v>
      </c>
      <c r="CT262" s="64" t="s">
        <v>331</v>
      </c>
      <c r="CU262" s="64" t="s">
        <v>85</v>
      </c>
      <c r="CV262" s="64" t="s">
        <v>86</v>
      </c>
      <c r="CW262" s="64"/>
      <c r="CX262" s="64" t="s">
        <v>73</v>
      </c>
      <c r="CY262" s="66">
        <f>[1]Duration!EE261</f>
        <v>4</v>
      </c>
    </row>
    <row r="263" spans="1:103" hidden="1" x14ac:dyDescent="0.3">
      <c r="A263" s="43">
        <v>261</v>
      </c>
      <c r="B263" s="44" t="s">
        <v>1660</v>
      </c>
      <c r="C263" s="44" t="s">
        <v>30</v>
      </c>
      <c r="D263" s="44">
        <v>2004</v>
      </c>
      <c r="E263" s="45" t="s">
        <v>66</v>
      </c>
      <c r="F263" s="45" t="s">
        <v>1537</v>
      </c>
      <c r="G263" s="45" t="s">
        <v>1804</v>
      </c>
      <c r="H263" s="45" t="s">
        <v>78</v>
      </c>
      <c r="I263" s="45" t="s">
        <v>38</v>
      </c>
      <c r="J263" s="68" t="s">
        <v>44</v>
      </c>
      <c r="K263" s="68" t="s">
        <v>91</v>
      </c>
      <c r="L263" s="68" t="s">
        <v>39</v>
      </c>
      <c r="M263" s="68" t="s">
        <v>42</v>
      </c>
      <c r="N263" s="68" t="s">
        <v>42</v>
      </c>
      <c r="O263" s="68" t="s">
        <v>42</v>
      </c>
      <c r="P263" s="47" t="s">
        <v>597</v>
      </c>
      <c r="Q263" s="47" t="s">
        <v>1537</v>
      </c>
      <c r="R263" s="49"/>
      <c r="S263" s="49"/>
      <c r="T263" s="50"/>
      <c r="U263" s="50">
        <v>0.53800000000000003</v>
      </c>
      <c r="V263" s="50"/>
      <c r="W263" s="50"/>
      <c r="X263" s="50">
        <v>8.1</v>
      </c>
      <c r="Y263" s="51" t="s">
        <v>1345</v>
      </c>
      <c r="Z263" s="51">
        <v>1</v>
      </c>
      <c r="AA263" s="69">
        <v>26700</v>
      </c>
      <c r="AB263" s="51">
        <v>3.1</v>
      </c>
      <c r="AC263" s="69">
        <v>82770</v>
      </c>
      <c r="AD263" s="51"/>
      <c r="AE263" s="51"/>
      <c r="AF263" s="52">
        <v>8.65</v>
      </c>
      <c r="AG263" s="53" t="s">
        <v>79</v>
      </c>
      <c r="AH263" s="54">
        <v>7</v>
      </c>
      <c r="AI263" s="54"/>
      <c r="AJ263" s="53"/>
      <c r="AK263" s="53">
        <v>1</v>
      </c>
      <c r="AL263" s="53">
        <v>24</v>
      </c>
      <c r="AM263" s="53" t="s">
        <v>96</v>
      </c>
      <c r="AN263" s="55">
        <v>11.13</v>
      </c>
      <c r="AO263" s="56">
        <v>0.33589999999999998</v>
      </c>
      <c r="AP263" s="86">
        <v>26</v>
      </c>
      <c r="AQ263" s="51" t="s">
        <v>321</v>
      </c>
      <c r="AR263" s="51" t="s">
        <v>132</v>
      </c>
      <c r="AS263" s="51"/>
      <c r="AT263" s="51"/>
      <c r="AU263" s="51"/>
      <c r="AV263" s="51"/>
      <c r="AW263" s="57" t="s">
        <v>38</v>
      </c>
      <c r="AX263" s="57" t="s">
        <v>36</v>
      </c>
      <c r="AY263" s="57"/>
      <c r="AZ263" s="57"/>
      <c r="BA263" s="57"/>
      <c r="BB263" s="58">
        <v>6.0714285714285714E-2</v>
      </c>
      <c r="BC263" s="58"/>
      <c r="BD263" s="59"/>
      <c r="BE263" s="59"/>
      <c r="BF263" s="58"/>
      <c r="BG263" s="59"/>
      <c r="BH263" s="61"/>
      <c r="BI263" s="61"/>
      <c r="BL263" s="61"/>
      <c r="BM263" s="59"/>
      <c r="BN263" s="58"/>
      <c r="BO263" s="58"/>
      <c r="BQ263" s="58"/>
      <c r="BR263" s="59"/>
      <c r="BS263" s="58"/>
      <c r="BT263" s="58"/>
      <c r="BV263" s="58"/>
      <c r="BW263" s="59"/>
      <c r="BX263" s="58"/>
      <c r="BY263" s="58"/>
      <c r="BZ263" s="58"/>
      <c r="CA263" s="59"/>
      <c r="CB263" s="58"/>
      <c r="CC263" s="58"/>
      <c r="CD263" s="58"/>
      <c r="CE263" s="58"/>
      <c r="CF263" s="59"/>
      <c r="CG263" s="62"/>
      <c r="CH263" s="62"/>
      <c r="CI263" s="62"/>
      <c r="CJ263" s="62"/>
      <c r="CK263" s="62"/>
      <c r="CL263" s="62"/>
      <c r="CM263" s="62"/>
      <c r="CN263" s="63"/>
      <c r="CO263" s="62"/>
      <c r="CP263" s="62"/>
      <c r="CQ263" s="64" t="s">
        <v>39</v>
      </c>
      <c r="CR263" s="65" t="s">
        <v>47</v>
      </c>
      <c r="CS263" s="64" t="s">
        <v>1344</v>
      </c>
      <c r="CT263" s="64" t="s">
        <v>331</v>
      </c>
      <c r="CU263" s="64" t="s">
        <v>85</v>
      </c>
      <c r="CV263" s="64" t="s">
        <v>86</v>
      </c>
      <c r="CW263" s="64"/>
      <c r="CX263" s="64" t="s">
        <v>73</v>
      </c>
      <c r="CY263" s="66">
        <f>[1]Duration!EE262</f>
        <v>4</v>
      </c>
    </row>
    <row r="264" spans="1:103" hidden="1" x14ac:dyDescent="0.3">
      <c r="A264" s="43">
        <v>262</v>
      </c>
      <c r="B264" s="44" t="s">
        <v>1660</v>
      </c>
      <c r="C264" s="44" t="s">
        <v>30</v>
      </c>
      <c r="D264" s="44">
        <v>2004</v>
      </c>
      <c r="E264" s="45" t="s">
        <v>66</v>
      </c>
      <c r="F264" s="45" t="s">
        <v>1537</v>
      </c>
      <c r="G264" s="45" t="s">
        <v>1804</v>
      </c>
      <c r="H264" s="45" t="s">
        <v>78</v>
      </c>
      <c r="I264" s="45" t="s">
        <v>38</v>
      </c>
      <c r="J264" s="68" t="s">
        <v>44</v>
      </c>
      <c r="K264" s="68" t="s">
        <v>91</v>
      </c>
      <c r="L264" s="68" t="s">
        <v>39</v>
      </c>
      <c r="M264" s="68" t="s">
        <v>42</v>
      </c>
      <c r="N264" s="68" t="s">
        <v>42</v>
      </c>
      <c r="O264" s="68" t="s">
        <v>42</v>
      </c>
      <c r="P264" s="47" t="s">
        <v>597</v>
      </c>
      <c r="Q264" s="47" t="s">
        <v>1537</v>
      </c>
      <c r="R264" s="49"/>
      <c r="S264" s="49"/>
      <c r="T264" s="50"/>
      <c r="U264" s="50">
        <v>0.53800000000000003</v>
      </c>
      <c r="V264" s="50"/>
      <c r="W264" s="50"/>
      <c r="X264" s="50">
        <v>8.1</v>
      </c>
      <c r="Y264" s="51" t="s">
        <v>1345</v>
      </c>
      <c r="Z264" s="51">
        <v>1</v>
      </c>
      <c r="AA264" s="69">
        <v>26700</v>
      </c>
      <c r="AB264" s="51">
        <v>3.1</v>
      </c>
      <c r="AC264" s="69">
        <v>82770</v>
      </c>
      <c r="AD264" s="51"/>
      <c r="AE264" s="51"/>
      <c r="AF264" s="52">
        <v>9.64</v>
      </c>
      <c r="AG264" s="53" t="s">
        <v>79</v>
      </c>
      <c r="AH264" s="54">
        <v>7</v>
      </c>
      <c r="AI264" s="54"/>
      <c r="AJ264" s="53"/>
      <c r="AK264" s="53">
        <v>1</v>
      </c>
      <c r="AL264" s="53">
        <v>24</v>
      </c>
      <c r="AM264" s="53" t="s">
        <v>96</v>
      </c>
      <c r="AN264" s="55">
        <v>11.48</v>
      </c>
      <c r="AO264" s="56">
        <v>0.18380000000000002</v>
      </c>
      <c r="AP264" s="56">
        <v>9.1</v>
      </c>
      <c r="AQ264" s="51" t="s">
        <v>321</v>
      </c>
      <c r="AR264" s="51" t="s">
        <v>132</v>
      </c>
      <c r="AS264" s="51"/>
      <c r="AT264" s="51"/>
      <c r="AU264" s="51"/>
      <c r="AV264" s="51"/>
      <c r="AW264" s="57" t="s">
        <v>38</v>
      </c>
      <c r="AX264" s="57" t="s">
        <v>36</v>
      </c>
      <c r="AY264" s="57"/>
      <c r="AZ264" s="57"/>
      <c r="BA264" s="57"/>
      <c r="BB264" s="58">
        <v>8.7529761904761902E-2</v>
      </c>
      <c r="BC264" s="58"/>
      <c r="BD264" s="59"/>
      <c r="BE264" s="59"/>
      <c r="BF264" s="58"/>
      <c r="BG264" s="59"/>
      <c r="BH264" s="61"/>
      <c r="BI264" s="61"/>
      <c r="BL264" s="61"/>
      <c r="BM264" s="59"/>
      <c r="BN264" s="58"/>
      <c r="BO264" s="58"/>
      <c r="BQ264" s="58"/>
      <c r="BR264" s="59"/>
      <c r="BS264" s="58"/>
      <c r="BT264" s="58"/>
      <c r="BV264" s="58"/>
      <c r="BW264" s="59"/>
      <c r="BX264" s="58"/>
      <c r="BY264" s="58"/>
      <c r="BZ264" s="58"/>
      <c r="CA264" s="59"/>
      <c r="CB264" s="58"/>
      <c r="CC264" s="58"/>
      <c r="CD264" s="58"/>
      <c r="CE264" s="58"/>
      <c r="CF264" s="59"/>
      <c r="CG264" s="62"/>
      <c r="CH264" s="62"/>
      <c r="CI264" s="62"/>
      <c r="CJ264" s="62"/>
      <c r="CK264" s="62"/>
      <c r="CL264" s="62"/>
      <c r="CM264" s="62"/>
      <c r="CN264" s="63"/>
      <c r="CO264" s="62"/>
      <c r="CP264" s="62"/>
      <c r="CQ264" s="64" t="s">
        <v>39</v>
      </c>
      <c r="CR264" s="65" t="s">
        <v>47</v>
      </c>
      <c r="CS264" s="64" t="s">
        <v>1344</v>
      </c>
      <c r="CT264" s="64" t="s">
        <v>331</v>
      </c>
      <c r="CU264" s="64" t="s">
        <v>85</v>
      </c>
      <c r="CV264" s="64" t="s">
        <v>86</v>
      </c>
      <c r="CW264" s="64"/>
      <c r="CX264" s="64" t="s">
        <v>73</v>
      </c>
      <c r="CY264" s="66">
        <f>[1]Duration!EE263</f>
        <v>4</v>
      </c>
    </row>
    <row r="265" spans="1:103" hidden="1" x14ac:dyDescent="0.3">
      <c r="A265" s="43">
        <v>263</v>
      </c>
      <c r="B265" s="44" t="s">
        <v>1660</v>
      </c>
      <c r="C265" s="44" t="s">
        <v>30</v>
      </c>
      <c r="D265" s="44">
        <v>2004</v>
      </c>
      <c r="E265" s="45" t="s">
        <v>66</v>
      </c>
      <c r="F265" s="45" t="s">
        <v>1537</v>
      </c>
      <c r="G265" s="45" t="s">
        <v>1804</v>
      </c>
      <c r="H265" s="45" t="s">
        <v>78</v>
      </c>
      <c r="I265" s="45" t="s">
        <v>38</v>
      </c>
      <c r="J265" s="68" t="s">
        <v>44</v>
      </c>
      <c r="K265" s="68" t="s">
        <v>91</v>
      </c>
      <c r="L265" s="68" t="s">
        <v>39</v>
      </c>
      <c r="M265" s="68" t="s">
        <v>42</v>
      </c>
      <c r="N265" s="68" t="s">
        <v>42</v>
      </c>
      <c r="O265" s="68" t="s">
        <v>42</v>
      </c>
      <c r="P265" s="47" t="s">
        <v>597</v>
      </c>
      <c r="Q265" s="47" t="s">
        <v>1537</v>
      </c>
      <c r="R265" s="49"/>
      <c r="S265" s="49"/>
      <c r="T265" s="50"/>
      <c r="U265" s="50">
        <v>0.53800000000000003</v>
      </c>
      <c r="V265" s="50"/>
      <c r="W265" s="50"/>
      <c r="X265" s="50">
        <v>8.1</v>
      </c>
      <c r="Y265" s="51" t="s">
        <v>1345</v>
      </c>
      <c r="Z265" s="51">
        <v>1</v>
      </c>
      <c r="AA265" s="69">
        <v>26700</v>
      </c>
      <c r="AB265" s="51">
        <v>3.1</v>
      </c>
      <c r="AC265" s="69">
        <v>82770</v>
      </c>
      <c r="AD265" s="51"/>
      <c r="AE265" s="51"/>
      <c r="AF265" s="52">
        <v>9.35</v>
      </c>
      <c r="AG265" s="53" t="s">
        <v>79</v>
      </c>
      <c r="AH265" s="54">
        <v>7</v>
      </c>
      <c r="AI265" s="54"/>
      <c r="AJ265" s="53"/>
      <c r="AK265" s="53">
        <v>1</v>
      </c>
      <c r="AL265" s="53">
        <v>24</v>
      </c>
      <c r="AM265" s="53" t="s">
        <v>96</v>
      </c>
      <c r="AN265" s="55">
        <v>6.73</v>
      </c>
      <c r="AO265" s="56">
        <v>0.26880000000000004</v>
      </c>
      <c r="AP265" s="56">
        <v>0</v>
      </c>
      <c r="AQ265" s="51" t="s">
        <v>321</v>
      </c>
      <c r="AR265" s="51" t="s">
        <v>132</v>
      </c>
      <c r="AS265" s="51"/>
      <c r="AT265" s="51"/>
      <c r="AU265" s="51"/>
      <c r="AV265" s="51"/>
      <c r="AW265" s="57" t="s">
        <v>38</v>
      </c>
      <c r="AX265" s="57" t="s">
        <v>36</v>
      </c>
      <c r="AY265" s="57"/>
      <c r="AZ265" s="57"/>
      <c r="BA265" s="57"/>
      <c r="BB265" s="58">
        <v>3.3898809523809526E-2</v>
      </c>
      <c r="BC265" s="58"/>
      <c r="BD265" s="59"/>
      <c r="BE265" s="59"/>
      <c r="BF265" s="58"/>
      <c r="BG265" s="59"/>
      <c r="BH265" s="61"/>
      <c r="BI265" s="61"/>
      <c r="BL265" s="61"/>
      <c r="BM265" s="59"/>
      <c r="BN265" s="58"/>
      <c r="BO265" s="58"/>
      <c r="BQ265" s="58"/>
      <c r="BR265" s="59"/>
      <c r="BS265" s="58"/>
      <c r="BT265" s="58"/>
      <c r="BV265" s="58"/>
      <c r="BW265" s="59"/>
      <c r="BX265" s="58"/>
      <c r="BY265" s="58"/>
      <c r="BZ265" s="58"/>
      <c r="CA265" s="59"/>
      <c r="CB265" s="58"/>
      <c r="CC265" s="58"/>
      <c r="CD265" s="58"/>
      <c r="CE265" s="58"/>
      <c r="CF265" s="59"/>
      <c r="CG265" s="62"/>
      <c r="CH265" s="62"/>
      <c r="CI265" s="62"/>
      <c r="CJ265" s="62"/>
      <c r="CK265" s="62"/>
      <c r="CL265" s="62"/>
      <c r="CM265" s="62"/>
      <c r="CN265" s="63"/>
      <c r="CO265" s="62"/>
      <c r="CP265" s="62"/>
      <c r="CQ265" s="64" t="s">
        <v>39</v>
      </c>
      <c r="CR265" s="65" t="s">
        <v>47</v>
      </c>
      <c r="CS265" s="64" t="s">
        <v>1344</v>
      </c>
      <c r="CT265" s="64" t="s">
        <v>331</v>
      </c>
      <c r="CU265" s="64" t="s">
        <v>85</v>
      </c>
      <c r="CV265" s="64" t="s">
        <v>86</v>
      </c>
      <c r="CW265" s="64"/>
      <c r="CX265" s="64" t="s">
        <v>73</v>
      </c>
      <c r="CY265" s="66">
        <f>[1]Duration!EE264</f>
        <v>4</v>
      </c>
    </row>
    <row r="266" spans="1:103" hidden="1" x14ac:dyDescent="0.3">
      <c r="A266" s="43">
        <v>264</v>
      </c>
      <c r="B266" s="44" t="s">
        <v>1660</v>
      </c>
      <c r="C266" s="44" t="s">
        <v>30</v>
      </c>
      <c r="D266" s="44">
        <v>2004</v>
      </c>
      <c r="E266" s="45" t="s">
        <v>66</v>
      </c>
      <c r="F266" s="45" t="s">
        <v>1537</v>
      </c>
      <c r="G266" s="45" t="s">
        <v>1804</v>
      </c>
      <c r="H266" s="45" t="s">
        <v>78</v>
      </c>
      <c r="I266" s="45" t="s">
        <v>38</v>
      </c>
      <c r="J266" s="68" t="s">
        <v>44</v>
      </c>
      <c r="K266" s="68" t="s">
        <v>91</v>
      </c>
      <c r="L266" s="68" t="s">
        <v>39</v>
      </c>
      <c r="M266" s="68" t="s">
        <v>42</v>
      </c>
      <c r="N266" s="68" t="s">
        <v>42</v>
      </c>
      <c r="O266" s="68" t="s">
        <v>42</v>
      </c>
      <c r="P266" s="47" t="s">
        <v>597</v>
      </c>
      <c r="Q266" s="47" t="s">
        <v>1537</v>
      </c>
      <c r="R266" s="49"/>
      <c r="S266" s="49"/>
      <c r="T266" s="50"/>
      <c r="U266" s="50">
        <v>0.53800000000000003</v>
      </c>
      <c r="V266" s="50"/>
      <c r="W266" s="50"/>
      <c r="X266" s="50">
        <v>8.1</v>
      </c>
      <c r="Y266" s="51" t="s">
        <v>1345</v>
      </c>
      <c r="Z266" s="51">
        <v>1</v>
      </c>
      <c r="AA266" s="69">
        <v>26700</v>
      </c>
      <c r="AB266" s="51">
        <v>3.1</v>
      </c>
      <c r="AC266" s="69">
        <v>82770</v>
      </c>
      <c r="AD266" s="51"/>
      <c r="AE266" s="51"/>
      <c r="AF266" s="52">
        <v>8.9700000000000006</v>
      </c>
      <c r="AG266" s="53" t="s">
        <v>79</v>
      </c>
      <c r="AH266" s="54">
        <v>7</v>
      </c>
      <c r="AI266" s="54"/>
      <c r="AJ266" s="53"/>
      <c r="AK266" s="53">
        <v>1</v>
      </c>
      <c r="AL266" s="53">
        <v>24</v>
      </c>
      <c r="AM266" s="53" t="s">
        <v>96</v>
      </c>
      <c r="AN266" s="55">
        <v>6.15</v>
      </c>
      <c r="AO266" s="56">
        <v>0.2873</v>
      </c>
      <c r="AP266" s="56">
        <v>2.2999999999999998</v>
      </c>
      <c r="AQ266" s="51" t="s">
        <v>321</v>
      </c>
      <c r="AR266" s="51" t="s">
        <v>132</v>
      </c>
      <c r="AS266" s="51"/>
      <c r="AT266" s="51"/>
      <c r="AU266" s="51"/>
      <c r="AV266" s="51"/>
      <c r="AW266" s="57" t="s">
        <v>38</v>
      </c>
      <c r="AX266" s="57" t="s">
        <v>36</v>
      </c>
      <c r="AY266" s="57"/>
      <c r="AZ266" s="57"/>
      <c r="BA266" s="57"/>
      <c r="BB266" s="58">
        <v>3.6934523809523813E-2</v>
      </c>
      <c r="BC266" s="58"/>
      <c r="BD266" s="59"/>
      <c r="BE266" s="59"/>
      <c r="BF266" s="58"/>
      <c r="BG266" s="59"/>
      <c r="BH266" s="61"/>
      <c r="BI266" s="61"/>
      <c r="BL266" s="61"/>
      <c r="BM266" s="59"/>
      <c r="BN266" s="58"/>
      <c r="BO266" s="58"/>
      <c r="BQ266" s="58"/>
      <c r="BR266" s="59"/>
      <c r="BS266" s="58"/>
      <c r="BT266" s="58"/>
      <c r="BV266" s="58"/>
      <c r="BW266" s="59"/>
      <c r="BX266" s="58"/>
      <c r="BY266" s="58"/>
      <c r="BZ266" s="58"/>
      <c r="CA266" s="59"/>
      <c r="CB266" s="58"/>
      <c r="CC266" s="58"/>
      <c r="CD266" s="58"/>
      <c r="CE266" s="58"/>
      <c r="CF266" s="59"/>
      <c r="CG266" s="62"/>
      <c r="CH266" s="62"/>
      <c r="CI266" s="62"/>
      <c r="CJ266" s="62"/>
      <c r="CK266" s="62"/>
      <c r="CL266" s="62"/>
      <c r="CM266" s="62"/>
      <c r="CN266" s="63"/>
      <c r="CO266" s="62"/>
      <c r="CP266" s="62"/>
      <c r="CQ266" s="64" t="s">
        <v>39</v>
      </c>
      <c r="CR266" s="65" t="s">
        <v>47</v>
      </c>
      <c r="CS266" s="64" t="s">
        <v>1344</v>
      </c>
      <c r="CT266" s="64" t="s">
        <v>331</v>
      </c>
      <c r="CU266" s="64" t="s">
        <v>85</v>
      </c>
      <c r="CV266" s="64" t="s">
        <v>86</v>
      </c>
      <c r="CW266" s="64"/>
      <c r="CX266" s="64" t="s">
        <v>73</v>
      </c>
      <c r="CY266" s="66">
        <f>[1]Duration!EE265</f>
        <v>4</v>
      </c>
    </row>
    <row r="267" spans="1:103" hidden="1" x14ac:dyDescent="0.3">
      <c r="A267" s="43">
        <v>265</v>
      </c>
      <c r="B267" s="44" t="s">
        <v>1660</v>
      </c>
      <c r="C267" s="44" t="s">
        <v>30</v>
      </c>
      <c r="D267" s="44">
        <v>2004</v>
      </c>
      <c r="E267" s="45" t="s">
        <v>66</v>
      </c>
      <c r="F267" s="45" t="s">
        <v>1537</v>
      </c>
      <c r="G267" s="45" t="s">
        <v>1804</v>
      </c>
      <c r="H267" s="45" t="s">
        <v>78</v>
      </c>
      <c r="I267" s="45" t="s">
        <v>38</v>
      </c>
      <c r="J267" s="68" t="s">
        <v>122</v>
      </c>
      <c r="K267" s="68" t="s">
        <v>100</v>
      </c>
      <c r="L267" s="68" t="s">
        <v>39</v>
      </c>
      <c r="M267" s="68" t="s">
        <v>42</v>
      </c>
      <c r="N267" s="68" t="s">
        <v>42</v>
      </c>
      <c r="O267" s="68" t="s">
        <v>42</v>
      </c>
      <c r="P267" s="47" t="s">
        <v>597</v>
      </c>
      <c r="Q267" s="47" t="s">
        <v>1537</v>
      </c>
      <c r="R267" s="49"/>
      <c r="S267" s="49"/>
      <c r="T267" s="50"/>
      <c r="U267" s="50"/>
      <c r="V267" s="50"/>
      <c r="W267" s="50"/>
      <c r="X267" s="50"/>
      <c r="Y267" s="51" t="s">
        <v>1345</v>
      </c>
      <c r="Z267" s="51">
        <v>1</v>
      </c>
      <c r="AA267" s="69">
        <v>26700</v>
      </c>
      <c r="AB267" s="51">
        <v>3.1</v>
      </c>
      <c r="AC267" s="69">
        <v>82770</v>
      </c>
      <c r="AD267" s="51"/>
      <c r="AE267" s="51"/>
      <c r="AF267" s="51"/>
      <c r="AG267" s="53" t="s">
        <v>79</v>
      </c>
      <c r="AH267" s="54">
        <v>7</v>
      </c>
      <c r="AI267" s="54">
        <v>264</v>
      </c>
      <c r="AJ267" s="53"/>
      <c r="AK267" s="53">
        <v>11</v>
      </c>
      <c r="AL267" s="53">
        <v>24</v>
      </c>
      <c r="AM267" s="53" t="s">
        <v>323</v>
      </c>
      <c r="AN267" s="55">
        <v>14.976363636363635</v>
      </c>
      <c r="AO267" s="56"/>
      <c r="AP267" s="86">
        <f>SUM(AP268:AP278)</f>
        <v>68.999999999999986</v>
      </c>
      <c r="AQ267" s="51" t="s">
        <v>321</v>
      </c>
      <c r="AR267" s="51" t="s">
        <v>132</v>
      </c>
      <c r="AS267" s="51"/>
      <c r="AT267" s="51"/>
      <c r="AU267" s="51"/>
      <c r="AV267" s="51"/>
      <c r="AW267" s="57" t="s">
        <v>38</v>
      </c>
      <c r="AX267" s="57" t="s">
        <v>36</v>
      </c>
      <c r="AY267" s="57"/>
      <c r="AZ267" s="57"/>
      <c r="BA267" s="57"/>
      <c r="BB267" s="58">
        <v>7.6095238095238091E-2</v>
      </c>
      <c r="BC267" s="58"/>
      <c r="BD267" s="59"/>
      <c r="BE267" s="59"/>
      <c r="BF267" s="58"/>
      <c r="BG267" s="59"/>
      <c r="BH267" s="61"/>
      <c r="BI267" s="61"/>
      <c r="BL267" s="61"/>
      <c r="BM267" s="59"/>
      <c r="BN267" s="58"/>
      <c r="BO267" s="58"/>
      <c r="BQ267" s="58"/>
      <c r="BR267" s="59"/>
      <c r="BS267" s="58"/>
      <c r="BT267" s="58"/>
      <c r="BV267" s="58"/>
      <c r="BW267" s="59"/>
      <c r="BX267" s="58"/>
      <c r="BY267" s="58"/>
      <c r="BZ267" s="58"/>
      <c r="CA267" s="59"/>
      <c r="CB267" s="58"/>
      <c r="CC267" s="58"/>
      <c r="CD267" s="58"/>
      <c r="CE267" s="58"/>
      <c r="CF267" s="59"/>
      <c r="CG267" s="62" t="s">
        <v>332</v>
      </c>
      <c r="CH267" s="62" t="s">
        <v>1607</v>
      </c>
      <c r="CI267" s="62"/>
      <c r="CJ267" s="62"/>
      <c r="CK267" s="62"/>
      <c r="CL267" s="62"/>
      <c r="CM267" s="62"/>
      <c r="CN267" s="63" t="s">
        <v>333</v>
      </c>
      <c r="CO267" s="62"/>
      <c r="CP267" s="62"/>
      <c r="CQ267" s="64" t="s">
        <v>39</v>
      </c>
      <c r="CR267" s="65" t="s">
        <v>47</v>
      </c>
      <c r="CS267" s="64" t="s">
        <v>1344</v>
      </c>
      <c r="CT267" s="64" t="s">
        <v>331</v>
      </c>
      <c r="CU267" s="64" t="s">
        <v>85</v>
      </c>
      <c r="CV267" s="64" t="s">
        <v>86</v>
      </c>
      <c r="CW267" s="64"/>
      <c r="CX267" s="64" t="s">
        <v>73</v>
      </c>
      <c r="CY267" s="66">
        <f>[1]Duration!EE266</f>
        <v>11</v>
      </c>
    </row>
    <row r="268" spans="1:103" hidden="1" x14ac:dyDescent="0.3">
      <c r="A268" s="43">
        <v>266</v>
      </c>
      <c r="B268" s="44" t="s">
        <v>1660</v>
      </c>
      <c r="C268" s="44" t="s">
        <v>30</v>
      </c>
      <c r="D268" s="44">
        <v>2004</v>
      </c>
      <c r="E268" s="45" t="s">
        <v>66</v>
      </c>
      <c r="F268" s="45" t="s">
        <v>1537</v>
      </c>
      <c r="G268" s="45" t="s">
        <v>1804</v>
      </c>
      <c r="H268" s="45" t="s">
        <v>78</v>
      </c>
      <c r="I268" s="45" t="s">
        <v>38</v>
      </c>
      <c r="J268" s="68" t="s">
        <v>44</v>
      </c>
      <c r="K268" s="68" t="s">
        <v>75</v>
      </c>
      <c r="L268" s="68" t="s">
        <v>39</v>
      </c>
      <c r="M268" s="68" t="s">
        <v>42</v>
      </c>
      <c r="N268" s="68" t="s">
        <v>42</v>
      </c>
      <c r="O268" s="68" t="s">
        <v>42</v>
      </c>
      <c r="P268" s="47" t="s">
        <v>598</v>
      </c>
      <c r="Q268" s="47" t="s">
        <v>1537</v>
      </c>
      <c r="R268" s="49"/>
      <c r="S268" s="49"/>
      <c r="T268" s="50"/>
      <c r="U268" s="50">
        <v>0.22700000000000001</v>
      </c>
      <c r="V268" s="50"/>
      <c r="W268" s="50"/>
      <c r="X268" s="50">
        <v>7.7</v>
      </c>
      <c r="Y268" s="51" t="s">
        <v>1345</v>
      </c>
      <c r="Z268" s="51">
        <v>1</v>
      </c>
      <c r="AA268" s="69">
        <v>23700</v>
      </c>
      <c r="AB268" s="51">
        <v>2.2000000000000002</v>
      </c>
      <c r="AC268" s="69">
        <v>52140.000000000007</v>
      </c>
      <c r="AD268" s="51"/>
      <c r="AE268" s="51"/>
      <c r="AF268" s="52">
        <v>18.34</v>
      </c>
      <c r="AG268" s="53" t="s">
        <v>79</v>
      </c>
      <c r="AH268" s="54">
        <v>7</v>
      </c>
      <c r="AI268" s="54"/>
      <c r="AJ268" s="53"/>
      <c r="AK268" s="53">
        <v>1</v>
      </c>
      <c r="AL268" s="53">
        <v>24</v>
      </c>
      <c r="AM268" s="53" t="s">
        <v>74</v>
      </c>
      <c r="AN268" s="55">
        <v>14.21</v>
      </c>
      <c r="AO268" s="56">
        <v>0.15869999999999998</v>
      </c>
      <c r="AP268" s="56">
        <v>0</v>
      </c>
      <c r="AQ268" s="51" t="s">
        <v>321</v>
      </c>
      <c r="AR268" s="51" t="s">
        <v>132</v>
      </c>
      <c r="AS268" s="51"/>
      <c r="AT268" s="51"/>
      <c r="AU268" s="51"/>
      <c r="AV268" s="51"/>
      <c r="AW268" s="57" t="s">
        <v>38</v>
      </c>
      <c r="AX268" s="57" t="s">
        <v>36</v>
      </c>
      <c r="AY268" s="57"/>
      <c r="AZ268" s="57"/>
      <c r="BA268" s="57"/>
      <c r="BB268" s="58">
        <v>2.1755952380952383E-2</v>
      </c>
      <c r="BC268" s="58"/>
      <c r="BD268" s="59"/>
      <c r="BE268" s="59"/>
      <c r="BF268" s="58"/>
      <c r="BG268" s="59"/>
      <c r="BH268" s="61"/>
      <c r="BI268" s="61"/>
      <c r="BL268" s="61"/>
      <c r="BM268" s="59"/>
      <c r="BN268" s="58"/>
      <c r="BO268" s="58"/>
      <c r="BQ268" s="58"/>
      <c r="BR268" s="59"/>
      <c r="BS268" s="58"/>
      <c r="BT268" s="58"/>
      <c r="BV268" s="58"/>
      <c r="BW268" s="59"/>
      <c r="BX268" s="58"/>
      <c r="BY268" s="58"/>
      <c r="BZ268" s="58"/>
      <c r="CA268" s="59"/>
      <c r="CB268" s="58"/>
      <c r="CC268" s="58"/>
      <c r="CD268" s="58"/>
      <c r="CE268" s="58"/>
      <c r="CF268" s="59"/>
      <c r="CG268" s="62"/>
      <c r="CH268" s="62"/>
      <c r="CI268" s="62"/>
      <c r="CJ268" s="62"/>
      <c r="CK268" s="62"/>
      <c r="CL268" s="62"/>
      <c r="CM268" s="62"/>
      <c r="CN268" s="63"/>
      <c r="CO268" s="62"/>
      <c r="CP268" s="62"/>
      <c r="CQ268" s="64" t="s">
        <v>39</v>
      </c>
      <c r="CR268" s="65" t="s">
        <v>47</v>
      </c>
      <c r="CS268" s="64" t="s">
        <v>1344</v>
      </c>
      <c r="CT268" s="64" t="s">
        <v>331</v>
      </c>
      <c r="CU268" s="64" t="s">
        <v>85</v>
      </c>
      <c r="CV268" s="64" t="s">
        <v>86</v>
      </c>
      <c r="CW268" s="64"/>
      <c r="CX268" s="64" t="s">
        <v>88</v>
      </c>
      <c r="CY268" s="66">
        <f>[1]Duration!EE267</f>
        <v>4</v>
      </c>
    </row>
    <row r="269" spans="1:103" hidden="1" x14ac:dyDescent="0.3">
      <c r="A269" s="43">
        <v>267</v>
      </c>
      <c r="B269" s="44" t="s">
        <v>1660</v>
      </c>
      <c r="C269" s="44" t="s">
        <v>30</v>
      </c>
      <c r="D269" s="44">
        <v>2004</v>
      </c>
      <c r="E269" s="45" t="s">
        <v>66</v>
      </c>
      <c r="F269" s="45" t="s">
        <v>1537</v>
      </c>
      <c r="G269" s="45" t="s">
        <v>1804</v>
      </c>
      <c r="H269" s="45" t="s">
        <v>78</v>
      </c>
      <c r="I269" s="45" t="s">
        <v>38</v>
      </c>
      <c r="J269" s="68" t="s">
        <v>44</v>
      </c>
      <c r="K269" s="68" t="s">
        <v>75</v>
      </c>
      <c r="L269" s="68" t="s">
        <v>39</v>
      </c>
      <c r="M269" s="68" t="s">
        <v>42</v>
      </c>
      <c r="N269" s="68" t="s">
        <v>42</v>
      </c>
      <c r="O269" s="68" t="s">
        <v>42</v>
      </c>
      <c r="P269" s="47" t="s">
        <v>598</v>
      </c>
      <c r="Q269" s="47" t="s">
        <v>1537</v>
      </c>
      <c r="R269" s="49"/>
      <c r="S269" s="49"/>
      <c r="T269" s="50"/>
      <c r="U269" s="50">
        <v>0.22700000000000001</v>
      </c>
      <c r="V269" s="50"/>
      <c r="W269" s="50"/>
      <c r="X269" s="50">
        <v>7.7</v>
      </c>
      <c r="Y269" s="51" t="s">
        <v>1345</v>
      </c>
      <c r="Z269" s="51">
        <v>1</v>
      </c>
      <c r="AA269" s="69">
        <v>23700</v>
      </c>
      <c r="AB269" s="51">
        <v>2.2000000000000002</v>
      </c>
      <c r="AC269" s="69">
        <v>52140.000000000007</v>
      </c>
      <c r="AD269" s="51"/>
      <c r="AE269" s="51"/>
      <c r="AF269" s="52">
        <v>18.93</v>
      </c>
      <c r="AG269" s="53" t="s">
        <v>79</v>
      </c>
      <c r="AH269" s="54">
        <v>7</v>
      </c>
      <c r="AI269" s="54"/>
      <c r="AJ269" s="53"/>
      <c r="AK269" s="53">
        <v>1</v>
      </c>
      <c r="AL269" s="53">
        <v>24</v>
      </c>
      <c r="AM269" s="53" t="s">
        <v>74</v>
      </c>
      <c r="AN269" s="55">
        <v>15.44</v>
      </c>
      <c r="AO269" s="56">
        <v>0.17909999999999998</v>
      </c>
      <c r="AP269" s="56">
        <v>1.3</v>
      </c>
      <c r="AQ269" s="51" t="s">
        <v>321</v>
      </c>
      <c r="AR269" s="51" t="s">
        <v>132</v>
      </c>
      <c r="AS269" s="51"/>
      <c r="AT269" s="51"/>
      <c r="AU269" s="51"/>
      <c r="AV269" s="51"/>
      <c r="AW269" s="57" t="s">
        <v>38</v>
      </c>
      <c r="AX269" s="57" t="s">
        <v>36</v>
      </c>
      <c r="AY269" s="57"/>
      <c r="AZ269" s="57"/>
      <c r="BA269" s="57"/>
      <c r="BB269" s="58">
        <v>4.7559523809523815E-2</v>
      </c>
      <c r="BC269" s="58"/>
      <c r="BD269" s="59"/>
      <c r="BE269" s="59"/>
      <c r="BF269" s="58"/>
      <c r="BG269" s="59"/>
      <c r="BH269" s="61"/>
      <c r="BI269" s="61"/>
      <c r="BL269" s="61"/>
      <c r="BM269" s="59"/>
      <c r="BN269" s="58"/>
      <c r="BO269" s="58"/>
      <c r="BQ269" s="58"/>
      <c r="BR269" s="59"/>
      <c r="BS269" s="58"/>
      <c r="BT269" s="58"/>
      <c r="BV269" s="58"/>
      <c r="BW269" s="59"/>
      <c r="BX269" s="58"/>
      <c r="BY269" s="58"/>
      <c r="BZ269" s="58"/>
      <c r="CA269" s="59"/>
      <c r="CB269" s="58"/>
      <c r="CC269" s="58"/>
      <c r="CD269" s="58"/>
      <c r="CE269" s="58"/>
      <c r="CF269" s="59"/>
      <c r="CG269" s="62"/>
      <c r="CH269" s="62"/>
      <c r="CI269" s="62"/>
      <c r="CJ269" s="62"/>
      <c r="CK269" s="62"/>
      <c r="CL269" s="62"/>
      <c r="CM269" s="62"/>
      <c r="CN269" s="63"/>
      <c r="CO269" s="62"/>
      <c r="CP269" s="62"/>
      <c r="CQ269" s="64" t="s">
        <v>39</v>
      </c>
      <c r="CR269" s="65" t="s">
        <v>47</v>
      </c>
      <c r="CS269" s="64" t="s">
        <v>1344</v>
      </c>
      <c r="CT269" s="64" t="s">
        <v>331</v>
      </c>
      <c r="CU269" s="64" t="s">
        <v>85</v>
      </c>
      <c r="CV269" s="64" t="s">
        <v>86</v>
      </c>
      <c r="CW269" s="64"/>
      <c r="CX269" s="64" t="s">
        <v>88</v>
      </c>
      <c r="CY269" s="66">
        <f>[1]Duration!EE268</f>
        <v>4</v>
      </c>
    </row>
    <row r="270" spans="1:103" hidden="1" x14ac:dyDescent="0.3">
      <c r="A270" s="43">
        <v>268</v>
      </c>
      <c r="B270" s="44" t="s">
        <v>1660</v>
      </c>
      <c r="C270" s="44" t="s">
        <v>30</v>
      </c>
      <c r="D270" s="44">
        <v>2004</v>
      </c>
      <c r="E270" s="45" t="s">
        <v>66</v>
      </c>
      <c r="F270" s="45" t="s">
        <v>1537</v>
      </c>
      <c r="G270" s="45" t="s">
        <v>1804</v>
      </c>
      <c r="H270" s="45" t="s">
        <v>78</v>
      </c>
      <c r="I270" s="45" t="s">
        <v>38</v>
      </c>
      <c r="J270" s="68" t="s">
        <v>44</v>
      </c>
      <c r="K270" s="68" t="s">
        <v>75</v>
      </c>
      <c r="L270" s="68" t="s">
        <v>39</v>
      </c>
      <c r="M270" s="68" t="s">
        <v>42</v>
      </c>
      <c r="N270" s="68" t="s">
        <v>42</v>
      </c>
      <c r="O270" s="68" t="s">
        <v>42</v>
      </c>
      <c r="P270" s="47" t="s">
        <v>598</v>
      </c>
      <c r="Q270" s="47" t="s">
        <v>1537</v>
      </c>
      <c r="R270" s="49"/>
      <c r="S270" s="49"/>
      <c r="T270" s="50"/>
      <c r="U270" s="50">
        <v>0.22700000000000001</v>
      </c>
      <c r="V270" s="50"/>
      <c r="W270" s="50"/>
      <c r="X270" s="50">
        <v>7.7</v>
      </c>
      <c r="Y270" s="51" t="s">
        <v>1345</v>
      </c>
      <c r="Z270" s="51">
        <v>1</v>
      </c>
      <c r="AA270" s="69">
        <v>23700</v>
      </c>
      <c r="AB270" s="51">
        <v>2.2000000000000002</v>
      </c>
      <c r="AC270" s="69">
        <v>52140.000000000007</v>
      </c>
      <c r="AD270" s="51"/>
      <c r="AE270" s="51"/>
      <c r="AF270" s="52">
        <v>17.600000000000001</v>
      </c>
      <c r="AG270" s="53" t="s">
        <v>79</v>
      </c>
      <c r="AH270" s="54">
        <v>7</v>
      </c>
      <c r="AI270" s="54"/>
      <c r="AJ270" s="53"/>
      <c r="AK270" s="53">
        <v>1</v>
      </c>
      <c r="AL270" s="53">
        <v>24</v>
      </c>
      <c r="AM270" s="53" t="s">
        <v>74</v>
      </c>
      <c r="AN270" s="55">
        <v>19.809999999999999</v>
      </c>
      <c r="AO270" s="56">
        <v>0.31860000000000005</v>
      </c>
      <c r="AP270" s="86">
        <v>32.299999999999997</v>
      </c>
      <c r="AQ270" s="51" t="s">
        <v>321</v>
      </c>
      <c r="AR270" s="51" t="s">
        <v>132</v>
      </c>
      <c r="AS270" s="51"/>
      <c r="AT270" s="51"/>
      <c r="AU270" s="51"/>
      <c r="AV270" s="51"/>
      <c r="AW270" s="57" t="s">
        <v>38</v>
      </c>
      <c r="AX270" s="57" t="s">
        <v>36</v>
      </c>
      <c r="AY270" s="57"/>
      <c r="AZ270" s="57"/>
      <c r="BA270" s="57"/>
      <c r="BB270" s="58">
        <v>3.6934523809523813E-2</v>
      </c>
      <c r="BC270" s="58"/>
      <c r="BD270" s="59"/>
      <c r="BE270" s="59"/>
      <c r="BF270" s="58"/>
      <c r="BG270" s="59"/>
      <c r="BH270" s="61"/>
      <c r="BI270" s="61"/>
      <c r="BL270" s="61"/>
      <c r="BM270" s="59"/>
      <c r="BN270" s="58"/>
      <c r="BO270" s="58"/>
      <c r="BQ270" s="58"/>
      <c r="BR270" s="59"/>
      <c r="BS270" s="58"/>
      <c r="BT270" s="58"/>
      <c r="BV270" s="58"/>
      <c r="BW270" s="59"/>
      <c r="BX270" s="58"/>
      <c r="BY270" s="58"/>
      <c r="BZ270" s="58"/>
      <c r="CA270" s="59"/>
      <c r="CB270" s="58"/>
      <c r="CC270" s="58"/>
      <c r="CD270" s="58"/>
      <c r="CE270" s="58"/>
      <c r="CF270" s="59"/>
      <c r="CG270" s="62"/>
      <c r="CH270" s="62"/>
      <c r="CI270" s="62"/>
      <c r="CJ270" s="62"/>
      <c r="CK270" s="62"/>
      <c r="CL270" s="62"/>
      <c r="CM270" s="62"/>
      <c r="CN270" s="63"/>
      <c r="CO270" s="62"/>
      <c r="CP270" s="62"/>
      <c r="CQ270" s="64" t="s">
        <v>39</v>
      </c>
      <c r="CR270" s="65" t="s">
        <v>47</v>
      </c>
      <c r="CS270" s="64" t="s">
        <v>1344</v>
      </c>
      <c r="CT270" s="64" t="s">
        <v>331</v>
      </c>
      <c r="CU270" s="64" t="s">
        <v>85</v>
      </c>
      <c r="CV270" s="64" t="s">
        <v>86</v>
      </c>
      <c r="CW270" s="64"/>
      <c r="CX270" s="64" t="s">
        <v>88</v>
      </c>
      <c r="CY270" s="66">
        <f>[1]Duration!EE269</f>
        <v>4</v>
      </c>
    </row>
    <row r="271" spans="1:103" hidden="1" x14ac:dyDescent="0.3">
      <c r="A271" s="43">
        <v>269</v>
      </c>
      <c r="B271" s="44" t="s">
        <v>1660</v>
      </c>
      <c r="C271" s="44" t="s">
        <v>30</v>
      </c>
      <c r="D271" s="44">
        <v>2004</v>
      </c>
      <c r="E271" s="45" t="s">
        <v>66</v>
      </c>
      <c r="F271" s="45" t="s">
        <v>1537</v>
      </c>
      <c r="G271" s="45" t="s">
        <v>1804</v>
      </c>
      <c r="H271" s="45" t="s">
        <v>78</v>
      </c>
      <c r="I271" s="45" t="s">
        <v>38</v>
      </c>
      <c r="J271" s="68" t="s">
        <v>44</v>
      </c>
      <c r="K271" s="68" t="s">
        <v>53</v>
      </c>
      <c r="L271" s="68" t="s">
        <v>39</v>
      </c>
      <c r="M271" s="68" t="s">
        <v>42</v>
      </c>
      <c r="N271" s="68" t="s">
        <v>42</v>
      </c>
      <c r="O271" s="68" t="s">
        <v>42</v>
      </c>
      <c r="P271" s="47" t="s">
        <v>598</v>
      </c>
      <c r="Q271" s="47" t="s">
        <v>1537</v>
      </c>
      <c r="R271" s="49"/>
      <c r="S271" s="49"/>
      <c r="T271" s="50"/>
      <c r="U271" s="50">
        <v>0.193</v>
      </c>
      <c r="V271" s="50"/>
      <c r="W271" s="50"/>
      <c r="X271" s="50">
        <v>8.3000000000000007</v>
      </c>
      <c r="Y271" s="51" t="s">
        <v>1345</v>
      </c>
      <c r="Z271" s="51">
        <v>1</v>
      </c>
      <c r="AA271" s="69">
        <v>23700</v>
      </c>
      <c r="AB271" s="51">
        <v>2.2000000000000002</v>
      </c>
      <c r="AC271" s="69">
        <v>52140.000000000007</v>
      </c>
      <c r="AD271" s="51"/>
      <c r="AE271" s="51"/>
      <c r="AF271" s="52">
        <v>28.5</v>
      </c>
      <c r="AG271" s="53" t="s">
        <v>79</v>
      </c>
      <c r="AH271" s="54">
        <v>7</v>
      </c>
      <c r="AI271" s="54"/>
      <c r="AJ271" s="53"/>
      <c r="AK271" s="53">
        <v>1</v>
      </c>
      <c r="AL271" s="53">
        <v>24</v>
      </c>
      <c r="AM271" s="53" t="s">
        <v>52</v>
      </c>
      <c r="AN271" s="55">
        <v>28.31</v>
      </c>
      <c r="AO271" s="56">
        <v>0.18480000000000002</v>
      </c>
      <c r="AP271" s="56">
        <v>0</v>
      </c>
      <c r="AQ271" s="51" t="s">
        <v>321</v>
      </c>
      <c r="AR271" s="51" t="s">
        <v>132</v>
      </c>
      <c r="AS271" s="51"/>
      <c r="AT271" s="51"/>
      <c r="AU271" s="51"/>
      <c r="AV271" s="51"/>
      <c r="AW271" s="57" t="s">
        <v>38</v>
      </c>
      <c r="AX271" s="57" t="s">
        <v>36</v>
      </c>
      <c r="AY271" s="57"/>
      <c r="AZ271" s="57"/>
      <c r="BA271" s="57"/>
      <c r="BB271" s="58">
        <v>6.0714285714285714E-2</v>
      </c>
      <c r="BC271" s="58"/>
      <c r="BD271" s="59"/>
      <c r="BE271" s="59"/>
      <c r="BF271" s="58"/>
      <c r="BG271" s="59"/>
      <c r="BH271" s="61"/>
      <c r="BI271" s="61"/>
      <c r="BL271" s="61"/>
      <c r="BM271" s="59"/>
      <c r="BN271" s="58"/>
      <c r="BO271" s="58"/>
      <c r="BQ271" s="58"/>
      <c r="BR271" s="59"/>
      <c r="BS271" s="58"/>
      <c r="BT271" s="58"/>
      <c r="BV271" s="58"/>
      <c r="BW271" s="59"/>
      <c r="BX271" s="58"/>
      <c r="BY271" s="58"/>
      <c r="BZ271" s="58"/>
      <c r="CA271" s="59"/>
      <c r="CB271" s="58"/>
      <c r="CC271" s="58"/>
      <c r="CD271" s="58"/>
      <c r="CE271" s="58"/>
      <c r="CF271" s="59"/>
      <c r="CG271" s="62"/>
      <c r="CH271" s="62"/>
      <c r="CI271" s="62"/>
      <c r="CJ271" s="62"/>
      <c r="CK271" s="62"/>
      <c r="CL271" s="62"/>
      <c r="CM271" s="62"/>
      <c r="CN271" s="63"/>
      <c r="CO271" s="62"/>
      <c r="CP271" s="62"/>
      <c r="CQ271" s="64" t="s">
        <v>39</v>
      </c>
      <c r="CR271" s="65" t="s">
        <v>47</v>
      </c>
      <c r="CS271" s="64" t="s">
        <v>1344</v>
      </c>
      <c r="CT271" s="64" t="s">
        <v>331</v>
      </c>
      <c r="CU271" s="64" t="s">
        <v>85</v>
      </c>
      <c r="CV271" s="64" t="s">
        <v>86</v>
      </c>
      <c r="CW271" s="64"/>
      <c r="CX271" s="64" t="s">
        <v>88</v>
      </c>
      <c r="CY271" s="66">
        <f>[1]Duration!EE270</f>
        <v>4</v>
      </c>
    </row>
    <row r="272" spans="1:103" hidden="1" x14ac:dyDescent="0.3">
      <c r="A272" s="43">
        <v>270</v>
      </c>
      <c r="B272" s="44" t="s">
        <v>1660</v>
      </c>
      <c r="C272" s="44" t="s">
        <v>30</v>
      </c>
      <c r="D272" s="44">
        <v>2004</v>
      </c>
      <c r="E272" s="45" t="s">
        <v>66</v>
      </c>
      <c r="F272" s="45" t="s">
        <v>1537</v>
      </c>
      <c r="G272" s="45" t="s">
        <v>1804</v>
      </c>
      <c r="H272" s="45" t="s">
        <v>78</v>
      </c>
      <c r="I272" s="45" t="s">
        <v>38</v>
      </c>
      <c r="J272" s="68" t="s">
        <v>44</v>
      </c>
      <c r="K272" s="68" t="s">
        <v>53</v>
      </c>
      <c r="L272" s="68" t="s">
        <v>39</v>
      </c>
      <c r="M272" s="68" t="s">
        <v>42</v>
      </c>
      <c r="N272" s="68" t="s">
        <v>42</v>
      </c>
      <c r="O272" s="68" t="s">
        <v>42</v>
      </c>
      <c r="P272" s="47" t="s">
        <v>598</v>
      </c>
      <c r="Q272" s="47" t="s">
        <v>1537</v>
      </c>
      <c r="R272" s="49"/>
      <c r="S272" s="49"/>
      <c r="T272" s="50"/>
      <c r="U272" s="50">
        <v>0.193</v>
      </c>
      <c r="V272" s="50"/>
      <c r="W272" s="50"/>
      <c r="X272" s="50">
        <v>8.3000000000000007</v>
      </c>
      <c r="Y272" s="51" t="s">
        <v>1345</v>
      </c>
      <c r="Z272" s="51">
        <v>1</v>
      </c>
      <c r="AA272" s="69">
        <v>23700</v>
      </c>
      <c r="AB272" s="51">
        <v>2.2000000000000002</v>
      </c>
      <c r="AC272" s="69">
        <v>52140.000000000007</v>
      </c>
      <c r="AD272" s="51"/>
      <c r="AE272" s="51"/>
      <c r="AF272" s="52">
        <v>29.36</v>
      </c>
      <c r="AG272" s="53" t="s">
        <v>79</v>
      </c>
      <c r="AH272" s="54">
        <v>7</v>
      </c>
      <c r="AI272" s="54"/>
      <c r="AJ272" s="53"/>
      <c r="AK272" s="53">
        <v>1</v>
      </c>
      <c r="AL272" s="53">
        <v>24</v>
      </c>
      <c r="AM272" s="53" t="s">
        <v>52</v>
      </c>
      <c r="AN272" s="55">
        <v>26.17</v>
      </c>
      <c r="AO272" s="56">
        <v>0.23569999999999999</v>
      </c>
      <c r="AP272" s="56">
        <v>0</v>
      </c>
      <c r="AQ272" s="51" t="s">
        <v>321</v>
      </c>
      <c r="AR272" s="51" t="s">
        <v>132</v>
      </c>
      <c r="AS272" s="51"/>
      <c r="AT272" s="51"/>
      <c r="AU272" s="51"/>
      <c r="AV272" s="51"/>
      <c r="AW272" s="57" t="s">
        <v>38</v>
      </c>
      <c r="AX272" s="57" t="s">
        <v>36</v>
      </c>
      <c r="AY272" s="57"/>
      <c r="AZ272" s="57"/>
      <c r="BA272" s="57"/>
      <c r="BB272" s="58">
        <v>4.3511904761904766E-2</v>
      </c>
      <c r="BC272" s="58"/>
      <c r="BD272" s="59"/>
      <c r="BE272" s="59"/>
      <c r="BF272" s="58"/>
      <c r="BG272" s="59"/>
      <c r="BH272" s="61"/>
      <c r="BI272" s="61"/>
      <c r="BL272" s="61"/>
      <c r="BM272" s="59"/>
      <c r="BN272" s="58"/>
      <c r="BO272" s="58"/>
      <c r="BQ272" s="58"/>
      <c r="BR272" s="59"/>
      <c r="BS272" s="58"/>
      <c r="BT272" s="58"/>
      <c r="BV272" s="58"/>
      <c r="BW272" s="59"/>
      <c r="BX272" s="58"/>
      <c r="BY272" s="58"/>
      <c r="BZ272" s="58"/>
      <c r="CA272" s="59"/>
      <c r="CB272" s="58"/>
      <c r="CC272" s="58"/>
      <c r="CD272" s="58"/>
      <c r="CE272" s="58"/>
      <c r="CF272" s="59"/>
      <c r="CG272" s="62"/>
      <c r="CH272" s="62"/>
      <c r="CI272" s="62"/>
      <c r="CJ272" s="62"/>
      <c r="CK272" s="62"/>
      <c r="CL272" s="62"/>
      <c r="CM272" s="62"/>
      <c r="CN272" s="63"/>
      <c r="CO272" s="62"/>
      <c r="CP272" s="62"/>
      <c r="CQ272" s="64" t="s">
        <v>39</v>
      </c>
      <c r="CR272" s="65" t="s">
        <v>47</v>
      </c>
      <c r="CS272" s="64" t="s">
        <v>1344</v>
      </c>
      <c r="CT272" s="64" t="s">
        <v>331</v>
      </c>
      <c r="CU272" s="64" t="s">
        <v>85</v>
      </c>
      <c r="CV272" s="64" t="s">
        <v>86</v>
      </c>
      <c r="CW272" s="64"/>
      <c r="CX272" s="64" t="s">
        <v>88</v>
      </c>
      <c r="CY272" s="66">
        <f>[1]Duration!EE271</f>
        <v>4</v>
      </c>
    </row>
    <row r="273" spans="1:103" hidden="1" x14ac:dyDescent="0.3">
      <c r="A273" s="43">
        <v>271</v>
      </c>
      <c r="B273" s="44" t="s">
        <v>1660</v>
      </c>
      <c r="C273" s="44" t="s">
        <v>30</v>
      </c>
      <c r="D273" s="44">
        <v>2004</v>
      </c>
      <c r="E273" s="45" t="s">
        <v>66</v>
      </c>
      <c r="F273" s="45" t="s">
        <v>1537</v>
      </c>
      <c r="G273" s="45" t="s">
        <v>1804</v>
      </c>
      <c r="H273" s="45" t="s">
        <v>78</v>
      </c>
      <c r="I273" s="45" t="s">
        <v>38</v>
      </c>
      <c r="J273" s="68" t="s">
        <v>44</v>
      </c>
      <c r="K273" s="68" t="s">
        <v>53</v>
      </c>
      <c r="L273" s="68" t="s">
        <v>39</v>
      </c>
      <c r="M273" s="68" t="s">
        <v>42</v>
      </c>
      <c r="N273" s="68" t="s">
        <v>42</v>
      </c>
      <c r="O273" s="68" t="s">
        <v>42</v>
      </c>
      <c r="P273" s="47" t="s">
        <v>598</v>
      </c>
      <c r="Q273" s="47" t="s">
        <v>1537</v>
      </c>
      <c r="R273" s="49"/>
      <c r="S273" s="49"/>
      <c r="T273" s="50"/>
      <c r="U273" s="50">
        <v>0.193</v>
      </c>
      <c r="V273" s="50"/>
      <c r="W273" s="50"/>
      <c r="X273" s="50">
        <v>8.3000000000000007</v>
      </c>
      <c r="Y273" s="51" t="s">
        <v>1345</v>
      </c>
      <c r="Z273" s="51">
        <v>1</v>
      </c>
      <c r="AA273" s="69">
        <v>23700</v>
      </c>
      <c r="AB273" s="51">
        <v>2.2000000000000002</v>
      </c>
      <c r="AC273" s="69">
        <v>52140.000000000007</v>
      </c>
      <c r="AD273" s="51"/>
      <c r="AE273" s="51"/>
      <c r="AF273" s="52">
        <v>28.92</v>
      </c>
      <c r="AG273" s="53" t="s">
        <v>79</v>
      </c>
      <c r="AH273" s="54">
        <v>7</v>
      </c>
      <c r="AI273" s="54"/>
      <c r="AJ273" s="53"/>
      <c r="AK273" s="53">
        <v>1</v>
      </c>
      <c r="AL273" s="53">
        <v>24</v>
      </c>
      <c r="AM273" s="53" t="s">
        <v>52</v>
      </c>
      <c r="AN273" s="55">
        <v>24.32</v>
      </c>
      <c r="AO273" s="56">
        <v>9.8599999999999993E-2</v>
      </c>
      <c r="AP273" s="56">
        <v>0</v>
      </c>
      <c r="AQ273" s="51" t="s">
        <v>321</v>
      </c>
      <c r="AR273" s="51" t="s">
        <v>132</v>
      </c>
      <c r="AS273" s="51"/>
      <c r="AT273" s="51"/>
      <c r="AU273" s="51"/>
      <c r="AV273" s="51"/>
      <c r="AW273" s="57" t="s">
        <v>38</v>
      </c>
      <c r="AX273" s="57" t="s">
        <v>36</v>
      </c>
      <c r="AY273" s="57"/>
      <c r="AZ273" s="57"/>
      <c r="BA273" s="57"/>
      <c r="BB273" s="58">
        <v>2.0744047619047617E-2</v>
      </c>
      <c r="BC273" s="58"/>
      <c r="BD273" s="59"/>
      <c r="BE273" s="59"/>
      <c r="BF273" s="58"/>
      <c r="BG273" s="59"/>
      <c r="BH273" s="61"/>
      <c r="BI273" s="61"/>
      <c r="BL273" s="61"/>
      <c r="BM273" s="59"/>
      <c r="BN273" s="58"/>
      <c r="BO273" s="58"/>
      <c r="BQ273" s="58"/>
      <c r="BR273" s="59"/>
      <c r="BS273" s="58"/>
      <c r="BT273" s="58"/>
      <c r="BV273" s="58"/>
      <c r="BW273" s="59"/>
      <c r="BX273" s="58"/>
      <c r="BY273" s="58"/>
      <c r="BZ273" s="58"/>
      <c r="CA273" s="59"/>
      <c r="CB273" s="58"/>
      <c r="CC273" s="58"/>
      <c r="CD273" s="58"/>
      <c r="CE273" s="58"/>
      <c r="CF273" s="59"/>
      <c r="CG273" s="62"/>
      <c r="CH273" s="62"/>
      <c r="CI273" s="62"/>
      <c r="CJ273" s="62"/>
      <c r="CK273" s="62"/>
      <c r="CL273" s="62"/>
      <c r="CM273" s="62"/>
      <c r="CN273" s="63"/>
      <c r="CO273" s="62"/>
      <c r="CP273" s="62"/>
      <c r="CQ273" s="64" t="s">
        <v>39</v>
      </c>
      <c r="CR273" s="65" t="s">
        <v>47</v>
      </c>
      <c r="CS273" s="64" t="s">
        <v>1344</v>
      </c>
      <c r="CT273" s="64" t="s">
        <v>331</v>
      </c>
      <c r="CU273" s="64" t="s">
        <v>85</v>
      </c>
      <c r="CV273" s="64" t="s">
        <v>86</v>
      </c>
      <c r="CW273" s="64"/>
      <c r="CX273" s="64" t="s">
        <v>88</v>
      </c>
      <c r="CY273" s="66">
        <f>[1]Duration!EE272</f>
        <v>4</v>
      </c>
    </row>
    <row r="274" spans="1:103" hidden="1" x14ac:dyDescent="0.3">
      <c r="A274" s="43">
        <v>272</v>
      </c>
      <c r="B274" s="44" t="s">
        <v>1660</v>
      </c>
      <c r="C274" s="44" t="s">
        <v>30</v>
      </c>
      <c r="D274" s="44">
        <v>2004</v>
      </c>
      <c r="E274" s="45" t="s">
        <v>66</v>
      </c>
      <c r="F274" s="45" t="s">
        <v>1537</v>
      </c>
      <c r="G274" s="45" t="s">
        <v>1804</v>
      </c>
      <c r="H274" s="45" t="s">
        <v>78</v>
      </c>
      <c r="I274" s="45" t="s">
        <v>38</v>
      </c>
      <c r="J274" s="68" t="s">
        <v>44</v>
      </c>
      <c r="K274" s="68" t="s">
        <v>91</v>
      </c>
      <c r="L274" s="68" t="s">
        <v>39</v>
      </c>
      <c r="M274" s="68" t="s">
        <v>42</v>
      </c>
      <c r="N274" s="68" t="s">
        <v>42</v>
      </c>
      <c r="O274" s="68" t="s">
        <v>42</v>
      </c>
      <c r="P274" s="47" t="s">
        <v>598</v>
      </c>
      <c r="Q274" s="47" t="s">
        <v>1537</v>
      </c>
      <c r="R274" s="49"/>
      <c r="S274" s="49"/>
      <c r="T274" s="50"/>
      <c r="U274" s="50">
        <v>0.183</v>
      </c>
      <c r="V274" s="50"/>
      <c r="W274" s="50"/>
      <c r="X274" s="50">
        <v>7.9</v>
      </c>
      <c r="Y274" s="51" t="s">
        <v>1345</v>
      </c>
      <c r="Z274" s="51">
        <v>1</v>
      </c>
      <c r="AA274" s="69">
        <v>23700</v>
      </c>
      <c r="AB274" s="51">
        <v>2.2000000000000002</v>
      </c>
      <c r="AC274" s="69">
        <v>52140.000000000007</v>
      </c>
      <c r="AD274" s="51"/>
      <c r="AE274" s="51"/>
      <c r="AF274" s="52">
        <v>9.1999999999999993</v>
      </c>
      <c r="AG274" s="53" t="s">
        <v>79</v>
      </c>
      <c r="AH274" s="54">
        <v>7</v>
      </c>
      <c r="AI274" s="54"/>
      <c r="AJ274" s="53"/>
      <c r="AK274" s="53">
        <v>1</v>
      </c>
      <c r="AL274" s="53">
        <v>24</v>
      </c>
      <c r="AM274" s="53" t="s">
        <v>96</v>
      </c>
      <c r="AN274" s="55">
        <v>7.53</v>
      </c>
      <c r="AO274" s="56">
        <v>0.1638</v>
      </c>
      <c r="AP274" s="56">
        <v>0</v>
      </c>
      <c r="AQ274" s="51" t="s">
        <v>321</v>
      </c>
      <c r="AR274" s="51" t="s">
        <v>132</v>
      </c>
      <c r="AS274" s="51"/>
      <c r="AT274" s="51"/>
      <c r="AU274" s="51"/>
      <c r="AV274" s="51"/>
      <c r="AW274" s="57" t="s">
        <v>38</v>
      </c>
      <c r="AX274" s="57" t="s">
        <v>36</v>
      </c>
      <c r="AY274" s="57"/>
      <c r="AZ274" s="57"/>
      <c r="BA274" s="57"/>
      <c r="BB274" s="58">
        <v>4.3511904761904766E-2</v>
      </c>
      <c r="BC274" s="58"/>
      <c r="BD274" s="59"/>
      <c r="BE274" s="59"/>
      <c r="BF274" s="58"/>
      <c r="BG274" s="59"/>
      <c r="BH274" s="61"/>
      <c r="BI274" s="61"/>
      <c r="BL274" s="61"/>
      <c r="BM274" s="59"/>
      <c r="BN274" s="58"/>
      <c r="BO274" s="58"/>
      <c r="BQ274" s="58"/>
      <c r="BR274" s="59"/>
      <c r="BS274" s="58"/>
      <c r="BT274" s="58"/>
      <c r="BV274" s="58"/>
      <c r="BW274" s="59"/>
      <c r="BX274" s="58"/>
      <c r="BY274" s="58"/>
      <c r="BZ274" s="58"/>
      <c r="CA274" s="59"/>
      <c r="CB274" s="58"/>
      <c r="CC274" s="58"/>
      <c r="CD274" s="58"/>
      <c r="CE274" s="58"/>
      <c r="CF274" s="59"/>
      <c r="CG274" s="62"/>
      <c r="CH274" s="62"/>
      <c r="CI274" s="62"/>
      <c r="CJ274" s="62"/>
      <c r="CK274" s="62"/>
      <c r="CL274" s="62"/>
      <c r="CM274" s="62"/>
      <c r="CN274" s="63"/>
      <c r="CO274" s="62"/>
      <c r="CP274" s="62"/>
      <c r="CQ274" s="64" t="s">
        <v>39</v>
      </c>
      <c r="CR274" s="65" t="s">
        <v>47</v>
      </c>
      <c r="CS274" s="64" t="s">
        <v>1344</v>
      </c>
      <c r="CT274" s="64" t="s">
        <v>331</v>
      </c>
      <c r="CU274" s="64" t="s">
        <v>85</v>
      </c>
      <c r="CV274" s="64" t="s">
        <v>86</v>
      </c>
      <c r="CW274" s="64"/>
      <c r="CX274" s="64" t="s">
        <v>88</v>
      </c>
      <c r="CY274" s="66">
        <f>[1]Duration!EE273</f>
        <v>4</v>
      </c>
    </row>
    <row r="275" spans="1:103" hidden="1" x14ac:dyDescent="0.3">
      <c r="A275" s="43">
        <v>273</v>
      </c>
      <c r="B275" s="44" t="s">
        <v>1660</v>
      </c>
      <c r="C275" s="44" t="s">
        <v>30</v>
      </c>
      <c r="D275" s="44">
        <v>2004</v>
      </c>
      <c r="E275" s="45" t="s">
        <v>66</v>
      </c>
      <c r="F275" s="45" t="s">
        <v>1537</v>
      </c>
      <c r="G275" s="45" t="s">
        <v>1804</v>
      </c>
      <c r="H275" s="45" t="s">
        <v>78</v>
      </c>
      <c r="I275" s="45" t="s">
        <v>38</v>
      </c>
      <c r="J275" s="68" t="s">
        <v>44</v>
      </c>
      <c r="K275" s="68" t="s">
        <v>91</v>
      </c>
      <c r="L275" s="68" t="s">
        <v>39</v>
      </c>
      <c r="M275" s="68" t="s">
        <v>42</v>
      </c>
      <c r="N275" s="68" t="s">
        <v>42</v>
      </c>
      <c r="O275" s="68" t="s">
        <v>42</v>
      </c>
      <c r="P275" s="47" t="s">
        <v>598</v>
      </c>
      <c r="Q275" s="47" t="s">
        <v>1537</v>
      </c>
      <c r="R275" s="49"/>
      <c r="S275" s="49"/>
      <c r="T275" s="50"/>
      <c r="U275" s="50">
        <v>0.183</v>
      </c>
      <c r="V275" s="50"/>
      <c r="W275" s="50"/>
      <c r="X275" s="50">
        <v>7.9</v>
      </c>
      <c r="Y275" s="51" t="s">
        <v>1345</v>
      </c>
      <c r="Z275" s="51">
        <v>1</v>
      </c>
      <c r="AA275" s="69">
        <v>23700</v>
      </c>
      <c r="AB275" s="51">
        <v>2.2000000000000002</v>
      </c>
      <c r="AC275" s="69">
        <v>52140.000000000007</v>
      </c>
      <c r="AD275" s="51"/>
      <c r="AE275" s="51"/>
      <c r="AF275" s="52">
        <v>9.36</v>
      </c>
      <c r="AG275" s="53" t="s">
        <v>79</v>
      </c>
      <c r="AH275" s="54">
        <v>7</v>
      </c>
      <c r="AI275" s="54"/>
      <c r="AJ275" s="53"/>
      <c r="AK275" s="53">
        <v>1</v>
      </c>
      <c r="AL275" s="53">
        <v>24</v>
      </c>
      <c r="AM275" s="53" t="s">
        <v>96</v>
      </c>
      <c r="AN275" s="55">
        <v>10.72</v>
      </c>
      <c r="AO275" s="56">
        <v>0.503</v>
      </c>
      <c r="AP275" s="56">
        <v>0.5</v>
      </c>
      <c r="AQ275" s="51" t="s">
        <v>321</v>
      </c>
      <c r="AR275" s="51" t="s">
        <v>132</v>
      </c>
      <c r="AS275" s="51"/>
      <c r="AT275" s="51"/>
      <c r="AU275" s="51"/>
      <c r="AV275" s="51"/>
      <c r="AW275" s="57" t="s">
        <v>38</v>
      </c>
      <c r="AX275" s="57" t="s">
        <v>36</v>
      </c>
      <c r="AY275" s="57"/>
      <c r="AZ275" s="57"/>
      <c r="BA275" s="57"/>
      <c r="BB275" s="58">
        <v>6.5773809523809526E-2</v>
      </c>
      <c r="BC275" s="58"/>
      <c r="BD275" s="59"/>
      <c r="BE275" s="59"/>
      <c r="BF275" s="58"/>
      <c r="BG275" s="59"/>
      <c r="BH275" s="61"/>
      <c r="BI275" s="61"/>
      <c r="BL275" s="61"/>
      <c r="BM275" s="59"/>
      <c r="BN275" s="58"/>
      <c r="BO275" s="58"/>
      <c r="BQ275" s="58"/>
      <c r="BR275" s="59"/>
      <c r="BS275" s="58"/>
      <c r="BT275" s="58"/>
      <c r="BV275" s="58"/>
      <c r="BW275" s="59"/>
      <c r="BX275" s="58"/>
      <c r="BY275" s="58"/>
      <c r="BZ275" s="58"/>
      <c r="CA275" s="59"/>
      <c r="CB275" s="58"/>
      <c r="CC275" s="58"/>
      <c r="CD275" s="58"/>
      <c r="CE275" s="58"/>
      <c r="CF275" s="59"/>
      <c r="CG275" s="62"/>
      <c r="CH275" s="62"/>
      <c r="CI275" s="62"/>
      <c r="CJ275" s="62"/>
      <c r="CK275" s="62"/>
      <c r="CL275" s="62"/>
      <c r="CM275" s="62"/>
      <c r="CN275" s="63"/>
      <c r="CO275" s="62"/>
      <c r="CP275" s="62"/>
      <c r="CQ275" s="64" t="s">
        <v>39</v>
      </c>
      <c r="CR275" s="65" t="s">
        <v>47</v>
      </c>
      <c r="CS275" s="64" t="s">
        <v>1344</v>
      </c>
      <c r="CT275" s="64" t="s">
        <v>331</v>
      </c>
      <c r="CU275" s="64" t="s">
        <v>85</v>
      </c>
      <c r="CV275" s="64" t="s">
        <v>86</v>
      </c>
      <c r="CW275" s="64"/>
      <c r="CX275" s="64" t="s">
        <v>88</v>
      </c>
      <c r="CY275" s="66">
        <f>[1]Duration!EE274</f>
        <v>4</v>
      </c>
    </row>
    <row r="276" spans="1:103" hidden="1" x14ac:dyDescent="0.3">
      <c r="A276" s="43">
        <v>274</v>
      </c>
      <c r="B276" s="44" t="s">
        <v>1660</v>
      </c>
      <c r="C276" s="44" t="s">
        <v>30</v>
      </c>
      <c r="D276" s="44">
        <v>2004</v>
      </c>
      <c r="E276" s="45" t="s">
        <v>66</v>
      </c>
      <c r="F276" s="45" t="s">
        <v>1537</v>
      </c>
      <c r="G276" s="45" t="s">
        <v>1804</v>
      </c>
      <c r="H276" s="45" t="s">
        <v>78</v>
      </c>
      <c r="I276" s="45" t="s">
        <v>38</v>
      </c>
      <c r="J276" s="68" t="s">
        <v>44</v>
      </c>
      <c r="K276" s="68" t="s">
        <v>91</v>
      </c>
      <c r="L276" s="68" t="s">
        <v>39</v>
      </c>
      <c r="M276" s="68" t="s">
        <v>42</v>
      </c>
      <c r="N276" s="68" t="s">
        <v>42</v>
      </c>
      <c r="O276" s="68" t="s">
        <v>42</v>
      </c>
      <c r="P276" s="47" t="s">
        <v>598</v>
      </c>
      <c r="Q276" s="47" t="s">
        <v>1537</v>
      </c>
      <c r="R276" s="49"/>
      <c r="S276" s="49"/>
      <c r="T276" s="50"/>
      <c r="U276" s="50">
        <v>0.183</v>
      </c>
      <c r="V276" s="50"/>
      <c r="W276" s="50"/>
      <c r="X276" s="50">
        <v>7.9</v>
      </c>
      <c r="Y276" s="51" t="s">
        <v>1345</v>
      </c>
      <c r="Z276" s="51">
        <v>1</v>
      </c>
      <c r="AA276" s="69">
        <v>23700</v>
      </c>
      <c r="AB276" s="51">
        <v>2.2000000000000002</v>
      </c>
      <c r="AC276" s="69">
        <v>52140.000000000007</v>
      </c>
      <c r="AD276" s="51"/>
      <c r="AE276" s="51"/>
      <c r="AF276" s="52">
        <v>8.94</v>
      </c>
      <c r="AG276" s="53" t="s">
        <v>79</v>
      </c>
      <c r="AH276" s="54">
        <v>7</v>
      </c>
      <c r="AI276" s="54"/>
      <c r="AJ276" s="53"/>
      <c r="AK276" s="53">
        <v>1</v>
      </c>
      <c r="AL276" s="53">
        <v>24</v>
      </c>
      <c r="AM276" s="53" t="s">
        <v>96</v>
      </c>
      <c r="AN276" s="55">
        <v>10.61</v>
      </c>
      <c r="AO276" s="56">
        <v>0.42630000000000001</v>
      </c>
      <c r="AP276" s="56">
        <v>0.4</v>
      </c>
      <c r="AQ276" s="51" t="s">
        <v>321</v>
      </c>
      <c r="AR276" s="51" t="s">
        <v>132</v>
      </c>
      <c r="AS276" s="51"/>
      <c r="AT276" s="51"/>
      <c r="AU276" s="51"/>
      <c r="AV276" s="51"/>
      <c r="AW276" s="57" t="s">
        <v>38</v>
      </c>
      <c r="AX276" s="57" t="s">
        <v>36</v>
      </c>
      <c r="AY276" s="57"/>
      <c r="AZ276" s="57"/>
      <c r="BA276" s="57"/>
      <c r="BB276" s="58">
        <v>6.2738095238095232E-2</v>
      </c>
      <c r="BC276" s="58"/>
      <c r="BD276" s="59"/>
      <c r="BE276" s="59"/>
      <c r="BF276" s="58"/>
      <c r="BG276" s="59"/>
      <c r="BH276" s="61"/>
      <c r="BI276" s="61"/>
      <c r="BL276" s="61"/>
      <c r="BM276" s="59"/>
      <c r="BN276" s="58"/>
      <c r="BO276" s="58"/>
      <c r="BQ276" s="58"/>
      <c r="BR276" s="59"/>
      <c r="BS276" s="58"/>
      <c r="BT276" s="58"/>
      <c r="BV276" s="58"/>
      <c r="BW276" s="59"/>
      <c r="BX276" s="58"/>
      <c r="BY276" s="58"/>
      <c r="BZ276" s="58"/>
      <c r="CA276" s="59"/>
      <c r="CB276" s="58"/>
      <c r="CC276" s="58"/>
      <c r="CD276" s="58"/>
      <c r="CE276" s="58"/>
      <c r="CF276" s="59"/>
      <c r="CG276" s="62"/>
      <c r="CH276" s="62"/>
      <c r="CI276" s="62"/>
      <c r="CJ276" s="62"/>
      <c r="CK276" s="62"/>
      <c r="CL276" s="62"/>
      <c r="CM276" s="62"/>
      <c r="CN276" s="63"/>
      <c r="CO276" s="62"/>
      <c r="CP276" s="62"/>
      <c r="CQ276" s="64" t="s">
        <v>39</v>
      </c>
      <c r="CR276" s="65" t="s">
        <v>47</v>
      </c>
      <c r="CS276" s="64" t="s">
        <v>1344</v>
      </c>
      <c r="CT276" s="64" t="s">
        <v>331</v>
      </c>
      <c r="CU276" s="64" t="s">
        <v>85</v>
      </c>
      <c r="CV276" s="64" t="s">
        <v>86</v>
      </c>
      <c r="CW276" s="64"/>
      <c r="CX276" s="64" t="s">
        <v>88</v>
      </c>
      <c r="CY276" s="66">
        <f>[1]Duration!EE275</f>
        <v>4</v>
      </c>
    </row>
    <row r="277" spans="1:103" hidden="1" x14ac:dyDescent="0.3">
      <c r="A277" s="43">
        <v>275</v>
      </c>
      <c r="B277" s="44" t="s">
        <v>1660</v>
      </c>
      <c r="C277" s="44" t="s">
        <v>30</v>
      </c>
      <c r="D277" s="44">
        <v>2004</v>
      </c>
      <c r="E277" s="45" t="s">
        <v>66</v>
      </c>
      <c r="F277" s="45" t="s">
        <v>1537</v>
      </c>
      <c r="G277" s="45" t="s">
        <v>1804</v>
      </c>
      <c r="H277" s="45" t="s">
        <v>78</v>
      </c>
      <c r="I277" s="45" t="s">
        <v>38</v>
      </c>
      <c r="J277" s="68" t="s">
        <v>122</v>
      </c>
      <c r="K277" s="68" t="s">
        <v>100</v>
      </c>
      <c r="L277" s="68" t="s">
        <v>39</v>
      </c>
      <c r="M277" s="68" t="s">
        <v>42</v>
      </c>
      <c r="N277" s="68" t="s">
        <v>42</v>
      </c>
      <c r="O277" s="68" t="s">
        <v>42</v>
      </c>
      <c r="P277" s="47" t="s">
        <v>598</v>
      </c>
      <c r="Q277" s="47" t="s">
        <v>1537</v>
      </c>
      <c r="R277" s="49"/>
      <c r="S277" s="49"/>
      <c r="T277" s="50"/>
      <c r="U277" s="50"/>
      <c r="V277" s="50"/>
      <c r="W277" s="50"/>
      <c r="X277" s="50"/>
      <c r="Y277" s="51" t="s">
        <v>1345</v>
      </c>
      <c r="Z277" s="51">
        <v>1</v>
      </c>
      <c r="AA277" s="69">
        <v>23700</v>
      </c>
      <c r="AB277" s="51">
        <v>2.2000000000000002</v>
      </c>
      <c r="AC277" s="69">
        <v>52140.000000000007</v>
      </c>
      <c r="AD277" s="51"/>
      <c r="AE277" s="51"/>
      <c r="AF277" s="51"/>
      <c r="AG277" s="53" t="s">
        <v>79</v>
      </c>
      <c r="AH277" s="54">
        <v>7</v>
      </c>
      <c r="AI277" s="54">
        <v>216</v>
      </c>
      <c r="AJ277" s="53"/>
      <c r="AK277" s="53">
        <v>9</v>
      </c>
      <c r="AL277" s="53">
        <v>24</v>
      </c>
      <c r="AM277" s="53" t="s">
        <v>323</v>
      </c>
      <c r="AN277" s="55">
        <v>17.457777777777778</v>
      </c>
      <c r="AO277" s="56"/>
      <c r="AP277" s="86">
        <f>SUM(AP268:AP276)</f>
        <v>34.499999999999993</v>
      </c>
      <c r="AQ277" s="51" t="s">
        <v>321</v>
      </c>
      <c r="AR277" s="51" t="s">
        <v>132</v>
      </c>
      <c r="AS277" s="51"/>
      <c r="AT277" s="51"/>
      <c r="AU277" s="51"/>
      <c r="AV277" s="51"/>
      <c r="AW277" s="57" t="s">
        <v>38</v>
      </c>
      <c r="AX277" s="57" t="s">
        <v>36</v>
      </c>
      <c r="AY277" s="57"/>
      <c r="AZ277" s="57"/>
      <c r="BA277" s="57"/>
      <c r="BB277" s="58">
        <v>4.4827380952380945E-2</v>
      </c>
      <c r="BC277" s="58"/>
      <c r="BD277" s="59"/>
      <c r="BE277" s="59"/>
      <c r="BF277" s="58"/>
      <c r="BG277" s="59"/>
      <c r="BH277" s="61"/>
      <c r="BI277" s="61"/>
      <c r="BL277" s="61"/>
      <c r="BM277" s="59"/>
      <c r="BN277" s="58"/>
      <c r="BO277" s="58"/>
      <c r="BQ277" s="58"/>
      <c r="BR277" s="59"/>
      <c r="BS277" s="58"/>
      <c r="BT277" s="58"/>
      <c r="BV277" s="58"/>
      <c r="BW277" s="59"/>
      <c r="BX277" s="58"/>
      <c r="BY277" s="58"/>
      <c r="BZ277" s="58"/>
      <c r="CA277" s="59"/>
      <c r="CB277" s="58"/>
      <c r="CC277" s="58"/>
      <c r="CD277" s="58"/>
      <c r="CE277" s="58"/>
      <c r="CF277" s="59"/>
      <c r="CG277" s="62" t="s">
        <v>334</v>
      </c>
      <c r="CH277" s="62" t="s">
        <v>1607</v>
      </c>
      <c r="CI277" s="62"/>
      <c r="CJ277" s="62" t="s">
        <v>1380</v>
      </c>
      <c r="CK277" s="62"/>
      <c r="CL277" s="62"/>
      <c r="CM277" s="62"/>
      <c r="CN277" s="63" t="s">
        <v>333</v>
      </c>
      <c r="CO277" s="62"/>
      <c r="CP277" s="62"/>
      <c r="CQ277" s="64" t="s">
        <v>39</v>
      </c>
      <c r="CR277" s="65" t="s">
        <v>47</v>
      </c>
      <c r="CS277" s="64" t="s">
        <v>1344</v>
      </c>
      <c r="CT277" s="64" t="s">
        <v>331</v>
      </c>
      <c r="CU277" s="64" t="s">
        <v>85</v>
      </c>
      <c r="CV277" s="64" t="s">
        <v>86</v>
      </c>
      <c r="CW277" s="64"/>
      <c r="CX277" s="64" t="s">
        <v>88</v>
      </c>
      <c r="CY277" s="66">
        <f>[1]Duration!EE276</f>
        <v>9</v>
      </c>
    </row>
    <row r="278" spans="1:103" hidden="1" x14ac:dyDescent="0.3">
      <c r="A278" s="43">
        <v>276</v>
      </c>
      <c r="B278" s="44" t="s">
        <v>1661</v>
      </c>
      <c r="C278" s="44" t="s">
        <v>228</v>
      </c>
      <c r="D278" s="44">
        <v>2008</v>
      </c>
      <c r="E278" s="45" t="s">
        <v>31</v>
      </c>
      <c r="F278" s="45" t="s">
        <v>59</v>
      </c>
      <c r="G278" s="45" t="s">
        <v>1804</v>
      </c>
      <c r="H278" s="45" t="s">
        <v>822</v>
      </c>
      <c r="I278" s="45" t="s">
        <v>38</v>
      </c>
      <c r="J278" s="68" t="s">
        <v>44</v>
      </c>
      <c r="K278" s="68" t="s">
        <v>100</v>
      </c>
      <c r="L278" s="68" t="s">
        <v>42</v>
      </c>
      <c r="M278" s="68" t="s">
        <v>42</v>
      </c>
      <c r="N278" s="68" t="s">
        <v>42</v>
      </c>
      <c r="O278" s="68" t="s">
        <v>42</v>
      </c>
      <c r="P278" s="47" t="s">
        <v>183</v>
      </c>
      <c r="Q278" s="47" t="s">
        <v>1537</v>
      </c>
      <c r="R278" s="48">
        <v>140</v>
      </c>
      <c r="S278" s="49"/>
      <c r="T278" s="50">
        <v>5.0999999999999996</v>
      </c>
      <c r="U278" s="50">
        <v>1.6</v>
      </c>
      <c r="V278" s="50"/>
      <c r="W278" s="50">
        <v>7.6</v>
      </c>
      <c r="X278" s="50"/>
      <c r="Y278" s="51" t="s">
        <v>1356</v>
      </c>
      <c r="Z278" s="51">
        <v>1</v>
      </c>
      <c r="AA278" s="69">
        <v>930</v>
      </c>
      <c r="AB278" s="51">
        <v>1.1000000000000001</v>
      </c>
      <c r="AC278" s="69">
        <v>1023.0000000000001</v>
      </c>
      <c r="AD278" s="51"/>
      <c r="AE278" s="51"/>
      <c r="AF278" s="51"/>
      <c r="AG278" s="53" t="s">
        <v>79</v>
      </c>
      <c r="AH278" s="54">
        <v>365</v>
      </c>
      <c r="AI278" s="54"/>
      <c r="AJ278" s="53"/>
      <c r="AK278" s="53">
        <v>12</v>
      </c>
      <c r="AL278" s="53">
        <v>24</v>
      </c>
      <c r="AM278" s="53" t="s">
        <v>145</v>
      </c>
      <c r="AN278" s="55"/>
      <c r="AO278" s="56"/>
      <c r="AP278" s="56"/>
      <c r="AQ278" s="51" t="s">
        <v>335</v>
      </c>
      <c r="AR278" s="51" t="s">
        <v>336</v>
      </c>
      <c r="AS278" s="51"/>
      <c r="AT278" s="51"/>
      <c r="AU278" s="51"/>
      <c r="AV278" s="51"/>
      <c r="AW278" s="57" t="s">
        <v>38</v>
      </c>
      <c r="AX278" s="57" t="s">
        <v>36</v>
      </c>
      <c r="AY278" s="57"/>
      <c r="AZ278" s="57"/>
      <c r="BA278" s="57"/>
      <c r="BB278" s="58">
        <v>2.5297619047619044E-2</v>
      </c>
      <c r="BC278" s="58"/>
      <c r="BD278" s="59"/>
      <c r="BE278" s="59"/>
      <c r="BF278" s="58"/>
      <c r="BG278" s="59"/>
      <c r="BH278" s="61"/>
      <c r="BI278" s="61"/>
      <c r="BL278" s="61"/>
      <c r="BM278" s="59"/>
      <c r="BN278" s="58"/>
      <c r="BO278" s="58"/>
      <c r="BQ278" s="58"/>
      <c r="BR278" s="59"/>
      <c r="BS278" s="58"/>
      <c r="BT278" s="58"/>
      <c r="BV278" s="58"/>
      <c r="BW278" s="59"/>
      <c r="BX278" s="58"/>
      <c r="BY278" s="58"/>
      <c r="BZ278" s="58"/>
      <c r="CA278" s="59"/>
      <c r="CB278" s="58"/>
      <c r="CC278" s="58"/>
      <c r="CD278" s="58"/>
      <c r="CE278" s="58"/>
      <c r="CF278" s="59"/>
      <c r="CG278" s="62"/>
      <c r="CH278" s="62"/>
      <c r="CI278" s="62"/>
      <c r="CJ278" s="62" t="s">
        <v>1380</v>
      </c>
      <c r="CK278" s="62"/>
      <c r="CL278" s="62"/>
      <c r="CM278" s="62"/>
      <c r="CN278" s="63"/>
      <c r="CO278" s="62"/>
      <c r="CP278" s="62"/>
      <c r="CQ278" s="64" t="s">
        <v>39</v>
      </c>
      <c r="CR278" s="65" t="s">
        <v>47</v>
      </c>
      <c r="CS278" s="64" t="s">
        <v>1344</v>
      </c>
      <c r="CT278" s="64"/>
      <c r="CU278" s="64" t="s">
        <v>55</v>
      </c>
      <c r="CV278" s="64" t="s">
        <v>86</v>
      </c>
      <c r="CW278" s="64"/>
      <c r="CX278" s="64" t="s">
        <v>73</v>
      </c>
      <c r="CY278" s="66">
        <f>[1]Duration!EE277</f>
        <v>197</v>
      </c>
    </row>
    <row r="279" spans="1:103" hidden="1" x14ac:dyDescent="0.3">
      <c r="A279" s="43">
        <v>277</v>
      </c>
      <c r="B279" s="44" t="s">
        <v>1661</v>
      </c>
      <c r="C279" s="44" t="s">
        <v>228</v>
      </c>
      <c r="D279" s="44">
        <v>2008</v>
      </c>
      <c r="E279" s="45" t="s">
        <v>31</v>
      </c>
      <c r="F279" s="45" t="s">
        <v>59</v>
      </c>
      <c r="G279" s="45" t="s">
        <v>1804</v>
      </c>
      <c r="H279" s="45" t="s">
        <v>822</v>
      </c>
      <c r="I279" s="45" t="s">
        <v>38</v>
      </c>
      <c r="J279" s="68" t="s">
        <v>44</v>
      </c>
      <c r="K279" s="68" t="s">
        <v>100</v>
      </c>
      <c r="L279" s="68" t="s">
        <v>42</v>
      </c>
      <c r="M279" s="68" t="s">
        <v>42</v>
      </c>
      <c r="N279" s="68" t="s">
        <v>42</v>
      </c>
      <c r="O279" s="68" t="s">
        <v>42</v>
      </c>
      <c r="P279" s="47" t="s">
        <v>183</v>
      </c>
      <c r="Q279" s="47" t="s">
        <v>1537</v>
      </c>
      <c r="R279" s="48">
        <v>130</v>
      </c>
      <c r="S279" s="49"/>
      <c r="T279" s="50">
        <v>5</v>
      </c>
      <c r="U279" s="50">
        <v>2</v>
      </c>
      <c r="V279" s="50"/>
      <c r="W279" s="50">
        <v>7.4</v>
      </c>
      <c r="X279" s="50"/>
      <c r="Y279" s="51" t="s">
        <v>1357</v>
      </c>
      <c r="Z279" s="51">
        <v>1</v>
      </c>
      <c r="AA279" s="69">
        <v>750</v>
      </c>
      <c r="AB279" s="52">
        <v>1.65</v>
      </c>
      <c r="AC279" s="69">
        <v>1237.5</v>
      </c>
      <c r="AD279" s="51"/>
      <c r="AE279" s="51"/>
      <c r="AF279" s="51"/>
      <c r="AG279" s="53" t="s">
        <v>79</v>
      </c>
      <c r="AH279" s="54">
        <v>365</v>
      </c>
      <c r="AI279" s="54"/>
      <c r="AJ279" s="53"/>
      <c r="AK279" s="53">
        <v>12</v>
      </c>
      <c r="AL279" s="53">
        <v>24</v>
      </c>
      <c r="AM279" s="53" t="s">
        <v>145</v>
      </c>
      <c r="AN279" s="55"/>
      <c r="AO279" s="56"/>
      <c r="AP279" s="56"/>
      <c r="AQ279" s="51" t="s">
        <v>335</v>
      </c>
      <c r="AR279" s="51" t="s">
        <v>336</v>
      </c>
      <c r="AS279" s="51"/>
      <c r="AT279" s="51"/>
      <c r="AU279" s="51"/>
      <c r="AV279" s="51"/>
      <c r="AW279" s="57" t="s">
        <v>38</v>
      </c>
      <c r="AX279" s="57" t="s">
        <v>36</v>
      </c>
      <c r="AY279" s="57"/>
      <c r="AZ279" s="57"/>
      <c r="BA279" s="57"/>
      <c r="BB279" s="58">
        <v>3.5416666666666666E-2</v>
      </c>
      <c r="BC279" s="58"/>
      <c r="BD279" s="59"/>
      <c r="BE279" s="59"/>
      <c r="BF279" s="58"/>
      <c r="BG279" s="59"/>
      <c r="BH279" s="61"/>
      <c r="BI279" s="61"/>
      <c r="BL279" s="61"/>
      <c r="BM279" s="59"/>
      <c r="BN279" s="58"/>
      <c r="BO279" s="58"/>
      <c r="BQ279" s="58"/>
      <c r="BR279" s="59"/>
      <c r="BS279" s="58"/>
      <c r="BT279" s="58"/>
      <c r="BV279" s="58"/>
      <c r="BW279" s="59"/>
      <c r="BX279" s="58"/>
      <c r="BY279" s="58"/>
      <c r="BZ279" s="58"/>
      <c r="CA279" s="59"/>
      <c r="CB279" s="58"/>
      <c r="CC279" s="58"/>
      <c r="CD279" s="58"/>
      <c r="CE279" s="58"/>
      <c r="CF279" s="59"/>
      <c r="CG279" s="62"/>
      <c r="CH279" s="62"/>
      <c r="CI279" s="62"/>
      <c r="CJ279" s="62" t="s">
        <v>1380</v>
      </c>
      <c r="CK279" s="62"/>
      <c r="CL279" s="62"/>
      <c r="CM279" s="62"/>
      <c r="CN279" s="63"/>
      <c r="CO279" s="62"/>
      <c r="CP279" s="62"/>
      <c r="CQ279" s="64" t="s">
        <v>39</v>
      </c>
      <c r="CR279" s="65" t="s">
        <v>47</v>
      </c>
      <c r="CS279" s="64" t="s">
        <v>1344</v>
      </c>
      <c r="CT279" s="64"/>
      <c r="CU279" s="64" t="s">
        <v>55</v>
      </c>
      <c r="CV279" s="64" t="s">
        <v>86</v>
      </c>
      <c r="CW279" s="64"/>
      <c r="CX279" s="64" t="s">
        <v>88</v>
      </c>
      <c r="CY279" s="66">
        <f>[1]Duration!EE278</f>
        <v>197</v>
      </c>
    </row>
    <row r="280" spans="1:103" hidden="1" x14ac:dyDescent="0.3">
      <c r="A280" s="43">
        <v>278</v>
      </c>
      <c r="B280" s="44" t="s">
        <v>1661</v>
      </c>
      <c r="C280" s="44" t="s">
        <v>228</v>
      </c>
      <c r="D280" s="44">
        <v>2008</v>
      </c>
      <c r="E280" s="45" t="s">
        <v>31</v>
      </c>
      <c r="F280" s="45" t="s">
        <v>59</v>
      </c>
      <c r="G280" s="45" t="s">
        <v>1804</v>
      </c>
      <c r="H280" s="45" t="s">
        <v>822</v>
      </c>
      <c r="I280" s="45" t="s">
        <v>38</v>
      </c>
      <c r="J280" s="68" t="s">
        <v>44</v>
      </c>
      <c r="K280" s="68" t="s">
        <v>100</v>
      </c>
      <c r="L280" s="68" t="s">
        <v>42</v>
      </c>
      <c r="M280" s="68" t="s">
        <v>42</v>
      </c>
      <c r="N280" s="68" t="s">
        <v>42</v>
      </c>
      <c r="O280" s="68" t="s">
        <v>42</v>
      </c>
      <c r="P280" s="47" t="s">
        <v>183</v>
      </c>
      <c r="Q280" s="47" t="s">
        <v>1537</v>
      </c>
      <c r="R280" s="48">
        <v>150</v>
      </c>
      <c r="S280" s="49"/>
      <c r="T280" s="50">
        <v>6</v>
      </c>
      <c r="U280" s="50">
        <v>1.5</v>
      </c>
      <c r="V280" s="50"/>
      <c r="W280" s="50">
        <v>7.4</v>
      </c>
      <c r="X280" s="50"/>
      <c r="Y280" s="51" t="s">
        <v>1358</v>
      </c>
      <c r="Z280" s="51">
        <v>1</v>
      </c>
      <c r="AA280" s="69">
        <v>729</v>
      </c>
      <c r="AB280" s="52">
        <v>2.38</v>
      </c>
      <c r="AC280" s="69">
        <v>1735.02</v>
      </c>
      <c r="AD280" s="51"/>
      <c r="AE280" s="51"/>
      <c r="AF280" s="51"/>
      <c r="AG280" s="53" t="s">
        <v>79</v>
      </c>
      <c r="AH280" s="54">
        <v>365</v>
      </c>
      <c r="AI280" s="54"/>
      <c r="AJ280" s="53"/>
      <c r="AK280" s="53">
        <v>12</v>
      </c>
      <c r="AL280" s="53">
        <v>24</v>
      </c>
      <c r="AM280" s="53" t="s">
        <v>145</v>
      </c>
      <c r="AN280" s="55"/>
      <c r="AO280" s="56"/>
      <c r="AP280" s="56"/>
      <c r="AQ280" s="51" t="s">
        <v>335</v>
      </c>
      <c r="AR280" s="51" t="s">
        <v>336</v>
      </c>
      <c r="AS280" s="51"/>
      <c r="AT280" s="51"/>
      <c r="AU280" s="51"/>
      <c r="AV280" s="51"/>
      <c r="AW280" s="57" t="s">
        <v>38</v>
      </c>
      <c r="AX280" s="57" t="s">
        <v>36</v>
      </c>
      <c r="AY280" s="57"/>
      <c r="AZ280" s="57"/>
      <c r="BA280" s="57"/>
      <c r="BB280" s="58">
        <v>2.0238095238095239E-2</v>
      </c>
      <c r="BC280" s="58"/>
      <c r="BD280" s="59"/>
      <c r="BE280" s="59"/>
      <c r="BF280" s="58"/>
      <c r="BG280" s="59"/>
      <c r="BH280" s="61"/>
      <c r="BI280" s="61"/>
      <c r="BL280" s="61"/>
      <c r="BM280" s="59"/>
      <c r="BN280" s="58"/>
      <c r="BO280" s="58"/>
      <c r="BQ280" s="58"/>
      <c r="BR280" s="59"/>
      <c r="BS280" s="58"/>
      <c r="BT280" s="58"/>
      <c r="BV280" s="58"/>
      <c r="BW280" s="59"/>
      <c r="BX280" s="58"/>
      <c r="BY280" s="58"/>
      <c r="BZ280" s="58"/>
      <c r="CA280" s="59"/>
      <c r="CB280" s="58"/>
      <c r="CC280" s="58"/>
      <c r="CD280" s="58"/>
      <c r="CE280" s="58"/>
      <c r="CF280" s="59"/>
      <c r="CG280" s="62"/>
      <c r="CH280" s="62"/>
      <c r="CI280" s="62"/>
      <c r="CJ280" s="62" t="s">
        <v>1380</v>
      </c>
      <c r="CK280" s="62"/>
      <c r="CL280" s="62"/>
      <c r="CM280" s="62"/>
      <c r="CN280" s="63"/>
      <c r="CO280" s="62"/>
      <c r="CP280" s="62"/>
      <c r="CQ280" s="64" t="s">
        <v>39</v>
      </c>
      <c r="CR280" s="65" t="s">
        <v>47</v>
      </c>
      <c r="CS280" s="64" t="s">
        <v>1344</v>
      </c>
      <c r="CT280" s="64"/>
      <c r="CU280" s="64" t="s">
        <v>55</v>
      </c>
      <c r="CV280" s="64" t="s">
        <v>86</v>
      </c>
      <c r="CW280" s="64"/>
      <c r="CX280" s="64" t="s">
        <v>91</v>
      </c>
      <c r="CY280" s="66">
        <f>[1]Duration!EE279</f>
        <v>197</v>
      </c>
    </row>
    <row r="281" spans="1:103" hidden="1" x14ac:dyDescent="0.3">
      <c r="A281" s="43">
        <v>279</v>
      </c>
      <c r="B281" s="44" t="s">
        <v>1661</v>
      </c>
      <c r="C281" s="44" t="s">
        <v>228</v>
      </c>
      <c r="D281" s="44">
        <v>2008</v>
      </c>
      <c r="E281" s="45" t="s">
        <v>31</v>
      </c>
      <c r="F281" s="45" t="s">
        <v>59</v>
      </c>
      <c r="G281" s="45" t="s">
        <v>1804</v>
      </c>
      <c r="H281" s="45" t="s">
        <v>822</v>
      </c>
      <c r="I281" s="45" t="s">
        <v>38</v>
      </c>
      <c r="J281" s="68" t="s">
        <v>44</v>
      </c>
      <c r="K281" s="68" t="s">
        <v>100</v>
      </c>
      <c r="L281" s="68" t="s">
        <v>42</v>
      </c>
      <c r="M281" s="68" t="s">
        <v>42</v>
      </c>
      <c r="N281" s="68" t="s">
        <v>42</v>
      </c>
      <c r="O281" s="68" t="s">
        <v>42</v>
      </c>
      <c r="P281" s="47" t="s">
        <v>183</v>
      </c>
      <c r="Q281" s="47" t="s">
        <v>1537</v>
      </c>
      <c r="R281" s="48">
        <v>130</v>
      </c>
      <c r="S281" s="49"/>
      <c r="T281" s="50">
        <v>4.4000000000000004</v>
      </c>
      <c r="U281" s="50">
        <v>1.4</v>
      </c>
      <c r="V281" s="50"/>
      <c r="W281" s="50">
        <v>7.9</v>
      </c>
      <c r="X281" s="50"/>
      <c r="Y281" s="51" t="s">
        <v>1359</v>
      </c>
      <c r="Z281" s="51">
        <v>1</v>
      </c>
      <c r="AA281" s="69">
        <v>850</v>
      </c>
      <c r="AB281" s="52">
        <v>1.5</v>
      </c>
      <c r="AC281" s="69">
        <v>1275</v>
      </c>
      <c r="AD281" s="51"/>
      <c r="AE281" s="51"/>
      <c r="AF281" s="51"/>
      <c r="AG281" s="53" t="s">
        <v>79</v>
      </c>
      <c r="AH281" s="54">
        <v>365</v>
      </c>
      <c r="AI281" s="54"/>
      <c r="AJ281" s="53"/>
      <c r="AK281" s="53">
        <v>12</v>
      </c>
      <c r="AL281" s="53">
        <v>24</v>
      </c>
      <c r="AM281" s="53" t="s">
        <v>145</v>
      </c>
      <c r="AN281" s="55"/>
      <c r="AO281" s="56"/>
      <c r="AP281" s="56"/>
      <c r="AQ281" s="51" t="s">
        <v>335</v>
      </c>
      <c r="AR281" s="51" t="s">
        <v>336</v>
      </c>
      <c r="AS281" s="51"/>
      <c r="AT281" s="51"/>
      <c r="AU281" s="51"/>
      <c r="AV281" s="51"/>
      <c r="AW281" s="57" t="s">
        <v>38</v>
      </c>
      <c r="AX281" s="57" t="s">
        <v>36</v>
      </c>
      <c r="AY281" s="57"/>
      <c r="AZ281" s="57"/>
      <c r="BA281" s="57"/>
      <c r="BB281" s="58">
        <v>3.5416666666666666E-2</v>
      </c>
      <c r="BC281" s="58"/>
      <c r="BD281" s="59"/>
      <c r="BE281" s="59"/>
      <c r="BF281" s="58"/>
      <c r="BG281" s="59"/>
      <c r="BH281" s="61"/>
      <c r="BI281" s="61"/>
      <c r="BL281" s="61"/>
      <c r="BM281" s="59"/>
      <c r="BN281" s="58"/>
      <c r="BO281" s="58"/>
      <c r="BQ281" s="58"/>
      <c r="BR281" s="59"/>
      <c r="BS281" s="58"/>
      <c r="BT281" s="58"/>
      <c r="BV281" s="58"/>
      <c r="BW281" s="59"/>
      <c r="BX281" s="58"/>
      <c r="BY281" s="58"/>
      <c r="BZ281" s="58"/>
      <c r="CA281" s="59"/>
      <c r="CB281" s="58"/>
      <c r="CC281" s="58"/>
      <c r="CD281" s="58"/>
      <c r="CE281" s="58"/>
      <c r="CF281" s="59"/>
      <c r="CG281" s="62"/>
      <c r="CH281" s="62"/>
      <c r="CI281" s="62"/>
      <c r="CJ281" s="62"/>
      <c r="CK281" s="62"/>
      <c r="CL281" s="62"/>
      <c r="CM281" s="62"/>
      <c r="CN281" s="63"/>
      <c r="CO281" s="62"/>
      <c r="CP281" s="62"/>
      <c r="CQ281" s="64" t="s">
        <v>39</v>
      </c>
      <c r="CR281" s="65" t="s">
        <v>47</v>
      </c>
      <c r="CS281" s="64" t="s">
        <v>1344</v>
      </c>
      <c r="CT281" s="64"/>
      <c r="CU281" s="64" t="s">
        <v>55</v>
      </c>
      <c r="CV281" s="64" t="s">
        <v>86</v>
      </c>
      <c r="CW281" s="64"/>
      <c r="CX281" s="64" t="s">
        <v>92</v>
      </c>
      <c r="CY281" s="66">
        <f>[1]Duration!EE280</f>
        <v>197</v>
      </c>
    </row>
    <row r="282" spans="1:103" hidden="1" x14ac:dyDescent="0.3">
      <c r="A282" s="43">
        <v>280</v>
      </c>
      <c r="B282" s="44" t="s">
        <v>1724</v>
      </c>
      <c r="C282" s="44" t="s">
        <v>228</v>
      </c>
      <c r="D282" s="44">
        <v>1999</v>
      </c>
      <c r="E282" s="45" t="s">
        <v>66</v>
      </c>
      <c r="F282" s="45" t="s">
        <v>1537</v>
      </c>
      <c r="G282" s="45" t="s">
        <v>4</v>
      </c>
      <c r="H282" s="45" t="s">
        <v>483</v>
      </c>
      <c r="I282" s="45" t="s">
        <v>38</v>
      </c>
      <c r="J282" s="68" t="s">
        <v>44</v>
      </c>
      <c r="K282" s="68" t="s">
        <v>53</v>
      </c>
      <c r="L282" s="68" t="s">
        <v>42</v>
      </c>
      <c r="M282" s="68" t="s">
        <v>42</v>
      </c>
      <c r="N282" s="68" t="s">
        <v>42</v>
      </c>
      <c r="O282" s="68" t="s">
        <v>42</v>
      </c>
      <c r="P282" s="47" t="s">
        <v>337</v>
      </c>
      <c r="Q282" s="47" t="s">
        <v>1537</v>
      </c>
      <c r="R282" s="49">
        <v>36.5</v>
      </c>
      <c r="S282" s="49"/>
      <c r="T282" s="50">
        <v>4.17</v>
      </c>
      <c r="U282" s="50">
        <v>2.7</v>
      </c>
      <c r="V282" s="50"/>
      <c r="W282" s="50"/>
      <c r="X282" s="50">
        <v>7.85</v>
      </c>
      <c r="Y282" s="51" t="s">
        <v>338</v>
      </c>
      <c r="Z282" s="51">
        <v>2</v>
      </c>
      <c r="AA282" s="69"/>
      <c r="AB282" s="51"/>
      <c r="AC282" s="80">
        <v>0.2</v>
      </c>
      <c r="AD282" s="51">
        <v>1</v>
      </c>
      <c r="AE282" s="51" t="s">
        <v>36</v>
      </c>
      <c r="AF282" s="52">
        <v>15</v>
      </c>
      <c r="AG282" s="53">
        <v>112</v>
      </c>
      <c r="AH282" s="54">
        <v>112</v>
      </c>
      <c r="AI282" s="54">
        <v>4</v>
      </c>
      <c r="AJ282" s="53" t="s">
        <v>339</v>
      </c>
      <c r="AK282" s="53">
        <v>5</v>
      </c>
      <c r="AL282" s="87">
        <v>8.3333333333333329E-2</v>
      </c>
      <c r="AM282" s="53" t="s">
        <v>52</v>
      </c>
      <c r="AN282" s="55"/>
      <c r="AO282" s="56">
        <v>5.0929581789406511</v>
      </c>
      <c r="AP282" s="56">
        <v>0</v>
      </c>
      <c r="AQ282" s="51" t="s">
        <v>43</v>
      </c>
      <c r="AR282" s="51" t="s">
        <v>132</v>
      </c>
      <c r="AS282" s="51"/>
      <c r="AT282" s="51" t="s">
        <v>327</v>
      </c>
      <c r="AU282" s="51" t="s">
        <v>327</v>
      </c>
      <c r="AV282" s="51"/>
      <c r="AW282" s="57" t="s">
        <v>38</v>
      </c>
      <c r="AX282" s="57" t="s">
        <v>36</v>
      </c>
      <c r="AY282" s="57"/>
      <c r="AZ282" s="57"/>
      <c r="BA282" s="57"/>
      <c r="BB282" s="58">
        <v>0.18124999999999999</v>
      </c>
      <c r="BC282" s="58"/>
      <c r="BD282" s="59"/>
      <c r="BE282" s="59"/>
      <c r="BF282" s="58"/>
      <c r="BG282" s="59"/>
      <c r="BH282" s="61"/>
      <c r="BI282" s="61"/>
      <c r="BL282" s="61"/>
      <c r="BM282" s="59"/>
      <c r="BN282" s="58">
        <v>0.89166666666666661</v>
      </c>
      <c r="BO282" s="58"/>
      <c r="BQ282" s="58"/>
      <c r="BR282" s="59"/>
      <c r="BS282" s="58">
        <v>26.083333333333332</v>
      </c>
      <c r="BT282" s="58"/>
      <c r="BV282" s="58"/>
      <c r="BW282" s="59"/>
      <c r="BX282" s="58"/>
      <c r="BY282" s="58"/>
      <c r="BZ282" s="58"/>
      <c r="CA282" s="59"/>
      <c r="CB282" s="58">
        <v>2.7749999999999999</v>
      </c>
      <c r="CC282" s="58"/>
      <c r="CD282" s="58"/>
      <c r="CE282" s="58"/>
      <c r="CF282" s="59"/>
      <c r="CG282" s="62"/>
      <c r="CH282" s="62"/>
      <c r="CI282" s="62"/>
      <c r="CJ282" s="62"/>
      <c r="CK282" s="62"/>
      <c r="CL282" s="62"/>
      <c r="CM282" s="62"/>
      <c r="CN282" s="63"/>
      <c r="CO282" s="62"/>
      <c r="CP282" s="62"/>
      <c r="CQ282" s="64" t="s">
        <v>39</v>
      </c>
      <c r="CR282" s="65" t="s">
        <v>47</v>
      </c>
      <c r="CS282" s="64" t="s">
        <v>1344</v>
      </c>
      <c r="CT282" s="64"/>
      <c r="CU282" s="64" t="s">
        <v>55</v>
      </c>
      <c r="CV282" s="64" t="s">
        <v>301</v>
      </c>
      <c r="CW282" s="64"/>
      <c r="CX282" s="64"/>
      <c r="CY282" s="66">
        <f>[1]Duration!EE281</f>
        <v>0.16666666666666666</v>
      </c>
    </row>
    <row r="283" spans="1:103" hidden="1" x14ac:dyDescent="0.3">
      <c r="A283" s="43">
        <v>281</v>
      </c>
      <c r="B283" s="44" t="s">
        <v>1662</v>
      </c>
      <c r="C283" s="44" t="s">
        <v>30</v>
      </c>
      <c r="D283" s="44">
        <v>2017</v>
      </c>
      <c r="E283" s="45" t="s">
        <v>31</v>
      </c>
      <c r="F283" s="45" t="s">
        <v>1537</v>
      </c>
      <c r="G283" s="45" t="s">
        <v>4</v>
      </c>
      <c r="H283" s="45" t="s">
        <v>483</v>
      </c>
      <c r="I283" s="45" t="s">
        <v>38</v>
      </c>
      <c r="J283" s="68" t="s">
        <v>44</v>
      </c>
      <c r="K283" s="68" t="s">
        <v>262</v>
      </c>
      <c r="L283" s="68" t="s">
        <v>42</v>
      </c>
      <c r="M283" s="68" t="s">
        <v>42</v>
      </c>
      <c r="N283" s="68" t="s">
        <v>39</v>
      </c>
      <c r="O283" s="68" t="s">
        <v>42</v>
      </c>
      <c r="P283" s="47" t="s">
        <v>183</v>
      </c>
      <c r="Q283" s="47" t="s">
        <v>1537</v>
      </c>
      <c r="R283" s="49">
        <v>61</v>
      </c>
      <c r="S283" s="49"/>
      <c r="T283" s="50">
        <v>2.2000000000000002</v>
      </c>
      <c r="U283" s="50">
        <v>1.2190000000000001</v>
      </c>
      <c r="V283" s="50">
        <v>23</v>
      </c>
      <c r="W283" s="50"/>
      <c r="X283" s="50">
        <v>7.9</v>
      </c>
      <c r="Y283" s="51" t="s">
        <v>340</v>
      </c>
      <c r="Z283" s="51" t="s">
        <v>799</v>
      </c>
      <c r="AA283" s="69"/>
      <c r="AB283" s="51"/>
      <c r="AC283" s="80">
        <v>0.185</v>
      </c>
      <c r="AD283" s="51"/>
      <c r="AE283" s="51" t="s">
        <v>36</v>
      </c>
      <c r="AF283" s="51"/>
      <c r="AG283" s="53">
        <v>182</v>
      </c>
      <c r="AH283" s="54">
        <v>182</v>
      </c>
      <c r="AI283" s="54"/>
      <c r="AJ283" s="53" t="s">
        <v>341</v>
      </c>
      <c r="AK283" s="53">
        <v>26</v>
      </c>
      <c r="AL283" s="53"/>
      <c r="AM283" s="53" t="s">
        <v>1278</v>
      </c>
      <c r="AN283" s="55">
        <v>9.5</v>
      </c>
      <c r="AO283" s="56"/>
      <c r="AP283" s="56"/>
      <c r="AQ283" s="51" t="s">
        <v>43</v>
      </c>
      <c r="AR283" s="51" t="s">
        <v>54</v>
      </c>
      <c r="AS283" s="51" t="s">
        <v>54</v>
      </c>
      <c r="AT283" s="51" t="s">
        <v>54</v>
      </c>
      <c r="AU283" s="51" t="s">
        <v>54</v>
      </c>
      <c r="AV283" s="51"/>
      <c r="AW283" s="57" t="s">
        <v>38</v>
      </c>
      <c r="AX283" s="57" t="s">
        <v>36</v>
      </c>
      <c r="AY283" s="57" t="s">
        <v>39</v>
      </c>
      <c r="AZ283" s="57"/>
      <c r="BA283" s="57" t="s">
        <v>342</v>
      </c>
      <c r="BB283" s="58"/>
      <c r="BC283" s="58"/>
      <c r="BD283" s="59"/>
      <c r="BE283" s="59"/>
      <c r="BF283" s="58"/>
      <c r="BG283" s="59"/>
      <c r="BH283" s="61"/>
      <c r="BI283" s="61"/>
      <c r="BL283" s="61"/>
      <c r="BM283" s="59"/>
      <c r="BN283" s="58"/>
      <c r="BO283" s="58"/>
      <c r="BQ283" s="58"/>
      <c r="BR283" s="59"/>
      <c r="BS283" s="58"/>
      <c r="BT283" s="58"/>
      <c r="BV283" s="58"/>
      <c r="BW283" s="59"/>
      <c r="BX283" s="58"/>
      <c r="BY283" s="58"/>
      <c r="BZ283" s="58"/>
      <c r="CA283" s="59"/>
      <c r="CB283" s="58"/>
      <c r="CC283" s="58"/>
      <c r="CD283" s="58"/>
      <c r="CE283" s="58"/>
      <c r="CF283" s="59"/>
      <c r="CG283" s="62"/>
      <c r="CH283" s="62"/>
      <c r="CI283" s="62"/>
      <c r="CJ283" s="62"/>
      <c r="CK283" s="62"/>
      <c r="CL283" s="62" t="s">
        <v>899</v>
      </c>
      <c r="CM283" s="62" t="s">
        <v>1314</v>
      </c>
      <c r="CN283" s="63" t="s">
        <v>105</v>
      </c>
      <c r="CO283" s="62"/>
      <c r="CP283" s="62" t="s">
        <v>36</v>
      </c>
      <c r="CQ283" s="64" t="s">
        <v>39</v>
      </c>
      <c r="CR283" s="65" t="s">
        <v>47</v>
      </c>
      <c r="CS283" s="64" t="s">
        <v>41</v>
      </c>
      <c r="CT283" s="64"/>
      <c r="CU283" s="64" t="s">
        <v>109</v>
      </c>
      <c r="CV283" s="64" t="s">
        <v>343</v>
      </c>
      <c r="CW283" s="64" t="s">
        <v>207</v>
      </c>
      <c r="CX283" s="64"/>
      <c r="CY283" s="66">
        <f>[1]Duration!EE282</f>
        <v>197</v>
      </c>
    </row>
    <row r="284" spans="1:103" hidden="1" x14ac:dyDescent="0.3">
      <c r="A284" s="43">
        <v>282</v>
      </c>
      <c r="B284" s="44" t="s">
        <v>1662</v>
      </c>
      <c r="C284" s="44" t="s">
        <v>30</v>
      </c>
      <c r="D284" s="44">
        <v>2017</v>
      </c>
      <c r="E284" s="45" t="s">
        <v>31</v>
      </c>
      <c r="F284" s="45" t="s">
        <v>61</v>
      </c>
      <c r="G284" s="45" t="s">
        <v>4</v>
      </c>
      <c r="H284" s="45" t="s">
        <v>483</v>
      </c>
      <c r="I284" s="45" t="s">
        <v>38</v>
      </c>
      <c r="J284" s="68" t="s">
        <v>44</v>
      </c>
      <c r="K284" s="68" t="s">
        <v>262</v>
      </c>
      <c r="L284" s="68" t="s">
        <v>42</v>
      </c>
      <c r="M284" s="68" t="s">
        <v>42</v>
      </c>
      <c r="N284" s="68" t="s">
        <v>39</v>
      </c>
      <c r="O284" s="68" t="s">
        <v>42</v>
      </c>
      <c r="P284" s="47" t="s">
        <v>183</v>
      </c>
      <c r="Q284" s="47" t="s">
        <v>98</v>
      </c>
      <c r="R284" s="49">
        <v>51</v>
      </c>
      <c r="S284" s="49"/>
      <c r="T284" s="50">
        <v>2.3000000000000003</v>
      </c>
      <c r="U284" s="50">
        <v>1.488</v>
      </c>
      <c r="V284" s="50">
        <v>16</v>
      </c>
      <c r="W284" s="50"/>
      <c r="X284" s="50">
        <v>7.7</v>
      </c>
      <c r="Y284" s="51" t="s">
        <v>340</v>
      </c>
      <c r="Z284" s="51" t="s">
        <v>799</v>
      </c>
      <c r="AA284" s="69"/>
      <c r="AB284" s="51"/>
      <c r="AC284" s="80">
        <v>0.185</v>
      </c>
      <c r="AD284" s="51"/>
      <c r="AE284" s="51" t="s">
        <v>36</v>
      </c>
      <c r="AF284" s="51"/>
      <c r="AG284" s="53">
        <v>182</v>
      </c>
      <c r="AH284" s="54">
        <v>182</v>
      </c>
      <c r="AI284" s="54"/>
      <c r="AJ284" s="53" t="s">
        <v>341</v>
      </c>
      <c r="AK284" s="53">
        <v>26</v>
      </c>
      <c r="AL284" s="53"/>
      <c r="AM284" s="53" t="s">
        <v>1278</v>
      </c>
      <c r="AN284" s="55">
        <v>9.5</v>
      </c>
      <c r="AO284" s="56"/>
      <c r="AP284" s="56"/>
      <c r="AQ284" s="51" t="s">
        <v>43</v>
      </c>
      <c r="AR284" s="51" t="s">
        <v>54</v>
      </c>
      <c r="AS284" s="51" t="s">
        <v>54</v>
      </c>
      <c r="AT284" s="51" t="s">
        <v>54</v>
      </c>
      <c r="AU284" s="51" t="s">
        <v>54</v>
      </c>
      <c r="AV284" s="51"/>
      <c r="AW284" s="57" t="s">
        <v>38</v>
      </c>
      <c r="AX284" s="57" t="s">
        <v>36</v>
      </c>
      <c r="AY284" s="57" t="s">
        <v>42</v>
      </c>
      <c r="AZ284" s="57"/>
      <c r="BA284" s="57"/>
      <c r="BB284" s="58"/>
      <c r="BC284" s="58"/>
      <c r="BD284" s="59"/>
      <c r="BE284" s="59"/>
      <c r="BF284" s="58"/>
      <c r="BG284" s="59">
        <v>-0.88888888888888884</v>
      </c>
      <c r="BH284" s="61"/>
      <c r="BI284" s="61"/>
      <c r="BL284" s="61"/>
      <c r="BM284" s="59">
        <v>-9.0909090909090981E-2</v>
      </c>
      <c r="BN284" s="58"/>
      <c r="BO284" s="58"/>
      <c r="BQ284" s="58"/>
      <c r="BR284" s="59">
        <v>0.24193548387096772</v>
      </c>
      <c r="BS284" s="58"/>
      <c r="BT284" s="58"/>
      <c r="BV284" s="58"/>
      <c r="BW284" s="59">
        <v>0.52941176470588236</v>
      </c>
      <c r="BX284" s="58"/>
      <c r="BY284" s="58"/>
      <c r="BZ284" s="58"/>
      <c r="CA284" s="59">
        <v>0.3759007513017395</v>
      </c>
      <c r="CB284" s="58"/>
      <c r="CC284" s="58"/>
      <c r="CD284" s="58"/>
      <c r="CE284" s="58"/>
      <c r="CF284" s="59"/>
      <c r="CG284" s="62"/>
      <c r="CH284" s="62"/>
      <c r="CI284" s="62"/>
      <c r="CJ284" s="62"/>
      <c r="CK284" s="62"/>
      <c r="CL284" s="62" t="s">
        <v>899</v>
      </c>
      <c r="CM284" s="62" t="s">
        <v>1314</v>
      </c>
      <c r="CN284" s="63" t="s">
        <v>105</v>
      </c>
      <c r="CO284" s="62"/>
      <c r="CP284" s="62" t="s">
        <v>36</v>
      </c>
      <c r="CQ284" s="64" t="s">
        <v>39</v>
      </c>
      <c r="CR284" s="65" t="s">
        <v>47</v>
      </c>
      <c r="CS284" s="64" t="s">
        <v>41</v>
      </c>
      <c r="CT284" s="64"/>
      <c r="CU284" s="64" t="s">
        <v>109</v>
      </c>
      <c r="CV284" s="64" t="s">
        <v>343</v>
      </c>
      <c r="CW284" s="64" t="s">
        <v>207</v>
      </c>
      <c r="CX284" s="64"/>
      <c r="CY284" s="66">
        <f>[1]Duration!EE283</f>
        <v>197</v>
      </c>
    </row>
    <row r="285" spans="1:103" hidden="1" x14ac:dyDescent="0.3">
      <c r="A285" s="43">
        <v>283</v>
      </c>
      <c r="B285" s="44" t="s">
        <v>1662</v>
      </c>
      <c r="C285" s="44" t="s">
        <v>30</v>
      </c>
      <c r="D285" s="44">
        <v>2017</v>
      </c>
      <c r="E285" s="45" t="s">
        <v>31</v>
      </c>
      <c r="F285" s="45" t="s">
        <v>128</v>
      </c>
      <c r="G285" s="45" t="s">
        <v>4</v>
      </c>
      <c r="H285" s="45" t="s">
        <v>483</v>
      </c>
      <c r="I285" s="45" t="s">
        <v>38</v>
      </c>
      <c r="J285" s="68" t="s">
        <v>44</v>
      </c>
      <c r="K285" s="68" t="s">
        <v>262</v>
      </c>
      <c r="L285" s="68" t="s">
        <v>42</v>
      </c>
      <c r="M285" s="68" t="s">
        <v>42</v>
      </c>
      <c r="N285" s="68" t="s">
        <v>39</v>
      </c>
      <c r="O285" s="68" t="s">
        <v>42</v>
      </c>
      <c r="P285" s="47" t="s">
        <v>183</v>
      </c>
      <c r="Q285" s="47" t="s">
        <v>125</v>
      </c>
      <c r="R285" s="49">
        <v>29</v>
      </c>
      <c r="S285" s="49"/>
      <c r="T285" s="50">
        <v>2.4</v>
      </c>
      <c r="U285" s="50">
        <v>1.524</v>
      </c>
      <c r="V285" s="50">
        <v>11</v>
      </c>
      <c r="W285" s="50"/>
      <c r="X285" s="50">
        <v>7.8</v>
      </c>
      <c r="Y285" s="51" t="s">
        <v>340</v>
      </c>
      <c r="Z285" s="51" t="s">
        <v>799</v>
      </c>
      <c r="AA285" s="69"/>
      <c r="AB285" s="51"/>
      <c r="AC285" s="80">
        <v>0.185</v>
      </c>
      <c r="AD285" s="51"/>
      <c r="AE285" s="51" t="s">
        <v>36</v>
      </c>
      <c r="AF285" s="51"/>
      <c r="AG285" s="53">
        <v>182</v>
      </c>
      <c r="AH285" s="54">
        <v>182</v>
      </c>
      <c r="AI285" s="54"/>
      <c r="AJ285" s="53" t="s">
        <v>341</v>
      </c>
      <c r="AK285" s="53">
        <v>26</v>
      </c>
      <c r="AL285" s="53"/>
      <c r="AM285" s="53" t="s">
        <v>1278</v>
      </c>
      <c r="AN285" s="55">
        <v>9.5</v>
      </c>
      <c r="AO285" s="56"/>
      <c r="AP285" s="56"/>
      <c r="AQ285" s="51" t="s">
        <v>43</v>
      </c>
      <c r="AR285" s="51" t="s">
        <v>54</v>
      </c>
      <c r="AS285" s="51" t="s">
        <v>54</v>
      </c>
      <c r="AT285" s="51" t="s">
        <v>54</v>
      </c>
      <c r="AU285" s="51" t="s">
        <v>54</v>
      </c>
      <c r="AV285" s="51"/>
      <c r="AW285" s="57" t="s">
        <v>38</v>
      </c>
      <c r="AX285" s="57" t="s">
        <v>36</v>
      </c>
      <c r="AY285" s="57" t="s">
        <v>42</v>
      </c>
      <c r="AZ285" s="57"/>
      <c r="BA285" s="57"/>
      <c r="BB285" s="58"/>
      <c r="BC285" s="58"/>
      <c r="BD285" s="59"/>
      <c r="BE285" s="59"/>
      <c r="BF285" s="58"/>
      <c r="BG285" s="59">
        <v>-0.37037037037037024</v>
      </c>
      <c r="BH285" s="61"/>
      <c r="BI285" s="61"/>
      <c r="BL285" s="61"/>
      <c r="BM285" s="59">
        <v>0.27272727272727271</v>
      </c>
      <c r="BN285" s="58"/>
      <c r="BO285" s="58"/>
      <c r="BQ285" s="58"/>
      <c r="BR285" s="59">
        <v>0.69354838709677413</v>
      </c>
      <c r="BS285" s="58"/>
      <c r="BT285" s="58"/>
      <c r="BV285" s="58"/>
      <c r="BW285" s="59">
        <v>0.67647058823529405</v>
      </c>
      <c r="BX285" s="58"/>
      <c r="BY285" s="58"/>
      <c r="BZ285" s="58"/>
      <c r="CA285" s="59">
        <v>0.66391256514164043</v>
      </c>
      <c r="CB285" s="58"/>
      <c r="CC285" s="58"/>
      <c r="CD285" s="58"/>
      <c r="CE285" s="58"/>
      <c r="CF285" s="59"/>
      <c r="CG285" s="62"/>
      <c r="CH285" s="62"/>
      <c r="CI285" s="62"/>
      <c r="CJ285" s="62"/>
      <c r="CK285" s="62"/>
      <c r="CL285" s="62" t="s">
        <v>899</v>
      </c>
      <c r="CM285" s="62" t="s">
        <v>1314</v>
      </c>
      <c r="CN285" s="63" t="s">
        <v>105</v>
      </c>
      <c r="CO285" s="62"/>
      <c r="CP285" s="62" t="s">
        <v>36</v>
      </c>
      <c r="CQ285" s="64" t="s">
        <v>39</v>
      </c>
      <c r="CR285" s="65" t="s">
        <v>47</v>
      </c>
      <c r="CS285" s="64" t="s">
        <v>41</v>
      </c>
      <c r="CT285" s="64"/>
      <c r="CU285" s="64" t="s">
        <v>109</v>
      </c>
      <c r="CV285" s="64" t="s">
        <v>343</v>
      </c>
      <c r="CW285" s="64" t="s">
        <v>207</v>
      </c>
      <c r="CX285" s="64"/>
      <c r="CY285" s="66">
        <f>[1]Duration!EE284</f>
        <v>197</v>
      </c>
    </row>
    <row r="286" spans="1:103" hidden="1" x14ac:dyDescent="0.3">
      <c r="A286" s="43">
        <v>284</v>
      </c>
      <c r="B286" s="44" t="s">
        <v>1662</v>
      </c>
      <c r="C286" s="44" t="s">
        <v>30</v>
      </c>
      <c r="D286" s="44">
        <v>2017</v>
      </c>
      <c r="E286" s="45" t="s">
        <v>31</v>
      </c>
      <c r="F286" s="45" t="s">
        <v>1537</v>
      </c>
      <c r="G286" s="45" t="s">
        <v>4</v>
      </c>
      <c r="H286" s="45" t="s">
        <v>483</v>
      </c>
      <c r="I286" s="45" t="s">
        <v>38</v>
      </c>
      <c r="J286" s="68" t="s">
        <v>44</v>
      </c>
      <c r="K286" s="68" t="s">
        <v>262</v>
      </c>
      <c r="L286" s="68" t="s">
        <v>42</v>
      </c>
      <c r="M286" s="68" t="s">
        <v>42</v>
      </c>
      <c r="N286" s="68" t="s">
        <v>39</v>
      </c>
      <c r="O286" s="68" t="s">
        <v>42</v>
      </c>
      <c r="P286" s="47" t="s">
        <v>183</v>
      </c>
      <c r="Q286" s="47" t="s">
        <v>1537</v>
      </c>
      <c r="R286" s="49">
        <v>27</v>
      </c>
      <c r="S286" s="49"/>
      <c r="T286" s="50">
        <v>1.7999999999999998</v>
      </c>
      <c r="U286" s="50">
        <v>0.77100000000000002</v>
      </c>
      <c r="V286" s="50">
        <v>15</v>
      </c>
      <c r="W286" s="50"/>
      <c r="X286" s="50">
        <v>6.8</v>
      </c>
      <c r="Y286" s="51" t="s">
        <v>340</v>
      </c>
      <c r="Z286" s="51" t="s">
        <v>799</v>
      </c>
      <c r="AA286" s="69"/>
      <c r="AB286" s="51"/>
      <c r="AC286" s="80">
        <v>0.185</v>
      </c>
      <c r="AD286" s="51"/>
      <c r="AE286" s="51" t="s">
        <v>36</v>
      </c>
      <c r="AF286" s="51"/>
      <c r="AG286" s="53">
        <v>182</v>
      </c>
      <c r="AH286" s="54">
        <v>182</v>
      </c>
      <c r="AI286" s="54"/>
      <c r="AJ286" s="53" t="s">
        <v>341</v>
      </c>
      <c r="AK286" s="53">
        <v>26</v>
      </c>
      <c r="AL286" s="53"/>
      <c r="AM286" s="53" t="s">
        <v>1278</v>
      </c>
      <c r="AN286" s="55">
        <v>9.5</v>
      </c>
      <c r="AO286" s="56"/>
      <c r="AP286" s="56"/>
      <c r="AQ286" s="51" t="s">
        <v>43</v>
      </c>
      <c r="AR286" s="51" t="s">
        <v>54</v>
      </c>
      <c r="AS286" s="51" t="s">
        <v>54</v>
      </c>
      <c r="AT286" s="51" t="s">
        <v>54</v>
      </c>
      <c r="AU286" s="51" t="s">
        <v>54</v>
      </c>
      <c r="AV286" s="51"/>
      <c r="AW286" s="57" t="s">
        <v>38</v>
      </c>
      <c r="AX286" s="57" t="s">
        <v>36</v>
      </c>
      <c r="AY286" s="57" t="s">
        <v>39</v>
      </c>
      <c r="AZ286" s="57"/>
      <c r="BA286" s="57" t="s">
        <v>344</v>
      </c>
      <c r="BB286" s="58"/>
      <c r="BC286" s="58"/>
      <c r="BD286" s="59"/>
      <c r="BE286" s="59"/>
      <c r="BF286" s="58"/>
      <c r="BG286" s="59"/>
      <c r="BH286" s="61"/>
      <c r="BI286" s="61"/>
      <c r="BL286" s="61"/>
      <c r="BM286" s="59"/>
      <c r="BN286" s="58"/>
      <c r="BO286" s="58"/>
      <c r="BQ286" s="58"/>
      <c r="BR286" s="59"/>
      <c r="BS286" s="58"/>
      <c r="BT286" s="58"/>
      <c r="BV286" s="58"/>
      <c r="BW286" s="59"/>
      <c r="BX286" s="58"/>
      <c r="BY286" s="58"/>
      <c r="BZ286" s="58"/>
      <c r="CA286" s="59"/>
      <c r="CB286" s="58"/>
      <c r="CC286" s="58"/>
      <c r="CD286" s="58"/>
      <c r="CE286" s="58"/>
      <c r="CF286" s="59"/>
      <c r="CG286" s="62"/>
      <c r="CH286" s="62"/>
      <c r="CI286" s="62"/>
      <c r="CJ286" s="62"/>
      <c r="CK286" s="62"/>
      <c r="CL286" s="62" t="s">
        <v>899</v>
      </c>
      <c r="CM286" s="62" t="s">
        <v>1314</v>
      </c>
      <c r="CN286" s="63" t="s">
        <v>105</v>
      </c>
      <c r="CO286" s="62"/>
      <c r="CP286" s="62" t="s">
        <v>36</v>
      </c>
      <c r="CQ286" s="64" t="s">
        <v>39</v>
      </c>
      <c r="CR286" s="65" t="s">
        <v>47</v>
      </c>
      <c r="CS286" s="64" t="s">
        <v>41</v>
      </c>
      <c r="CT286" s="64"/>
      <c r="CU286" s="64" t="s">
        <v>109</v>
      </c>
      <c r="CV286" s="64" t="s">
        <v>343</v>
      </c>
      <c r="CW286" s="64" t="s">
        <v>209</v>
      </c>
      <c r="CX286" s="64"/>
      <c r="CY286" s="66">
        <f>[1]Duration!EE285</f>
        <v>197</v>
      </c>
    </row>
    <row r="287" spans="1:103" hidden="1" x14ac:dyDescent="0.3">
      <c r="A287" s="43">
        <v>285</v>
      </c>
      <c r="B287" s="44" t="s">
        <v>1662</v>
      </c>
      <c r="C287" s="44" t="s">
        <v>30</v>
      </c>
      <c r="D287" s="44">
        <v>2017</v>
      </c>
      <c r="E287" s="45" t="s">
        <v>31</v>
      </c>
      <c r="F287" s="45" t="s">
        <v>59</v>
      </c>
      <c r="G287" s="45" t="s">
        <v>4</v>
      </c>
      <c r="H287" s="45" t="s">
        <v>483</v>
      </c>
      <c r="I287" s="45" t="s">
        <v>38</v>
      </c>
      <c r="J287" s="68" t="s">
        <v>44</v>
      </c>
      <c r="K287" s="68" t="s">
        <v>262</v>
      </c>
      <c r="L287" s="68" t="s">
        <v>42</v>
      </c>
      <c r="M287" s="68" t="s">
        <v>42</v>
      </c>
      <c r="N287" s="68" t="s">
        <v>39</v>
      </c>
      <c r="O287" s="68" t="s">
        <v>42</v>
      </c>
      <c r="P287" s="47" t="s">
        <v>183</v>
      </c>
      <c r="Q287" s="47" t="s">
        <v>345</v>
      </c>
      <c r="R287" s="49">
        <v>21</v>
      </c>
      <c r="S287" s="49"/>
      <c r="T287" s="50">
        <v>1.7999999999999998</v>
      </c>
      <c r="U287" s="50">
        <v>0.80400000000000005</v>
      </c>
      <c r="V287" s="50">
        <v>12</v>
      </c>
      <c r="W287" s="50"/>
      <c r="X287" s="50">
        <v>6.6</v>
      </c>
      <c r="Y287" s="51" t="s">
        <v>340</v>
      </c>
      <c r="Z287" s="51" t="s">
        <v>799</v>
      </c>
      <c r="AA287" s="69"/>
      <c r="AB287" s="51"/>
      <c r="AC287" s="80">
        <v>0.185</v>
      </c>
      <c r="AD287" s="51"/>
      <c r="AE287" s="51" t="s">
        <v>36</v>
      </c>
      <c r="AF287" s="51"/>
      <c r="AG287" s="53">
        <v>182</v>
      </c>
      <c r="AH287" s="54">
        <v>182</v>
      </c>
      <c r="AI287" s="54"/>
      <c r="AJ287" s="53" t="s">
        <v>341</v>
      </c>
      <c r="AK287" s="53">
        <v>26</v>
      </c>
      <c r="AL287" s="53"/>
      <c r="AM287" s="53" t="s">
        <v>1278</v>
      </c>
      <c r="AN287" s="55">
        <v>9.5</v>
      </c>
      <c r="AO287" s="56"/>
      <c r="AP287" s="56"/>
      <c r="AQ287" s="51" t="s">
        <v>43</v>
      </c>
      <c r="AR287" s="51" t="s">
        <v>54</v>
      </c>
      <c r="AS287" s="51" t="s">
        <v>54</v>
      </c>
      <c r="AT287" s="51" t="s">
        <v>54</v>
      </c>
      <c r="AU287" s="51" t="s">
        <v>54</v>
      </c>
      <c r="AV287" s="51"/>
      <c r="AW287" s="57" t="s">
        <v>38</v>
      </c>
      <c r="AX287" s="57" t="s">
        <v>36</v>
      </c>
      <c r="AY287" s="57" t="s">
        <v>42</v>
      </c>
      <c r="AZ287" s="57"/>
      <c r="BA287" s="57"/>
      <c r="BB287" s="58"/>
      <c r="BC287" s="58"/>
      <c r="BD287" s="59"/>
      <c r="BE287" s="59"/>
      <c r="BF287" s="58"/>
      <c r="BG287" s="59">
        <v>0.17073170731707307</v>
      </c>
      <c r="BH287" s="61"/>
      <c r="BI287" s="61"/>
      <c r="BL287" s="61"/>
      <c r="BM287" s="59">
        <v>0.38461538461538458</v>
      </c>
      <c r="BN287" s="58"/>
      <c r="BO287" s="58"/>
      <c r="BQ287" s="58"/>
      <c r="BR287" s="59">
        <v>0.46808510638297873</v>
      </c>
      <c r="BS287" s="58"/>
      <c r="BT287" s="58"/>
      <c r="BV287" s="58"/>
      <c r="BW287" s="59">
        <v>0.36363636363636359</v>
      </c>
      <c r="BX287" s="58"/>
      <c r="BY287" s="58"/>
      <c r="BZ287" s="58"/>
      <c r="CA287" s="59">
        <v>0.41348546136857389</v>
      </c>
      <c r="CB287" s="58"/>
      <c r="CC287" s="58"/>
      <c r="CD287" s="58"/>
      <c r="CE287" s="58"/>
      <c r="CF287" s="59"/>
      <c r="CG287" s="62"/>
      <c r="CH287" s="62"/>
      <c r="CI287" s="62"/>
      <c r="CJ287" s="62"/>
      <c r="CK287" s="62"/>
      <c r="CL287" s="62" t="s">
        <v>899</v>
      </c>
      <c r="CM287" s="62" t="s">
        <v>1314</v>
      </c>
      <c r="CN287" s="63" t="s">
        <v>105</v>
      </c>
      <c r="CO287" s="62"/>
      <c r="CP287" s="62" t="s">
        <v>36</v>
      </c>
      <c r="CQ287" s="64" t="s">
        <v>39</v>
      </c>
      <c r="CR287" s="65" t="s">
        <v>47</v>
      </c>
      <c r="CS287" s="64" t="s">
        <v>41</v>
      </c>
      <c r="CT287" s="64"/>
      <c r="CU287" s="64" t="s">
        <v>109</v>
      </c>
      <c r="CV287" s="64" t="s">
        <v>343</v>
      </c>
      <c r="CW287" s="64" t="s">
        <v>209</v>
      </c>
      <c r="CX287" s="64"/>
      <c r="CY287" s="66">
        <f>[1]Duration!EE286</f>
        <v>197</v>
      </c>
    </row>
    <row r="288" spans="1:103" hidden="1" x14ac:dyDescent="0.3">
      <c r="A288" s="43">
        <v>286</v>
      </c>
      <c r="B288" s="44" t="s">
        <v>1725</v>
      </c>
      <c r="C288" s="44" t="s">
        <v>225</v>
      </c>
      <c r="D288" s="44">
        <v>1999</v>
      </c>
      <c r="E288" s="45" t="s">
        <v>66</v>
      </c>
      <c r="F288" s="45" t="s">
        <v>1537</v>
      </c>
      <c r="G288" s="45" t="s">
        <v>1804</v>
      </c>
      <c r="H288" s="45" t="s">
        <v>116</v>
      </c>
      <c r="I288" s="45" t="s">
        <v>63</v>
      </c>
      <c r="J288" s="46" t="s">
        <v>44</v>
      </c>
      <c r="K288" s="46" t="s">
        <v>799</v>
      </c>
      <c r="L288" s="46" t="s">
        <v>42</v>
      </c>
      <c r="M288" s="46" t="s">
        <v>42</v>
      </c>
      <c r="N288" s="46" t="s">
        <v>42</v>
      </c>
      <c r="O288" s="46" t="s">
        <v>39</v>
      </c>
      <c r="P288" s="47" t="s">
        <v>598</v>
      </c>
      <c r="Q288" s="47" t="s">
        <v>1537</v>
      </c>
      <c r="R288" s="49"/>
      <c r="S288" s="49"/>
      <c r="T288" s="50"/>
      <c r="U288" s="50"/>
      <c r="V288" s="50"/>
      <c r="W288" s="50"/>
      <c r="X288" s="50"/>
      <c r="Y288" s="51" t="s">
        <v>134</v>
      </c>
      <c r="Z288" s="51">
        <v>1</v>
      </c>
      <c r="AA288" s="69">
        <v>452.38934211693021</v>
      </c>
      <c r="AB288" s="51"/>
      <c r="AC288" s="80"/>
      <c r="AD288" s="51"/>
      <c r="AE288" s="51"/>
      <c r="AF288" s="51"/>
      <c r="AG288" s="53"/>
      <c r="AH288" s="54">
        <v>1</v>
      </c>
      <c r="AI288" s="54"/>
      <c r="AJ288" s="53"/>
      <c r="AK288" s="53"/>
      <c r="AL288" s="53"/>
      <c r="AM288" s="53"/>
      <c r="AN288" s="55"/>
      <c r="AO288" s="56"/>
      <c r="AP288" s="56"/>
      <c r="AQ288" s="51" t="s">
        <v>43</v>
      </c>
      <c r="AR288" s="51" t="s">
        <v>37</v>
      </c>
      <c r="AS288" s="51"/>
      <c r="AT288" s="51"/>
      <c r="AU288" s="51"/>
      <c r="AV288" s="51"/>
      <c r="AW288" s="57" t="s">
        <v>63</v>
      </c>
      <c r="AX288" s="57" t="s">
        <v>346</v>
      </c>
      <c r="AY288" s="57"/>
      <c r="AZ288" s="57"/>
      <c r="BA288" s="57"/>
      <c r="BB288" s="58"/>
      <c r="BC288" s="58"/>
      <c r="BD288" s="59"/>
      <c r="BE288" s="59"/>
      <c r="BF288" s="58"/>
      <c r="BG288" s="59">
        <v>0.79900000000000004</v>
      </c>
      <c r="BH288" s="61"/>
      <c r="BI288" s="61"/>
      <c r="BL288" s="61"/>
      <c r="BM288" s="59"/>
      <c r="BN288" s="58"/>
      <c r="BO288" s="58"/>
      <c r="BQ288" s="58"/>
      <c r="BR288" s="59"/>
      <c r="BS288" s="58"/>
      <c r="BT288" s="58"/>
      <c r="BV288" s="58"/>
      <c r="BW288" s="59"/>
      <c r="BX288" s="58"/>
      <c r="BY288" s="58"/>
      <c r="BZ288" s="58"/>
      <c r="CA288" s="59"/>
      <c r="CB288" s="58"/>
      <c r="CC288" s="58"/>
      <c r="CD288" s="58"/>
      <c r="CE288" s="58"/>
      <c r="CF288" s="59"/>
      <c r="CG288" s="62"/>
      <c r="CH288" s="62"/>
      <c r="CI288" s="62"/>
      <c r="CJ288" s="62"/>
      <c r="CK288" s="62"/>
      <c r="CL288" s="62"/>
      <c r="CM288" s="62"/>
      <c r="CN288" s="63"/>
      <c r="CO288" s="62"/>
      <c r="CP288" s="62"/>
      <c r="CQ288" s="64" t="s">
        <v>39</v>
      </c>
      <c r="CR288" s="65" t="s">
        <v>47</v>
      </c>
      <c r="CS288" s="64" t="s">
        <v>41</v>
      </c>
      <c r="CT288" s="64"/>
      <c r="CU288" s="64" t="s">
        <v>55</v>
      </c>
      <c r="CV288" s="64" t="s">
        <v>86</v>
      </c>
      <c r="CW288" s="64" t="s">
        <v>347</v>
      </c>
      <c r="CX288" s="64"/>
      <c r="CY288" s="66">
        <f>[1]Duration!EE287</f>
        <v>4</v>
      </c>
    </row>
    <row r="289" spans="1:103" hidden="1" x14ac:dyDescent="0.3">
      <c r="A289" s="43">
        <v>287</v>
      </c>
      <c r="B289" s="44" t="s">
        <v>1725</v>
      </c>
      <c r="C289" s="44" t="s">
        <v>225</v>
      </c>
      <c r="D289" s="44">
        <v>1999</v>
      </c>
      <c r="E289" s="45" t="s">
        <v>66</v>
      </c>
      <c r="F289" s="45" t="s">
        <v>1537</v>
      </c>
      <c r="G289" s="45" t="s">
        <v>1804</v>
      </c>
      <c r="H289" s="45" t="s">
        <v>116</v>
      </c>
      <c r="I289" s="45" t="s">
        <v>349</v>
      </c>
      <c r="J289" s="46" t="s">
        <v>44</v>
      </c>
      <c r="K289" s="46" t="s">
        <v>799</v>
      </c>
      <c r="L289" s="46" t="s">
        <v>42</v>
      </c>
      <c r="M289" s="46" t="s">
        <v>42</v>
      </c>
      <c r="N289" s="46" t="s">
        <v>42</v>
      </c>
      <c r="O289" s="46" t="s">
        <v>39</v>
      </c>
      <c r="P289" s="47" t="s">
        <v>598</v>
      </c>
      <c r="Q289" s="47" t="s">
        <v>1537</v>
      </c>
      <c r="R289" s="49"/>
      <c r="S289" s="49"/>
      <c r="T289" s="50"/>
      <c r="U289" s="50"/>
      <c r="V289" s="50"/>
      <c r="W289" s="50"/>
      <c r="X289" s="50"/>
      <c r="Y289" s="51" t="s">
        <v>134</v>
      </c>
      <c r="Z289" s="51">
        <v>1</v>
      </c>
      <c r="AA289" s="69">
        <v>201.06192982974676</v>
      </c>
      <c r="AB289" s="51"/>
      <c r="AC289" s="80"/>
      <c r="AD289" s="51"/>
      <c r="AE289" s="51"/>
      <c r="AF289" s="51"/>
      <c r="AG289" s="53"/>
      <c r="AH289" s="54">
        <v>1</v>
      </c>
      <c r="AI289" s="54"/>
      <c r="AJ289" s="53"/>
      <c r="AK289" s="53"/>
      <c r="AL289" s="53"/>
      <c r="AM289" s="53"/>
      <c r="AN289" s="55"/>
      <c r="AO289" s="56"/>
      <c r="AP289" s="56"/>
      <c r="AQ289" s="51" t="s">
        <v>43</v>
      </c>
      <c r="AR289" s="51" t="s">
        <v>37</v>
      </c>
      <c r="AS289" s="51"/>
      <c r="AT289" s="51"/>
      <c r="AU289" s="51"/>
      <c r="AV289" s="51"/>
      <c r="AW289" s="57" t="s">
        <v>349</v>
      </c>
      <c r="AX289" s="57" t="s">
        <v>348</v>
      </c>
      <c r="AY289" s="57"/>
      <c r="AZ289" s="57"/>
      <c r="BA289" s="57"/>
      <c r="BB289" s="58"/>
      <c r="BC289" s="58"/>
      <c r="BD289" s="59"/>
      <c r="BE289" s="59"/>
      <c r="BF289" s="58"/>
      <c r="BG289" s="59">
        <v>0.91</v>
      </c>
      <c r="BH289" s="61"/>
      <c r="BI289" s="61"/>
      <c r="BL289" s="61"/>
      <c r="BM289" s="59"/>
      <c r="BN289" s="58"/>
      <c r="BO289" s="58"/>
      <c r="BQ289" s="58"/>
      <c r="BR289" s="59"/>
      <c r="BS289" s="58"/>
      <c r="BT289" s="58"/>
      <c r="BV289" s="58"/>
      <c r="BW289" s="59"/>
      <c r="BX289" s="58"/>
      <c r="BY289" s="58"/>
      <c r="BZ289" s="58"/>
      <c r="CA289" s="59"/>
      <c r="CB289" s="58"/>
      <c r="CC289" s="58"/>
      <c r="CD289" s="58"/>
      <c r="CE289" s="58"/>
      <c r="CF289" s="59"/>
      <c r="CG289" s="62"/>
      <c r="CH289" s="62"/>
      <c r="CI289" s="62"/>
      <c r="CJ289" s="62"/>
      <c r="CK289" s="62"/>
      <c r="CL289" s="62"/>
      <c r="CM289" s="62"/>
      <c r="CN289" s="63"/>
      <c r="CO289" s="62"/>
      <c r="CP289" s="62"/>
      <c r="CQ289" s="64" t="s">
        <v>39</v>
      </c>
      <c r="CR289" s="65" t="s">
        <v>47</v>
      </c>
      <c r="CS289" s="64" t="s">
        <v>41</v>
      </c>
      <c r="CT289" s="64"/>
      <c r="CU289" s="64" t="s">
        <v>55</v>
      </c>
      <c r="CV289" s="64" t="s">
        <v>86</v>
      </c>
      <c r="CW289" s="64" t="s">
        <v>350</v>
      </c>
      <c r="CX289" s="64"/>
      <c r="CY289" s="66">
        <f>[1]Duration!EE288</f>
        <v>4</v>
      </c>
    </row>
    <row r="290" spans="1:103" hidden="1" x14ac:dyDescent="0.3">
      <c r="A290" s="43">
        <v>288</v>
      </c>
      <c r="B290" s="44" t="s">
        <v>1725</v>
      </c>
      <c r="C290" s="44" t="s">
        <v>225</v>
      </c>
      <c r="D290" s="44">
        <v>1999</v>
      </c>
      <c r="E290" s="45" t="s">
        <v>66</v>
      </c>
      <c r="F290" s="45" t="s">
        <v>1537</v>
      </c>
      <c r="G290" s="45" t="s">
        <v>1804</v>
      </c>
      <c r="H290" s="45" t="s">
        <v>116</v>
      </c>
      <c r="I290" s="45" t="s">
        <v>349</v>
      </c>
      <c r="J290" s="46" t="s">
        <v>44</v>
      </c>
      <c r="K290" s="46" t="s">
        <v>799</v>
      </c>
      <c r="L290" s="46" t="s">
        <v>42</v>
      </c>
      <c r="M290" s="46" t="s">
        <v>42</v>
      </c>
      <c r="N290" s="46" t="s">
        <v>42</v>
      </c>
      <c r="O290" s="46" t="s">
        <v>39</v>
      </c>
      <c r="P290" s="47" t="s">
        <v>598</v>
      </c>
      <c r="Q290" s="47" t="s">
        <v>1537</v>
      </c>
      <c r="R290" s="49"/>
      <c r="S290" s="49"/>
      <c r="T290" s="50"/>
      <c r="U290" s="50"/>
      <c r="V290" s="50"/>
      <c r="W290" s="50"/>
      <c r="X290" s="50"/>
      <c r="Y290" s="51" t="s">
        <v>134</v>
      </c>
      <c r="Z290" s="51">
        <v>1</v>
      </c>
      <c r="AA290" s="69">
        <v>201.06192982974676</v>
      </c>
      <c r="AB290" s="51"/>
      <c r="AC290" s="80"/>
      <c r="AD290" s="51"/>
      <c r="AE290" s="51"/>
      <c r="AF290" s="51"/>
      <c r="AG290" s="53"/>
      <c r="AH290" s="54">
        <v>1</v>
      </c>
      <c r="AI290" s="54"/>
      <c r="AJ290" s="53"/>
      <c r="AK290" s="53"/>
      <c r="AL290" s="53"/>
      <c r="AM290" s="53"/>
      <c r="AN290" s="55"/>
      <c r="AO290" s="56"/>
      <c r="AP290" s="56"/>
      <c r="AQ290" s="51" t="s">
        <v>43</v>
      </c>
      <c r="AR290" s="51" t="s">
        <v>37</v>
      </c>
      <c r="AS290" s="51"/>
      <c r="AT290" s="51"/>
      <c r="AU290" s="51"/>
      <c r="AV290" s="51"/>
      <c r="AW290" s="57" t="s">
        <v>349</v>
      </c>
      <c r="AX290" s="57" t="s">
        <v>351</v>
      </c>
      <c r="AY290" s="57"/>
      <c r="AZ290" s="57"/>
      <c r="BA290" s="57"/>
      <c r="BB290" s="58"/>
      <c r="BC290" s="58"/>
      <c r="BD290" s="59"/>
      <c r="BE290" s="59"/>
      <c r="BF290" s="58"/>
      <c r="BG290" s="59">
        <v>0.629</v>
      </c>
      <c r="BH290" s="61"/>
      <c r="BI290" s="61"/>
      <c r="BL290" s="61"/>
      <c r="BM290" s="59"/>
      <c r="BN290" s="58"/>
      <c r="BO290" s="58"/>
      <c r="BQ290" s="58"/>
      <c r="BR290" s="59"/>
      <c r="BS290" s="58"/>
      <c r="BT290" s="58"/>
      <c r="BV290" s="58"/>
      <c r="BW290" s="59"/>
      <c r="BX290" s="58"/>
      <c r="BY290" s="58"/>
      <c r="BZ290" s="58"/>
      <c r="CA290" s="59"/>
      <c r="CB290" s="58"/>
      <c r="CC290" s="58"/>
      <c r="CD290" s="58"/>
      <c r="CE290" s="58"/>
      <c r="CF290" s="59"/>
      <c r="CG290" s="62"/>
      <c r="CH290" s="62"/>
      <c r="CI290" s="62"/>
      <c r="CJ290" s="62"/>
      <c r="CK290" s="62"/>
      <c r="CL290" s="62"/>
      <c r="CM290" s="62"/>
      <c r="CN290" s="63"/>
      <c r="CO290" s="62"/>
      <c r="CP290" s="62"/>
      <c r="CQ290" s="64" t="s">
        <v>39</v>
      </c>
      <c r="CR290" s="65" t="s">
        <v>47</v>
      </c>
      <c r="CS290" s="64" t="s">
        <v>41</v>
      </c>
      <c r="CT290" s="64"/>
      <c r="CU290" s="64" t="s">
        <v>55</v>
      </c>
      <c r="CV290" s="64" t="s">
        <v>86</v>
      </c>
      <c r="CW290" s="64" t="s">
        <v>352</v>
      </c>
      <c r="CX290" s="64"/>
      <c r="CY290" s="66">
        <f>[1]Duration!EE289</f>
        <v>4</v>
      </c>
    </row>
    <row r="291" spans="1:103" hidden="1" x14ac:dyDescent="0.3">
      <c r="A291" s="43">
        <v>289</v>
      </c>
      <c r="B291" s="44" t="s">
        <v>1725</v>
      </c>
      <c r="C291" s="44" t="s">
        <v>225</v>
      </c>
      <c r="D291" s="44">
        <v>1999</v>
      </c>
      <c r="E291" s="45" t="s">
        <v>66</v>
      </c>
      <c r="F291" s="45" t="s">
        <v>1537</v>
      </c>
      <c r="G291" s="45" t="s">
        <v>1804</v>
      </c>
      <c r="H291" s="45" t="s">
        <v>78</v>
      </c>
      <c r="I291" s="45" t="s">
        <v>179</v>
      </c>
      <c r="J291" s="46" t="s">
        <v>44</v>
      </c>
      <c r="K291" s="46" t="s">
        <v>799</v>
      </c>
      <c r="L291" s="46" t="s">
        <v>42</v>
      </c>
      <c r="M291" s="46" t="s">
        <v>42</v>
      </c>
      <c r="N291" s="46" t="s">
        <v>42</v>
      </c>
      <c r="O291" s="46" t="s">
        <v>39</v>
      </c>
      <c r="P291" s="47" t="s">
        <v>598</v>
      </c>
      <c r="Q291" s="47" t="s">
        <v>1537</v>
      </c>
      <c r="R291" s="49"/>
      <c r="S291" s="49"/>
      <c r="T291" s="50"/>
      <c r="U291" s="50"/>
      <c r="V291" s="50"/>
      <c r="W291" s="50"/>
      <c r="X291" s="50"/>
      <c r="Y291" s="51" t="s">
        <v>78</v>
      </c>
      <c r="Z291" s="51">
        <v>1</v>
      </c>
      <c r="AA291" s="69">
        <v>3000</v>
      </c>
      <c r="AB291" s="51"/>
      <c r="AC291" s="80"/>
      <c r="AD291" s="51"/>
      <c r="AE291" s="51"/>
      <c r="AF291" s="51"/>
      <c r="AG291" s="53"/>
      <c r="AH291" s="54">
        <v>1</v>
      </c>
      <c r="AI291" s="54"/>
      <c r="AJ291" s="53"/>
      <c r="AK291" s="53"/>
      <c r="AL291" s="53"/>
      <c r="AM291" s="53"/>
      <c r="AN291" s="55"/>
      <c r="AO291" s="56"/>
      <c r="AP291" s="56"/>
      <c r="AQ291" s="51" t="s">
        <v>43</v>
      </c>
      <c r="AR291" s="51" t="s">
        <v>37</v>
      </c>
      <c r="AS291" s="51"/>
      <c r="AT291" s="51"/>
      <c r="AU291" s="51"/>
      <c r="AV291" s="51"/>
      <c r="AW291" s="57" t="s">
        <v>179</v>
      </c>
      <c r="AX291" s="57" t="s">
        <v>353</v>
      </c>
      <c r="AY291" s="57"/>
      <c r="AZ291" s="57"/>
      <c r="BA291" s="57"/>
      <c r="BB291" s="58"/>
      <c r="BC291" s="58"/>
      <c r="BD291" s="59"/>
      <c r="BE291" s="59"/>
      <c r="BF291" s="58"/>
      <c r="BG291" s="59">
        <v>0.997</v>
      </c>
      <c r="BH291" s="61"/>
      <c r="BI291" s="61"/>
      <c r="BL291" s="61"/>
      <c r="BM291" s="59"/>
      <c r="BN291" s="58"/>
      <c r="BO291" s="58"/>
      <c r="BQ291" s="58"/>
      <c r="BR291" s="59"/>
      <c r="BS291" s="58"/>
      <c r="BT291" s="58"/>
      <c r="BV291" s="58"/>
      <c r="BW291" s="59"/>
      <c r="BX291" s="58"/>
      <c r="BY291" s="58"/>
      <c r="BZ291" s="58"/>
      <c r="CA291" s="59"/>
      <c r="CB291" s="58"/>
      <c r="CC291" s="58"/>
      <c r="CD291" s="58"/>
      <c r="CE291" s="58"/>
      <c r="CF291" s="59"/>
      <c r="CG291" s="62"/>
      <c r="CH291" s="62"/>
      <c r="CI291" s="62"/>
      <c r="CJ291" s="62"/>
      <c r="CK291" s="62"/>
      <c r="CL291" s="62"/>
      <c r="CM291" s="62"/>
      <c r="CN291" s="63"/>
      <c r="CO291" s="62"/>
      <c r="CP291" s="62"/>
      <c r="CQ291" s="64" t="s">
        <v>39</v>
      </c>
      <c r="CR291" s="65" t="s">
        <v>47</v>
      </c>
      <c r="CS291" s="64" t="s">
        <v>41</v>
      </c>
      <c r="CT291" s="64"/>
      <c r="CU291" s="64" t="s">
        <v>55</v>
      </c>
      <c r="CV291" s="64" t="s">
        <v>86</v>
      </c>
      <c r="CW291" s="64" t="s">
        <v>354</v>
      </c>
      <c r="CX291" s="64"/>
      <c r="CY291" s="66">
        <f>[1]Duration!EE290</f>
        <v>4</v>
      </c>
    </row>
    <row r="292" spans="1:103" hidden="1" x14ac:dyDescent="0.3">
      <c r="A292" s="43">
        <v>290</v>
      </c>
      <c r="B292" s="44" t="s">
        <v>1725</v>
      </c>
      <c r="C292" s="44" t="s">
        <v>225</v>
      </c>
      <c r="D292" s="44">
        <v>1999</v>
      </c>
      <c r="E292" s="45" t="s">
        <v>66</v>
      </c>
      <c r="F292" s="45" t="s">
        <v>1537</v>
      </c>
      <c r="G292" s="45" t="s">
        <v>1804</v>
      </c>
      <c r="H292" s="45" t="s">
        <v>78</v>
      </c>
      <c r="I292" s="45" t="s">
        <v>1998</v>
      </c>
      <c r="J292" s="46" t="s">
        <v>44</v>
      </c>
      <c r="K292" s="46" t="s">
        <v>799</v>
      </c>
      <c r="L292" s="46" t="s">
        <v>42</v>
      </c>
      <c r="M292" s="46" t="s">
        <v>42</v>
      </c>
      <c r="N292" s="46" t="s">
        <v>42</v>
      </c>
      <c r="O292" s="46" t="s">
        <v>39</v>
      </c>
      <c r="P292" s="47" t="s">
        <v>598</v>
      </c>
      <c r="Q292" s="47" t="s">
        <v>1537</v>
      </c>
      <c r="R292" s="49"/>
      <c r="S292" s="49"/>
      <c r="T292" s="50"/>
      <c r="U292" s="50"/>
      <c r="V292" s="50"/>
      <c r="W292" s="50"/>
      <c r="X292" s="50"/>
      <c r="Y292" s="51" t="s">
        <v>355</v>
      </c>
      <c r="Z292" s="51">
        <v>1</v>
      </c>
      <c r="AA292" s="69">
        <v>113.09733552923255</v>
      </c>
      <c r="AB292" s="51"/>
      <c r="AC292" s="80"/>
      <c r="AD292" s="51"/>
      <c r="AE292" s="51"/>
      <c r="AF292" s="51"/>
      <c r="AG292" s="53"/>
      <c r="AH292" s="54">
        <v>1</v>
      </c>
      <c r="AI292" s="54"/>
      <c r="AJ292" s="53"/>
      <c r="AK292" s="53"/>
      <c r="AL292" s="53"/>
      <c r="AM292" s="53"/>
      <c r="AN292" s="55"/>
      <c r="AO292" s="56"/>
      <c r="AP292" s="56"/>
      <c r="AQ292" s="51" t="s">
        <v>43</v>
      </c>
      <c r="AR292" s="51" t="s">
        <v>37</v>
      </c>
      <c r="AS292" s="51"/>
      <c r="AT292" s="51"/>
      <c r="AU292" s="51"/>
      <c r="AV292" s="51"/>
      <c r="AW292" s="57" t="s">
        <v>1998</v>
      </c>
      <c r="AX292" s="57" t="s">
        <v>356</v>
      </c>
      <c r="AY292" s="57"/>
      <c r="AZ292" s="57"/>
      <c r="BA292" s="57"/>
      <c r="BB292" s="58"/>
      <c r="BC292" s="58"/>
      <c r="BD292" s="59"/>
      <c r="BE292" s="59"/>
      <c r="BF292" s="58"/>
      <c r="BG292" s="59">
        <v>0.995</v>
      </c>
      <c r="BH292" s="61"/>
      <c r="BI292" s="61"/>
      <c r="BL292" s="61"/>
      <c r="BM292" s="59"/>
      <c r="BN292" s="58"/>
      <c r="BO292" s="58"/>
      <c r="BQ292" s="58"/>
      <c r="BR292" s="59"/>
      <c r="BS292" s="58"/>
      <c r="BT292" s="58"/>
      <c r="BV292" s="58"/>
      <c r="BW292" s="59"/>
      <c r="BX292" s="58"/>
      <c r="BY292" s="58"/>
      <c r="BZ292" s="58"/>
      <c r="CA292" s="59"/>
      <c r="CB292" s="58"/>
      <c r="CC292" s="58"/>
      <c r="CD292" s="58"/>
      <c r="CE292" s="58"/>
      <c r="CF292" s="59"/>
      <c r="CG292" s="62"/>
      <c r="CH292" s="62"/>
      <c r="CI292" s="62"/>
      <c r="CJ292" s="62"/>
      <c r="CK292" s="62"/>
      <c r="CL292" s="62"/>
      <c r="CM292" s="62"/>
      <c r="CN292" s="63"/>
      <c r="CO292" s="62"/>
      <c r="CP292" s="62"/>
      <c r="CQ292" s="64" t="s">
        <v>39</v>
      </c>
      <c r="CR292" s="65" t="s">
        <v>47</v>
      </c>
      <c r="CS292" s="64" t="s">
        <v>41</v>
      </c>
      <c r="CT292" s="64"/>
      <c r="CU292" s="64" t="s">
        <v>55</v>
      </c>
      <c r="CV292" s="64" t="s">
        <v>86</v>
      </c>
      <c r="CW292" s="64" t="s">
        <v>357</v>
      </c>
      <c r="CX292" s="64"/>
      <c r="CY292" s="66">
        <f>[1]Duration!EE291</f>
        <v>4</v>
      </c>
    </row>
    <row r="293" spans="1:103" hidden="1" x14ac:dyDescent="0.3">
      <c r="A293" s="43">
        <v>291</v>
      </c>
      <c r="B293" s="44" t="s">
        <v>1725</v>
      </c>
      <c r="C293" s="44" t="s">
        <v>225</v>
      </c>
      <c r="D293" s="44">
        <v>1999</v>
      </c>
      <c r="E293" s="45" t="s">
        <v>66</v>
      </c>
      <c r="F293" s="45" t="s">
        <v>1537</v>
      </c>
      <c r="G293" s="45" t="s">
        <v>4</v>
      </c>
      <c r="H293" s="45" t="s">
        <v>483</v>
      </c>
      <c r="I293" s="45" t="s">
        <v>1823</v>
      </c>
      <c r="J293" s="46" t="s">
        <v>44</v>
      </c>
      <c r="K293" s="46" t="s">
        <v>799</v>
      </c>
      <c r="L293" s="46" t="s">
        <v>42</v>
      </c>
      <c r="M293" s="46" t="s">
        <v>42</v>
      </c>
      <c r="N293" s="46" t="s">
        <v>42</v>
      </c>
      <c r="O293" s="46" t="s">
        <v>39</v>
      </c>
      <c r="P293" s="47" t="s">
        <v>840</v>
      </c>
      <c r="Q293" s="47" t="s">
        <v>1537</v>
      </c>
      <c r="R293" s="49">
        <v>82</v>
      </c>
      <c r="S293" s="49"/>
      <c r="T293" s="50">
        <v>5.0999999999999996</v>
      </c>
      <c r="U293" s="50">
        <v>2.5</v>
      </c>
      <c r="V293" s="50"/>
      <c r="W293" s="50"/>
      <c r="X293" s="50"/>
      <c r="Y293" s="51" t="s">
        <v>358</v>
      </c>
      <c r="Z293" s="51"/>
      <c r="AA293" s="69"/>
      <c r="AB293" s="51"/>
      <c r="AC293" s="80">
        <v>6.5000000000000002E-2</v>
      </c>
      <c r="AD293" s="51"/>
      <c r="AE293" s="51"/>
      <c r="AF293" s="51"/>
      <c r="AG293" s="53"/>
      <c r="AH293" s="54"/>
      <c r="AI293" s="54">
        <v>25</v>
      </c>
      <c r="AJ293" s="53"/>
      <c r="AK293" s="53"/>
      <c r="AL293" s="53"/>
      <c r="AM293" s="53"/>
      <c r="AN293" s="55"/>
      <c r="AO293" s="56"/>
      <c r="AP293" s="56"/>
      <c r="AQ293" s="51" t="s">
        <v>43</v>
      </c>
      <c r="AR293" s="51" t="s">
        <v>37</v>
      </c>
      <c r="AS293" s="51"/>
      <c r="AT293" s="51"/>
      <c r="AU293" s="51"/>
      <c r="AV293" s="51"/>
      <c r="AW293" s="57" t="s">
        <v>1823</v>
      </c>
      <c r="AX293" s="57" t="s">
        <v>359</v>
      </c>
      <c r="AY293" s="57"/>
      <c r="AZ293" s="57"/>
      <c r="BA293" s="57"/>
      <c r="BB293" s="58"/>
      <c r="BC293" s="58"/>
      <c r="BD293" s="59"/>
      <c r="BE293" s="59"/>
      <c r="BF293" s="58"/>
      <c r="BG293" s="59">
        <v>0.25</v>
      </c>
      <c r="BH293" s="61"/>
      <c r="BI293" s="61"/>
      <c r="BL293" s="61"/>
      <c r="BM293" s="59"/>
      <c r="BN293" s="58"/>
      <c r="BO293" s="58"/>
      <c r="BQ293" s="58"/>
      <c r="BR293" s="59"/>
      <c r="BS293" s="58"/>
      <c r="BT293" s="58"/>
      <c r="BV293" s="58"/>
      <c r="BW293" s="59"/>
      <c r="BX293" s="58"/>
      <c r="BY293" s="58"/>
      <c r="BZ293" s="58"/>
      <c r="CA293" s="59"/>
      <c r="CB293" s="58"/>
      <c r="CC293" s="58"/>
      <c r="CD293" s="58"/>
      <c r="CE293" s="58"/>
      <c r="CF293" s="59"/>
      <c r="CG293" s="62"/>
      <c r="CH293" s="62"/>
      <c r="CI293" s="62"/>
      <c r="CJ293" s="62"/>
      <c r="CK293" s="62"/>
      <c r="CL293" s="62"/>
      <c r="CM293" s="62"/>
      <c r="CN293" s="63"/>
      <c r="CO293" s="62"/>
      <c r="CP293" s="62" t="s">
        <v>36</v>
      </c>
      <c r="CQ293" s="64" t="s">
        <v>39</v>
      </c>
      <c r="CR293" s="65" t="s">
        <v>47</v>
      </c>
      <c r="CS293" s="64" t="s">
        <v>41</v>
      </c>
      <c r="CT293" s="64"/>
      <c r="CU293" s="64" t="s">
        <v>55</v>
      </c>
      <c r="CV293" s="64" t="s">
        <v>301</v>
      </c>
      <c r="CW293" s="64" t="s">
        <v>360</v>
      </c>
      <c r="CX293" s="64"/>
      <c r="CY293" s="66">
        <f>[1]Duration!EE292</f>
        <v>1.0416666666666667</v>
      </c>
    </row>
    <row r="294" spans="1:103" hidden="1" x14ac:dyDescent="0.3">
      <c r="A294" s="43">
        <v>292</v>
      </c>
      <c r="B294" s="44" t="s">
        <v>1725</v>
      </c>
      <c r="C294" s="44" t="s">
        <v>225</v>
      </c>
      <c r="D294" s="44">
        <v>1999</v>
      </c>
      <c r="E294" s="45" t="s">
        <v>66</v>
      </c>
      <c r="F294" s="45" t="s">
        <v>1537</v>
      </c>
      <c r="G294" s="45" t="s">
        <v>4</v>
      </c>
      <c r="H294" s="45" t="s">
        <v>483</v>
      </c>
      <c r="I294" s="45" t="s">
        <v>349</v>
      </c>
      <c r="J294" s="46" t="s">
        <v>44</v>
      </c>
      <c r="K294" s="46" t="s">
        <v>799</v>
      </c>
      <c r="L294" s="46" t="s">
        <v>42</v>
      </c>
      <c r="M294" s="46" t="s">
        <v>42</v>
      </c>
      <c r="N294" s="46" t="s">
        <v>42</v>
      </c>
      <c r="O294" s="46" t="s">
        <v>39</v>
      </c>
      <c r="P294" s="47" t="s">
        <v>840</v>
      </c>
      <c r="Q294" s="47" t="s">
        <v>1537</v>
      </c>
      <c r="R294" s="49">
        <v>85</v>
      </c>
      <c r="S294" s="49"/>
      <c r="T294" s="50">
        <v>5.4</v>
      </c>
      <c r="U294" s="50">
        <v>2.8</v>
      </c>
      <c r="V294" s="50"/>
      <c r="W294" s="50"/>
      <c r="X294" s="50"/>
      <c r="Y294" s="51" t="s">
        <v>358</v>
      </c>
      <c r="Z294" s="51"/>
      <c r="AA294" s="69"/>
      <c r="AB294" s="51"/>
      <c r="AC294" s="80">
        <v>6.5000000000000002E-2</v>
      </c>
      <c r="AD294" s="51"/>
      <c r="AE294" s="51"/>
      <c r="AF294" s="51"/>
      <c r="AG294" s="53"/>
      <c r="AH294" s="54"/>
      <c r="AI294" s="54">
        <v>25</v>
      </c>
      <c r="AJ294" s="53"/>
      <c r="AK294" s="53"/>
      <c r="AL294" s="53"/>
      <c r="AM294" s="53"/>
      <c r="AN294" s="55"/>
      <c r="AO294" s="56"/>
      <c r="AP294" s="56"/>
      <c r="AQ294" s="51" t="s">
        <v>43</v>
      </c>
      <c r="AR294" s="51" t="s">
        <v>37</v>
      </c>
      <c r="AS294" s="51"/>
      <c r="AT294" s="51"/>
      <c r="AU294" s="51"/>
      <c r="AV294" s="51"/>
      <c r="AW294" s="57" t="s">
        <v>349</v>
      </c>
      <c r="AX294" s="57" t="s">
        <v>348</v>
      </c>
      <c r="AY294" s="57"/>
      <c r="AZ294" s="57"/>
      <c r="BA294" s="57"/>
      <c r="BB294" s="58"/>
      <c r="BC294" s="58"/>
      <c r="BD294" s="59"/>
      <c r="BE294" s="59"/>
      <c r="BF294" s="58"/>
      <c r="BG294" s="59">
        <v>0.5</v>
      </c>
      <c r="BH294" s="61"/>
      <c r="BI294" s="61"/>
      <c r="BL294" s="61"/>
      <c r="BM294" s="59"/>
      <c r="BN294" s="58"/>
      <c r="BO294" s="58"/>
      <c r="BQ294" s="58"/>
      <c r="BR294" s="59"/>
      <c r="BS294" s="58"/>
      <c r="BT294" s="58"/>
      <c r="BV294" s="58"/>
      <c r="BW294" s="59"/>
      <c r="BX294" s="58"/>
      <c r="BY294" s="58"/>
      <c r="BZ294" s="58"/>
      <c r="CA294" s="59"/>
      <c r="CB294" s="58"/>
      <c r="CC294" s="58"/>
      <c r="CD294" s="58"/>
      <c r="CE294" s="58"/>
      <c r="CF294" s="59"/>
      <c r="CG294" s="62"/>
      <c r="CH294" s="62"/>
      <c r="CI294" s="62"/>
      <c r="CJ294" s="62"/>
      <c r="CK294" s="62"/>
      <c r="CL294" s="62"/>
      <c r="CM294" s="62"/>
      <c r="CN294" s="63"/>
      <c r="CO294" s="62"/>
      <c r="CP294" s="62" t="s">
        <v>36</v>
      </c>
      <c r="CQ294" s="64" t="s">
        <v>39</v>
      </c>
      <c r="CR294" s="65" t="s">
        <v>47</v>
      </c>
      <c r="CS294" s="64" t="s">
        <v>41</v>
      </c>
      <c r="CT294" s="64"/>
      <c r="CU294" s="64" t="s">
        <v>55</v>
      </c>
      <c r="CV294" s="64" t="s">
        <v>301</v>
      </c>
      <c r="CW294" s="64" t="s">
        <v>360</v>
      </c>
      <c r="CX294" s="64"/>
      <c r="CY294" s="66">
        <f>[1]Duration!EE293</f>
        <v>1.0416666666666667</v>
      </c>
    </row>
    <row r="295" spans="1:103" hidden="1" x14ac:dyDescent="0.3">
      <c r="A295" s="43">
        <v>293</v>
      </c>
      <c r="B295" s="44" t="s">
        <v>1725</v>
      </c>
      <c r="C295" s="44" t="s">
        <v>225</v>
      </c>
      <c r="D295" s="44">
        <v>1999</v>
      </c>
      <c r="E295" s="45" t="s">
        <v>66</v>
      </c>
      <c r="F295" s="45" t="s">
        <v>1537</v>
      </c>
      <c r="G295" s="45" t="s">
        <v>4</v>
      </c>
      <c r="H295" s="45" t="s">
        <v>483</v>
      </c>
      <c r="I295" s="45" t="s">
        <v>349</v>
      </c>
      <c r="J295" s="46" t="s">
        <v>44</v>
      </c>
      <c r="K295" s="46" t="s">
        <v>799</v>
      </c>
      <c r="L295" s="46" t="s">
        <v>42</v>
      </c>
      <c r="M295" s="46" t="s">
        <v>42</v>
      </c>
      <c r="N295" s="46" t="s">
        <v>42</v>
      </c>
      <c r="O295" s="46" t="s">
        <v>39</v>
      </c>
      <c r="P295" s="47" t="s">
        <v>840</v>
      </c>
      <c r="Q295" s="47" t="s">
        <v>1537</v>
      </c>
      <c r="R295" s="49">
        <v>85</v>
      </c>
      <c r="S295" s="49"/>
      <c r="T295" s="50">
        <v>5.4</v>
      </c>
      <c r="U295" s="50">
        <v>2.8</v>
      </c>
      <c r="V295" s="50"/>
      <c r="W295" s="50"/>
      <c r="X295" s="50"/>
      <c r="Y295" s="51" t="s">
        <v>358</v>
      </c>
      <c r="Z295" s="51"/>
      <c r="AA295" s="69"/>
      <c r="AB295" s="51"/>
      <c r="AC295" s="80">
        <v>6.5000000000000002E-2</v>
      </c>
      <c r="AD295" s="51"/>
      <c r="AE295" s="51"/>
      <c r="AF295" s="51"/>
      <c r="AG295" s="53"/>
      <c r="AH295" s="54"/>
      <c r="AI295" s="54">
        <v>25</v>
      </c>
      <c r="AJ295" s="53"/>
      <c r="AK295" s="53"/>
      <c r="AL295" s="53"/>
      <c r="AM295" s="53"/>
      <c r="AN295" s="55"/>
      <c r="AO295" s="56"/>
      <c r="AP295" s="56"/>
      <c r="AQ295" s="51" t="s">
        <v>43</v>
      </c>
      <c r="AR295" s="51" t="s">
        <v>37</v>
      </c>
      <c r="AS295" s="51"/>
      <c r="AT295" s="51"/>
      <c r="AU295" s="51"/>
      <c r="AV295" s="51"/>
      <c r="AW295" s="57" t="s">
        <v>349</v>
      </c>
      <c r="AX295" s="57" t="s">
        <v>351</v>
      </c>
      <c r="AY295" s="57"/>
      <c r="AZ295" s="57"/>
      <c r="BA295" s="57"/>
      <c r="BB295" s="58"/>
      <c r="BC295" s="58"/>
      <c r="BD295" s="59"/>
      <c r="BE295" s="59"/>
      <c r="BF295" s="58"/>
      <c r="BG295" s="59">
        <v>0.7</v>
      </c>
      <c r="BH295" s="61"/>
      <c r="BI295" s="61"/>
      <c r="BL295" s="61"/>
      <c r="BM295" s="59"/>
      <c r="BN295" s="58"/>
      <c r="BO295" s="58"/>
      <c r="BQ295" s="58"/>
      <c r="BR295" s="59"/>
      <c r="BS295" s="58"/>
      <c r="BT295" s="58"/>
      <c r="BV295" s="58"/>
      <c r="BW295" s="59"/>
      <c r="BX295" s="58"/>
      <c r="BY295" s="58"/>
      <c r="BZ295" s="58"/>
      <c r="CA295" s="59"/>
      <c r="CB295" s="58"/>
      <c r="CC295" s="58"/>
      <c r="CD295" s="58"/>
      <c r="CE295" s="58"/>
      <c r="CF295" s="59"/>
      <c r="CG295" s="62"/>
      <c r="CH295" s="62"/>
      <c r="CI295" s="62"/>
      <c r="CJ295" s="62"/>
      <c r="CK295" s="62"/>
      <c r="CL295" s="62"/>
      <c r="CM295" s="62"/>
      <c r="CN295" s="63"/>
      <c r="CO295" s="62"/>
      <c r="CP295" s="62" t="s">
        <v>36</v>
      </c>
      <c r="CQ295" s="64" t="s">
        <v>39</v>
      </c>
      <c r="CR295" s="65" t="s">
        <v>47</v>
      </c>
      <c r="CS295" s="64" t="s">
        <v>41</v>
      </c>
      <c r="CT295" s="64"/>
      <c r="CU295" s="64" t="s">
        <v>55</v>
      </c>
      <c r="CV295" s="64" t="s">
        <v>301</v>
      </c>
      <c r="CW295" s="64" t="s">
        <v>360</v>
      </c>
      <c r="CX295" s="64"/>
      <c r="CY295" s="66">
        <f>[1]Duration!EE294</f>
        <v>1.0416666666666667</v>
      </c>
    </row>
    <row r="296" spans="1:103" hidden="1" x14ac:dyDescent="0.3">
      <c r="A296" s="43">
        <v>294</v>
      </c>
      <c r="B296" s="44" t="s">
        <v>1725</v>
      </c>
      <c r="C296" s="44" t="s">
        <v>225</v>
      </c>
      <c r="D296" s="44">
        <v>1999</v>
      </c>
      <c r="E296" s="45" t="s">
        <v>66</v>
      </c>
      <c r="F296" s="45" t="s">
        <v>1537</v>
      </c>
      <c r="G296" s="45" t="s">
        <v>4</v>
      </c>
      <c r="H296" s="45" t="s">
        <v>483</v>
      </c>
      <c r="I296" s="45" t="s">
        <v>309</v>
      </c>
      <c r="J296" s="46" t="s">
        <v>44</v>
      </c>
      <c r="K296" s="46" t="s">
        <v>799</v>
      </c>
      <c r="L296" s="46" t="s">
        <v>42</v>
      </c>
      <c r="M296" s="46" t="s">
        <v>42</v>
      </c>
      <c r="N296" s="46" t="s">
        <v>42</v>
      </c>
      <c r="O296" s="46" t="s">
        <v>39</v>
      </c>
      <c r="P296" s="47" t="s">
        <v>840</v>
      </c>
      <c r="Q296" s="47" t="s">
        <v>1537</v>
      </c>
      <c r="R296" s="49">
        <v>85</v>
      </c>
      <c r="S296" s="49"/>
      <c r="T296" s="50">
        <v>5.4</v>
      </c>
      <c r="U296" s="50">
        <v>2.8</v>
      </c>
      <c r="V296" s="50"/>
      <c r="W296" s="50"/>
      <c r="X296" s="50"/>
      <c r="Y296" s="51" t="s">
        <v>358</v>
      </c>
      <c r="Z296" s="51"/>
      <c r="AA296" s="69"/>
      <c r="AB296" s="51"/>
      <c r="AC296" s="80">
        <v>6.5000000000000002E-2</v>
      </c>
      <c r="AD296" s="51"/>
      <c r="AE296" s="51"/>
      <c r="AF296" s="51"/>
      <c r="AG296" s="53"/>
      <c r="AH296" s="54"/>
      <c r="AI296" s="54">
        <v>84</v>
      </c>
      <c r="AJ296" s="53"/>
      <c r="AK296" s="53"/>
      <c r="AL296" s="53"/>
      <c r="AM296" s="53"/>
      <c r="AN296" s="55"/>
      <c r="AO296" s="56"/>
      <c r="AP296" s="56"/>
      <c r="AQ296" s="51" t="s">
        <v>43</v>
      </c>
      <c r="AR296" s="51" t="s">
        <v>37</v>
      </c>
      <c r="AS296" s="51"/>
      <c r="AT296" s="51"/>
      <c r="AU296" s="51"/>
      <c r="AV296" s="51"/>
      <c r="AW296" s="57" t="s">
        <v>309</v>
      </c>
      <c r="AX296" s="57" t="s">
        <v>361</v>
      </c>
      <c r="AY296" s="57"/>
      <c r="AZ296" s="57"/>
      <c r="BA296" s="57"/>
      <c r="BB296" s="58"/>
      <c r="BC296" s="58"/>
      <c r="BD296" s="59"/>
      <c r="BE296" s="59"/>
      <c r="BF296" s="58"/>
      <c r="BG296" s="59">
        <v>0.85</v>
      </c>
      <c r="BH296" s="61"/>
      <c r="BI296" s="61"/>
      <c r="BL296" s="61"/>
      <c r="BM296" s="59"/>
      <c r="BN296" s="58"/>
      <c r="BO296" s="58"/>
      <c r="BQ296" s="58"/>
      <c r="BR296" s="59"/>
      <c r="BS296" s="58"/>
      <c r="BT296" s="58"/>
      <c r="BV296" s="58"/>
      <c r="BW296" s="59"/>
      <c r="BX296" s="58"/>
      <c r="BY296" s="58"/>
      <c r="BZ296" s="58"/>
      <c r="CA296" s="59"/>
      <c r="CB296" s="58"/>
      <c r="CC296" s="58"/>
      <c r="CD296" s="58"/>
      <c r="CE296" s="58"/>
      <c r="CF296" s="59"/>
      <c r="CG296" s="62"/>
      <c r="CH296" s="62"/>
      <c r="CI296" s="62"/>
      <c r="CJ296" s="62"/>
      <c r="CK296" s="62"/>
      <c r="CL296" s="62"/>
      <c r="CM296" s="62"/>
      <c r="CN296" s="63"/>
      <c r="CO296" s="62"/>
      <c r="CP296" s="62" t="s">
        <v>36</v>
      </c>
      <c r="CQ296" s="64" t="s">
        <v>39</v>
      </c>
      <c r="CR296" s="65" t="s">
        <v>47</v>
      </c>
      <c r="CS296" s="64" t="s">
        <v>41</v>
      </c>
      <c r="CT296" s="64"/>
      <c r="CU296" s="64" t="s">
        <v>55</v>
      </c>
      <c r="CV296" s="64" t="s">
        <v>301</v>
      </c>
      <c r="CW296" s="64" t="s">
        <v>360</v>
      </c>
      <c r="CX296" s="64"/>
      <c r="CY296" s="66">
        <f>[1]Duration!EE295</f>
        <v>3.5</v>
      </c>
    </row>
    <row r="297" spans="1:103" hidden="1" x14ac:dyDescent="0.3">
      <c r="A297" s="43">
        <v>295</v>
      </c>
      <c r="B297" s="44" t="s">
        <v>1726</v>
      </c>
      <c r="C297" s="44" t="s">
        <v>142</v>
      </c>
      <c r="D297" s="44">
        <v>1994</v>
      </c>
      <c r="E297" s="45" t="s">
        <v>66</v>
      </c>
      <c r="F297" s="45" t="s">
        <v>1537</v>
      </c>
      <c r="G297" s="45" t="s">
        <v>1804</v>
      </c>
      <c r="H297" s="45" t="s">
        <v>116</v>
      </c>
      <c r="I297" s="45" t="s">
        <v>38</v>
      </c>
      <c r="J297" s="68" t="s">
        <v>44</v>
      </c>
      <c r="K297" s="68" t="s">
        <v>100</v>
      </c>
      <c r="L297" s="68" t="s">
        <v>39</v>
      </c>
      <c r="M297" s="68" t="s">
        <v>42</v>
      </c>
      <c r="N297" s="68" t="s">
        <v>42</v>
      </c>
      <c r="O297" s="68" t="s">
        <v>42</v>
      </c>
      <c r="P297" s="47" t="s">
        <v>362</v>
      </c>
      <c r="Q297" s="47" t="s">
        <v>1537</v>
      </c>
      <c r="R297" s="49">
        <v>20</v>
      </c>
      <c r="S297" s="49">
        <v>12.2</v>
      </c>
      <c r="T297" s="50">
        <v>3.64</v>
      </c>
      <c r="U297" s="50">
        <v>2.87</v>
      </c>
      <c r="V297" s="50"/>
      <c r="W297" s="50"/>
      <c r="X297" s="50">
        <v>7.69</v>
      </c>
      <c r="Y297" s="51" t="s">
        <v>134</v>
      </c>
      <c r="Z297" s="51"/>
      <c r="AA297" s="69">
        <v>250</v>
      </c>
      <c r="AB297" s="52">
        <v>4</v>
      </c>
      <c r="AC297" s="69">
        <v>1000</v>
      </c>
      <c r="AD297" s="51"/>
      <c r="AE297" s="51"/>
      <c r="AF297" s="51"/>
      <c r="AG297" s="53" t="s">
        <v>79</v>
      </c>
      <c r="AH297" s="54">
        <v>365</v>
      </c>
      <c r="AI297" s="54">
        <v>365</v>
      </c>
      <c r="AJ297" s="53" t="s">
        <v>2050</v>
      </c>
      <c r="AK297" s="54">
        <v>26.071428571428573</v>
      </c>
      <c r="AL297" s="53"/>
      <c r="AM297" s="53" t="s">
        <v>99</v>
      </c>
      <c r="AN297" s="55"/>
      <c r="AO297" s="56"/>
      <c r="AP297" s="56"/>
      <c r="AQ297" s="51" t="s">
        <v>43</v>
      </c>
      <c r="AR297" s="51"/>
      <c r="AS297" s="51"/>
      <c r="AT297" s="51" t="s">
        <v>146</v>
      </c>
      <c r="AU297" s="51"/>
      <c r="AV297" s="51"/>
      <c r="AW297" s="57" t="s">
        <v>38</v>
      </c>
      <c r="AX297" s="57" t="s">
        <v>36</v>
      </c>
      <c r="AY297" s="57" t="s">
        <v>363</v>
      </c>
      <c r="AZ297" s="57"/>
      <c r="BA297" s="57"/>
      <c r="BB297" s="58"/>
      <c r="BC297" s="58"/>
      <c r="BD297" s="59"/>
      <c r="BE297" s="59"/>
      <c r="BF297" s="58"/>
      <c r="BG297" s="59"/>
      <c r="BH297" s="61"/>
      <c r="BI297" s="61"/>
      <c r="BL297" s="61"/>
      <c r="BM297" s="59"/>
      <c r="BN297" s="58"/>
      <c r="BO297" s="58">
        <v>0.48333333333333334</v>
      </c>
      <c r="BQ297" s="58"/>
      <c r="BR297" s="59"/>
      <c r="BS297" s="58"/>
      <c r="BT297" s="58"/>
      <c r="BV297" s="58"/>
      <c r="BW297" s="59"/>
      <c r="BX297" s="58"/>
      <c r="BY297" s="58"/>
      <c r="BZ297" s="58"/>
      <c r="CA297" s="59"/>
      <c r="CB297" s="58"/>
      <c r="CC297" s="58"/>
      <c r="CD297" s="58"/>
      <c r="CE297" s="58"/>
      <c r="CF297" s="59"/>
      <c r="CG297" s="62"/>
      <c r="CH297" s="62"/>
      <c r="CI297" s="62"/>
      <c r="CJ297" s="62"/>
      <c r="CK297" s="62"/>
      <c r="CL297" s="62"/>
      <c r="CM297" s="62"/>
      <c r="CN297" s="63"/>
      <c r="CO297" s="62"/>
      <c r="CP297" s="62"/>
      <c r="CQ297" s="64" t="s">
        <v>39</v>
      </c>
      <c r="CR297" s="65" t="s">
        <v>47</v>
      </c>
      <c r="CS297" s="64" t="s">
        <v>1344</v>
      </c>
      <c r="CT297" s="64"/>
      <c r="CU297" s="64" t="s">
        <v>55</v>
      </c>
      <c r="CV297" s="64" t="s">
        <v>86</v>
      </c>
      <c r="CW297" s="64"/>
      <c r="CX297" s="64" t="s">
        <v>73</v>
      </c>
      <c r="CY297" s="66">
        <f>[1]Duration!EE296</f>
        <v>15.208333333333334</v>
      </c>
    </row>
    <row r="298" spans="1:103" hidden="1" x14ac:dyDescent="0.3">
      <c r="A298" s="43">
        <v>296</v>
      </c>
      <c r="B298" s="44" t="s">
        <v>1726</v>
      </c>
      <c r="C298" s="44" t="s">
        <v>142</v>
      </c>
      <c r="D298" s="44">
        <v>1994</v>
      </c>
      <c r="E298" s="45" t="s">
        <v>31</v>
      </c>
      <c r="F298" s="45" t="s">
        <v>1537</v>
      </c>
      <c r="G298" s="45" t="s">
        <v>1804</v>
      </c>
      <c r="H298" s="45" t="s">
        <v>116</v>
      </c>
      <c r="I298" s="45" t="s">
        <v>38</v>
      </c>
      <c r="J298" s="68" t="s">
        <v>44</v>
      </c>
      <c r="K298" s="68" t="s">
        <v>100</v>
      </c>
      <c r="L298" s="68" t="s">
        <v>39</v>
      </c>
      <c r="M298" s="68" t="s">
        <v>42</v>
      </c>
      <c r="N298" s="68" t="s">
        <v>42</v>
      </c>
      <c r="O298" s="68" t="s">
        <v>42</v>
      </c>
      <c r="P298" s="47" t="s">
        <v>364</v>
      </c>
      <c r="Q298" s="47" t="s">
        <v>1537</v>
      </c>
      <c r="R298" s="49">
        <v>64.8</v>
      </c>
      <c r="S298" s="49">
        <v>47.5</v>
      </c>
      <c r="T298" s="50">
        <v>3.56</v>
      </c>
      <c r="U298" s="50">
        <v>1.82</v>
      </c>
      <c r="V298" s="50"/>
      <c r="W298" s="50"/>
      <c r="X298" s="50">
        <v>7.34</v>
      </c>
      <c r="Y298" s="51" t="s">
        <v>134</v>
      </c>
      <c r="Z298" s="51"/>
      <c r="AA298" s="69">
        <v>300</v>
      </c>
      <c r="AB298" s="52">
        <v>4</v>
      </c>
      <c r="AC298" s="69">
        <v>1200</v>
      </c>
      <c r="AD298" s="51"/>
      <c r="AE298" s="51"/>
      <c r="AF298" s="51"/>
      <c r="AG298" s="53" t="s">
        <v>79</v>
      </c>
      <c r="AH298" s="54">
        <v>365</v>
      </c>
      <c r="AI298" s="54">
        <v>365</v>
      </c>
      <c r="AJ298" s="53" t="s">
        <v>2050</v>
      </c>
      <c r="AK298" s="54">
        <v>26.071428571428573</v>
      </c>
      <c r="AL298" s="53"/>
      <c r="AM298" s="53" t="s">
        <v>99</v>
      </c>
      <c r="AN298" s="55"/>
      <c r="AO298" s="56"/>
      <c r="AP298" s="56"/>
      <c r="AQ298" s="51" t="s">
        <v>43</v>
      </c>
      <c r="AR298" s="51"/>
      <c r="AS298" s="51"/>
      <c r="AT298" s="51" t="s">
        <v>146</v>
      </c>
      <c r="AU298" s="51"/>
      <c r="AV298" s="51"/>
      <c r="AW298" s="57" t="s">
        <v>38</v>
      </c>
      <c r="AX298" s="57" t="s">
        <v>36</v>
      </c>
      <c r="AY298" s="57" t="s">
        <v>365</v>
      </c>
      <c r="AZ298" s="57"/>
      <c r="BA298" s="57"/>
      <c r="BB298" s="58"/>
      <c r="BC298" s="58"/>
      <c r="BD298" s="59"/>
      <c r="BE298" s="59"/>
      <c r="BF298" s="58"/>
      <c r="BG298" s="59"/>
      <c r="BH298" s="61"/>
      <c r="BI298" s="61"/>
      <c r="BL298" s="61"/>
      <c r="BM298" s="59"/>
      <c r="BN298" s="58"/>
      <c r="BO298" s="58">
        <v>0.34166666666666662</v>
      </c>
      <c r="BQ298" s="58">
        <v>2.1232876712328768</v>
      </c>
      <c r="BR298" s="59"/>
      <c r="BS298" s="58"/>
      <c r="BT298" s="58"/>
      <c r="BV298" s="58"/>
      <c r="BW298" s="59"/>
      <c r="BX298" s="58"/>
      <c r="BY298" s="58"/>
      <c r="BZ298" s="58"/>
      <c r="CA298" s="59"/>
      <c r="CB298" s="58"/>
      <c r="CC298" s="58"/>
      <c r="CD298" s="58"/>
      <c r="CE298" s="58"/>
      <c r="CF298" s="59"/>
      <c r="CG298" s="62" t="s">
        <v>366</v>
      </c>
      <c r="CH298" s="62"/>
      <c r="CI298" s="62"/>
      <c r="CJ298" s="62"/>
      <c r="CK298" s="62"/>
      <c r="CL298" s="62"/>
      <c r="CM298" s="62"/>
      <c r="CN298" s="63"/>
      <c r="CO298" s="62"/>
      <c r="CP298" s="62"/>
      <c r="CQ298" s="64" t="s">
        <v>39</v>
      </c>
      <c r="CR298" s="65" t="s">
        <v>47</v>
      </c>
      <c r="CS298" s="64" t="s">
        <v>1344</v>
      </c>
      <c r="CT298" s="64"/>
      <c r="CU298" s="64" t="s">
        <v>55</v>
      </c>
      <c r="CV298" s="64" t="s">
        <v>86</v>
      </c>
      <c r="CW298" s="64"/>
      <c r="CX298" s="64" t="s">
        <v>88</v>
      </c>
      <c r="CY298" s="66">
        <f>[1]Duration!EE297</f>
        <v>15.208333333333334</v>
      </c>
    </row>
    <row r="299" spans="1:103" hidden="1" x14ac:dyDescent="0.3">
      <c r="A299" s="43">
        <v>297</v>
      </c>
      <c r="B299" s="44" t="s">
        <v>1727</v>
      </c>
      <c r="C299" s="44" t="s">
        <v>225</v>
      </c>
      <c r="D299" s="44">
        <v>1997</v>
      </c>
      <c r="E299" s="45" t="s">
        <v>31</v>
      </c>
      <c r="F299" s="45" t="s">
        <v>1537</v>
      </c>
      <c r="G299" s="45" t="s">
        <v>4</v>
      </c>
      <c r="H299" s="45" t="s">
        <v>483</v>
      </c>
      <c r="I299" s="45" t="s">
        <v>38</v>
      </c>
      <c r="J299" s="46" t="s">
        <v>44</v>
      </c>
      <c r="K299" s="46" t="s">
        <v>799</v>
      </c>
      <c r="L299" s="46" t="s">
        <v>42</v>
      </c>
      <c r="M299" s="46" t="s">
        <v>42</v>
      </c>
      <c r="N299" s="46" t="s">
        <v>39</v>
      </c>
      <c r="O299" s="46" t="s">
        <v>39</v>
      </c>
      <c r="P299" s="47"/>
      <c r="Q299" s="47" t="s">
        <v>1537</v>
      </c>
      <c r="R299" s="49"/>
      <c r="S299" s="49"/>
      <c r="T299" s="50"/>
      <c r="U299" s="50"/>
      <c r="V299" s="50"/>
      <c r="W299" s="50"/>
      <c r="X299" s="50"/>
      <c r="Y299" s="51" t="s">
        <v>799</v>
      </c>
      <c r="Z299" s="51"/>
      <c r="AA299" s="80">
        <v>0.04</v>
      </c>
      <c r="AB299" s="80">
        <v>0.17499999999999999</v>
      </c>
      <c r="AC299" s="80">
        <v>7.0000000000000001E-3</v>
      </c>
      <c r="AD299" s="51"/>
      <c r="AE299" s="51"/>
      <c r="AF299" s="51"/>
      <c r="AG299" s="53"/>
      <c r="AH299" s="54">
        <v>120</v>
      </c>
      <c r="AI299" s="54"/>
      <c r="AJ299" s="53" t="s">
        <v>143</v>
      </c>
      <c r="AK299" s="53">
        <v>120</v>
      </c>
      <c r="AL299" s="53"/>
      <c r="AM299" s="53"/>
      <c r="AN299" s="55">
        <v>20</v>
      </c>
      <c r="AO299" s="56"/>
      <c r="AP299" s="56">
        <v>0</v>
      </c>
      <c r="AQ299" s="51" t="s">
        <v>43</v>
      </c>
      <c r="AR299" s="51" t="s">
        <v>132</v>
      </c>
      <c r="AS299" s="51" t="s">
        <v>146</v>
      </c>
      <c r="AT299" s="51" t="s">
        <v>146</v>
      </c>
      <c r="AU299" s="51" t="s">
        <v>146</v>
      </c>
      <c r="AV299" s="51"/>
      <c r="AW299" s="57" t="s">
        <v>38</v>
      </c>
      <c r="AX299" s="57" t="s">
        <v>36</v>
      </c>
      <c r="AY299" s="57" t="s">
        <v>39</v>
      </c>
      <c r="AZ299" s="57"/>
      <c r="BA299" s="57"/>
      <c r="BB299" s="58">
        <v>4.3809767759562843E-2</v>
      </c>
      <c r="BC299" s="58">
        <v>0.25034153005464482</v>
      </c>
      <c r="BD299" s="75"/>
      <c r="BE299" s="75">
        <v>0.14300000000000002</v>
      </c>
      <c r="BF299" s="58"/>
      <c r="BG299" s="75"/>
      <c r="BH299" s="61">
        <v>1.0245901639344263E-3</v>
      </c>
      <c r="BI299" s="61">
        <v>5.8548009367681494E-3</v>
      </c>
      <c r="BJ299" s="75"/>
      <c r="BK299" s="81">
        <v>1.6999999999999999E-3</v>
      </c>
      <c r="BL299" s="61"/>
      <c r="BM299" s="75"/>
      <c r="BN299" s="58">
        <v>4.8949795081967222E-2</v>
      </c>
      <c r="BO299" s="58">
        <v>0.27971311475409838</v>
      </c>
      <c r="BP299" s="75"/>
      <c r="BQ299" s="58"/>
      <c r="BR299" s="75"/>
      <c r="BS299" s="58"/>
      <c r="BT299" s="58"/>
      <c r="BU299" s="75"/>
      <c r="BV299" s="58"/>
      <c r="BW299" s="75"/>
      <c r="BX299" s="58"/>
      <c r="BY299" s="58"/>
      <c r="BZ299" s="58"/>
      <c r="CA299" s="75"/>
      <c r="CB299" s="58"/>
      <c r="CC299" s="58"/>
      <c r="CD299" s="58"/>
      <c r="CE299" s="58"/>
      <c r="CF299" s="75"/>
      <c r="CG299" s="62"/>
      <c r="CH299" s="62"/>
      <c r="CI299" s="62"/>
      <c r="CJ299" s="62"/>
      <c r="CK299" s="62"/>
      <c r="CL299" s="62"/>
      <c r="CM299" s="62"/>
      <c r="CN299" s="63"/>
      <c r="CO299" s="62" t="s">
        <v>367</v>
      </c>
      <c r="CP299" s="62" t="s">
        <v>1329</v>
      </c>
      <c r="CQ299" s="64" t="s">
        <v>42</v>
      </c>
      <c r="CR299" s="65" t="s">
        <v>216</v>
      </c>
      <c r="CS299" s="64" t="s">
        <v>41</v>
      </c>
      <c r="CT299" s="64"/>
      <c r="CU299" s="64" t="s">
        <v>55</v>
      </c>
      <c r="CV299" s="64" t="s">
        <v>203</v>
      </c>
      <c r="CW299" s="64" t="s">
        <v>207</v>
      </c>
      <c r="CX299" s="64"/>
      <c r="CY299" s="66">
        <f>[1]Duration!EE298</f>
        <v>197</v>
      </c>
    </row>
    <row r="300" spans="1:103" hidden="1" x14ac:dyDescent="0.3">
      <c r="A300" s="43">
        <v>298</v>
      </c>
      <c r="B300" s="44" t="s">
        <v>1727</v>
      </c>
      <c r="C300" s="44" t="s">
        <v>225</v>
      </c>
      <c r="D300" s="44">
        <v>1997</v>
      </c>
      <c r="E300" s="45" t="s">
        <v>31</v>
      </c>
      <c r="F300" s="45" t="s">
        <v>1537</v>
      </c>
      <c r="G300" s="45" t="s">
        <v>4</v>
      </c>
      <c r="H300" s="45" t="s">
        <v>483</v>
      </c>
      <c r="I300" s="45" t="s">
        <v>63</v>
      </c>
      <c r="J300" s="46" t="s">
        <v>44</v>
      </c>
      <c r="K300" s="46" t="s">
        <v>799</v>
      </c>
      <c r="L300" s="46" t="s">
        <v>42</v>
      </c>
      <c r="M300" s="46" t="s">
        <v>42</v>
      </c>
      <c r="N300" s="46" t="s">
        <v>42</v>
      </c>
      <c r="O300" s="46" t="s">
        <v>42</v>
      </c>
      <c r="P300" s="47"/>
      <c r="Q300" s="47" t="s">
        <v>1537</v>
      </c>
      <c r="R300" s="49"/>
      <c r="S300" s="49"/>
      <c r="T300" s="50"/>
      <c r="U300" s="50"/>
      <c r="V300" s="50"/>
      <c r="W300" s="50"/>
      <c r="X300" s="50"/>
      <c r="Y300" s="51" t="s">
        <v>799</v>
      </c>
      <c r="Z300" s="51"/>
      <c r="AA300" s="80">
        <v>0.04</v>
      </c>
      <c r="AB300" s="80">
        <v>0.17499999999999999</v>
      </c>
      <c r="AC300" s="80">
        <v>7.0000000000000001E-3</v>
      </c>
      <c r="AD300" s="51"/>
      <c r="AE300" s="51"/>
      <c r="AF300" s="51"/>
      <c r="AG300" s="53"/>
      <c r="AH300" s="54">
        <v>120</v>
      </c>
      <c r="AI300" s="54"/>
      <c r="AJ300" s="53" t="s">
        <v>143</v>
      </c>
      <c r="AK300" s="53">
        <v>120</v>
      </c>
      <c r="AL300" s="53"/>
      <c r="AM300" s="53"/>
      <c r="AN300" s="55">
        <v>20</v>
      </c>
      <c r="AO300" s="56"/>
      <c r="AP300" s="56">
        <v>0</v>
      </c>
      <c r="AQ300" s="51" t="s">
        <v>43</v>
      </c>
      <c r="AR300" s="51" t="s">
        <v>132</v>
      </c>
      <c r="AS300" s="51" t="s">
        <v>146</v>
      </c>
      <c r="AT300" s="51" t="s">
        <v>146</v>
      </c>
      <c r="AU300" s="51" t="s">
        <v>146</v>
      </c>
      <c r="AV300" s="51"/>
      <c r="AW300" s="57" t="s">
        <v>63</v>
      </c>
      <c r="AX300" s="57" t="s">
        <v>368</v>
      </c>
      <c r="AY300" s="57" t="s">
        <v>39</v>
      </c>
      <c r="AZ300" s="57"/>
      <c r="BA300" s="57"/>
      <c r="BB300" s="58">
        <v>7.2318989071038257E-3</v>
      </c>
      <c r="BC300" s="58">
        <v>4.1325136612021855E-2</v>
      </c>
      <c r="BD300" s="59"/>
      <c r="BE300" s="60">
        <v>2.4E-2</v>
      </c>
      <c r="BF300" s="58"/>
      <c r="BG300" s="59">
        <v>0.83216783216783219</v>
      </c>
      <c r="BH300" s="61">
        <v>6.7622950819672132E-3</v>
      </c>
      <c r="BI300" s="61">
        <v>3.864168618266979E-2</v>
      </c>
      <c r="BK300" s="60">
        <v>1.12E-2</v>
      </c>
      <c r="BL300" s="61"/>
      <c r="BM300" s="59">
        <v>-5.5882352941176476</v>
      </c>
      <c r="BN300" s="58">
        <v>9.7361680327868849E-2</v>
      </c>
      <c r="BO300" s="58">
        <v>0.55635245901639341</v>
      </c>
      <c r="BQ300" s="58"/>
      <c r="BR300" s="59">
        <v>-0.98888888888888893</v>
      </c>
      <c r="BS300" s="58"/>
      <c r="BT300" s="58"/>
      <c r="BV300" s="58"/>
      <c r="BW300" s="59"/>
      <c r="BX300" s="58"/>
      <c r="BY300" s="58"/>
      <c r="BZ300" s="58"/>
      <c r="CA300" s="59"/>
      <c r="CB300" s="58"/>
      <c r="CC300" s="58"/>
      <c r="CD300" s="58"/>
      <c r="CE300" s="58"/>
      <c r="CF300" s="59"/>
      <c r="CG300" s="62"/>
      <c r="CH300" s="62"/>
      <c r="CI300" s="62"/>
      <c r="CJ300" s="62"/>
      <c r="CK300" s="62"/>
      <c r="CL300" s="62"/>
      <c r="CM300" s="62"/>
      <c r="CN300" s="63"/>
      <c r="CO300" s="62" t="s">
        <v>367</v>
      </c>
      <c r="CP300" s="62" t="s">
        <v>1329</v>
      </c>
      <c r="CQ300" s="64" t="s">
        <v>42</v>
      </c>
      <c r="CR300" s="65" t="s">
        <v>216</v>
      </c>
      <c r="CS300" s="64" t="s">
        <v>41</v>
      </c>
      <c r="CT300" s="64"/>
      <c r="CU300" s="64" t="s">
        <v>55</v>
      </c>
      <c r="CV300" s="64" t="s">
        <v>203</v>
      </c>
      <c r="CW300" s="64" t="s">
        <v>207</v>
      </c>
      <c r="CX300" s="64"/>
      <c r="CY300" s="66">
        <f>[1]Duration!EE299</f>
        <v>197</v>
      </c>
    </row>
    <row r="301" spans="1:103" hidden="1" x14ac:dyDescent="0.3">
      <c r="A301" s="43">
        <v>299</v>
      </c>
      <c r="B301" s="44" t="s">
        <v>1727</v>
      </c>
      <c r="C301" s="44" t="s">
        <v>225</v>
      </c>
      <c r="D301" s="44">
        <v>1997</v>
      </c>
      <c r="E301" s="45" t="s">
        <v>31</v>
      </c>
      <c r="F301" s="45" t="s">
        <v>1537</v>
      </c>
      <c r="G301" s="45" t="s">
        <v>4</v>
      </c>
      <c r="H301" s="45" t="s">
        <v>483</v>
      </c>
      <c r="I301" s="45" t="s">
        <v>141</v>
      </c>
      <c r="J301" s="46" t="s">
        <v>44</v>
      </c>
      <c r="K301" s="46" t="s">
        <v>799</v>
      </c>
      <c r="L301" s="46" t="s">
        <v>42</v>
      </c>
      <c r="M301" s="46" t="s">
        <v>42</v>
      </c>
      <c r="N301" s="46" t="s">
        <v>42</v>
      </c>
      <c r="O301" s="46" t="s">
        <v>42</v>
      </c>
      <c r="P301" s="47"/>
      <c r="Q301" s="47" t="s">
        <v>1537</v>
      </c>
      <c r="R301" s="49"/>
      <c r="S301" s="49"/>
      <c r="T301" s="50"/>
      <c r="U301" s="50"/>
      <c r="V301" s="50"/>
      <c r="W301" s="50"/>
      <c r="X301" s="50"/>
      <c r="Y301" s="51" t="s">
        <v>799</v>
      </c>
      <c r="Z301" s="51"/>
      <c r="AA301" s="80">
        <v>0.04</v>
      </c>
      <c r="AB301" s="80">
        <v>0.17499999999999999</v>
      </c>
      <c r="AC301" s="80">
        <v>7.0000000000000001E-3</v>
      </c>
      <c r="AD301" s="51"/>
      <c r="AE301" s="51"/>
      <c r="AF301" s="51"/>
      <c r="AG301" s="53"/>
      <c r="AH301" s="54">
        <v>120</v>
      </c>
      <c r="AI301" s="54"/>
      <c r="AJ301" s="53" t="s">
        <v>143</v>
      </c>
      <c r="AK301" s="53">
        <v>120</v>
      </c>
      <c r="AL301" s="53"/>
      <c r="AM301" s="53"/>
      <c r="AN301" s="55">
        <v>20</v>
      </c>
      <c r="AO301" s="56"/>
      <c r="AP301" s="56">
        <v>0</v>
      </c>
      <c r="AQ301" s="51" t="s">
        <v>43</v>
      </c>
      <c r="AR301" s="51" t="s">
        <v>132</v>
      </c>
      <c r="AS301" s="51" t="s">
        <v>146</v>
      </c>
      <c r="AT301" s="51" t="s">
        <v>146</v>
      </c>
      <c r="AU301" s="51" t="s">
        <v>146</v>
      </c>
      <c r="AV301" s="51"/>
      <c r="AW301" s="57" t="s">
        <v>141</v>
      </c>
      <c r="AX301" s="57" t="s">
        <v>369</v>
      </c>
      <c r="AY301" s="57" t="s">
        <v>39</v>
      </c>
      <c r="AZ301" s="57"/>
      <c r="BA301" s="57"/>
      <c r="BB301" s="58">
        <v>1.2073087431693991E-2</v>
      </c>
      <c r="BC301" s="58">
        <v>6.8989071038251373E-2</v>
      </c>
      <c r="BD301" s="75"/>
      <c r="BE301" s="81">
        <v>0.04</v>
      </c>
      <c r="BF301" s="58"/>
      <c r="BG301" s="75">
        <v>0.7202797202797202</v>
      </c>
      <c r="BH301" s="61">
        <v>3.2786885245901635E-3</v>
      </c>
      <c r="BI301" s="61">
        <v>1.8735362997658076E-2</v>
      </c>
      <c r="BJ301" s="75"/>
      <c r="BK301" s="81">
        <v>5.4999999999999997E-3</v>
      </c>
      <c r="BL301" s="61"/>
      <c r="BM301" s="75">
        <v>-2.2352941176470589</v>
      </c>
      <c r="BN301" s="58">
        <v>5.3133538251366123E-2</v>
      </c>
      <c r="BO301" s="58">
        <v>0.30362021857923499</v>
      </c>
      <c r="BP301" s="75"/>
      <c r="BQ301" s="58"/>
      <c r="BR301" s="75">
        <v>-8.3333333333333412E-2</v>
      </c>
      <c r="BS301" s="58"/>
      <c r="BT301" s="58"/>
      <c r="BU301" s="75"/>
      <c r="BV301" s="58"/>
      <c r="BW301" s="75"/>
      <c r="BX301" s="58"/>
      <c r="BY301" s="58"/>
      <c r="BZ301" s="58"/>
      <c r="CA301" s="75"/>
      <c r="CB301" s="58"/>
      <c r="CC301" s="58"/>
      <c r="CD301" s="58"/>
      <c r="CE301" s="58"/>
      <c r="CF301" s="75"/>
      <c r="CG301" s="62"/>
      <c r="CH301" s="62"/>
      <c r="CI301" s="62"/>
      <c r="CJ301" s="62"/>
      <c r="CK301" s="62"/>
      <c r="CL301" s="62"/>
      <c r="CM301" s="62"/>
      <c r="CN301" s="63"/>
      <c r="CO301" s="62" t="s">
        <v>367</v>
      </c>
      <c r="CP301" s="62" t="s">
        <v>1329</v>
      </c>
      <c r="CQ301" s="64" t="s">
        <v>42</v>
      </c>
      <c r="CR301" s="65" t="s">
        <v>216</v>
      </c>
      <c r="CS301" s="64" t="s">
        <v>41</v>
      </c>
      <c r="CT301" s="64"/>
      <c r="CU301" s="64" t="s">
        <v>55</v>
      </c>
      <c r="CV301" s="64" t="s">
        <v>203</v>
      </c>
      <c r="CW301" s="64" t="s">
        <v>207</v>
      </c>
      <c r="CX301" s="64"/>
      <c r="CY301" s="66">
        <f>[1]Duration!EE300</f>
        <v>197</v>
      </c>
    </row>
    <row r="302" spans="1:103" hidden="1" x14ac:dyDescent="0.3">
      <c r="A302" s="43">
        <v>300</v>
      </c>
      <c r="B302" s="44" t="s">
        <v>1727</v>
      </c>
      <c r="C302" s="44" t="s">
        <v>225</v>
      </c>
      <c r="D302" s="44">
        <v>1997</v>
      </c>
      <c r="E302" s="45" t="s">
        <v>31</v>
      </c>
      <c r="F302" s="45" t="s">
        <v>1537</v>
      </c>
      <c r="G302" s="45" t="s">
        <v>4</v>
      </c>
      <c r="H302" s="45" t="s">
        <v>483</v>
      </c>
      <c r="I302" s="45" t="s">
        <v>179</v>
      </c>
      <c r="J302" s="46" t="s">
        <v>44</v>
      </c>
      <c r="K302" s="46" t="s">
        <v>799</v>
      </c>
      <c r="L302" s="46" t="s">
        <v>42</v>
      </c>
      <c r="M302" s="46" t="s">
        <v>42</v>
      </c>
      <c r="N302" s="46" t="s">
        <v>42</v>
      </c>
      <c r="O302" s="46" t="s">
        <v>42</v>
      </c>
      <c r="P302" s="47"/>
      <c r="Q302" s="47" t="s">
        <v>1537</v>
      </c>
      <c r="R302" s="49"/>
      <c r="S302" s="49"/>
      <c r="T302" s="50"/>
      <c r="U302" s="50"/>
      <c r="V302" s="50"/>
      <c r="W302" s="50"/>
      <c r="X302" s="50"/>
      <c r="Y302" s="51" t="s">
        <v>799</v>
      </c>
      <c r="Z302" s="51"/>
      <c r="AA302" s="80">
        <v>0.04</v>
      </c>
      <c r="AB302" s="80">
        <v>0.17499999999999999</v>
      </c>
      <c r="AC302" s="80">
        <v>7.0000000000000001E-3</v>
      </c>
      <c r="AD302" s="51"/>
      <c r="AE302" s="51"/>
      <c r="AF302" s="51"/>
      <c r="AG302" s="53"/>
      <c r="AH302" s="54">
        <v>120</v>
      </c>
      <c r="AI302" s="54"/>
      <c r="AJ302" s="53" t="s">
        <v>143</v>
      </c>
      <c r="AK302" s="53">
        <v>120</v>
      </c>
      <c r="AL302" s="53"/>
      <c r="AM302" s="53"/>
      <c r="AN302" s="55">
        <v>20</v>
      </c>
      <c r="AO302" s="56"/>
      <c r="AP302" s="56">
        <v>0</v>
      </c>
      <c r="AQ302" s="51" t="s">
        <v>43</v>
      </c>
      <c r="AR302" s="51" t="s">
        <v>132</v>
      </c>
      <c r="AS302" s="51" t="s">
        <v>146</v>
      </c>
      <c r="AT302" s="51" t="s">
        <v>146</v>
      </c>
      <c r="AU302" s="51" t="s">
        <v>146</v>
      </c>
      <c r="AV302" s="51"/>
      <c r="AW302" s="57" t="s">
        <v>179</v>
      </c>
      <c r="AX302" s="57" t="s">
        <v>48</v>
      </c>
      <c r="AY302" s="57" t="s">
        <v>39</v>
      </c>
      <c r="AZ302" s="57"/>
      <c r="BA302" s="57"/>
      <c r="BB302" s="58">
        <v>6.2756147540983598E-3</v>
      </c>
      <c r="BC302" s="58">
        <v>3.5860655737704916E-2</v>
      </c>
      <c r="BD302" s="75"/>
      <c r="BE302" s="81">
        <v>2.1000000000000001E-2</v>
      </c>
      <c r="BF302" s="58"/>
      <c r="BG302" s="75">
        <v>0.85314685314685312</v>
      </c>
      <c r="BH302" s="61">
        <v>1.092896174863388E-3</v>
      </c>
      <c r="BI302" s="61">
        <v>6.2451209992193599E-3</v>
      </c>
      <c r="BJ302" s="75"/>
      <c r="BK302" s="81">
        <v>1.8E-3</v>
      </c>
      <c r="BL302" s="61"/>
      <c r="BM302" s="75">
        <v>-5.8823529411764733E-2</v>
      </c>
      <c r="BN302" s="58">
        <v>5.6839139344262296E-2</v>
      </c>
      <c r="BO302" s="58">
        <v>0.32479508196721313</v>
      </c>
      <c r="BP302" s="75"/>
      <c r="BQ302" s="58"/>
      <c r="BR302" s="75">
        <v>-0.16111111111111112</v>
      </c>
      <c r="BS302" s="58"/>
      <c r="BT302" s="58"/>
      <c r="BU302" s="75"/>
      <c r="BV302" s="58"/>
      <c r="BW302" s="75"/>
      <c r="BX302" s="58"/>
      <c r="BY302" s="58"/>
      <c r="BZ302" s="58"/>
      <c r="CA302" s="75"/>
      <c r="CB302" s="58"/>
      <c r="CC302" s="58"/>
      <c r="CD302" s="58"/>
      <c r="CE302" s="58"/>
      <c r="CF302" s="75"/>
      <c r="CG302" s="62"/>
      <c r="CH302" s="62"/>
      <c r="CI302" s="62"/>
      <c r="CJ302" s="62"/>
      <c r="CK302" s="62"/>
      <c r="CL302" s="62"/>
      <c r="CM302" s="62"/>
      <c r="CN302" s="63"/>
      <c r="CO302" s="62" t="s">
        <v>367</v>
      </c>
      <c r="CP302" s="62" t="s">
        <v>1329</v>
      </c>
      <c r="CQ302" s="64" t="s">
        <v>42</v>
      </c>
      <c r="CR302" s="65" t="s">
        <v>216</v>
      </c>
      <c r="CS302" s="64" t="s">
        <v>41</v>
      </c>
      <c r="CT302" s="64"/>
      <c r="CU302" s="64" t="s">
        <v>55</v>
      </c>
      <c r="CV302" s="64" t="s">
        <v>203</v>
      </c>
      <c r="CW302" s="64" t="s">
        <v>207</v>
      </c>
      <c r="CX302" s="64"/>
      <c r="CY302" s="66">
        <f>[1]Duration!EE301</f>
        <v>197</v>
      </c>
    </row>
    <row r="303" spans="1:103" hidden="1" x14ac:dyDescent="0.3">
      <c r="A303" s="43">
        <v>301</v>
      </c>
      <c r="B303" s="44" t="s">
        <v>1727</v>
      </c>
      <c r="C303" s="44" t="s">
        <v>225</v>
      </c>
      <c r="D303" s="44">
        <v>1997</v>
      </c>
      <c r="E303" s="45" t="s">
        <v>31</v>
      </c>
      <c r="F303" s="45" t="s">
        <v>59</v>
      </c>
      <c r="G303" s="45" t="s">
        <v>4</v>
      </c>
      <c r="H303" s="45" t="s">
        <v>483</v>
      </c>
      <c r="I303" s="45" t="s">
        <v>38</v>
      </c>
      <c r="J303" s="46" t="s">
        <v>44</v>
      </c>
      <c r="K303" s="46" t="s">
        <v>799</v>
      </c>
      <c r="L303" s="46" t="s">
        <v>42</v>
      </c>
      <c r="M303" s="46" t="s">
        <v>42</v>
      </c>
      <c r="N303" s="46" t="s">
        <v>39</v>
      </c>
      <c r="O303" s="46" t="s">
        <v>39</v>
      </c>
      <c r="P303" s="47"/>
      <c r="Q303" s="47" t="s">
        <v>188</v>
      </c>
      <c r="R303" s="49"/>
      <c r="S303" s="49"/>
      <c r="T303" s="50"/>
      <c r="U303" s="50"/>
      <c r="V303" s="50"/>
      <c r="W303" s="50"/>
      <c r="X303" s="50"/>
      <c r="Y303" s="51" t="s">
        <v>799</v>
      </c>
      <c r="Z303" s="51"/>
      <c r="AA303" s="80">
        <v>0.04</v>
      </c>
      <c r="AB303" s="80">
        <v>0.17499999999999999</v>
      </c>
      <c r="AC303" s="80">
        <v>7.0000000000000001E-3</v>
      </c>
      <c r="AD303" s="51"/>
      <c r="AE303" s="51"/>
      <c r="AF303" s="51"/>
      <c r="AG303" s="53"/>
      <c r="AH303" s="54">
        <v>120</v>
      </c>
      <c r="AI303" s="54"/>
      <c r="AJ303" s="53" t="s">
        <v>143</v>
      </c>
      <c r="AK303" s="53">
        <v>120</v>
      </c>
      <c r="AL303" s="53"/>
      <c r="AM303" s="53"/>
      <c r="AN303" s="55">
        <v>20</v>
      </c>
      <c r="AO303" s="56"/>
      <c r="AP303" s="56">
        <v>0</v>
      </c>
      <c r="AQ303" s="51" t="s">
        <v>43</v>
      </c>
      <c r="AR303" s="51" t="s">
        <v>132</v>
      </c>
      <c r="AS303" s="51" t="s">
        <v>146</v>
      </c>
      <c r="AT303" s="51" t="s">
        <v>146</v>
      </c>
      <c r="AU303" s="51" t="s">
        <v>146</v>
      </c>
      <c r="AV303" s="51"/>
      <c r="AW303" s="57" t="s">
        <v>38</v>
      </c>
      <c r="AX303" s="57" t="s">
        <v>36</v>
      </c>
      <c r="AY303" s="57" t="s">
        <v>42</v>
      </c>
      <c r="AZ303" s="57"/>
      <c r="BA303" s="57"/>
      <c r="BB303" s="58">
        <v>5.0802595628415305E-2</v>
      </c>
      <c r="BC303" s="58">
        <v>0.29030054644808745</v>
      </c>
      <c r="BD303" s="75"/>
      <c r="BE303" s="75">
        <v>0.17100000000000001</v>
      </c>
      <c r="BF303" s="58"/>
      <c r="BG303" s="75"/>
      <c r="BH303" s="61">
        <v>0</v>
      </c>
      <c r="BI303" s="61">
        <v>0</v>
      </c>
      <c r="BJ303" s="75"/>
      <c r="BK303" s="82">
        <v>0</v>
      </c>
      <c r="BL303" s="61"/>
      <c r="BM303" s="75"/>
      <c r="BN303" s="58">
        <v>3.2214822404371582E-2</v>
      </c>
      <c r="BO303" s="58">
        <v>0.18408469945355191</v>
      </c>
      <c r="BP303" s="75"/>
      <c r="BQ303" s="58"/>
      <c r="BR303" s="75"/>
      <c r="BS303" s="58"/>
      <c r="BT303" s="58"/>
      <c r="BU303" s="75"/>
      <c r="BV303" s="58"/>
      <c r="BW303" s="75"/>
      <c r="BX303" s="58"/>
      <c r="BY303" s="58"/>
      <c r="BZ303" s="58"/>
      <c r="CA303" s="75"/>
      <c r="CB303" s="58"/>
      <c r="CC303" s="58"/>
      <c r="CD303" s="58"/>
      <c r="CE303" s="58"/>
      <c r="CF303" s="75"/>
      <c r="CG303" s="62"/>
      <c r="CH303" s="62"/>
      <c r="CI303" s="62"/>
      <c r="CJ303" s="62"/>
      <c r="CK303" s="62"/>
      <c r="CL303" s="62"/>
      <c r="CM303" s="62"/>
      <c r="CN303" s="63"/>
      <c r="CO303" s="62" t="s">
        <v>367</v>
      </c>
      <c r="CP303" s="62" t="s">
        <v>1329</v>
      </c>
      <c r="CQ303" s="64" t="s">
        <v>42</v>
      </c>
      <c r="CR303" s="65" t="s">
        <v>216</v>
      </c>
      <c r="CS303" s="64" t="s">
        <v>41</v>
      </c>
      <c r="CT303" s="64"/>
      <c r="CU303" s="64" t="s">
        <v>55</v>
      </c>
      <c r="CV303" s="64" t="s">
        <v>203</v>
      </c>
      <c r="CW303" s="64" t="s">
        <v>207</v>
      </c>
      <c r="CX303" s="64"/>
      <c r="CY303" s="66">
        <f>[1]Duration!EE302</f>
        <v>197</v>
      </c>
    </row>
    <row r="304" spans="1:103" hidden="1" x14ac:dyDescent="0.3">
      <c r="A304" s="43">
        <v>302</v>
      </c>
      <c r="B304" s="44" t="s">
        <v>1727</v>
      </c>
      <c r="C304" s="44" t="s">
        <v>225</v>
      </c>
      <c r="D304" s="44">
        <v>1997</v>
      </c>
      <c r="E304" s="45" t="s">
        <v>31</v>
      </c>
      <c r="F304" s="45" t="s">
        <v>59</v>
      </c>
      <c r="G304" s="45" t="s">
        <v>4</v>
      </c>
      <c r="H304" s="45" t="s">
        <v>483</v>
      </c>
      <c r="I304" s="45" t="s">
        <v>63</v>
      </c>
      <c r="J304" s="46" t="s">
        <v>44</v>
      </c>
      <c r="K304" s="46" t="s">
        <v>799</v>
      </c>
      <c r="L304" s="46" t="s">
        <v>42</v>
      </c>
      <c r="M304" s="46" t="s">
        <v>42</v>
      </c>
      <c r="N304" s="46" t="s">
        <v>42</v>
      </c>
      <c r="O304" s="46" t="s">
        <v>42</v>
      </c>
      <c r="P304" s="47"/>
      <c r="Q304" s="47" t="s">
        <v>188</v>
      </c>
      <c r="R304" s="49"/>
      <c r="S304" s="49"/>
      <c r="T304" s="50"/>
      <c r="U304" s="50"/>
      <c r="V304" s="50"/>
      <c r="W304" s="50"/>
      <c r="X304" s="50"/>
      <c r="Y304" s="51" t="s">
        <v>799</v>
      </c>
      <c r="Z304" s="51"/>
      <c r="AA304" s="80">
        <v>0.04</v>
      </c>
      <c r="AB304" s="80">
        <v>0.17499999999999999</v>
      </c>
      <c r="AC304" s="80">
        <v>7.0000000000000001E-3</v>
      </c>
      <c r="AD304" s="51"/>
      <c r="AE304" s="51"/>
      <c r="AF304" s="51"/>
      <c r="AG304" s="53"/>
      <c r="AH304" s="54">
        <v>120</v>
      </c>
      <c r="AI304" s="54"/>
      <c r="AJ304" s="53" t="s">
        <v>143</v>
      </c>
      <c r="AK304" s="53">
        <v>120</v>
      </c>
      <c r="AL304" s="53"/>
      <c r="AM304" s="53"/>
      <c r="AN304" s="55">
        <v>20</v>
      </c>
      <c r="AO304" s="56"/>
      <c r="AP304" s="56">
        <v>0</v>
      </c>
      <c r="AQ304" s="51" t="s">
        <v>43</v>
      </c>
      <c r="AR304" s="51" t="s">
        <v>132</v>
      </c>
      <c r="AS304" s="51" t="s">
        <v>146</v>
      </c>
      <c r="AT304" s="51" t="s">
        <v>146</v>
      </c>
      <c r="AU304" s="51" t="s">
        <v>146</v>
      </c>
      <c r="AV304" s="51"/>
      <c r="AW304" s="57" t="s">
        <v>63</v>
      </c>
      <c r="AX304" s="57" t="s">
        <v>368</v>
      </c>
      <c r="AY304" s="57" t="s">
        <v>42</v>
      </c>
      <c r="AZ304" s="57"/>
      <c r="BA304" s="57"/>
      <c r="BB304" s="58">
        <v>6.5146857923497276E-3</v>
      </c>
      <c r="BC304" s="58">
        <v>3.7226775956284153E-2</v>
      </c>
      <c r="BD304" s="59"/>
      <c r="BE304" s="60">
        <v>2.2000000000000002E-2</v>
      </c>
      <c r="BF304" s="58"/>
      <c r="BG304" s="59">
        <v>0.87134502923976609</v>
      </c>
      <c r="BH304" s="61">
        <v>6.7622950819672132E-3</v>
      </c>
      <c r="BI304" s="61">
        <v>3.864168618266979E-2</v>
      </c>
      <c r="BK304" s="60">
        <v>1.15E-2</v>
      </c>
      <c r="BL304" s="61"/>
      <c r="BM304" s="59">
        <v>-1</v>
      </c>
      <c r="BN304" s="58">
        <v>5.2954234972677601E-2</v>
      </c>
      <c r="BO304" s="58">
        <v>0.30259562841530058</v>
      </c>
      <c r="BQ304" s="58"/>
      <c r="BR304" s="59">
        <v>-0.64864864864864868</v>
      </c>
      <c r="BS304" s="58"/>
      <c r="BT304" s="58"/>
      <c r="BV304" s="58"/>
      <c r="BW304" s="59"/>
      <c r="BX304" s="58"/>
      <c r="BY304" s="58"/>
      <c r="BZ304" s="58"/>
      <c r="CA304" s="59"/>
      <c r="CB304" s="58"/>
      <c r="CC304" s="58"/>
      <c r="CD304" s="58"/>
      <c r="CE304" s="58"/>
      <c r="CF304" s="59"/>
      <c r="CG304" s="62"/>
      <c r="CH304" s="62"/>
      <c r="CI304" s="62"/>
      <c r="CJ304" s="62"/>
      <c r="CK304" s="62"/>
      <c r="CL304" s="62"/>
      <c r="CM304" s="62"/>
      <c r="CN304" s="63"/>
      <c r="CO304" s="62" t="s">
        <v>367</v>
      </c>
      <c r="CP304" s="62" t="s">
        <v>1329</v>
      </c>
      <c r="CQ304" s="64" t="s">
        <v>42</v>
      </c>
      <c r="CR304" s="65" t="s">
        <v>216</v>
      </c>
      <c r="CS304" s="64" t="s">
        <v>41</v>
      </c>
      <c r="CT304" s="64"/>
      <c r="CU304" s="64" t="s">
        <v>55</v>
      </c>
      <c r="CV304" s="64" t="s">
        <v>203</v>
      </c>
      <c r="CW304" s="64" t="s">
        <v>207</v>
      </c>
      <c r="CX304" s="64"/>
      <c r="CY304" s="66">
        <f>[1]Duration!EE303</f>
        <v>197</v>
      </c>
    </row>
    <row r="305" spans="1:103" hidden="1" x14ac:dyDescent="0.3">
      <c r="A305" s="43">
        <v>303</v>
      </c>
      <c r="B305" s="44" t="s">
        <v>1727</v>
      </c>
      <c r="C305" s="44" t="s">
        <v>225</v>
      </c>
      <c r="D305" s="44">
        <v>1997</v>
      </c>
      <c r="E305" s="45" t="s">
        <v>31</v>
      </c>
      <c r="F305" s="45" t="s">
        <v>59</v>
      </c>
      <c r="G305" s="45" t="s">
        <v>4</v>
      </c>
      <c r="H305" s="45" t="s">
        <v>483</v>
      </c>
      <c r="I305" s="45" t="s">
        <v>141</v>
      </c>
      <c r="J305" s="46" t="s">
        <v>44</v>
      </c>
      <c r="K305" s="46" t="s">
        <v>799</v>
      </c>
      <c r="L305" s="46" t="s">
        <v>42</v>
      </c>
      <c r="M305" s="46" t="s">
        <v>42</v>
      </c>
      <c r="N305" s="46" t="s">
        <v>42</v>
      </c>
      <c r="O305" s="46" t="s">
        <v>42</v>
      </c>
      <c r="P305" s="47"/>
      <c r="Q305" s="47" t="s">
        <v>188</v>
      </c>
      <c r="R305" s="49"/>
      <c r="S305" s="49"/>
      <c r="T305" s="50"/>
      <c r="U305" s="50"/>
      <c r="V305" s="50"/>
      <c r="W305" s="50"/>
      <c r="X305" s="50"/>
      <c r="Y305" s="51" t="s">
        <v>799</v>
      </c>
      <c r="Z305" s="51"/>
      <c r="AA305" s="80">
        <v>0.04</v>
      </c>
      <c r="AB305" s="80">
        <v>0.17499999999999999</v>
      </c>
      <c r="AC305" s="80">
        <v>7.0000000000000001E-3</v>
      </c>
      <c r="AD305" s="51"/>
      <c r="AE305" s="51"/>
      <c r="AF305" s="51"/>
      <c r="AG305" s="53"/>
      <c r="AH305" s="54">
        <v>120</v>
      </c>
      <c r="AI305" s="54"/>
      <c r="AJ305" s="53" t="s">
        <v>143</v>
      </c>
      <c r="AK305" s="53">
        <v>120</v>
      </c>
      <c r="AL305" s="53"/>
      <c r="AM305" s="53"/>
      <c r="AN305" s="55">
        <v>20</v>
      </c>
      <c r="AO305" s="56"/>
      <c r="AP305" s="56">
        <v>0</v>
      </c>
      <c r="AQ305" s="51" t="s">
        <v>43</v>
      </c>
      <c r="AR305" s="51" t="s">
        <v>132</v>
      </c>
      <c r="AS305" s="51" t="s">
        <v>146</v>
      </c>
      <c r="AT305" s="51" t="s">
        <v>146</v>
      </c>
      <c r="AU305" s="51" t="s">
        <v>146</v>
      </c>
      <c r="AV305" s="51"/>
      <c r="AW305" s="57" t="s">
        <v>141</v>
      </c>
      <c r="AX305" s="57" t="s">
        <v>369</v>
      </c>
      <c r="AY305" s="57" t="s">
        <v>42</v>
      </c>
      <c r="AZ305" s="57"/>
      <c r="BA305" s="57"/>
      <c r="BB305" s="58">
        <v>1.2371926229508197E-2</v>
      </c>
      <c r="BC305" s="58">
        <v>7.0696721311475405E-2</v>
      </c>
      <c r="BD305" s="75"/>
      <c r="BE305" s="81">
        <v>4.2000000000000003E-2</v>
      </c>
      <c r="BF305" s="58"/>
      <c r="BG305" s="75">
        <v>0.75438596491228072</v>
      </c>
      <c r="BH305" s="61">
        <v>2.8346994535519126E-3</v>
      </c>
      <c r="BI305" s="61">
        <v>1.6198282591725215E-2</v>
      </c>
      <c r="BJ305" s="75"/>
      <c r="BK305" s="81">
        <v>4.7999999999999996E-3</v>
      </c>
      <c r="BL305" s="61"/>
      <c r="BM305" s="75">
        <v>-1</v>
      </c>
      <c r="BN305" s="58">
        <v>2.7612704918032787E-2</v>
      </c>
      <c r="BO305" s="58">
        <v>0.15778688524590165</v>
      </c>
      <c r="BP305" s="75"/>
      <c r="BQ305" s="58"/>
      <c r="BR305" s="75">
        <v>0.14054054054054044</v>
      </c>
      <c r="BS305" s="58"/>
      <c r="BT305" s="58"/>
      <c r="BU305" s="75"/>
      <c r="BV305" s="58"/>
      <c r="BW305" s="75"/>
      <c r="BX305" s="58"/>
      <c r="BY305" s="58"/>
      <c r="BZ305" s="58"/>
      <c r="CA305" s="75"/>
      <c r="CB305" s="58"/>
      <c r="CC305" s="58"/>
      <c r="CD305" s="58"/>
      <c r="CE305" s="58"/>
      <c r="CF305" s="75"/>
      <c r="CG305" s="62"/>
      <c r="CH305" s="62"/>
      <c r="CI305" s="62"/>
      <c r="CJ305" s="62"/>
      <c r="CK305" s="62"/>
      <c r="CL305" s="62"/>
      <c r="CM305" s="62"/>
      <c r="CN305" s="63"/>
      <c r="CO305" s="62" t="s">
        <v>367</v>
      </c>
      <c r="CP305" s="62" t="s">
        <v>1329</v>
      </c>
      <c r="CQ305" s="64" t="s">
        <v>42</v>
      </c>
      <c r="CR305" s="65" t="s">
        <v>216</v>
      </c>
      <c r="CS305" s="64" t="s">
        <v>41</v>
      </c>
      <c r="CT305" s="64"/>
      <c r="CU305" s="64" t="s">
        <v>55</v>
      </c>
      <c r="CV305" s="64" t="s">
        <v>203</v>
      </c>
      <c r="CW305" s="64" t="s">
        <v>207</v>
      </c>
      <c r="CX305" s="64"/>
      <c r="CY305" s="66">
        <f>[1]Duration!EE304</f>
        <v>197</v>
      </c>
    </row>
    <row r="306" spans="1:103" hidden="1" x14ac:dyDescent="0.3">
      <c r="A306" s="43">
        <v>304</v>
      </c>
      <c r="B306" s="44" t="s">
        <v>1727</v>
      </c>
      <c r="C306" s="44" t="s">
        <v>225</v>
      </c>
      <c r="D306" s="44">
        <v>1997</v>
      </c>
      <c r="E306" s="45" t="s">
        <v>31</v>
      </c>
      <c r="F306" s="45" t="s">
        <v>59</v>
      </c>
      <c r="G306" s="45" t="s">
        <v>4</v>
      </c>
      <c r="H306" s="45" t="s">
        <v>483</v>
      </c>
      <c r="I306" s="45" t="s">
        <v>179</v>
      </c>
      <c r="J306" s="46" t="s">
        <v>44</v>
      </c>
      <c r="K306" s="46" t="s">
        <v>799</v>
      </c>
      <c r="L306" s="46" t="s">
        <v>42</v>
      </c>
      <c r="M306" s="46" t="s">
        <v>42</v>
      </c>
      <c r="N306" s="46" t="s">
        <v>42</v>
      </c>
      <c r="O306" s="46" t="s">
        <v>42</v>
      </c>
      <c r="P306" s="47"/>
      <c r="Q306" s="47" t="s">
        <v>188</v>
      </c>
      <c r="R306" s="49"/>
      <c r="S306" s="49"/>
      <c r="T306" s="50"/>
      <c r="U306" s="50"/>
      <c r="V306" s="50"/>
      <c r="W306" s="50"/>
      <c r="X306" s="50"/>
      <c r="Y306" s="51" t="s">
        <v>799</v>
      </c>
      <c r="Z306" s="51"/>
      <c r="AA306" s="80">
        <v>0.04</v>
      </c>
      <c r="AB306" s="80">
        <v>0.17499999999999999</v>
      </c>
      <c r="AC306" s="80">
        <v>7.0000000000000001E-3</v>
      </c>
      <c r="AD306" s="51"/>
      <c r="AE306" s="51"/>
      <c r="AF306" s="51"/>
      <c r="AG306" s="53"/>
      <c r="AH306" s="54">
        <v>120</v>
      </c>
      <c r="AI306" s="54"/>
      <c r="AJ306" s="53" t="s">
        <v>143</v>
      </c>
      <c r="AK306" s="53">
        <v>120</v>
      </c>
      <c r="AL306" s="53"/>
      <c r="AM306" s="53"/>
      <c r="AN306" s="55">
        <v>20</v>
      </c>
      <c r="AO306" s="56"/>
      <c r="AP306" s="56">
        <v>0</v>
      </c>
      <c r="AQ306" s="51" t="s">
        <v>43</v>
      </c>
      <c r="AR306" s="51" t="s">
        <v>132</v>
      </c>
      <c r="AS306" s="51" t="s">
        <v>146</v>
      </c>
      <c r="AT306" s="51" t="s">
        <v>146</v>
      </c>
      <c r="AU306" s="51" t="s">
        <v>146</v>
      </c>
      <c r="AV306" s="51"/>
      <c r="AW306" s="57" t="s">
        <v>179</v>
      </c>
      <c r="AX306" s="57" t="s">
        <v>48</v>
      </c>
      <c r="AY306" s="57" t="s">
        <v>42</v>
      </c>
      <c r="AZ306" s="57"/>
      <c r="BA306" s="57"/>
      <c r="BB306" s="58">
        <v>4.4825819672131154E-3</v>
      </c>
      <c r="BC306" s="58">
        <v>2.5614754098360656E-2</v>
      </c>
      <c r="BD306" s="75"/>
      <c r="BE306" s="81">
        <v>1.4999999999999999E-2</v>
      </c>
      <c r="BF306" s="58"/>
      <c r="BG306" s="75">
        <v>0.91228070175438603</v>
      </c>
      <c r="BH306" s="61">
        <v>4.0983606557377044E-4</v>
      </c>
      <c r="BI306" s="61">
        <v>2.3419203747072595E-3</v>
      </c>
      <c r="BJ306" s="75"/>
      <c r="BK306" s="81">
        <v>6.9999999999999999E-4</v>
      </c>
      <c r="BL306" s="61"/>
      <c r="BM306" s="75">
        <v>-1</v>
      </c>
      <c r="BN306" s="58">
        <v>1.0997267759562841E-2</v>
      </c>
      <c r="BO306" s="58">
        <v>6.2841530054644809E-2</v>
      </c>
      <c r="BP306" s="75"/>
      <c r="BQ306" s="58"/>
      <c r="BR306" s="75">
        <v>0.65945945945945939</v>
      </c>
      <c r="BS306" s="58"/>
      <c r="BT306" s="58"/>
      <c r="BU306" s="75"/>
      <c r="BV306" s="58"/>
      <c r="BW306" s="75"/>
      <c r="BX306" s="58"/>
      <c r="BY306" s="58"/>
      <c r="BZ306" s="58"/>
      <c r="CA306" s="75"/>
      <c r="CB306" s="58"/>
      <c r="CC306" s="58"/>
      <c r="CD306" s="58"/>
      <c r="CE306" s="58"/>
      <c r="CF306" s="75"/>
      <c r="CG306" s="62"/>
      <c r="CH306" s="62"/>
      <c r="CI306" s="62"/>
      <c r="CJ306" s="62" t="s">
        <v>1381</v>
      </c>
      <c r="CK306" s="62"/>
      <c r="CL306" s="62"/>
      <c r="CM306" s="62"/>
      <c r="CN306" s="63"/>
      <c r="CO306" s="62" t="s">
        <v>367</v>
      </c>
      <c r="CP306" s="62" t="s">
        <v>1329</v>
      </c>
      <c r="CQ306" s="64" t="s">
        <v>42</v>
      </c>
      <c r="CR306" s="65" t="s">
        <v>216</v>
      </c>
      <c r="CS306" s="64" t="s">
        <v>41</v>
      </c>
      <c r="CT306" s="64"/>
      <c r="CU306" s="64" t="s">
        <v>55</v>
      </c>
      <c r="CV306" s="64" t="s">
        <v>203</v>
      </c>
      <c r="CW306" s="64" t="s">
        <v>207</v>
      </c>
      <c r="CX306" s="64"/>
      <c r="CY306" s="66">
        <f>[1]Duration!EE305</f>
        <v>197</v>
      </c>
    </row>
    <row r="307" spans="1:103" hidden="1" x14ac:dyDescent="0.3">
      <c r="A307" s="43">
        <v>305</v>
      </c>
      <c r="B307" s="44" t="s">
        <v>1663</v>
      </c>
      <c r="C307" s="44" t="s">
        <v>30</v>
      </c>
      <c r="D307" s="44">
        <v>2012</v>
      </c>
      <c r="E307" s="45" t="s">
        <v>66</v>
      </c>
      <c r="F307" s="45" t="s">
        <v>59</v>
      </c>
      <c r="G307" s="45" t="s">
        <v>1804</v>
      </c>
      <c r="H307" s="45" t="s">
        <v>78</v>
      </c>
      <c r="I307" s="45" t="s">
        <v>38</v>
      </c>
      <c r="J307" s="68" t="s">
        <v>44</v>
      </c>
      <c r="K307" s="68" t="s">
        <v>91</v>
      </c>
      <c r="L307" s="68" t="s">
        <v>39</v>
      </c>
      <c r="M307" s="68" t="s">
        <v>42</v>
      </c>
      <c r="N307" s="68" t="s">
        <v>42</v>
      </c>
      <c r="O307" s="68" t="s">
        <v>42</v>
      </c>
      <c r="P307" s="47" t="s">
        <v>282</v>
      </c>
      <c r="Q307" s="47" t="s">
        <v>1537</v>
      </c>
      <c r="R307" s="49"/>
      <c r="S307" s="49"/>
      <c r="T307" s="50">
        <v>0.59499999999999997</v>
      </c>
      <c r="U307" s="50">
        <v>0.54400000000000004</v>
      </c>
      <c r="V307" s="50"/>
      <c r="W307" s="50"/>
      <c r="X307" s="50">
        <v>8</v>
      </c>
      <c r="Y307" s="51" t="s">
        <v>1345</v>
      </c>
      <c r="Z307" s="51">
        <v>1</v>
      </c>
      <c r="AA307" s="69">
        <v>17150</v>
      </c>
      <c r="AB307" s="51"/>
      <c r="AC307" s="80"/>
      <c r="AD307" s="51">
        <v>0</v>
      </c>
      <c r="AE307" s="51" t="s">
        <v>33</v>
      </c>
      <c r="AF307" s="52">
        <v>11.5</v>
      </c>
      <c r="AG307" s="53" t="s">
        <v>79</v>
      </c>
      <c r="AH307" s="54">
        <v>8</v>
      </c>
      <c r="AI307" s="54">
        <v>96.5</v>
      </c>
      <c r="AJ307" s="53"/>
      <c r="AK307" s="53">
        <v>386</v>
      </c>
      <c r="AL307" s="53">
        <v>0.25</v>
      </c>
      <c r="AM307" s="53" t="s">
        <v>96</v>
      </c>
      <c r="AN307" s="55">
        <v>8.4</v>
      </c>
      <c r="AO307" s="56">
        <v>2.2999999999999998</v>
      </c>
      <c r="AP307" s="56">
        <v>0</v>
      </c>
      <c r="AQ307" s="51" t="s">
        <v>43</v>
      </c>
      <c r="AR307" s="51" t="s">
        <v>202</v>
      </c>
      <c r="AS307" s="51"/>
      <c r="AT307" s="51"/>
      <c r="AU307" s="51"/>
      <c r="AV307" s="51"/>
      <c r="AW307" s="57" t="s">
        <v>38</v>
      </c>
      <c r="AX307" s="57" t="s">
        <v>36</v>
      </c>
      <c r="AY307" s="57"/>
      <c r="AZ307" s="57"/>
      <c r="BA307" s="57"/>
      <c r="BB307" s="58">
        <v>7.1472857142857144E-2</v>
      </c>
      <c r="BC307" s="58"/>
      <c r="BD307" s="59"/>
      <c r="BE307" s="59"/>
      <c r="BF307" s="58"/>
      <c r="BG307" s="59"/>
      <c r="BH307" s="61"/>
      <c r="BI307" s="61"/>
      <c r="BL307" s="61"/>
      <c r="BM307" s="59"/>
      <c r="BN307" s="58"/>
      <c r="BO307" s="58"/>
      <c r="BQ307" s="58"/>
      <c r="BR307" s="59"/>
      <c r="BS307" s="58"/>
      <c r="BT307" s="58"/>
      <c r="BV307" s="58"/>
      <c r="BW307" s="59"/>
      <c r="BX307" s="58"/>
      <c r="BY307" s="58"/>
      <c r="BZ307" s="58"/>
      <c r="CA307" s="59"/>
      <c r="CB307" s="58"/>
      <c r="CC307" s="58"/>
      <c r="CD307" s="58"/>
      <c r="CE307" s="58"/>
      <c r="CF307" s="59"/>
      <c r="CG307" s="62"/>
      <c r="CH307" s="62"/>
      <c r="CI307" s="62"/>
      <c r="CJ307" s="62" t="s">
        <v>1381</v>
      </c>
      <c r="CK307" s="62"/>
      <c r="CL307" s="62"/>
      <c r="CM307" s="62"/>
      <c r="CN307" s="63"/>
      <c r="CO307" s="62"/>
      <c r="CP307" s="62"/>
      <c r="CQ307" s="64" t="s">
        <v>39</v>
      </c>
      <c r="CR307" s="65" t="s">
        <v>47</v>
      </c>
      <c r="CS307" s="64" t="s">
        <v>1344</v>
      </c>
      <c r="CT307" s="64" t="s">
        <v>370</v>
      </c>
      <c r="CU307" s="64" t="s">
        <v>85</v>
      </c>
      <c r="CV307" s="64" t="s">
        <v>86</v>
      </c>
      <c r="CW307" s="64"/>
      <c r="CX307" s="64" t="s">
        <v>73</v>
      </c>
      <c r="CY307" s="66">
        <f>[1]Duration!EE306</f>
        <v>4.020833333333333</v>
      </c>
    </row>
    <row r="308" spans="1:103" hidden="1" x14ac:dyDescent="0.3">
      <c r="A308" s="43">
        <v>306</v>
      </c>
      <c r="B308" s="44" t="s">
        <v>1663</v>
      </c>
      <c r="C308" s="44" t="s">
        <v>30</v>
      </c>
      <c r="D308" s="44">
        <v>2012</v>
      </c>
      <c r="E308" s="45" t="s">
        <v>66</v>
      </c>
      <c r="F308" s="45" t="s">
        <v>59</v>
      </c>
      <c r="G308" s="45" t="s">
        <v>1804</v>
      </c>
      <c r="H308" s="45" t="s">
        <v>78</v>
      </c>
      <c r="I308" s="45" t="s">
        <v>38</v>
      </c>
      <c r="J308" s="68" t="s">
        <v>44</v>
      </c>
      <c r="K308" s="68" t="s">
        <v>75</v>
      </c>
      <c r="L308" s="68" t="s">
        <v>39</v>
      </c>
      <c r="M308" s="68" t="s">
        <v>42</v>
      </c>
      <c r="N308" s="68" t="s">
        <v>42</v>
      </c>
      <c r="O308" s="68" t="s">
        <v>42</v>
      </c>
      <c r="P308" s="47" t="s">
        <v>282</v>
      </c>
      <c r="Q308" s="47" t="s">
        <v>1537</v>
      </c>
      <c r="R308" s="49"/>
      <c r="S308" s="49"/>
      <c r="T308" s="50">
        <v>0.61599999999999999</v>
      </c>
      <c r="U308" s="50">
        <v>0.54900000000000004</v>
      </c>
      <c r="V308" s="50"/>
      <c r="W308" s="50"/>
      <c r="X308" s="50">
        <v>8</v>
      </c>
      <c r="Y308" s="51" t="s">
        <v>1345</v>
      </c>
      <c r="Z308" s="51">
        <v>1</v>
      </c>
      <c r="AA308" s="69">
        <v>17150</v>
      </c>
      <c r="AB308" s="51"/>
      <c r="AC308" s="51"/>
      <c r="AD308" s="51">
        <v>0</v>
      </c>
      <c r="AE308" s="51" t="s">
        <v>33</v>
      </c>
      <c r="AF308" s="52">
        <v>19.899999999999999</v>
      </c>
      <c r="AG308" s="53" t="s">
        <v>79</v>
      </c>
      <c r="AH308" s="54">
        <v>7</v>
      </c>
      <c r="AI308" s="54">
        <v>115</v>
      </c>
      <c r="AJ308" s="53"/>
      <c r="AK308" s="53">
        <v>460</v>
      </c>
      <c r="AL308" s="53">
        <v>0.25</v>
      </c>
      <c r="AM308" s="53" t="s">
        <v>74</v>
      </c>
      <c r="AN308" s="55">
        <v>16.2</v>
      </c>
      <c r="AO308" s="56">
        <v>2.1</v>
      </c>
      <c r="AP308" s="56">
        <v>0</v>
      </c>
      <c r="AQ308" s="51" t="s">
        <v>43</v>
      </c>
      <c r="AR308" s="51" t="s">
        <v>202</v>
      </c>
      <c r="AS308" s="51"/>
      <c r="AT308" s="51"/>
      <c r="AU308" s="51"/>
      <c r="AV308" s="51"/>
      <c r="AW308" s="57" t="s">
        <v>38</v>
      </c>
      <c r="AX308" s="57" t="s">
        <v>36</v>
      </c>
      <c r="AY308" s="57"/>
      <c r="AZ308" s="57"/>
      <c r="BA308" s="57"/>
      <c r="BB308" s="58">
        <v>0.11955857142857143</v>
      </c>
      <c r="BC308" s="58"/>
      <c r="BD308" s="59"/>
      <c r="BE308" s="59"/>
      <c r="BF308" s="58"/>
      <c r="BG308" s="59"/>
      <c r="BH308" s="61"/>
      <c r="BI308" s="61"/>
      <c r="BL308" s="61"/>
      <c r="BM308" s="59"/>
      <c r="BN308" s="58"/>
      <c r="BO308" s="58"/>
      <c r="BQ308" s="58"/>
      <c r="BR308" s="59"/>
      <c r="BS308" s="58"/>
      <c r="BT308" s="58"/>
      <c r="BV308" s="58"/>
      <c r="BW308" s="59"/>
      <c r="BX308" s="58"/>
      <c r="BY308" s="58"/>
      <c r="BZ308" s="58"/>
      <c r="CA308" s="59"/>
      <c r="CB308" s="58"/>
      <c r="CC308" s="58"/>
      <c r="CD308" s="58"/>
      <c r="CE308" s="58"/>
      <c r="CF308" s="59"/>
      <c r="CG308" s="62"/>
      <c r="CH308" s="62"/>
      <c r="CI308" s="62"/>
      <c r="CJ308" s="62"/>
      <c r="CK308" s="62"/>
      <c r="CL308" s="62"/>
      <c r="CM308" s="62"/>
      <c r="CN308" s="63"/>
      <c r="CO308" s="62"/>
      <c r="CP308" s="62"/>
      <c r="CQ308" s="64" t="s">
        <v>39</v>
      </c>
      <c r="CR308" s="65" t="s">
        <v>47</v>
      </c>
      <c r="CS308" s="64" t="s">
        <v>1344</v>
      </c>
      <c r="CT308" s="64" t="s">
        <v>370</v>
      </c>
      <c r="CU308" s="64" t="s">
        <v>85</v>
      </c>
      <c r="CV308" s="64" t="s">
        <v>86</v>
      </c>
      <c r="CW308" s="64"/>
      <c r="CX308" s="64" t="s">
        <v>88</v>
      </c>
      <c r="CY308" s="66">
        <f>[1]Duration!EE307</f>
        <v>4.791666666666667</v>
      </c>
    </row>
    <row r="309" spans="1:103" x14ac:dyDescent="0.3">
      <c r="A309" s="43">
        <v>307</v>
      </c>
      <c r="B309" s="44" t="s">
        <v>1728</v>
      </c>
      <c r="C309" s="44" t="s">
        <v>97</v>
      </c>
      <c r="D309" s="44">
        <v>1998</v>
      </c>
      <c r="E309" s="45" t="s">
        <v>31</v>
      </c>
      <c r="F309" s="45" t="s">
        <v>1537</v>
      </c>
      <c r="G309" s="45" t="s">
        <v>1804</v>
      </c>
      <c r="H309" s="45" t="s">
        <v>116</v>
      </c>
      <c r="I309" s="45" t="s">
        <v>38</v>
      </c>
      <c r="J309" s="68" t="s">
        <v>44</v>
      </c>
      <c r="K309" s="68" t="s">
        <v>71</v>
      </c>
      <c r="L309" s="68" t="s">
        <v>39</v>
      </c>
      <c r="M309" s="68" t="s">
        <v>42</v>
      </c>
      <c r="N309" s="68" t="s">
        <v>42</v>
      </c>
      <c r="O309" s="68" t="s">
        <v>42</v>
      </c>
      <c r="P309" s="47" t="s">
        <v>841</v>
      </c>
      <c r="Q309" s="47" t="s">
        <v>1537</v>
      </c>
      <c r="R309" s="49">
        <v>70</v>
      </c>
      <c r="S309" s="49"/>
      <c r="T309" s="50">
        <v>4</v>
      </c>
      <c r="U309" s="50">
        <v>2.2999999999999998</v>
      </c>
      <c r="V309" s="50"/>
      <c r="W309" s="50"/>
      <c r="X309" s="50">
        <v>7</v>
      </c>
      <c r="Y309" s="51" t="s">
        <v>134</v>
      </c>
      <c r="Z309" s="51">
        <v>1</v>
      </c>
      <c r="AA309" s="69">
        <v>707</v>
      </c>
      <c r="AB309" s="52">
        <v>2</v>
      </c>
      <c r="AC309" s="69">
        <v>1414</v>
      </c>
      <c r="AD309" s="51">
        <v>5</v>
      </c>
      <c r="AE309" s="51" t="s">
        <v>371</v>
      </c>
      <c r="AF309" s="51"/>
      <c r="AG309" s="53" t="s">
        <v>79</v>
      </c>
      <c r="AH309" s="54">
        <v>165</v>
      </c>
      <c r="AI309" s="54">
        <v>330</v>
      </c>
      <c r="AJ309" s="53" t="s">
        <v>2051</v>
      </c>
      <c r="AK309" s="53">
        <v>165</v>
      </c>
      <c r="AL309" s="53">
        <v>2</v>
      </c>
      <c r="AM309" s="53" t="s">
        <v>70</v>
      </c>
      <c r="AN309" s="55"/>
      <c r="AO309" s="56">
        <v>3</v>
      </c>
      <c r="AP309" s="70">
        <v>0.999</v>
      </c>
      <c r="AQ309" s="51" t="s">
        <v>376</v>
      </c>
      <c r="AR309" s="51"/>
      <c r="AS309" s="51"/>
      <c r="AT309" s="51" t="s">
        <v>327</v>
      </c>
      <c r="AU309" s="51"/>
      <c r="AV309" s="51"/>
      <c r="AW309" s="57" t="s">
        <v>38</v>
      </c>
      <c r="AX309" s="57" t="s">
        <v>36</v>
      </c>
      <c r="AY309" s="57" t="s">
        <v>374</v>
      </c>
      <c r="AZ309" s="57" t="s">
        <v>375</v>
      </c>
      <c r="BA309" s="57">
        <v>22</v>
      </c>
      <c r="BB309" s="58"/>
      <c r="BC309" s="58"/>
      <c r="BD309" s="59"/>
      <c r="BE309" s="59"/>
      <c r="BF309" s="58"/>
      <c r="BG309" s="59"/>
      <c r="BH309" s="61"/>
      <c r="BI309" s="61"/>
      <c r="BL309" s="61"/>
      <c r="BM309" s="59"/>
      <c r="BN309" s="58">
        <v>8.4474885844748862</v>
      </c>
      <c r="BO309" s="58"/>
      <c r="BQ309" s="58"/>
      <c r="BR309" s="59"/>
      <c r="BS309" s="58"/>
      <c r="BT309" s="58"/>
      <c r="BV309" s="58"/>
      <c r="BW309" s="59"/>
      <c r="BX309" s="58"/>
      <c r="BY309" s="58"/>
      <c r="BZ309" s="58"/>
      <c r="CA309" s="59"/>
      <c r="CB309" s="58"/>
      <c r="CC309" s="58"/>
      <c r="CD309" s="58"/>
      <c r="CE309" s="58"/>
      <c r="CF309" s="59"/>
      <c r="CG309" s="62"/>
      <c r="CH309" s="62"/>
      <c r="CI309" s="62"/>
      <c r="CJ309" s="62"/>
      <c r="CK309" s="62"/>
      <c r="CL309" s="62"/>
      <c r="CM309" s="62"/>
      <c r="CN309" s="63"/>
      <c r="CO309" s="62" t="s">
        <v>372</v>
      </c>
      <c r="CP309" s="62" t="s">
        <v>373</v>
      </c>
      <c r="CQ309" s="64" t="s">
        <v>39</v>
      </c>
      <c r="CR309" s="65" t="s">
        <v>47</v>
      </c>
      <c r="CS309" s="64" t="s">
        <v>1344</v>
      </c>
      <c r="CT309" s="64" t="s">
        <v>377</v>
      </c>
      <c r="CU309" s="64" t="s">
        <v>109</v>
      </c>
      <c r="CV309" s="64" t="s">
        <v>86</v>
      </c>
      <c r="CW309" s="64"/>
      <c r="CX309" s="64" t="s">
        <v>73</v>
      </c>
      <c r="CY309" s="66">
        <f>[1]Duration!EE308</f>
        <v>13.75</v>
      </c>
    </row>
    <row r="310" spans="1:103" hidden="1" x14ac:dyDescent="0.3">
      <c r="A310" s="43">
        <v>308</v>
      </c>
      <c r="B310" s="44" t="s">
        <v>1728</v>
      </c>
      <c r="C310" s="44" t="s">
        <v>97</v>
      </c>
      <c r="D310" s="44">
        <v>1998</v>
      </c>
      <c r="E310" s="45" t="s">
        <v>66</v>
      </c>
      <c r="F310" s="45" t="s">
        <v>1537</v>
      </c>
      <c r="G310" s="45" t="s">
        <v>1804</v>
      </c>
      <c r="H310" s="45" t="s">
        <v>116</v>
      </c>
      <c r="I310" s="45" t="s">
        <v>38</v>
      </c>
      <c r="J310" s="68" t="s">
        <v>44</v>
      </c>
      <c r="K310" s="68" t="s">
        <v>71</v>
      </c>
      <c r="L310" s="68" t="s">
        <v>39</v>
      </c>
      <c r="M310" s="68" t="s">
        <v>42</v>
      </c>
      <c r="N310" s="68" t="s">
        <v>42</v>
      </c>
      <c r="O310" s="68" t="s">
        <v>42</v>
      </c>
      <c r="P310" s="47" t="s">
        <v>842</v>
      </c>
      <c r="Q310" s="47" t="s">
        <v>1537</v>
      </c>
      <c r="R310" s="49">
        <v>40</v>
      </c>
      <c r="S310" s="49"/>
      <c r="T310" s="50"/>
      <c r="U310" s="50">
        <v>4.5</v>
      </c>
      <c r="V310" s="50"/>
      <c r="W310" s="50"/>
      <c r="X310" s="50">
        <v>7</v>
      </c>
      <c r="Y310" s="51" t="s">
        <v>134</v>
      </c>
      <c r="Z310" s="51">
        <v>1</v>
      </c>
      <c r="AA310" s="69">
        <v>452</v>
      </c>
      <c r="AB310" s="52">
        <v>5</v>
      </c>
      <c r="AC310" s="69">
        <v>2260</v>
      </c>
      <c r="AD310" s="51">
        <v>2</v>
      </c>
      <c r="AE310" s="51" t="s">
        <v>378</v>
      </c>
      <c r="AF310" s="51"/>
      <c r="AG310" s="53" t="s">
        <v>79</v>
      </c>
      <c r="AH310" s="54">
        <v>165</v>
      </c>
      <c r="AI310" s="54">
        <v>330</v>
      </c>
      <c r="AJ310" s="53" t="s">
        <v>2051</v>
      </c>
      <c r="AK310" s="53">
        <v>165</v>
      </c>
      <c r="AL310" s="53">
        <v>2</v>
      </c>
      <c r="AM310" s="53" t="s">
        <v>70</v>
      </c>
      <c r="AN310" s="55"/>
      <c r="AO310" s="56">
        <v>3</v>
      </c>
      <c r="AP310" s="70">
        <v>0.999</v>
      </c>
      <c r="AQ310" s="51" t="s">
        <v>376</v>
      </c>
      <c r="AR310" s="51"/>
      <c r="AS310" s="51"/>
      <c r="AT310" s="51" t="s">
        <v>327</v>
      </c>
      <c r="AU310" s="51"/>
      <c r="AV310" s="51"/>
      <c r="AW310" s="57" t="s">
        <v>38</v>
      </c>
      <c r="AX310" s="57" t="s">
        <v>36</v>
      </c>
      <c r="AY310" s="57" t="s">
        <v>39</v>
      </c>
      <c r="AZ310" s="57" t="s">
        <v>252</v>
      </c>
      <c r="BA310" s="57" t="s">
        <v>379</v>
      </c>
      <c r="BB310" s="58"/>
      <c r="BC310" s="58"/>
      <c r="BD310" s="59"/>
      <c r="BE310" s="59"/>
      <c r="BF310" s="58"/>
      <c r="BG310" s="59"/>
      <c r="BH310" s="61"/>
      <c r="BI310" s="61"/>
      <c r="BL310" s="61"/>
      <c r="BM310" s="59"/>
      <c r="BN310" s="58">
        <v>6.4497716894977168</v>
      </c>
      <c r="BO310" s="58"/>
      <c r="BQ310" s="58"/>
      <c r="BR310" s="59"/>
      <c r="BS310" s="58"/>
      <c r="BT310" s="58"/>
      <c r="BV310" s="58"/>
      <c r="BW310" s="59"/>
      <c r="BX310" s="58"/>
      <c r="BY310" s="58"/>
      <c r="BZ310" s="58"/>
      <c r="CA310" s="59"/>
      <c r="CB310" s="58"/>
      <c r="CC310" s="58"/>
      <c r="CD310" s="58"/>
      <c r="CE310" s="58"/>
      <c r="CF310" s="59"/>
      <c r="CG310" s="62"/>
      <c r="CH310" s="62"/>
      <c r="CI310" s="62"/>
      <c r="CJ310" s="62" t="s">
        <v>1382</v>
      </c>
      <c r="CK310" s="62"/>
      <c r="CL310" s="62"/>
      <c r="CM310" s="62"/>
      <c r="CN310" s="63"/>
      <c r="CO310" s="62" t="s">
        <v>372</v>
      </c>
      <c r="CP310" s="62" t="s">
        <v>373</v>
      </c>
      <c r="CQ310" s="64" t="s">
        <v>39</v>
      </c>
      <c r="CR310" s="65" t="s">
        <v>47</v>
      </c>
      <c r="CS310" s="64" t="s">
        <v>1344</v>
      </c>
      <c r="CT310" s="64" t="s">
        <v>377</v>
      </c>
      <c r="CU310" s="64" t="s">
        <v>109</v>
      </c>
      <c r="CV310" s="64" t="s">
        <v>86</v>
      </c>
      <c r="CW310" s="64"/>
      <c r="CX310" s="64" t="s">
        <v>88</v>
      </c>
      <c r="CY310" s="66">
        <f>[1]Duration!EE309</f>
        <v>13.75</v>
      </c>
    </row>
    <row r="311" spans="1:103" hidden="1" x14ac:dyDescent="0.3">
      <c r="A311" s="43">
        <v>309</v>
      </c>
      <c r="B311" s="44" t="s">
        <v>1729</v>
      </c>
      <c r="C311" s="44" t="s">
        <v>194</v>
      </c>
      <c r="D311" s="44">
        <v>1997</v>
      </c>
      <c r="E311" s="45" t="s">
        <v>31</v>
      </c>
      <c r="F311" s="45" t="s">
        <v>1537</v>
      </c>
      <c r="G311" s="45" t="s">
        <v>1804</v>
      </c>
      <c r="H311" s="45" t="s">
        <v>78</v>
      </c>
      <c r="I311" s="45" t="s">
        <v>38</v>
      </c>
      <c r="J311" s="68" t="s">
        <v>44</v>
      </c>
      <c r="K311" s="68" t="s">
        <v>75</v>
      </c>
      <c r="L311" s="68" t="s">
        <v>39</v>
      </c>
      <c r="M311" s="68" t="s">
        <v>42</v>
      </c>
      <c r="N311" s="68" t="s">
        <v>42</v>
      </c>
      <c r="O311" s="68" t="s">
        <v>42</v>
      </c>
      <c r="P311" s="47"/>
      <c r="Q311" s="47" t="s">
        <v>1537</v>
      </c>
      <c r="R311" s="49">
        <v>1</v>
      </c>
      <c r="S311" s="49"/>
      <c r="T311" s="50"/>
      <c r="U311" s="50">
        <v>0.13200000000000001</v>
      </c>
      <c r="V311" s="50"/>
      <c r="W311" s="50"/>
      <c r="X311" s="50">
        <v>7.48</v>
      </c>
      <c r="Y311" s="51" t="s">
        <v>1360</v>
      </c>
      <c r="Z311" s="51">
        <v>1</v>
      </c>
      <c r="AA311" s="69">
        <v>891.48</v>
      </c>
      <c r="AB311" s="52">
        <v>0.75</v>
      </c>
      <c r="AC311" s="69">
        <v>668.61</v>
      </c>
      <c r="AD311" s="51"/>
      <c r="AE311" s="51"/>
      <c r="AF311" s="51"/>
      <c r="AG311" s="53" t="s">
        <v>79</v>
      </c>
      <c r="AH311" s="54">
        <v>1</v>
      </c>
      <c r="AI311" s="54">
        <v>0.05</v>
      </c>
      <c r="AJ311" s="53" t="s">
        <v>36</v>
      </c>
      <c r="AK311" s="53">
        <v>1</v>
      </c>
      <c r="AL311" s="53">
        <v>0.05</v>
      </c>
      <c r="AM311" s="53" t="s">
        <v>80</v>
      </c>
      <c r="AN311" s="55">
        <v>15</v>
      </c>
      <c r="AO311" s="56"/>
      <c r="AP311" s="56"/>
      <c r="AQ311" s="51" t="s">
        <v>321</v>
      </c>
      <c r="AR311" s="51"/>
      <c r="AS311" s="51"/>
      <c r="AT311" s="51" t="s">
        <v>327</v>
      </c>
      <c r="AU311" s="51"/>
      <c r="AV311" s="51"/>
      <c r="AW311" s="57" t="s">
        <v>38</v>
      </c>
      <c r="AX311" s="57" t="s">
        <v>36</v>
      </c>
      <c r="AY311" s="57"/>
      <c r="AZ311" s="57"/>
      <c r="BA311" s="57"/>
      <c r="BB311" s="58"/>
      <c r="BC311" s="58"/>
      <c r="BD311" s="59"/>
      <c r="BE311" s="59"/>
      <c r="BF311" s="58"/>
      <c r="BG311" s="59"/>
      <c r="BH311" s="61"/>
      <c r="BI311" s="61"/>
      <c r="BL311" s="61"/>
      <c r="BM311" s="59"/>
      <c r="BN311" s="58">
        <v>2.7222222222222228E-2</v>
      </c>
      <c r="BO311" s="58"/>
      <c r="BQ311" s="58"/>
      <c r="BR311" s="59"/>
      <c r="BS311" s="58"/>
      <c r="BT311" s="58"/>
      <c r="BV311" s="58"/>
      <c r="BW311" s="59"/>
      <c r="BX311" s="58"/>
      <c r="BY311" s="58"/>
      <c r="BZ311" s="58"/>
      <c r="CA311" s="59"/>
      <c r="CB311" s="58"/>
      <c r="CC311" s="58"/>
      <c r="CD311" s="58"/>
      <c r="CE311" s="58"/>
      <c r="CF311" s="59"/>
      <c r="CG311" s="62"/>
      <c r="CH311" s="62"/>
      <c r="CI311" s="62"/>
      <c r="CJ311" s="62"/>
      <c r="CK311" s="62"/>
      <c r="CL311" s="62"/>
      <c r="CM311" s="62"/>
      <c r="CN311" s="83"/>
      <c r="CO311" s="62"/>
      <c r="CP311" s="62"/>
      <c r="CQ311" s="64" t="s">
        <v>39</v>
      </c>
      <c r="CR311" s="65" t="s">
        <v>47</v>
      </c>
      <c r="CS311" s="64" t="s">
        <v>1344</v>
      </c>
      <c r="CT311" s="64"/>
      <c r="CU311" s="64" t="s">
        <v>200</v>
      </c>
      <c r="CV311" s="64" t="s">
        <v>86</v>
      </c>
      <c r="CW311" s="64"/>
      <c r="CX311" s="64" t="s">
        <v>73</v>
      </c>
      <c r="CY311" s="66">
        <f>[1]Duration!EE310</f>
        <v>2.0833333333333333E-3</v>
      </c>
    </row>
    <row r="312" spans="1:103" hidden="1" x14ac:dyDescent="0.3">
      <c r="A312" s="43">
        <v>310</v>
      </c>
      <c r="B312" s="44" t="s">
        <v>1729</v>
      </c>
      <c r="C312" s="44" t="s">
        <v>194</v>
      </c>
      <c r="D312" s="44">
        <v>1997</v>
      </c>
      <c r="E312" s="45" t="s">
        <v>31</v>
      </c>
      <c r="F312" s="45" t="s">
        <v>1537</v>
      </c>
      <c r="G312" s="45" t="s">
        <v>1804</v>
      </c>
      <c r="H312" s="45" t="s">
        <v>78</v>
      </c>
      <c r="I312" s="45" t="s">
        <v>38</v>
      </c>
      <c r="J312" s="68" t="s">
        <v>44</v>
      </c>
      <c r="K312" s="68" t="s">
        <v>75</v>
      </c>
      <c r="L312" s="68" t="s">
        <v>39</v>
      </c>
      <c r="M312" s="68" t="s">
        <v>42</v>
      </c>
      <c r="N312" s="68" t="s">
        <v>42</v>
      </c>
      <c r="O312" s="68" t="s">
        <v>42</v>
      </c>
      <c r="P312" s="47"/>
      <c r="Q312" s="47" t="s">
        <v>1537</v>
      </c>
      <c r="R312" s="49">
        <v>1</v>
      </c>
      <c r="S312" s="49"/>
      <c r="T312" s="50"/>
      <c r="U312" s="50">
        <v>0.13200000000000001</v>
      </c>
      <c r="V312" s="50"/>
      <c r="W312" s="50"/>
      <c r="X312" s="50">
        <v>7.48</v>
      </c>
      <c r="Y312" s="51" t="s">
        <v>1360</v>
      </c>
      <c r="Z312" s="51">
        <v>1</v>
      </c>
      <c r="AA312" s="69">
        <v>891.48</v>
      </c>
      <c r="AB312" s="52">
        <v>0.75</v>
      </c>
      <c r="AC312" s="69">
        <v>668.61</v>
      </c>
      <c r="AD312" s="51"/>
      <c r="AE312" s="51"/>
      <c r="AF312" s="51"/>
      <c r="AG312" s="53" t="s">
        <v>79</v>
      </c>
      <c r="AH312" s="54">
        <v>1</v>
      </c>
      <c r="AI312" s="54">
        <v>0.05</v>
      </c>
      <c r="AJ312" s="53" t="s">
        <v>36</v>
      </c>
      <c r="AK312" s="53">
        <v>1</v>
      </c>
      <c r="AL312" s="53">
        <v>0.05</v>
      </c>
      <c r="AM312" s="53" t="s">
        <v>80</v>
      </c>
      <c r="AN312" s="55">
        <v>15.1</v>
      </c>
      <c r="AO312" s="56"/>
      <c r="AP312" s="56"/>
      <c r="AQ312" s="51" t="s">
        <v>321</v>
      </c>
      <c r="AR312" s="51"/>
      <c r="AS312" s="51"/>
      <c r="AT312" s="51" t="s">
        <v>327</v>
      </c>
      <c r="AU312" s="51"/>
      <c r="AV312" s="51"/>
      <c r="AW312" s="57" t="s">
        <v>38</v>
      </c>
      <c r="AX312" s="57" t="s">
        <v>36</v>
      </c>
      <c r="AY312" s="57"/>
      <c r="AZ312" s="57"/>
      <c r="BA312" s="57"/>
      <c r="BB312" s="58"/>
      <c r="BC312" s="58"/>
      <c r="BD312" s="59"/>
      <c r="BE312" s="59"/>
      <c r="BF312" s="58"/>
      <c r="BG312" s="59"/>
      <c r="BH312" s="61"/>
      <c r="BI312" s="61"/>
      <c r="BL312" s="61"/>
      <c r="BM312" s="59"/>
      <c r="BN312" s="58">
        <v>8.8888888888888889E-3</v>
      </c>
      <c r="BO312" s="58"/>
      <c r="BQ312" s="58"/>
      <c r="BR312" s="59"/>
      <c r="BS312" s="58"/>
      <c r="BT312" s="58"/>
      <c r="BV312" s="58"/>
      <c r="BW312" s="59"/>
      <c r="BX312" s="58"/>
      <c r="BY312" s="58"/>
      <c r="BZ312" s="58"/>
      <c r="CA312" s="59"/>
      <c r="CB312" s="58"/>
      <c r="CC312" s="58"/>
      <c r="CD312" s="58"/>
      <c r="CE312" s="58"/>
      <c r="CF312" s="59"/>
      <c r="CG312" s="62"/>
      <c r="CH312" s="62"/>
      <c r="CI312" s="62"/>
      <c r="CJ312" s="62"/>
      <c r="CK312" s="62"/>
      <c r="CL312" s="62"/>
      <c r="CM312" s="62"/>
      <c r="CN312" s="83"/>
      <c r="CO312" s="62"/>
      <c r="CP312" s="62"/>
      <c r="CQ312" s="64" t="s">
        <v>39</v>
      </c>
      <c r="CR312" s="65" t="s">
        <v>47</v>
      </c>
      <c r="CS312" s="64" t="s">
        <v>1344</v>
      </c>
      <c r="CT312" s="64"/>
      <c r="CU312" s="64" t="s">
        <v>200</v>
      </c>
      <c r="CV312" s="64" t="s">
        <v>86</v>
      </c>
      <c r="CW312" s="64"/>
      <c r="CX312" s="64" t="s">
        <v>73</v>
      </c>
      <c r="CY312" s="66">
        <f>[1]Duration!EE311</f>
        <v>2.0833333333333333E-3</v>
      </c>
    </row>
    <row r="313" spans="1:103" hidden="1" x14ac:dyDescent="0.3">
      <c r="A313" s="43">
        <v>311</v>
      </c>
      <c r="B313" s="44" t="s">
        <v>1729</v>
      </c>
      <c r="C313" s="44" t="s">
        <v>194</v>
      </c>
      <c r="D313" s="44">
        <v>1997</v>
      </c>
      <c r="E313" s="45" t="s">
        <v>31</v>
      </c>
      <c r="F313" s="45" t="s">
        <v>1537</v>
      </c>
      <c r="G313" s="45" t="s">
        <v>1804</v>
      </c>
      <c r="H313" s="45" t="s">
        <v>78</v>
      </c>
      <c r="I313" s="45" t="s">
        <v>38</v>
      </c>
      <c r="J313" s="68" t="s">
        <v>44</v>
      </c>
      <c r="K313" s="68" t="s">
        <v>75</v>
      </c>
      <c r="L313" s="68" t="s">
        <v>39</v>
      </c>
      <c r="M313" s="68" t="s">
        <v>42</v>
      </c>
      <c r="N313" s="68" t="s">
        <v>42</v>
      </c>
      <c r="O313" s="68" t="s">
        <v>42</v>
      </c>
      <c r="P313" s="47"/>
      <c r="Q313" s="47" t="s">
        <v>1537</v>
      </c>
      <c r="R313" s="49">
        <v>1</v>
      </c>
      <c r="S313" s="49"/>
      <c r="T313" s="50"/>
      <c r="U313" s="50">
        <v>0.13200000000000001</v>
      </c>
      <c r="V313" s="50"/>
      <c r="W313" s="50"/>
      <c r="X313" s="50">
        <v>7.48</v>
      </c>
      <c r="Y313" s="51" t="s">
        <v>1360</v>
      </c>
      <c r="Z313" s="51">
        <v>1</v>
      </c>
      <c r="AA313" s="69">
        <v>891.48</v>
      </c>
      <c r="AB313" s="52">
        <v>0.75</v>
      </c>
      <c r="AC313" s="69">
        <v>668.61</v>
      </c>
      <c r="AD313" s="51"/>
      <c r="AE313" s="51"/>
      <c r="AF313" s="51"/>
      <c r="AG313" s="53" t="s">
        <v>79</v>
      </c>
      <c r="AH313" s="54">
        <v>1</v>
      </c>
      <c r="AI313" s="54">
        <v>0.05</v>
      </c>
      <c r="AJ313" s="53" t="s">
        <v>36</v>
      </c>
      <c r="AK313" s="53">
        <v>1</v>
      </c>
      <c r="AL313" s="53">
        <v>0.05</v>
      </c>
      <c r="AM313" s="53" t="s">
        <v>80</v>
      </c>
      <c r="AN313" s="55">
        <v>16</v>
      </c>
      <c r="AO313" s="56"/>
      <c r="AP313" s="56"/>
      <c r="AQ313" s="51" t="s">
        <v>321</v>
      </c>
      <c r="AR313" s="51"/>
      <c r="AS313" s="51"/>
      <c r="AT313" s="51" t="s">
        <v>327</v>
      </c>
      <c r="AU313" s="51"/>
      <c r="AV313" s="51"/>
      <c r="AW313" s="57" t="s">
        <v>38</v>
      </c>
      <c r="AX313" s="57" t="s">
        <v>36</v>
      </c>
      <c r="AY313" s="57"/>
      <c r="AZ313" s="57"/>
      <c r="BA313" s="57"/>
      <c r="BB313" s="58"/>
      <c r="BC313" s="58"/>
      <c r="BD313" s="59"/>
      <c r="BE313" s="59"/>
      <c r="BF313" s="58"/>
      <c r="BG313" s="59"/>
      <c r="BH313" s="61"/>
      <c r="BI313" s="61"/>
      <c r="BL313" s="61"/>
      <c r="BM313" s="59"/>
      <c r="BN313" s="58">
        <v>1.0555555555555556E-2</v>
      </c>
      <c r="BO313" s="58"/>
      <c r="BQ313" s="58"/>
      <c r="BR313" s="59"/>
      <c r="BS313" s="58"/>
      <c r="BT313" s="58"/>
      <c r="BV313" s="58"/>
      <c r="BW313" s="59"/>
      <c r="BX313" s="58"/>
      <c r="BY313" s="58"/>
      <c r="BZ313" s="58"/>
      <c r="CA313" s="59"/>
      <c r="CB313" s="58"/>
      <c r="CC313" s="58"/>
      <c r="CD313" s="58"/>
      <c r="CE313" s="58"/>
      <c r="CF313" s="59"/>
      <c r="CG313" s="62"/>
      <c r="CH313" s="62"/>
      <c r="CI313" s="62"/>
      <c r="CJ313" s="62"/>
      <c r="CK313" s="62"/>
      <c r="CL313" s="62"/>
      <c r="CM313" s="62"/>
      <c r="CN313" s="83"/>
      <c r="CO313" s="62"/>
      <c r="CP313" s="62"/>
      <c r="CQ313" s="64" t="s">
        <v>39</v>
      </c>
      <c r="CR313" s="65" t="s">
        <v>47</v>
      </c>
      <c r="CS313" s="64" t="s">
        <v>1344</v>
      </c>
      <c r="CT313" s="64"/>
      <c r="CU313" s="64" t="s">
        <v>200</v>
      </c>
      <c r="CV313" s="64" t="s">
        <v>86</v>
      </c>
      <c r="CW313" s="64"/>
      <c r="CX313" s="64" t="s">
        <v>73</v>
      </c>
      <c r="CY313" s="66">
        <f>[1]Duration!EE312</f>
        <v>2.0833333333333333E-3</v>
      </c>
    </row>
    <row r="314" spans="1:103" hidden="1" x14ac:dyDescent="0.3">
      <c r="A314" s="43">
        <v>312</v>
      </c>
      <c r="B314" s="44" t="s">
        <v>1729</v>
      </c>
      <c r="C314" s="44" t="s">
        <v>194</v>
      </c>
      <c r="D314" s="44">
        <v>1997</v>
      </c>
      <c r="E314" s="45" t="s">
        <v>31</v>
      </c>
      <c r="F314" s="45" t="s">
        <v>1537</v>
      </c>
      <c r="G314" s="45" t="s">
        <v>1804</v>
      </c>
      <c r="H314" s="45" t="s">
        <v>78</v>
      </c>
      <c r="I314" s="45" t="s">
        <v>38</v>
      </c>
      <c r="J314" s="68" t="s">
        <v>44</v>
      </c>
      <c r="K314" s="68" t="s">
        <v>91</v>
      </c>
      <c r="L314" s="68" t="s">
        <v>39</v>
      </c>
      <c r="M314" s="68" t="s">
        <v>42</v>
      </c>
      <c r="N314" s="68" t="s">
        <v>42</v>
      </c>
      <c r="O314" s="68" t="s">
        <v>42</v>
      </c>
      <c r="P314" s="47"/>
      <c r="Q314" s="47" t="s">
        <v>1537</v>
      </c>
      <c r="R314" s="49">
        <v>1</v>
      </c>
      <c r="S314" s="49"/>
      <c r="T314" s="50"/>
      <c r="U314" s="50">
        <v>0.13200000000000001</v>
      </c>
      <c r="V314" s="50"/>
      <c r="W314" s="50"/>
      <c r="X314" s="50">
        <v>7.48</v>
      </c>
      <c r="Y314" s="51" t="s">
        <v>1360</v>
      </c>
      <c r="Z314" s="51">
        <v>1</v>
      </c>
      <c r="AA314" s="69">
        <v>891.48</v>
      </c>
      <c r="AB314" s="52">
        <v>0.75</v>
      </c>
      <c r="AC314" s="69">
        <v>668.61</v>
      </c>
      <c r="AD314" s="51"/>
      <c r="AE314" s="51"/>
      <c r="AF314" s="51"/>
      <c r="AG314" s="53" t="s">
        <v>79</v>
      </c>
      <c r="AH314" s="54">
        <v>1</v>
      </c>
      <c r="AI314" s="54">
        <v>0.25</v>
      </c>
      <c r="AJ314" s="53" t="s">
        <v>36</v>
      </c>
      <c r="AK314" s="53">
        <v>5</v>
      </c>
      <c r="AL314" s="53">
        <v>0.05</v>
      </c>
      <c r="AM314" s="53" t="s">
        <v>96</v>
      </c>
      <c r="AN314" s="55">
        <v>15</v>
      </c>
      <c r="AO314" s="56"/>
      <c r="AP314" s="56"/>
      <c r="AQ314" s="51" t="s">
        <v>321</v>
      </c>
      <c r="AR314" s="51"/>
      <c r="AS314" s="51"/>
      <c r="AT314" s="51" t="s">
        <v>327</v>
      </c>
      <c r="AU314" s="51"/>
      <c r="AV314" s="51"/>
      <c r="AW314" s="57" t="s">
        <v>38</v>
      </c>
      <c r="AX314" s="57" t="s">
        <v>36</v>
      </c>
      <c r="AY314" s="57"/>
      <c r="AZ314" s="57"/>
      <c r="BA314" s="57"/>
      <c r="BB314" s="58"/>
      <c r="BC314" s="58"/>
      <c r="BD314" s="59"/>
      <c r="BE314" s="59"/>
      <c r="BF314" s="58"/>
      <c r="BG314" s="59"/>
      <c r="BH314" s="61"/>
      <c r="BI314" s="61"/>
      <c r="BL314" s="61"/>
      <c r="BM314" s="59"/>
      <c r="BN314" s="58">
        <v>0.18888888888888891</v>
      </c>
      <c r="BO314" s="58"/>
      <c r="BQ314" s="58"/>
      <c r="BR314" s="59"/>
      <c r="BS314" s="58"/>
      <c r="BT314" s="58"/>
      <c r="BV314" s="58"/>
      <c r="BW314" s="59"/>
      <c r="BX314" s="58"/>
      <c r="BY314" s="58"/>
      <c r="BZ314" s="58"/>
      <c r="CA314" s="59"/>
      <c r="CB314" s="58"/>
      <c r="CC314" s="58"/>
      <c r="CD314" s="58"/>
      <c r="CE314" s="58"/>
      <c r="CF314" s="59"/>
      <c r="CG314" s="62"/>
      <c r="CH314" s="62"/>
      <c r="CI314" s="62"/>
      <c r="CJ314" s="62"/>
      <c r="CK314" s="62"/>
      <c r="CL314" s="62"/>
      <c r="CM314" s="62"/>
      <c r="CN314" s="83"/>
      <c r="CO314" s="62"/>
      <c r="CP314" s="62"/>
      <c r="CQ314" s="64" t="s">
        <v>39</v>
      </c>
      <c r="CR314" s="65" t="s">
        <v>47</v>
      </c>
      <c r="CS314" s="64" t="s">
        <v>1344</v>
      </c>
      <c r="CT314" s="64"/>
      <c r="CU314" s="64" t="s">
        <v>200</v>
      </c>
      <c r="CV314" s="64" t="s">
        <v>86</v>
      </c>
      <c r="CW314" s="64"/>
      <c r="CX314" s="64" t="s">
        <v>73</v>
      </c>
      <c r="CY314" s="66">
        <f>[1]Duration!EE313</f>
        <v>1.0416666666666666E-2</v>
      </c>
    </row>
    <row r="315" spans="1:103" hidden="1" x14ac:dyDescent="0.3">
      <c r="A315" s="43">
        <v>313</v>
      </c>
      <c r="B315" s="44" t="s">
        <v>1729</v>
      </c>
      <c r="C315" s="44" t="s">
        <v>194</v>
      </c>
      <c r="D315" s="44">
        <v>1997</v>
      </c>
      <c r="E315" s="45" t="s">
        <v>31</v>
      </c>
      <c r="F315" s="45" t="s">
        <v>1537</v>
      </c>
      <c r="G315" s="45" t="s">
        <v>1804</v>
      </c>
      <c r="H315" s="45" t="s">
        <v>78</v>
      </c>
      <c r="I315" s="45" t="s">
        <v>38</v>
      </c>
      <c r="J315" s="68" t="s">
        <v>44</v>
      </c>
      <c r="K315" s="68" t="s">
        <v>91</v>
      </c>
      <c r="L315" s="68" t="s">
        <v>39</v>
      </c>
      <c r="M315" s="68" t="s">
        <v>42</v>
      </c>
      <c r="N315" s="68" t="s">
        <v>42</v>
      </c>
      <c r="O315" s="68" t="s">
        <v>42</v>
      </c>
      <c r="P315" s="47"/>
      <c r="Q315" s="47" t="s">
        <v>1537</v>
      </c>
      <c r="R315" s="49">
        <v>1</v>
      </c>
      <c r="S315" s="49"/>
      <c r="T315" s="50"/>
      <c r="U315" s="50">
        <v>0.13200000000000001</v>
      </c>
      <c r="V315" s="50"/>
      <c r="W315" s="50"/>
      <c r="X315" s="50">
        <v>7.48</v>
      </c>
      <c r="Y315" s="51" t="s">
        <v>1360</v>
      </c>
      <c r="Z315" s="51">
        <v>1</v>
      </c>
      <c r="AA315" s="69">
        <v>891.48</v>
      </c>
      <c r="AB315" s="52">
        <v>0.75</v>
      </c>
      <c r="AC315" s="69">
        <v>668.61</v>
      </c>
      <c r="AD315" s="51"/>
      <c r="AE315" s="51"/>
      <c r="AF315" s="51"/>
      <c r="AG315" s="53" t="s">
        <v>79</v>
      </c>
      <c r="AH315" s="54">
        <v>1</v>
      </c>
      <c r="AI315" s="54">
        <v>0.25</v>
      </c>
      <c r="AJ315" s="53" t="s">
        <v>36</v>
      </c>
      <c r="AK315" s="53">
        <v>5</v>
      </c>
      <c r="AL315" s="53">
        <v>0.05</v>
      </c>
      <c r="AM315" s="53" t="s">
        <v>96</v>
      </c>
      <c r="AN315" s="55">
        <v>13.5</v>
      </c>
      <c r="AO315" s="56"/>
      <c r="AP315" s="56"/>
      <c r="AQ315" s="51" t="s">
        <v>321</v>
      </c>
      <c r="AR315" s="51"/>
      <c r="AS315" s="51"/>
      <c r="AT315" s="51" t="s">
        <v>327</v>
      </c>
      <c r="AU315" s="51"/>
      <c r="AV315" s="51"/>
      <c r="AW315" s="57" t="s">
        <v>38</v>
      </c>
      <c r="AX315" s="57" t="s">
        <v>36</v>
      </c>
      <c r="AY315" s="57"/>
      <c r="AZ315" s="57"/>
      <c r="BA315" s="57"/>
      <c r="BB315" s="58"/>
      <c r="BC315" s="58"/>
      <c r="BD315" s="59"/>
      <c r="BE315" s="59"/>
      <c r="BF315" s="58"/>
      <c r="BG315" s="59"/>
      <c r="BH315" s="61"/>
      <c r="BI315" s="61"/>
      <c r="BL315" s="61"/>
      <c r="BM315" s="59"/>
      <c r="BN315" s="58">
        <v>0.55277777777777781</v>
      </c>
      <c r="BO315" s="58"/>
      <c r="BQ315" s="58"/>
      <c r="BR315" s="59"/>
      <c r="BS315" s="58"/>
      <c r="BT315" s="58"/>
      <c r="BV315" s="58"/>
      <c r="BW315" s="59"/>
      <c r="BX315" s="58"/>
      <c r="BY315" s="58"/>
      <c r="BZ315" s="58"/>
      <c r="CA315" s="59"/>
      <c r="CB315" s="58"/>
      <c r="CC315" s="58"/>
      <c r="CD315" s="58"/>
      <c r="CE315" s="58"/>
      <c r="CF315" s="59"/>
      <c r="CG315" s="62"/>
      <c r="CH315" s="62"/>
      <c r="CI315" s="62"/>
      <c r="CJ315" s="62"/>
      <c r="CK315" s="62"/>
      <c r="CL315" s="62"/>
      <c r="CM315" s="62"/>
      <c r="CN315" s="83"/>
      <c r="CO315" s="62"/>
      <c r="CP315" s="62"/>
      <c r="CQ315" s="64" t="s">
        <v>39</v>
      </c>
      <c r="CR315" s="65" t="s">
        <v>47</v>
      </c>
      <c r="CS315" s="64" t="s">
        <v>1344</v>
      </c>
      <c r="CT315" s="64"/>
      <c r="CU315" s="64" t="s">
        <v>200</v>
      </c>
      <c r="CV315" s="64" t="s">
        <v>86</v>
      </c>
      <c r="CW315" s="64"/>
      <c r="CX315" s="64" t="s">
        <v>73</v>
      </c>
      <c r="CY315" s="66">
        <f>[1]Duration!EE314</f>
        <v>1.0416666666666666E-2</v>
      </c>
    </row>
    <row r="316" spans="1:103" hidden="1" x14ac:dyDescent="0.3">
      <c r="A316" s="43">
        <v>314</v>
      </c>
      <c r="B316" s="44" t="s">
        <v>1729</v>
      </c>
      <c r="C316" s="44" t="s">
        <v>194</v>
      </c>
      <c r="D316" s="44">
        <v>1997</v>
      </c>
      <c r="E316" s="45" t="s">
        <v>31</v>
      </c>
      <c r="F316" s="45" t="s">
        <v>1537</v>
      </c>
      <c r="G316" s="45" t="s">
        <v>1804</v>
      </c>
      <c r="H316" s="45" t="s">
        <v>78</v>
      </c>
      <c r="I316" s="45" t="s">
        <v>38</v>
      </c>
      <c r="J316" s="68" t="s">
        <v>44</v>
      </c>
      <c r="K316" s="68" t="s">
        <v>91</v>
      </c>
      <c r="L316" s="68" t="s">
        <v>39</v>
      </c>
      <c r="M316" s="68" t="s">
        <v>42</v>
      </c>
      <c r="N316" s="68" t="s">
        <v>42</v>
      </c>
      <c r="O316" s="68" t="s">
        <v>42</v>
      </c>
      <c r="P316" s="47"/>
      <c r="Q316" s="47" t="s">
        <v>1537</v>
      </c>
      <c r="R316" s="49">
        <v>1</v>
      </c>
      <c r="S316" s="49"/>
      <c r="T316" s="50"/>
      <c r="U316" s="50">
        <v>0.13200000000000001</v>
      </c>
      <c r="V316" s="50"/>
      <c r="W316" s="50"/>
      <c r="X316" s="50">
        <v>7.48</v>
      </c>
      <c r="Y316" s="51" t="s">
        <v>1360</v>
      </c>
      <c r="Z316" s="51">
        <v>1</v>
      </c>
      <c r="AA316" s="69">
        <v>891.48</v>
      </c>
      <c r="AB316" s="52">
        <v>0.75</v>
      </c>
      <c r="AC316" s="69">
        <v>668.61</v>
      </c>
      <c r="AD316" s="51"/>
      <c r="AE316" s="51"/>
      <c r="AF316" s="51"/>
      <c r="AG316" s="53" t="s">
        <v>79</v>
      </c>
      <c r="AH316" s="54">
        <v>1</v>
      </c>
      <c r="AI316" s="54">
        <v>0.25</v>
      </c>
      <c r="AJ316" s="53" t="s">
        <v>36</v>
      </c>
      <c r="AK316" s="53">
        <v>5</v>
      </c>
      <c r="AL316" s="53">
        <v>0.05</v>
      </c>
      <c r="AM316" s="53" t="s">
        <v>96</v>
      </c>
      <c r="AN316" s="55">
        <v>18.7</v>
      </c>
      <c r="AO316" s="56"/>
      <c r="AP316" s="56"/>
      <c r="AQ316" s="51" t="s">
        <v>321</v>
      </c>
      <c r="AR316" s="51"/>
      <c r="AS316" s="51"/>
      <c r="AT316" s="51" t="s">
        <v>327</v>
      </c>
      <c r="AU316" s="51"/>
      <c r="AV316" s="51"/>
      <c r="AW316" s="57" t="s">
        <v>38</v>
      </c>
      <c r="AX316" s="57" t="s">
        <v>36</v>
      </c>
      <c r="AY316" s="57"/>
      <c r="AZ316" s="57"/>
      <c r="BA316" s="57"/>
      <c r="BB316" s="58"/>
      <c r="BC316" s="58"/>
      <c r="BD316" s="59"/>
      <c r="BE316" s="59"/>
      <c r="BF316" s="58"/>
      <c r="BG316" s="59"/>
      <c r="BH316" s="61"/>
      <c r="BI316" s="61"/>
      <c r="BL316" s="61"/>
      <c r="BM316" s="59"/>
      <c r="BN316" s="58">
        <v>0.43666666666666665</v>
      </c>
      <c r="BO316" s="58"/>
      <c r="BQ316" s="58"/>
      <c r="BR316" s="59"/>
      <c r="BS316" s="58"/>
      <c r="BT316" s="58"/>
      <c r="BV316" s="58"/>
      <c r="BW316" s="59"/>
      <c r="BX316" s="58"/>
      <c r="BY316" s="58"/>
      <c r="BZ316" s="58"/>
      <c r="CA316" s="59"/>
      <c r="CB316" s="58"/>
      <c r="CC316" s="58"/>
      <c r="CD316" s="58"/>
      <c r="CE316" s="58"/>
      <c r="CF316" s="59"/>
      <c r="CG316" s="62"/>
      <c r="CH316" s="62"/>
      <c r="CI316" s="62"/>
      <c r="CJ316" s="62"/>
      <c r="CK316" s="62"/>
      <c r="CL316" s="62"/>
      <c r="CM316" s="62"/>
      <c r="CN316" s="83"/>
      <c r="CO316" s="62"/>
      <c r="CP316" s="62"/>
      <c r="CQ316" s="64" t="s">
        <v>39</v>
      </c>
      <c r="CR316" s="65" t="s">
        <v>47</v>
      </c>
      <c r="CS316" s="64" t="s">
        <v>1344</v>
      </c>
      <c r="CT316" s="64"/>
      <c r="CU316" s="64" t="s">
        <v>200</v>
      </c>
      <c r="CV316" s="64" t="s">
        <v>86</v>
      </c>
      <c r="CW316" s="64"/>
      <c r="CX316" s="64" t="s">
        <v>73</v>
      </c>
      <c r="CY316" s="66">
        <f>[1]Duration!EE315</f>
        <v>1.0416666666666666E-2</v>
      </c>
    </row>
    <row r="317" spans="1:103" x14ac:dyDescent="0.3">
      <c r="A317" s="43">
        <v>315</v>
      </c>
      <c r="B317" s="44" t="s">
        <v>1664</v>
      </c>
      <c r="C317" s="44" t="s">
        <v>97</v>
      </c>
      <c r="D317" s="44">
        <v>2017</v>
      </c>
      <c r="E317" s="45" t="s">
        <v>31</v>
      </c>
      <c r="F317" s="45" t="s">
        <v>1537</v>
      </c>
      <c r="G317" s="45" t="s">
        <v>1804</v>
      </c>
      <c r="H317" s="45" t="s">
        <v>116</v>
      </c>
      <c r="I317" s="45" t="s">
        <v>38</v>
      </c>
      <c r="J317" s="68" t="s">
        <v>44</v>
      </c>
      <c r="K317" s="68" t="s">
        <v>71</v>
      </c>
      <c r="L317" s="68" t="s">
        <v>39</v>
      </c>
      <c r="M317" s="68" t="s">
        <v>42</v>
      </c>
      <c r="N317" s="68" t="s">
        <v>42</v>
      </c>
      <c r="O317" s="68" t="s">
        <v>42</v>
      </c>
      <c r="P317" s="47" t="s">
        <v>380</v>
      </c>
      <c r="Q317" s="47" t="s">
        <v>1537</v>
      </c>
      <c r="R317" s="49">
        <v>47</v>
      </c>
      <c r="S317" s="49">
        <v>35.4</v>
      </c>
      <c r="T317" s="50">
        <v>2.16</v>
      </c>
      <c r="U317" s="50">
        <v>1.0900000000000001</v>
      </c>
      <c r="V317" s="50">
        <v>18.330000000000002</v>
      </c>
      <c r="W317" s="50"/>
      <c r="X317" s="50">
        <v>7.3</v>
      </c>
      <c r="Y317" s="51" t="s">
        <v>134</v>
      </c>
      <c r="Z317" s="51"/>
      <c r="AA317" s="69">
        <v>729.65876990039669</v>
      </c>
      <c r="AB317" s="52">
        <v>2.12</v>
      </c>
      <c r="AC317" s="69">
        <v>2006.5616172260909</v>
      </c>
      <c r="AD317" s="51">
        <v>2</v>
      </c>
      <c r="AE317" s="51"/>
      <c r="AF317" s="52">
        <v>10</v>
      </c>
      <c r="AG317" s="53" t="s">
        <v>79</v>
      </c>
      <c r="AH317" s="54">
        <v>463</v>
      </c>
      <c r="AI317" s="54">
        <v>326</v>
      </c>
      <c r="AJ317" s="53" t="s">
        <v>143</v>
      </c>
      <c r="AK317" s="53" t="s">
        <v>172</v>
      </c>
      <c r="AL317" s="53" t="s">
        <v>36</v>
      </c>
      <c r="AM317" s="53" t="s">
        <v>70</v>
      </c>
      <c r="AN317" s="55">
        <v>4</v>
      </c>
      <c r="AO317" s="56"/>
      <c r="AP317" s="56"/>
      <c r="AQ317" s="51" t="s">
        <v>321</v>
      </c>
      <c r="AR317" s="51"/>
      <c r="AS317" s="51"/>
      <c r="AT317" s="51" t="s">
        <v>384</v>
      </c>
      <c r="AU317" s="51"/>
      <c r="AV317" s="51"/>
      <c r="AW317" s="57" t="s">
        <v>38</v>
      </c>
      <c r="AX317" s="57" t="s">
        <v>36</v>
      </c>
      <c r="AY317" s="57" t="s">
        <v>382</v>
      </c>
      <c r="AZ317" s="57" t="s">
        <v>383</v>
      </c>
      <c r="BA317" s="57"/>
      <c r="BB317" s="58"/>
      <c r="BC317" s="58"/>
      <c r="BD317" s="59"/>
      <c r="BE317" s="59"/>
      <c r="BF317" s="58"/>
      <c r="BG317" s="59"/>
      <c r="BH317" s="61"/>
      <c r="BI317" s="61"/>
      <c r="BL317" s="61"/>
      <c r="BM317" s="59"/>
      <c r="BN317" s="58">
        <v>3.0749999999999997</v>
      </c>
      <c r="BO317" s="58">
        <v>1.1181818181818182</v>
      </c>
      <c r="BQ317" s="58"/>
      <c r="BR317" s="59"/>
      <c r="BS317" s="58"/>
      <c r="BT317" s="58"/>
      <c r="BV317" s="58"/>
      <c r="BW317" s="59"/>
      <c r="BX317" s="58"/>
      <c r="BY317" s="58"/>
      <c r="BZ317" s="58"/>
      <c r="CA317" s="59"/>
      <c r="CB317" s="58"/>
      <c r="CC317" s="58"/>
      <c r="CD317" s="58"/>
      <c r="CE317" s="58"/>
      <c r="CF317" s="59"/>
      <c r="CG317" s="62"/>
      <c r="CH317" s="62"/>
      <c r="CI317" s="62"/>
      <c r="CJ317" s="62"/>
      <c r="CK317" s="62"/>
      <c r="CL317" s="62" t="s">
        <v>1315</v>
      </c>
      <c r="CM317" s="71" t="s">
        <v>1289</v>
      </c>
      <c r="CN317" s="63"/>
      <c r="CO317" s="62" t="s">
        <v>381</v>
      </c>
      <c r="CP317" s="62"/>
      <c r="CQ317" s="64" t="s">
        <v>39</v>
      </c>
      <c r="CR317" s="65" t="s">
        <v>47</v>
      </c>
      <c r="CS317" s="64" t="s">
        <v>1344</v>
      </c>
      <c r="CT317" s="64" t="s">
        <v>385</v>
      </c>
      <c r="CU317" s="64" t="s">
        <v>109</v>
      </c>
      <c r="CV317" s="64" t="s">
        <v>86</v>
      </c>
      <c r="CW317" s="64"/>
      <c r="CX317" s="64" t="s">
        <v>73</v>
      </c>
      <c r="CY317" s="66">
        <f>[1]Duration!EE316</f>
        <v>13.583333333333334</v>
      </c>
    </row>
    <row r="318" spans="1:103" x14ac:dyDescent="0.3">
      <c r="A318" s="43">
        <v>316</v>
      </c>
      <c r="B318" s="44" t="s">
        <v>1664</v>
      </c>
      <c r="C318" s="44" t="s">
        <v>97</v>
      </c>
      <c r="D318" s="44">
        <v>2017</v>
      </c>
      <c r="E318" s="45" t="s">
        <v>31</v>
      </c>
      <c r="F318" s="45" t="s">
        <v>1537</v>
      </c>
      <c r="G318" s="45" t="s">
        <v>1804</v>
      </c>
      <c r="H318" s="45" t="s">
        <v>116</v>
      </c>
      <c r="I318" s="45" t="s">
        <v>38</v>
      </c>
      <c r="J318" s="68" t="s">
        <v>44</v>
      </c>
      <c r="K318" s="68" t="s">
        <v>100</v>
      </c>
      <c r="L318" s="68" t="s">
        <v>39</v>
      </c>
      <c r="M318" s="68" t="s">
        <v>42</v>
      </c>
      <c r="N318" s="68" t="s">
        <v>42</v>
      </c>
      <c r="O318" s="68" t="s">
        <v>42</v>
      </c>
      <c r="P318" s="47" t="s">
        <v>380</v>
      </c>
      <c r="Q318" s="47" t="s">
        <v>1537</v>
      </c>
      <c r="R318" s="49">
        <v>47</v>
      </c>
      <c r="S318" s="49">
        <v>35.4</v>
      </c>
      <c r="T318" s="50">
        <v>2.16</v>
      </c>
      <c r="U318" s="50">
        <v>1.0900000000000001</v>
      </c>
      <c r="V318" s="50">
        <v>18.330000000000002</v>
      </c>
      <c r="W318" s="50"/>
      <c r="X318" s="50">
        <v>7.3</v>
      </c>
      <c r="Y318" s="51" t="s">
        <v>134</v>
      </c>
      <c r="Z318" s="51"/>
      <c r="AA318" s="69">
        <v>729.65876990039669</v>
      </c>
      <c r="AB318" s="52">
        <v>2.12</v>
      </c>
      <c r="AC318" s="69">
        <v>2006.5616172260909</v>
      </c>
      <c r="AD318" s="51">
        <v>2</v>
      </c>
      <c r="AE318" s="51"/>
      <c r="AF318" s="52">
        <v>10</v>
      </c>
      <c r="AG318" s="53" t="s">
        <v>79</v>
      </c>
      <c r="AH318" s="54">
        <v>463</v>
      </c>
      <c r="AI318" s="54">
        <v>326</v>
      </c>
      <c r="AJ318" s="53" t="s">
        <v>143</v>
      </c>
      <c r="AK318" s="53" t="s">
        <v>172</v>
      </c>
      <c r="AL318" s="53" t="s">
        <v>36</v>
      </c>
      <c r="AM318" s="53" t="s">
        <v>323</v>
      </c>
      <c r="AN318" s="55">
        <v>4</v>
      </c>
      <c r="AO318" s="56"/>
      <c r="AP318" s="56"/>
      <c r="AQ318" s="51" t="s">
        <v>321</v>
      </c>
      <c r="AR318" s="51"/>
      <c r="AS318" s="51"/>
      <c r="AT318" s="51" t="s">
        <v>384</v>
      </c>
      <c r="AU318" s="51"/>
      <c r="AV318" s="51"/>
      <c r="AW318" s="57" t="s">
        <v>38</v>
      </c>
      <c r="AX318" s="57" t="s">
        <v>36</v>
      </c>
      <c r="AY318" s="57" t="s">
        <v>382</v>
      </c>
      <c r="AZ318" s="57" t="s">
        <v>383</v>
      </c>
      <c r="BA318" s="57"/>
      <c r="BB318" s="58"/>
      <c r="BC318" s="58"/>
      <c r="BD318" s="59"/>
      <c r="BE318" s="59"/>
      <c r="BF318" s="58"/>
      <c r="BG318" s="59"/>
      <c r="BH318" s="61"/>
      <c r="BI318" s="61"/>
      <c r="BL318" s="61"/>
      <c r="BM318" s="59"/>
      <c r="BN318" s="58">
        <v>0.40416666666666662</v>
      </c>
      <c r="BO318" s="58">
        <v>0.17572463768115942</v>
      </c>
      <c r="BQ318" s="58"/>
      <c r="BR318" s="59"/>
      <c r="BS318" s="58"/>
      <c r="BT318" s="58"/>
      <c r="BV318" s="58"/>
      <c r="BW318" s="59"/>
      <c r="BX318" s="58"/>
      <c r="BY318" s="58"/>
      <c r="BZ318" s="58"/>
      <c r="CA318" s="59"/>
      <c r="CB318" s="58"/>
      <c r="CC318" s="58"/>
      <c r="CD318" s="58"/>
      <c r="CE318" s="58"/>
      <c r="CF318" s="59"/>
      <c r="CG318" s="62"/>
      <c r="CH318" s="62"/>
      <c r="CI318" s="62"/>
      <c r="CJ318" s="62"/>
      <c r="CK318" s="62"/>
      <c r="CL318" s="62" t="s">
        <v>1315</v>
      </c>
      <c r="CM318" s="71" t="s">
        <v>1289</v>
      </c>
      <c r="CN318" s="63"/>
      <c r="CO318" s="62" t="s">
        <v>381</v>
      </c>
      <c r="CP318" s="62"/>
      <c r="CQ318" s="64" t="s">
        <v>39</v>
      </c>
      <c r="CR318" s="65" t="s">
        <v>47</v>
      </c>
      <c r="CS318" s="64" t="s">
        <v>1344</v>
      </c>
      <c r="CT318" s="64" t="s">
        <v>385</v>
      </c>
      <c r="CU318" s="64" t="s">
        <v>109</v>
      </c>
      <c r="CV318" s="64" t="s">
        <v>86</v>
      </c>
      <c r="CW318" s="64"/>
      <c r="CX318" s="64" t="s">
        <v>73</v>
      </c>
      <c r="CY318" s="66">
        <f>[1]Duration!EE317</f>
        <v>13.583333333333334</v>
      </c>
    </row>
    <row r="319" spans="1:103" hidden="1" x14ac:dyDescent="0.3">
      <c r="A319" s="43">
        <v>317</v>
      </c>
      <c r="B319" s="44" t="s">
        <v>1665</v>
      </c>
      <c r="C319" s="44" t="s">
        <v>225</v>
      </c>
      <c r="D319" s="44">
        <v>2002</v>
      </c>
      <c r="E319" s="45" t="s">
        <v>31</v>
      </c>
      <c r="F319" s="45" t="s">
        <v>1537</v>
      </c>
      <c r="G319" s="45" t="s">
        <v>1804</v>
      </c>
      <c r="H319" s="45" t="s">
        <v>116</v>
      </c>
      <c r="I319" s="45" t="s">
        <v>38</v>
      </c>
      <c r="J319" s="68" t="s">
        <v>44</v>
      </c>
      <c r="K319" s="68" t="s">
        <v>53</v>
      </c>
      <c r="L319" s="68" t="s">
        <v>42</v>
      </c>
      <c r="M319" s="68" t="s">
        <v>42</v>
      </c>
      <c r="N319" s="68" t="s">
        <v>42</v>
      </c>
      <c r="O319" s="68" t="s">
        <v>42</v>
      </c>
      <c r="P319" s="47" t="s">
        <v>183</v>
      </c>
      <c r="Q319" s="47" t="s">
        <v>1537</v>
      </c>
      <c r="R319" s="49"/>
      <c r="S319" s="49"/>
      <c r="T319" s="50"/>
      <c r="U319" s="50"/>
      <c r="V319" s="50"/>
      <c r="W319" s="50"/>
      <c r="X319" s="50"/>
      <c r="Y319" s="51" t="s">
        <v>134</v>
      </c>
      <c r="Z319" s="51">
        <v>1</v>
      </c>
      <c r="AA319" s="69">
        <v>113.09733552923255</v>
      </c>
      <c r="AB319" s="51">
        <v>2</v>
      </c>
      <c r="AC319" s="69">
        <v>240</v>
      </c>
      <c r="AD319" s="51"/>
      <c r="AE319" s="51"/>
      <c r="AF319" s="51"/>
      <c r="AG319" s="53" t="s">
        <v>79</v>
      </c>
      <c r="AH319" s="54">
        <v>61</v>
      </c>
      <c r="AI319" s="54">
        <v>1418.2499999999998</v>
      </c>
      <c r="AJ319" s="53" t="s">
        <v>2051</v>
      </c>
      <c r="AK319" s="53">
        <v>31</v>
      </c>
      <c r="AL319" s="53">
        <v>72</v>
      </c>
      <c r="AM319" s="53" t="s">
        <v>52</v>
      </c>
      <c r="AN319" s="55"/>
      <c r="AO319" s="56"/>
      <c r="AP319" s="56"/>
      <c r="AQ319" s="51" t="s">
        <v>799</v>
      </c>
      <c r="AR319" s="51" t="s">
        <v>132</v>
      </c>
      <c r="AS319" s="51"/>
      <c r="AT319" s="51"/>
      <c r="AU319" s="51"/>
      <c r="AV319" s="51"/>
      <c r="AW319" s="57" t="s">
        <v>38</v>
      </c>
      <c r="AX319" s="57" t="s">
        <v>36</v>
      </c>
      <c r="AY319" s="57" t="s">
        <v>39</v>
      </c>
      <c r="AZ319" s="57">
        <v>15</v>
      </c>
      <c r="BA319" s="57"/>
      <c r="BB319" s="58">
        <v>5.4166666666666669E-2</v>
      </c>
      <c r="BC319" s="58">
        <v>3.3333333333333333E-2</v>
      </c>
      <c r="BD319" s="75"/>
      <c r="BE319" s="75"/>
      <c r="BF319" s="58"/>
      <c r="BG319" s="75"/>
      <c r="BH319" s="61"/>
      <c r="BI319" s="61"/>
      <c r="BJ319" s="75"/>
      <c r="BK319" s="75"/>
      <c r="BL319" s="61"/>
      <c r="BM319" s="75"/>
      <c r="BN319" s="58"/>
      <c r="BO319" s="58"/>
      <c r="BP319" s="75"/>
      <c r="BQ319" s="58"/>
      <c r="BR319" s="75"/>
      <c r="BS319" s="58"/>
      <c r="BT319" s="58"/>
      <c r="BU319" s="75"/>
      <c r="BV319" s="58"/>
      <c r="BW319" s="75"/>
      <c r="BX319" s="58"/>
      <c r="BY319" s="58"/>
      <c r="BZ319" s="58"/>
      <c r="CA319" s="75"/>
      <c r="CB319" s="58"/>
      <c r="CC319" s="58"/>
      <c r="CD319" s="58"/>
      <c r="CE319" s="58"/>
      <c r="CF319" s="75"/>
      <c r="CG319" s="62"/>
      <c r="CH319" s="62"/>
      <c r="CI319" s="62"/>
      <c r="CJ319" s="62"/>
      <c r="CK319" s="62"/>
      <c r="CL319" s="62"/>
      <c r="CM319" s="62"/>
      <c r="CN319" s="63"/>
      <c r="CO319" s="62"/>
      <c r="CP319" s="62"/>
      <c r="CQ319" s="64" t="s">
        <v>42</v>
      </c>
      <c r="CR319" s="65" t="s">
        <v>135</v>
      </c>
      <c r="CS319" s="64" t="s">
        <v>1344</v>
      </c>
      <c r="CT319" s="64"/>
      <c r="CU319" s="64" t="s">
        <v>55</v>
      </c>
      <c r="CV319" s="64" t="s">
        <v>86</v>
      </c>
      <c r="CW319" s="64"/>
      <c r="CX319" s="64" t="s">
        <v>73</v>
      </c>
      <c r="CY319" s="66">
        <f>[1]Duration!EE318</f>
        <v>59.093749999999993</v>
      </c>
    </row>
    <row r="320" spans="1:103" hidden="1" x14ac:dyDescent="0.3">
      <c r="A320" s="43">
        <v>318</v>
      </c>
      <c r="B320" s="44" t="s">
        <v>1665</v>
      </c>
      <c r="C320" s="44" t="s">
        <v>225</v>
      </c>
      <c r="D320" s="44">
        <v>2002</v>
      </c>
      <c r="E320" s="45" t="s">
        <v>31</v>
      </c>
      <c r="F320" s="45" t="s">
        <v>1537</v>
      </c>
      <c r="G320" s="45" t="s">
        <v>1804</v>
      </c>
      <c r="H320" s="45" t="s">
        <v>78</v>
      </c>
      <c r="I320" s="45" t="s">
        <v>38</v>
      </c>
      <c r="J320" s="68" t="s">
        <v>44</v>
      </c>
      <c r="K320" s="68" t="s">
        <v>53</v>
      </c>
      <c r="L320" s="68" t="s">
        <v>42</v>
      </c>
      <c r="M320" s="68" t="s">
        <v>42</v>
      </c>
      <c r="N320" s="68" t="s">
        <v>42</v>
      </c>
      <c r="O320" s="68" t="s">
        <v>42</v>
      </c>
      <c r="P320" s="47" t="s">
        <v>183</v>
      </c>
      <c r="Q320" s="47" t="s">
        <v>1537</v>
      </c>
      <c r="R320" s="49"/>
      <c r="S320" s="49"/>
      <c r="T320" s="50"/>
      <c r="U320" s="50"/>
      <c r="V320" s="50"/>
      <c r="W320" s="50"/>
      <c r="X320" s="50"/>
      <c r="Y320" s="51" t="s">
        <v>78</v>
      </c>
      <c r="Z320" s="51">
        <v>1</v>
      </c>
      <c r="AA320" s="69">
        <v>385</v>
      </c>
      <c r="AB320" s="51">
        <v>2</v>
      </c>
      <c r="AC320" s="69">
        <v>583</v>
      </c>
      <c r="AD320" s="51"/>
      <c r="AE320" s="51" t="s">
        <v>386</v>
      </c>
      <c r="AF320" s="51"/>
      <c r="AG320" s="53" t="s">
        <v>79</v>
      </c>
      <c r="AH320" s="54">
        <v>61</v>
      </c>
      <c r="AI320" s="54">
        <v>1418.2499999999998</v>
      </c>
      <c r="AJ320" s="53" t="s">
        <v>2051</v>
      </c>
      <c r="AK320" s="53">
        <v>31</v>
      </c>
      <c r="AL320" s="53">
        <v>72</v>
      </c>
      <c r="AM320" s="53" t="s">
        <v>52</v>
      </c>
      <c r="AN320" s="55"/>
      <c r="AO320" s="56"/>
      <c r="AP320" s="56"/>
      <c r="AQ320" s="51" t="s">
        <v>799</v>
      </c>
      <c r="AR320" s="51" t="s">
        <v>132</v>
      </c>
      <c r="AS320" s="51"/>
      <c r="AT320" s="51"/>
      <c r="AU320" s="51"/>
      <c r="AV320" s="51"/>
      <c r="AW320" s="57" t="s">
        <v>38</v>
      </c>
      <c r="AX320" s="57" t="s">
        <v>36</v>
      </c>
      <c r="AY320" s="57" t="s">
        <v>39</v>
      </c>
      <c r="AZ320" s="57" t="s">
        <v>387</v>
      </c>
      <c r="BA320" s="57"/>
      <c r="BB320" s="58">
        <v>0.29583333333333334</v>
      </c>
      <c r="BC320" s="58">
        <v>0.19583333333333333</v>
      </c>
      <c r="BD320" s="75"/>
      <c r="BE320" s="75"/>
      <c r="BF320" s="58"/>
      <c r="BG320" s="75"/>
      <c r="BH320" s="61"/>
      <c r="BI320" s="61"/>
      <c r="BJ320" s="75"/>
      <c r="BK320" s="75"/>
      <c r="BL320" s="61"/>
      <c r="BM320" s="75"/>
      <c r="BN320" s="58"/>
      <c r="BO320" s="58"/>
      <c r="BP320" s="75"/>
      <c r="BQ320" s="58"/>
      <c r="BR320" s="75"/>
      <c r="BS320" s="58"/>
      <c r="BT320" s="58"/>
      <c r="BU320" s="75"/>
      <c r="BV320" s="58"/>
      <c r="BW320" s="75"/>
      <c r="BX320" s="58"/>
      <c r="BY320" s="58"/>
      <c r="BZ320" s="58"/>
      <c r="CA320" s="75"/>
      <c r="CB320" s="58"/>
      <c r="CC320" s="58"/>
      <c r="CD320" s="58"/>
      <c r="CE320" s="58"/>
      <c r="CF320" s="75"/>
      <c r="CG320" s="62"/>
      <c r="CH320" s="62"/>
      <c r="CI320" s="62"/>
      <c r="CJ320" s="62"/>
      <c r="CK320" s="62"/>
      <c r="CL320" s="62"/>
      <c r="CM320" s="62"/>
      <c r="CN320" s="63"/>
      <c r="CO320" s="62"/>
      <c r="CP320" s="62"/>
      <c r="CQ320" s="64" t="s">
        <v>42</v>
      </c>
      <c r="CR320" s="65" t="s">
        <v>135</v>
      </c>
      <c r="CS320" s="64" t="s">
        <v>1344</v>
      </c>
      <c r="CT320" s="64"/>
      <c r="CU320" s="64" t="s">
        <v>55</v>
      </c>
      <c r="CV320" s="64" t="s">
        <v>86</v>
      </c>
      <c r="CW320" s="64"/>
      <c r="CX320" s="64" t="s">
        <v>88</v>
      </c>
      <c r="CY320" s="66">
        <f>[1]Duration!EE319</f>
        <v>59.093749999999993</v>
      </c>
    </row>
    <row r="321" spans="1:103" hidden="1" x14ac:dyDescent="0.3">
      <c r="A321" s="43">
        <v>319</v>
      </c>
      <c r="B321" s="44" t="s">
        <v>1665</v>
      </c>
      <c r="C321" s="44" t="s">
        <v>225</v>
      </c>
      <c r="D321" s="44">
        <v>2002</v>
      </c>
      <c r="E321" s="45" t="s">
        <v>31</v>
      </c>
      <c r="F321" s="45" t="s">
        <v>1537</v>
      </c>
      <c r="G321" s="45" t="s">
        <v>1804</v>
      </c>
      <c r="H321" s="45" t="s">
        <v>116</v>
      </c>
      <c r="I321" s="45" t="s">
        <v>38</v>
      </c>
      <c r="J321" s="68" t="s">
        <v>44</v>
      </c>
      <c r="K321" s="68" t="s">
        <v>71</v>
      </c>
      <c r="L321" s="68" t="s">
        <v>42</v>
      </c>
      <c r="M321" s="68" t="s">
        <v>42</v>
      </c>
      <c r="N321" s="68" t="s">
        <v>42</v>
      </c>
      <c r="O321" s="68" t="s">
        <v>42</v>
      </c>
      <c r="P321" s="47" t="s">
        <v>183</v>
      </c>
      <c r="Q321" s="47" t="s">
        <v>1537</v>
      </c>
      <c r="R321" s="49"/>
      <c r="S321" s="49"/>
      <c r="T321" s="50"/>
      <c r="U321" s="50"/>
      <c r="V321" s="50"/>
      <c r="W321" s="50"/>
      <c r="X321" s="50"/>
      <c r="Y321" s="51" t="s">
        <v>134</v>
      </c>
      <c r="Z321" s="51">
        <v>1</v>
      </c>
      <c r="AA321" s="69">
        <v>113.09733552923255</v>
      </c>
      <c r="AB321" s="51">
        <v>2</v>
      </c>
      <c r="AC321" s="69">
        <v>240</v>
      </c>
      <c r="AD321" s="51"/>
      <c r="AE321" s="51" t="s">
        <v>388</v>
      </c>
      <c r="AF321" s="51"/>
      <c r="AG321" s="53" t="s">
        <v>79</v>
      </c>
      <c r="AH321" s="54">
        <v>35</v>
      </c>
      <c r="AI321" s="54">
        <v>813.74999999999989</v>
      </c>
      <c r="AJ321" s="53" t="s">
        <v>2051</v>
      </c>
      <c r="AK321" s="53">
        <v>31</v>
      </c>
      <c r="AL321" s="53">
        <v>72</v>
      </c>
      <c r="AM321" s="53" t="s">
        <v>70</v>
      </c>
      <c r="AN321" s="55"/>
      <c r="AO321" s="56"/>
      <c r="AP321" s="56"/>
      <c r="AQ321" s="51" t="s">
        <v>799</v>
      </c>
      <c r="AR321" s="51" t="s">
        <v>132</v>
      </c>
      <c r="AS321" s="51"/>
      <c r="AT321" s="51"/>
      <c r="AU321" s="51"/>
      <c r="AV321" s="51"/>
      <c r="AW321" s="57" t="s">
        <v>38</v>
      </c>
      <c r="AX321" s="57" t="s">
        <v>36</v>
      </c>
      <c r="AY321" s="57" t="s">
        <v>39</v>
      </c>
      <c r="AZ321" s="57" t="s">
        <v>387</v>
      </c>
      <c r="BA321" s="57"/>
      <c r="BB321" s="58">
        <v>0.67499999999999993</v>
      </c>
      <c r="BC321" s="58">
        <v>0.3</v>
      </c>
      <c r="BD321" s="75"/>
      <c r="BE321" s="75"/>
      <c r="BF321" s="58"/>
      <c r="BG321" s="75"/>
      <c r="BH321" s="61"/>
      <c r="BI321" s="61"/>
      <c r="BJ321" s="75"/>
      <c r="BK321" s="75"/>
      <c r="BL321" s="61"/>
      <c r="BM321" s="75"/>
      <c r="BN321" s="58"/>
      <c r="BO321" s="58"/>
      <c r="BP321" s="75"/>
      <c r="BQ321" s="58"/>
      <c r="BR321" s="75"/>
      <c r="BS321" s="58"/>
      <c r="BT321" s="58"/>
      <c r="BU321" s="75"/>
      <c r="BV321" s="58"/>
      <c r="BW321" s="75"/>
      <c r="BX321" s="58"/>
      <c r="BY321" s="58"/>
      <c r="BZ321" s="58"/>
      <c r="CA321" s="75"/>
      <c r="CB321" s="58"/>
      <c r="CC321" s="58"/>
      <c r="CD321" s="58"/>
      <c r="CE321" s="58"/>
      <c r="CF321" s="75"/>
      <c r="CG321" s="62"/>
      <c r="CH321" s="62"/>
      <c r="CI321" s="62"/>
      <c r="CJ321" s="62"/>
      <c r="CK321" s="62"/>
      <c r="CL321" s="62"/>
      <c r="CM321" s="62"/>
      <c r="CN321" s="63"/>
      <c r="CO321" s="62"/>
      <c r="CP321" s="62"/>
      <c r="CQ321" s="64" t="s">
        <v>42</v>
      </c>
      <c r="CR321" s="65" t="s">
        <v>135</v>
      </c>
      <c r="CS321" s="64" t="s">
        <v>1344</v>
      </c>
      <c r="CT321" s="64"/>
      <c r="CU321" s="64" t="s">
        <v>55</v>
      </c>
      <c r="CV321" s="64" t="s">
        <v>86</v>
      </c>
      <c r="CW321" s="64"/>
      <c r="CX321" s="64" t="s">
        <v>73</v>
      </c>
      <c r="CY321" s="66">
        <f>[1]Duration!EE320</f>
        <v>33.906249999999993</v>
      </c>
    </row>
    <row r="322" spans="1:103" hidden="1" x14ac:dyDescent="0.3">
      <c r="A322" s="43">
        <v>320</v>
      </c>
      <c r="B322" s="44" t="s">
        <v>1665</v>
      </c>
      <c r="C322" s="44" t="s">
        <v>225</v>
      </c>
      <c r="D322" s="44">
        <v>2002</v>
      </c>
      <c r="E322" s="45" t="s">
        <v>31</v>
      </c>
      <c r="F322" s="45" t="s">
        <v>1537</v>
      </c>
      <c r="G322" s="45" t="s">
        <v>1804</v>
      </c>
      <c r="H322" s="45" t="s">
        <v>78</v>
      </c>
      <c r="I322" s="45" t="s">
        <v>38</v>
      </c>
      <c r="J322" s="68" t="s">
        <v>44</v>
      </c>
      <c r="K322" s="68" t="s">
        <v>71</v>
      </c>
      <c r="L322" s="68" t="s">
        <v>42</v>
      </c>
      <c r="M322" s="68" t="s">
        <v>42</v>
      </c>
      <c r="N322" s="68" t="s">
        <v>42</v>
      </c>
      <c r="O322" s="68" t="s">
        <v>42</v>
      </c>
      <c r="P322" s="47" t="s">
        <v>183</v>
      </c>
      <c r="Q322" s="47" t="s">
        <v>1537</v>
      </c>
      <c r="R322" s="49"/>
      <c r="S322" s="49"/>
      <c r="T322" s="50"/>
      <c r="U322" s="50"/>
      <c r="V322" s="50"/>
      <c r="W322" s="50"/>
      <c r="X322" s="50"/>
      <c r="Y322" s="51" t="s">
        <v>78</v>
      </c>
      <c r="Z322" s="51">
        <v>1</v>
      </c>
      <c r="AA322" s="69">
        <v>385</v>
      </c>
      <c r="AB322" s="51">
        <v>2</v>
      </c>
      <c r="AC322" s="69">
        <v>583</v>
      </c>
      <c r="AD322" s="51"/>
      <c r="AE322" s="51" t="s">
        <v>389</v>
      </c>
      <c r="AF322" s="51"/>
      <c r="AG322" s="53" t="s">
        <v>79</v>
      </c>
      <c r="AH322" s="54">
        <v>35</v>
      </c>
      <c r="AI322" s="54">
        <v>813.74999999999989</v>
      </c>
      <c r="AJ322" s="53" t="s">
        <v>2051</v>
      </c>
      <c r="AK322" s="53">
        <v>31</v>
      </c>
      <c r="AL322" s="53">
        <v>72</v>
      </c>
      <c r="AM322" s="53" t="s">
        <v>70</v>
      </c>
      <c r="AN322" s="55"/>
      <c r="AO322" s="56"/>
      <c r="AP322" s="56"/>
      <c r="AQ322" s="51" t="s">
        <v>799</v>
      </c>
      <c r="AR322" s="51" t="s">
        <v>132</v>
      </c>
      <c r="AS322" s="51"/>
      <c r="AT322" s="51"/>
      <c r="AU322" s="51"/>
      <c r="AV322" s="51"/>
      <c r="AW322" s="57" t="s">
        <v>38</v>
      </c>
      <c r="AX322" s="57" t="s">
        <v>36</v>
      </c>
      <c r="AY322" s="57" t="s">
        <v>39</v>
      </c>
      <c r="AZ322" s="57" t="s">
        <v>387</v>
      </c>
      <c r="BA322" s="57"/>
      <c r="BB322" s="58">
        <v>0.25833333333333336</v>
      </c>
      <c r="BC322" s="58">
        <v>0.19166666666666665</v>
      </c>
      <c r="BD322" s="75"/>
      <c r="BE322" s="75"/>
      <c r="BF322" s="58"/>
      <c r="BG322" s="75"/>
      <c r="BH322" s="61"/>
      <c r="BI322" s="61"/>
      <c r="BJ322" s="75"/>
      <c r="BK322" s="75"/>
      <c r="BL322" s="61"/>
      <c r="BM322" s="75"/>
      <c r="BN322" s="58"/>
      <c r="BO322" s="58"/>
      <c r="BP322" s="75"/>
      <c r="BQ322" s="58"/>
      <c r="BR322" s="75"/>
      <c r="BS322" s="58"/>
      <c r="BT322" s="58"/>
      <c r="BU322" s="75"/>
      <c r="BV322" s="58"/>
      <c r="BW322" s="75"/>
      <c r="BX322" s="58"/>
      <c r="BY322" s="58"/>
      <c r="BZ322" s="58"/>
      <c r="CA322" s="75"/>
      <c r="CB322" s="58"/>
      <c r="CC322" s="58"/>
      <c r="CD322" s="58"/>
      <c r="CE322" s="58"/>
      <c r="CF322" s="75"/>
      <c r="CG322" s="62"/>
      <c r="CH322" s="62"/>
      <c r="CI322" s="62"/>
      <c r="CJ322" s="62"/>
      <c r="CK322" s="62"/>
      <c r="CL322" s="62"/>
      <c r="CM322" s="62"/>
      <c r="CN322" s="63"/>
      <c r="CO322" s="62"/>
      <c r="CP322" s="62"/>
      <c r="CQ322" s="64" t="s">
        <v>42</v>
      </c>
      <c r="CR322" s="65" t="s">
        <v>135</v>
      </c>
      <c r="CS322" s="64" t="s">
        <v>1344</v>
      </c>
      <c r="CT322" s="64"/>
      <c r="CU322" s="64" t="s">
        <v>55</v>
      </c>
      <c r="CV322" s="64" t="s">
        <v>86</v>
      </c>
      <c r="CW322" s="64"/>
      <c r="CX322" s="64" t="s">
        <v>88</v>
      </c>
      <c r="CY322" s="66">
        <f>[1]Duration!EE321</f>
        <v>33.906249999999993</v>
      </c>
    </row>
    <row r="323" spans="1:103" x14ac:dyDescent="0.3">
      <c r="A323" s="43">
        <v>321</v>
      </c>
      <c r="B323" s="44" t="s">
        <v>1666</v>
      </c>
      <c r="C323" s="44" t="s">
        <v>97</v>
      </c>
      <c r="D323" s="44">
        <v>2016</v>
      </c>
      <c r="E323" s="45" t="s">
        <v>31</v>
      </c>
      <c r="F323" s="45" t="s">
        <v>1537</v>
      </c>
      <c r="G323" s="45" t="s">
        <v>3</v>
      </c>
      <c r="H323" s="45" t="s">
        <v>483</v>
      </c>
      <c r="I323" s="45" t="s">
        <v>38</v>
      </c>
      <c r="J323" s="68" t="s">
        <v>44</v>
      </c>
      <c r="K323" s="68" t="s">
        <v>71</v>
      </c>
      <c r="L323" s="68" t="s">
        <v>39</v>
      </c>
      <c r="M323" s="68" t="s">
        <v>39</v>
      </c>
      <c r="N323" s="68" t="s">
        <v>42</v>
      </c>
      <c r="O323" s="68" t="s">
        <v>42</v>
      </c>
      <c r="P323" s="47" t="s">
        <v>843</v>
      </c>
      <c r="Q323" s="47" t="s">
        <v>1537</v>
      </c>
      <c r="R323" s="48">
        <v>163</v>
      </c>
      <c r="S323" s="49">
        <v>72.046000000000006</v>
      </c>
      <c r="T323" s="50">
        <v>3.423</v>
      </c>
      <c r="U323" s="50">
        <v>1.3692</v>
      </c>
      <c r="V323" s="50"/>
      <c r="W323" s="50"/>
      <c r="X323" s="50">
        <v>7.4</v>
      </c>
      <c r="Y323" s="51" t="s">
        <v>390</v>
      </c>
      <c r="Z323" s="51">
        <v>1</v>
      </c>
      <c r="AA323" s="52">
        <v>6.6</v>
      </c>
      <c r="AB323" s="52">
        <v>1.0454545454545456</v>
      </c>
      <c r="AC323" s="51">
        <v>6.9</v>
      </c>
      <c r="AD323" s="51">
        <v>0</v>
      </c>
      <c r="AE323" s="51" t="s">
        <v>33</v>
      </c>
      <c r="AF323" s="52">
        <v>17</v>
      </c>
      <c r="AG323" s="53" t="s">
        <v>391</v>
      </c>
      <c r="AH323" s="54">
        <v>173</v>
      </c>
      <c r="AI323" s="54">
        <v>4152</v>
      </c>
      <c r="AJ323" s="53" t="s">
        <v>143</v>
      </c>
      <c r="AK323" s="53" t="s">
        <v>172</v>
      </c>
      <c r="AL323" s="53" t="s">
        <v>392</v>
      </c>
      <c r="AM323" s="53" t="s">
        <v>70</v>
      </c>
      <c r="AN323" s="55">
        <v>18</v>
      </c>
      <c r="AO323" s="56"/>
      <c r="AP323" s="70">
        <v>0.999</v>
      </c>
      <c r="AQ323" s="51" t="s">
        <v>43</v>
      </c>
      <c r="AR323" s="51" t="s">
        <v>132</v>
      </c>
      <c r="AS323" s="51" t="s">
        <v>384</v>
      </c>
      <c r="AT323" s="51" t="s">
        <v>384</v>
      </c>
      <c r="AU323" s="51"/>
      <c r="AV323" s="51"/>
      <c r="AW323" s="57" t="s">
        <v>38</v>
      </c>
      <c r="AX323" s="57" t="s">
        <v>36</v>
      </c>
      <c r="AY323" s="57" t="s">
        <v>39</v>
      </c>
      <c r="AZ323" s="57">
        <v>2</v>
      </c>
      <c r="BA323" s="57"/>
      <c r="BB323" s="58">
        <v>0.19532755298651253</v>
      </c>
      <c r="BC323" s="58">
        <v>0.18683505068275111</v>
      </c>
      <c r="BD323" s="59">
        <v>0.47352941176470587</v>
      </c>
      <c r="BE323" s="59">
        <v>0.18941176470588236</v>
      </c>
      <c r="BF323" s="58"/>
      <c r="BG323" s="59"/>
      <c r="BH323" s="61">
        <v>2.4084778420038536E-5</v>
      </c>
      <c r="BI323" s="61">
        <v>2.3037614140906424E-5</v>
      </c>
      <c r="BJ323" s="60">
        <v>4.4456299457633138E-5</v>
      </c>
      <c r="BK323" s="60">
        <v>1.7782519783053255E-5</v>
      </c>
      <c r="BL323" s="61"/>
      <c r="BM323" s="59"/>
      <c r="BN323" s="58">
        <v>1.0857418111753372</v>
      </c>
      <c r="BO323" s="58">
        <v>1.0440751445086704</v>
      </c>
      <c r="BP323" s="60">
        <v>5.130055797684812E-2</v>
      </c>
      <c r="BQ323" s="58"/>
      <c r="BR323" s="59"/>
      <c r="BS323" s="58"/>
      <c r="BT323" s="58"/>
      <c r="BV323" s="58"/>
      <c r="BW323" s="59"/>
      <c r="BX323" s="58">
        <v>37.837186897880535</v>
      </c>
      <c r="BY323" s="58"/>
      <c r="BZ323" s="58"/>
      <c r="CA323" s="59"/>
      <c r="CB323" s="58"/>
      <c r="CC323" s="58"/>
      <c r="CD323" s="58"/>
      <c r="CE323" s="58"/>
      <c r="CF323" s="59"/>
      <c r="CG323" s="62"/>
      <c r="CH323" s="62"/>
      <c r="CI323" s="62"/>
      <c r="CJ323" s="62"/>
      <c r="CK323" s="62"/>
      <c r="CL323" s="62" t="s">
        <v>1316</v>
      </c>
      <c r="CM323" s="62"/>
      <c r="CN323" s="63"/>
      <c r="CO323" s="62"/>
      <c r="CP323" s="62" t="s">
        <v>1330</v>
      </c>
      <c r="CQ323" s="64" t="s">
        <v>39</v>
      </c>
      <c r="CR323" s="65" t="s">
        <v>47</v>
      </c>
      <c r="CS323" s="64" t="s">
        <v>1344</v>
      </c>
      <c r="CT323" s="64"/>
      <c r="CU323" s="64" t="s">
        <v>109</v>
      </c>
      <c r="CV323" s="64" t="s">
        <v>56</v>
      </c>
      <c r="CW323" s="64"/>
      <c r="CX323" s="64" t="s">
        <v>73</v>
      </c>
      <c r="CY323" s="66">
        <f>[1]Duration!EE322</f>
        <v>173</v>
      </c>
    </row>
    <row r="324" spans="1:103" x14ac:dyDescent="0.3">
      <c r="A324" s="43">
        <v>322</v>
      </c>
      <c r="B324" s="44" t="s">
        <v>1666</v>
      </c>
      <c r="C324" s="44" t="s">
        <v>97</v>
      </c>
      <c r="D324" s="44">
        <v>2016</v>
      </c>
      <c r="E324" s="45" t="s">
        <v>31</v>
      </c>
      <c r="F324" s="45" t="s">
        <v>1537</v>
      </c>
      <c r="G324" s="45" t="s">
        <v>3</v>
      </c>
      <c r="H324" s="45" t="s">
        <v>483</v>
      </c>
      <c r="I324" s="45" t="s">
        <v>38</v>
      </c>
      <c r="J324" s="68" t="s">
        <v>44</v>
      </c>
      <c r="K324" s="68" t="s">
        <v>71</v>
      </c>
      <c r="L324" s="68" t="s">
        <v>39</v>
      </c>
      <c r="M324" s="68" t="s">
        <v>39</v>
      </c>
      <c r="N324" s="68" t="s">
        <v>42</v>
      </c>
      <c r="O324" s="68" t="s">
        <v>42</v>
      </c>
      <c r="P324" s="47" t="s">
        <v>844</v>
      </c>
      <c r="Q324" s="47" t="s">
        <v>1537</v>
      </c>
      <c r="R324" s="49">
        <v>48</v>
      </c>
      <c r="S324" s="49">
        <v>35.712000000000003</v>
      </c>
      <c r="T324" s="50">
        <v>1.44</v>
      </c>
      <c r="U324" s="50">
        <v>0.62400000000000011</v>
      </c>
      <c r="V324" s="50"/>
      <c r="W324" s="50"/>
      <c r="X324" s="50">
        <v>7.1</v>
      </c>
      <c r="Y324" s="51" t="s">
        <v>390</v>
      </c>
      <c r="Z324" s="51">
        <v>1</v>
      </c>
      <c r="AA324" s="52">
        <v>6.6</v>
      </c>
      <c r="AB324" s="52">
        <v>1.0454545454545456</v>
      </c>
      <c r="AC324" s="51">
        <v>6.9</v>
      </c>
      <c r="AD324" s="51">
        <v>0</v>
      </c>
      <c r="AE324" s="51" t="s">
        <v>33</v>
      </c>
      <c r="AF324" s="52">
        <v>17</v>
      </c>
      <c r="AG324" s="53" t="s">
        <v>391</v>
      </c>
      <c r="AH324" s="54">
        <v>173</v>
      </c>
      <c r="AI324" s="54">
        <v>4152</v>
      </c>
      <c r="AJ324" s="53" t="s">
        <v>143</v>
      </c>
      <c r="AK324" s="53" t="s">
        <v>172</v>
      </c>
      <c r="AL324" s="53" t="s">
        <v>392</v>
      </c>
      <c r="AM324" s="53" t="s">
        <v>70</v>
      </c>
      <c r="AN324" s="55">
        <v>18</v>
      </c>
      <c r="AO324" s="56"/>
      <c r="AP324" s="70">
        <v>0.999</v>
      </c>
      <c r="AQ324" s="51" t="s">
        <v>43</v>
      </c>
      <c r="AR324" s="51" t="s">
        <v>132</v>
      </c>
      <c r="AS324" s="51" t="s">
        <v>384</v>
      </c>
      <c r="AT324" s="51" t="s">
        <v>384</v>
      </c>
      <c r="AU324" s="51"/>
      <c r="AV324" s="51"/>
      <c r="AW324" s="57" t="s">
        <v>38</v>
      </c>
      <c r="AX324" s="57" t="s">
        <v>36</v>
      </c>
      <c r="AY324" s="57" t="s">
        <v>39</v>
      </c>
      <c r="AZ324" s="57">
        <v>2</v>
      </c>
      <c r="BA324" s="57"/>
      <c r="BB324" s="58">
        <v>4.046242774566474E-2</v>
      </c>
      <c r="BC324" s="58">
        <v>3.8703191756722786E-2</v>
      </c>
      <c r="BD324" s="59">
        <v>0.22070588235294117</v>
      </c>
      <c r="BE324" s="59">
        <v>9.5639215686274523E-2</v>
      </c>
      <c r="BF324" s="58"/>
      <c r="BG324" s="59"/>
      <c r="BH324" s="61">
        <v>1.1319845857418111E-3</v>
      </c>
      <c r="BI324" s="61">
        <v>1.0827678646226017E-3</v>
      </c>
      <c r="BJ324" s="60">
        <v>4.5847268673355609E-3</v>
      </c>
      <c r="BK324" s="60">
        <v>1.9867149758454102E-3</v>
      </c>
      <c r="BL324" s="61"/>
      <c r="BM324" s="59"/>
      <c r="BN324" s="58">
        <v>0.41401734104046239</v>
      </c>
      <c r="BO324" s="58">
        <v>0.39812138728323698</v>
      </c>
      <c r="BP324" s="60">
        <v>3.9464786615908624E-2</v>
      </c>
      <c r="BQ324" s="58"/>
      <c r="BR324" s="59"/>
      <c r="BS324" s="58"/>
      <c r="BT324" s="58"/>
      <c r="BV324" s="58"/>
      <c r="BW324" s="59"/>
      <c r="BX324" s="58">
        <v>14.258188824662813</v>
      </c>
      <c r="BY324" s="58"/>
      <c r="BZ324" s="58"/>
      <c r="CA324" s="59"/>
      <c r="CB324" s="58"/>
      <c r="CC324" s="58"/>
      <c r="CD324" s="58"/>
      <c r="CE324" s="58"/>
      <c r="CF324" s="59"/>
      <c r="CG324" s="62"/>
      <c r="CH324" s="62"/>
      <c r="CI324" s="62"/>
      <c r="CJ324" s="62"/>
      <c r="CK324" s="62"/>
      <c r="CL324" s="62" t="s">
        <v>1316</v>
      </c>
      <c r="CM324" s="62"/>
      <c r="CN324" s="63"/>
      <c r="CO324" s="62"/>
      <c r="CP324" s="62" t="s">
        <v>1330</v>
      </c>
      <c r="CQ324" s="64" t="s">
        <v>39</v>
      </c>
      <c r="CR324" s="65" t="s">
        <v>47</v>
      </c>
      <c r="CS324" s="64" t="s">
        <v>1344</v>
      </c>
      <c r="CT324" s="64"/>
      <c r="CU324" s="64" t="s">
        <v>109</v>
      </c>
      <c r="CV324" s="64" t="s">
        <v>56</v>
      </c>
      <c r="CW324" s="64"/>
      <c r="CX324" s="64" t="s">
        <v>88</v>
      </c>
      <c r="CY324" s="66">
        <f>[1]Duration!EE323</f>
        <v>173</v>
      </c>
    </row>
    <row r="325" spans="1:103" x14ac:dyDescent="0.3">
      <c r="A325" s="43">
        <v>323</v>
      </c>
      <c r="B325" s="44" t="s">
        <v>1666</v>
      </c>
      <c r="C325" s="44" t="s">
        <v>97</v>
      </c>
      <c r="D325" s="44">
        <v>2016</v>
      </c>
      <c r="E325" s="45" t="s">
        <v>31</v>
      </c>
      <c r="F325" s="45" t="s">
        <v>1537</v>
      </c>
      <c r="G325" s="45" t="s">
        <v>3</v>
      </c>
      <c r="H325" s="45" t="s">
        <v>483</v>
      </c>
      <c r="I325" s="45" t="s">
        <v>38</v>
      </c>
      <c r="J325" s="68" t="s">
        <v>44</v>
      </c>
      <c r="K325" s="68" t="s">
        <v>71</v>
      </c>
      <c r="L325" s="68" t="s">
        <v>39</v>
      </c>
      <c r="M325" s="68" t="s">
        <v>39</v>
      </c>
      <c r="N325" s="68" t="s">
        <v>42</v>
      </c>
      <c r="O325" s="68" t="s">
        <v>42</v>
      </c>
      <c r="P325" s="47" t="s">
        <v>845</v>
      </c>
      <c r="Q325" s="47" t="s">
        <v>1537</v>
      </c>
      <c r="R325" s="49">
        <v>72</v>
      </c>
      <c r="S325" s="49">
        <v>55.584000000000003</v>
      </c>
      <c r="T325" s="50">
        <v>2.6640000000000006</v>
      </c>
      <c r="U325" s="50">
        <v>1.08</v>
      </c>
      <c r="V325" s="50"/>
      <c r="W325" s="50"/>
      <c r="X325" s="50">
        <v>7.2</v>
      </c>
      <c r="Y325" s="51" t="s">
        <v>390</v>
      </c>
      <c r="Z325" s="51">
        <v>1</v>
      </c>
      <c r="AA325" s="52">
        <v>6.6</v>
      </c>
      <c r="AB325" s="52">
        <v>1.0454545454545456</v>
      </c>
      <c r="AC325" s="51">
        <v>6.9</v>
      </c>
      <c r="AD325" s="51">
        <v>0</v>
      </c>
      <c r="AE325" s="51" t="s">
        <v>33</v>
      </c>
      <c r="AF325" s="52">
        <v>17</v>
      </c>
      <c r="AG325" s="53" t="s">
        <v>391</v>
      </c>
      <c r="AH325" s="54">
        <v>173</v>
      </c>
      <c r="AI325" s="54">
        <v>4152</v>
      </c>
      <c r="AJ325" s="53" t="s">
        <v>143</v>
      </c>
      <c r="AK325" s="53" t="s">
        <v>172</v>
      </c>
      <c r="AL325" s="53" t="s">
        <v>392</v>
      </c>
      <c r="AM325" s="53" t="s">
        <v>70</v>
      </c>
      <c r="AN325" s="55">
        <v>18</v>
      </c>
      <c r="AO325" s="56"/>
      <c r="AP325" s="70">
        <v>0.999</v>
      </c>
      <c r="AQ325" s="51" t="s">
        <v>43</v>
      </c>
      <c r="AR325" s="51" t="s">
        <v>132</v>
      </c>
      <c r="AS325" s="51" t="s">
        <v>384</v>
      </c>
      <c r="AT325" s="51" t="s">
        <v>384</v>
      </c>
      <c r="AU325" s="51"/>
      <c r="AV325" s="51"/>
      <c r="AW325" s="57" t="s">
        <v>38</v>
      </c>
      <c r="AX325" s="57" t="s">
        <v>36</v>
      </c>
      <c r="AY325" s="57" t="s">
        <v>39</v>
      </c>
      <c r="AZ325" s="57">
        <v>2</v>
      </c>
      <c r="BA325" s="57"/>
      <c r="BB325" s="58">
        <v>8.5260115606936415E-2</v>
      </c>
      <c r="BC325" s="58">
        <v>8.1553154058808738E-2</v>
      </c>
      <c r="BD325" s="59">
        <v>0.25364705882352939</v>
      </c>
      <c r="BE325" s="59">
        <v>0.10282988871224162</v>
      </c>
      <c r="BF325" s="58"/>
      <c r="BG325" s="59"/>
      <c r="BH325" s="61">
        <v>8.6705202312138728E-4</v>
      </c>
      <c r="BI325" s="61">
        <v>8.2935410907263127E-4</v>
      </c>
      <c r="BJ325" s="60">
        <v>2.0289855072463765E-3</v>
      </c>
      <c r="BK325" s="60">
        <v>8.2256169212690925E-4</v>
      </c>
      <c r="BL325" s="61"/>
      <c r="BM325" s="59"/>
      <c r="BN325" s="58">
        <v>0.59417148362235073</v>
      </c>
      <c r="BO325" s="58">
        <v>0.57153179190751446</v>
      </c>
      <c r="BP325" s="60">
        <v>3.6388772675098421E-2</v>
      </c>
      <c r="BQ325" s="58"/>
      <c r="BR325" s="59"/>
      <c r="BS325" s="58"/>
      <c r="BT325" s="58"/>
      <c r="BV325" s="58"/>
      <c r="BW325" s="59"/>
      <c r="BX325" s="58">
        <v>20.616570327552985</v>
      </c>
      <c r="BY325" s="58"/>
      <c r="BZ325" s="58"/>
      <c r="CA325" s="59"/>
      <c r="CB325" s="58"/>
      <c r="CC325" s="58"/>
      <c r="CD325" s="58"/>
      <c r="CE325" s="58"/>
      <c r="CF325" s="59"/>
      <c r="CG325" s="62"/>
      <c r="CH325" s="62"/>
      <c r="CI325" s="62"/>
      <c r="CJ325" s="62"/>
      <c r="CK325" s="62"/>
      <c r="CL325" s="62" t="s">
        <v>1316</v>
      </c>
      <c r="CM325" s="62"/>
      <c r="CN325" s="63"/>
      <c r="CO325" s="62"/>
      <c r="CP325" s="62" t="s">
        <v>1330</v>
      </c>
      <c r="CQ325" s="64" t="s">
        <v>39</v>
      </c>
      <c r="CR325" s="65" t="s">
        <v>47</v>
      </c>
      <c r="CS325" s="64" t="s">
        <v>1344</v>
      </c>
      <c r="CT325" s="64"/>
      <c r="CU325" s="64" t="s">
        <v>109</v>
      </c>
      <c r="CV325" s="64" t="s">
        <v>56</v>
      </c>
      <c r="CW325" s="64"/>
      <c r="CX325" s="64" t="s">
        <v>91</v>
      </c>
      <c r="CY325" s="66">
        <f>[1]Duration!EE324</f>
        <v>173</v>
      </c>
    </row>
    <row r="326" spans="1:103" x14ac:dyDescent="0.3">
      <c r="A326" s="43">
        <v>324</v>
      </c>
      <c r="B326" s="44" t="s">
        <v>1666</v>
      </c>
      <c r="C326" s="44" t="s">
        <v>97</v>
      </c>
      <c r="D326" s="44">
        <v>2016</v>
      </c>
      <c r="E326" s="45" t="s">
        <v>31</v>
      </c>
      <c r="F326" s="45" t="s">
        <v>1537</v>
      </c>
      <c r="G326" s="45" t="s">
        <v>3</v>
      </c>
      <c r="H326" s="45" t="s">
        <v>483</v>
      </c>
      <c r="I326" s="45" t="s">
        <v>38</v>
      </c>
      <c r="J326" s="68" t="s">
        <v>44</v>
      </c>
      <c r="K326" s="68" t="s">
        <v>71</v>
      </c>
      <c r="L326" s="68" t="s">
        <v>39</v>
      </c>
      <c r="M326" s="68" t="s">
        <v>39</v>
      </c>
      <c r="N326" s="68" t="s">
        <v>42</v>
      </c>
      <c r="O326" s="68" t="s">
        <v>42</v>
      </c>
      <c r="P326" s="47" t="s">
        <v>846</v>
      </c>
      <c r="Q326" s="47" t="s">
        <v>1537</v>
      </c>
      <c r="R326" s="48">
        <v>104</v>
      </c>
      <c r="S326" s="49">
        <v>86.528000000000006</v>
      </c>
      <c r="T326" s="50">
        <v>2.7040000000000002</v>
      </c>
      <c r="U326" s="50">
        <v>1.3520000000000001</v>
      </c>
      <c r="V326" s="50"/>
      <c r="W326" s="50"/>
      <c r="X326" s="50">
        <v>7</v>
      </c>
      <c r="Y326" s="51" t="s">
        <v>390</v>
      </c>
      <c r="Z326" s="51">
        <v>1</v>
      </c>
      <c r="AA326" s="52">
        <v>6.6</v>
      </c>
      <c r="AB326" s="52">
        <v>1.0454545454545456</v>
      </c>
      <c r="AC326" s="51">
        <v>6.9</v>
      </c>
      <c r="AD326" s="51">
        <v>0</v>
      </c>
      <c r="AE326" s="51" t="s">
        <v>33</v>
      </c>
      <c r="AF326" s="52">
        <v>17</v>
      </c>
      <c r="AG326" s="53" t="s">
        <v>391</v>
      </c>
      <c r="AH326" s="54">
        <v>173</v>
      </c>
      <c r="AI326" s="54">
        <v>4152</v>
      </c>
      <c r="AJ326" s="53" t="s">
        <v>143</v>
      </c>
      <c r="AK326" s="53" t="s">
        <v>172</v>
      </c>
      <c r="AL326" s="53" t="s">
        <v>392</v>
      </c>
      <c r="AM326" s="53" t="s">
        <v>70</v>
      </c>
      <c r="AN326" s="55">
        <v>18</v>
      </c>
      <c r="AO326" s="56"/>
      <c r="AP326" s="70">
        <v>0.999</v>
      </c>
      <c r="AQ326" s="51" t="s">
        <v>43</v>
      </c>
      <c r="AR326" s="51" t="s">
        <v>132</v>
      </c>
      <c r="AS326" s="51" t="s">
        <v>384</v>
      </c>
      <c r="AT326" s="51" t="s">
        <v>384</v>
      </c>
      <c r="AU326" s="51"/>
      <c r="AV326" s="51"/>
      <c r="AW326" s="57" t="s">
        <v>38</v>
      </c>
      <c r="AX326" s="57" t="s">
        <v>36</v>
      </c>
      <c r="AY326" s="57" t="s">
        <v>39</v>
      </c>
      <c r="AZ326" s="57">
        <v>2</v>
      </c>
      <c r="BA326" s="57"/>
      <c r="BB326" s="58">
        <v>0.12764932562620424</v>
      </c>
      <c r="BC326" s="58">
        <v>0.12209935494680405</v>
      </c>
      <c r="BD326" s="59">
        <v>0.32035294117647062</v>
      </c>
      <c r="BE326" s="59">
        <v>0.16017647058823531</v>
      </c>
      <c r="BF326" s="58"/>
      <c r="BG326" s="59"/>
      <c r="BH326" s="61">
        <v>4.0221579961464355E-3</v>
      </c>
      <c r="BI326" s="61">
        <v>3.8472815615313723E-3</v>
      </c>
      <c r="BJ326" s="60">
        <v>7.5186519166452245E-3</v>
      </c>
      <c r="BK326" s="60">
        <v>3.7593259583226122E-3</v>
      </c>
      <c r="BL326" s="61"/>
      <c r="BM326" s="59"/>
      <c r="BN326" s="58">
        <v>0.26517341040462428</v>
      </c>
      <c r="BO326" s="58">
        <v>0.25505780346820811</v>
      </c>
      <c r="BP326" s="60">
        <v>1.0432267356389429E-2</v>
      </c>
      <c r="BQ326" s="58"/>
      <c r="BR326" s="59"/>
      <c r="BS326" s="58"/>
      <c r="BT326" s="58"/>
      <c r="BV326" s="58"/>
      <c r="BW326" s="59"/>
      <c r="BX326" s="58">
        <v>9.5857418111753372</v>
      </c>
      <c r="BY326" s="58"/>
      <c r="BZ326" s="58"/>
      <c r="CA326" s="59"/>
      <c r="CB326" s="58"/>
      <c r="CC326" s="58"/>
      <c r="CD326" s="58"/>
      <c r="CE326" s="58"/>
      <c r="CF326" s="59"/>
      <c r="CG326" s="62"/>
      <c r="CH326" s="62"/>
      <c r="CI326" s="62"/>
      <c r="CJ326" s="62"/>
      <c r="CK326" s="62"/>
      <c r="CL326" s="62" t="s">
        <v>1316</v>
      </c>
      <c r="CM326" s="62"/>
      <c r="CN326" s="63"/>
      <c r="CO326" s="62"/>
      <c r="CP326" s="62" t="s">
        <v>1330</v>
      </c>
      <c r="CQ326" s="64" t="s">
        <v>39</v>
      </c>
      <c r="CR326" s="65" t="s">
        <v>47</v>
      </c>
      <c r="CS326" s="64" t="s">
        <v>1344</v>
      </c>
      <c r="CT326" s="64"/>
      <c r="CU326" s="64" t="s">
        <v>109</v>
      </c>
      <c r="CV326" s="64" t="s">
        <v>56</v>
      </c>
      <c r="CW326" s="64"/>
      <c r="CX326" s="64" t="s">
        <v>92</v>
      </c>
      <c r="CY326" s="66">
        <f>[1]Duration!EE325</f>
        <v>173</v>
      </c>
    </row>
    <row r="327" spans="1:103" x14ac:dyDescent="0.3">
      <c r="A327" s="43">
        <v>325</v>
      </c>
      <c r="B327" s="44" t="s">
        <v>1666</v>
      </c>
      <c r="C327" s="44" t="s">
        <v>97</v>
      </c>
      <c r="D327" s="44">
        <v>2016</v>
      </c>
      <c r="E327" s="45" t="s">
        <v>31</v>
      </c>
      <c r="F327" s="45" t="s">
        <v>1537</v>
      </c>
      <c r="G327" s="45" t="s">
        <v>3</v>
      </c>
      <c r="H327" s="45" t="s">
        <v>483</v>
      </c>
      <c r="I327" s="45" t="s">
        <v>38</v>
      </c>
      <c r="J327" s="68" t="s">
        <v>44</v>
      </c>
      <c r="K327" s="68" t="s">
        <v>71</v>
      </c>
      <c r="L327" s="68" t="s">
        <v>39</v>
      </c>
      <c r="M327" s="68" t="s">
        <v>39</v>
      </c>
      <c r="N327" s="68" t="s">
        <v>42</v>
      </c>
      <c r="O327" s="68" t="s">
        <v>42</v>
      </c>
      <c r="P327" s="47" t="s">
        <v>847</v>
      </c>
      <c r="Q327" s="47" t="s">
        <v>1537</v>
      </c>
      <c r="R327" s="49">
        <v>46</v>
      </c>
      <c r="S327" s="49">
        <v>34.637999999999998</v>
      </c>
      <c r="T327" s="50">
        <v>1.7020000000000002</v>
      </c>
      <c r="U327" s="50">
        <v>0.78200000000000003</v>
      </c>
      <c r="V327" s="50"/>
      <c r="W327" s="50"/>
      <c r="X327" s="50">
        <v>7</v>
      </c>
      <c r="Y327" s="51" t="s">
        <v>390</v>
      </c>
      <c r="Z327" s="51">
        <v>1</v>
      </c>
      <c r="AA327" s="52">
        <v>6.6</v>
      </c>
      <c r="AB327" s="52">
        <v>1.0454545454545456</v>
      </c>
      <c r="AC327" s="51">
        <v>6.9</v>
      </c>
      <c r="AD327" s="51">
        <v>0</v>
      </c>
      <c r="AE327" s="51" t="s">
        <v>33</v>
      </c>
      <c r="AF327" s="52">
        <v>17</v>
      </c>
      <c r="AG327" s="53" t="s">
        <v>391</v>
      </c>
      <c r="AH327" s="54">
        <v>173</v>
      </c>
      <c r="AI327" s="54">
        <v>4152</v>
      </c>
      <c r="AJ327" s="53" t="s">
        <v>143</v>
      </c>
      <c r="AK327" s="53" t="s">
        <v>172</v>
      </c>
      <c r="AL327" s="53" t="s">
        <v>392</v>
      </c>
      <c r="AM327" s="53" t="s">
        <v>70</v>
      </c>
      <c r="AN327" s="55">
        <v>18</v>
      </c>
      <c r="AO327" s="56"/>
      <c r="AP327" s="70">
        <v>0.999</v>
      </c>
      <c r="AQ327" s="51" t="s">
        <v>43</v>
      </c>
      <c r="AR327" s="51" t="s">
        <v>132</v>
      </c>
      <c r="AS327" s="51" t="s">
        <v>384</v>
      </c>
      <c r="AT327" s="51" t="s">
        <v>384</v>
      </c>
      <c r="AU327" s="51"/>
      <c r="AV327" s="51"/>
      <c r="AW327" s="57" t="s">
        <v>38</v>
      </c>
      <c r="AX327" s="57" t="s">
        <v>36</v>
      </c>
      <c r="AY327" s="57" t="s">
        <v>39</v>
      </c>
      <c r="AZ327" s="57">
        <v>0</v>
      </c>
      <c r="BA327" s="57"/>
      <c r="BB327" s="58">
        <v>9.802504816955683E-2</v>
      </c>
      <c r="BC327" s="58">
        <v>9.3763089553489137E-2</v>
      </c>
      <c r="BD327" s="59">
        <v>0.41094117647058825</v>
      </c>
      <c r="BE327" s="59">
        <v>0.1888108108108108</v>
      </c>
      <c r="BF327" s="58"/>
      <c r="BG327" s="59"/>
      <c r="BH327" s="61">
        <v>-2.6493256262042389E-4</v>
      </c>
      <c r="BI327" s="61">
        <v>-2.5341375554997065E-4</v>
      </c>
      <c r="BJ327" s="60">
        <v>-8.5622150561547863E-4</v>
      </c>
      <c r="BK327" s="78">
        <v>-3.9339907014765229E-4</v>
      </c>
      <c r="BL327" s="61"/>
      <c r="BM327" s="59"/>
      <c r="BN327" s="58">
        <v>0.73265895953757232</v>
      </c>
      <c r="BO327" s="58">
        <v>0.70447976878612717</v>
      </c>
      <c r="BP327" s="60">
        <v>7.2003640851124262E-2</v>
      </c>
      <c r="BQ327" s="58"/>
      <c r="BR327" s="59"/>
      <c r="BS327" s="58"/>
      <c r="BT327" s="58"/>
      <c r="BV327" s="58"/>
      <c r="BW327" s="59"/>
      <c r="BX327" s="58">
        <v>25.361271676300575</v>
      </c>
      <c r="BY327" s="58"/>
      <c r="BZ327" s="58"/>
      <c r="CA327" s="59"/>
      <c r="CB327" s="58"/>
      <c r="CC327" s="58"/>
      <c r="CD327" s="58"/>
      <c r="CE327" s="58"/>
      <c r="CF327" s="59"/>
      <c r="CG327" s="62"/>
      <c r="CH327" s="62"/>
      <c r="CI327" s="62"/>
      <c r="CJ327" s="62"/>
      <c r="CK327" s="62"/>
      <c r="CL327" s="62" t="s">
        <v>1316</v>
      </c>
      <c r="CM327" s="62"/>
      <c r="CN327" s="63"/>
      <c r="CO327" s="62"/>
      <c r="CP327" s="62" t="s">
        <v>1330</v>
      </c>
      <c r="CQ327" s="64" t="s">
        <v>39</v>
      </c>
      <c r="CR327" s="65" t="s">
        <v>47</v>
      </c>
      <c r="CS327" s="64" t="s">
        <v>1344</v>
      </c>
      <c r="CT327" s="64"/>
      <c r="CU327" s="64" t="s">
        <v>109</v>
      </c>
      <c r="CV327" s="64" t="s">
        <v>56</v>
      </c>
      <c r="CW327" s="64"/>
      <c r="CX327" s="64" t="s">
        <v>77</v>
      </c>
      <c r="CY327" s="66">
        <f>[1]Duration!EE326</f>
        <v>173</v>
      </c>
    </row>
    <row r="328" spans="1:103" x14ac:dyDescent="0.3">
      <c r="A328" s="43">
        <v>326</v>
      </c>
      <c r="B328" s="44" t="s">
        <v>1666</v>
      </c>
      <c r="C328" s="44" t="s">
        <v>97</v>
      </c>
      <c r="D328" s="44">
        <v>2016</v>
      </c>
      <c r="E328" s="45" t="s">
        <v>31</v>
      </c>
      <c r="F328" s="45" t="s">
        <v>1537</v>
      </c>
      <c r="G328" s="45" t="s">
        <v>3</v>
      </c>
      <c r="H328" s="45" t="s">
        <v>483</v>
      </c>
      <c r="I328" s="45" t="s">
        <v>38</v>
      </c>
      <c r="J328" s="68" t="s">
        <v>44</v>
      </c>
      <c r="K328" s="68" t="s">
        <v>71</v>
      </c>
      <c r="L328" s="68" t="s">
        <v>39</v>
      </c>
      <c r="M328" s="68" t="s">
        <v>39</v>
      </c>
      <c r="N328" s="68" t="s">
        <v>42</v>
      </c>
      <c r="O328" s="68" t="s">
        <v>42</v>
      </c>
      <c r="P328" s="47" t="s">
        <v>848</v>
      </c>
      <c r="Q328" s="47" t="s">
        <v>1537</v>
      </c>
      <c r="R328" s="49">
        <v>74</v>
      </c>
      <c r="S328" s="49">
        <v>59.2</v>
      </c>
      <c r="T328" s="50">
        <v>1.85</v>
      </c>
      <c r="U328" s="50">
        <v>0.74</v>
      </c>
      <c r="V328" s="50"/>
      <c r="W328" s="50"/>
      <c r="X328" s="50">
        <v>7.2</v>
      </c>
      <c r="Y328" s="51" t="s">
        <v>390</v>
      </c>
      <c r="Z328" s="51">
        <v>1</v>
      </c>
      <c r="AA328" s="52">
        <v>6.6</v>
      </c>
      <c r="AB328" s="52">
        <v>1.0454545454545456</v>
      </c>
      <c r="AC328" s="51">
        <v>6.9</v>
      </c>
      <c r="AD328" s="51">
        <v>0</v>
      </c>
      <c r="AE328" s="51" t="s">
        <v>33</v>
      </c>
      <c r="AF328" s="52">
        <v>17</v>
      </c>
      <c r="AG328" s="53" t="s">
        <v>391</v>
      </c>
      <c r="AH328" s="54">
        <v>173</v>
      </c>
      <c r="AI328" s="54">
        <v>4152</v>
      </c>
      <c r="AJ328" s="53" t="s">
        <v>143</v>
      </c>
      <c r="AK328" s="53" t="s">
        <v>172</v>
      </c>
      <c r="AL328" s="53" t="s">
        <v>392</v>
      </c>
      <c r="AM328" s="53" t="s">
        <v>70</v>
      </c>
      <c r="AN328" s="55">
        <v>18</v>
      </c>
      <c r="AO328" s="56"/>
      <c r="AP328" s="70">
        <v>0.999</v>
      </c>
      <c r="AQ328" s="51" t="s">
        <v>43</v>
      </c>
      <c r="AR328" s="51" t="s">
        <v>132</v>
      </c>
      <c r="AS328" s="51" t="s">
        <v>384</v>
      </c>
      <c r="AT328" s="51" t="s">
        <v>384</v>
      </c>
      <c r="AU328" s="51"/>
      <c r="AV328" s="51"/>
      <c r="AW328" s="57" t="s">
        <v>38</v>
      </c>
      <c r="AX328" s="57" t="s">
        <v>36</v>
      </c>
      <c r="AY328" s="57" t="s">
        <v>39</v>
      </c>
      <c r="AZ328" s="57" t="s">
        <v>393</v>
      </c>
      <c r="BA328" s="57"/>
      <c r="BB328" s="58">
        <v>5.2504816955684007E-2</v>
      </c>
      <c r="BC328" s="58">
        <v>5.0221998827176005E-2</v>
      </c>
      <c r="BD328" s="59">
        <v>0.2355294117647059</v>
      </c>
      <c r="BE328" s="60">
        <v>9.4211764705882356E-2</v>
      </c>
      <c r="BF328" s="58"/>
      <c r="BG328" s="59"/>
      <c r="BH328" s="61">
        <v>3.1310211946050099E-3</v>
      </c>
      <c r="BI328" s="61">
        <v>2.994889838317835E-3</v>
      </c>
      <c r="BJ328" s="60">
        <v>1.0693301997649824E-2</v>
      </c>
      <c r="BK328" s="60">
        <v>4.2773207990599296E-3</v>
      </c>
      <c r="BL328" s="61"/>
      <c r="BM328" s="59"/>
      <c r="BN328" s="58">
        <v>0.73217726396917149</v>
      </c>
      <c r="BO328" s="58">
        <v>0.70399807321772645</v>
      </c>
      <c r="BP328" s="60">
        <v>4.2101729058250797E-2</v>
      </c>
      <c r="BQ328" s="58"/>
      <c r="BR328" s="59"/>
      <c r="BS328" s="58"/>
      <c r="BT328" s="58"/>
      <c r="BV328" s="58"/>
      <c r="BW328" s="59"/>
      <c r="BX328" s="58">
        <v>25.144508670520231</v>
      </c>
      <c r="BY328" s="58"/>
      <c r="BZ328" s="58"/>
      <c r="CA328" s="59"/>
      <c r="CB328" s="58"/>
      <c r="CC328" s="58"/>
      <c r="CD328" s="58"/>
      <c r="CE328" s="58"/>
      <c r="CF328" s="59"/>
      <c r="CG328" s="62"/>
      <c r="CH328" s="62"/>
      <c r="CI328" s="62"/>
      <c r="CJ328" s="62"/>
      <c r="CK328" s="62"/>
      <c r="CL328" s="62" t="s">
        <v>1316</v>
      </c>
      <c r="CM328" s="62"/>
      <c r="CN328" s="63"/>
      <c r="CO328" s="62"/>
      <c r="CP328" s="62" t="s">
        <v>1330</v>
      </c>
      <c r="CQ328" s="64" t="s">
        <v>39</v>
      </c>
      <c r="CR328" s="65" t="s">
        <v>47</v>
      </c>
      <c r="CS328" s="64" t="s">
        <v>1344</v>
      </c>
      <c r="CT328" s="64"/>
      <c r="CU328" s="64" t="s">
        <v>109</v>
      </c>
      <c r="CV328" s="64" t="s">
        <v>56</v>
      </c>
      <c r="CW328" s="64"/>
      <c r="CX328" s="64" t="s">
        <v>94</v>
      </c>
      <c r="CY328" s="66">
        <f>[1]Duration!EE327</f>
        <v>173</v>
      </c>
    </row>
    <row r="329" spans="1:103" x14ac:dyDescent="0.3">
      <c r="A329" s="43">
        <v>327</v>
      </c>
      <c r="B329" s="44" t="s">
        <v>1667</v>
      </c>
      <c r="C329" s="44" t="s">
        <v>97</v>
      </c>
      <c r="D329" s="44">
        <v>2017</v>
      </c>
      <c r="E329" s="45" t="s">
        <v>31</v>
      </c>
      <c r="F329" s="45" t="s">
        <v>1537</v>
      </c>
      <c r="G329" s="45" t="s">
        <v>3</v>
      </c>
      <c r="H329" s="45" t="s">
        <v>483</v>
      </c>
      <c r="I329" s="45" t="s">
        <v>38</v>
      </c>
      <c r="J329" s="68" t="s">
        <v>44</v>
      </c>
      <c r="K329" s="68" t="s">
        <v>71</v>
      </c>
      <c r="L329" s="68" t="s">
        <v>39</v>
      </c>
      <c r="M329" s="68" t="s">
        <v>39</v>
      </c>
      <c r="N329" s="68" t="s">
        <v>42</v>
      </c>
      <c r="O329" s="68" t="s">
        <v>42</v>
      </c>
      <c r="P329" s="47" t="s">
        <v>849</v>
      </c>
      <c r="Q329" s="47" t="s">
        <v>1537</v>
      </c>
      <c r="R329" s="49">
        <v>38.731060606060602</v>
      </c>
      <c r="S329" s="49">
        <v>26.136363636363637</v>
      </c>
      <c r="T329" s="50">
        <v>1.5151515151515151</v>
      </c>
      <c r="U329" s="50">
        <v>0.89015151515151514</v>
      </c>
      <c r="V329" s="50"/>
      <c r="W329" s="50"/>
      <c r="X329" s="50">
        <v>7.1</v>
      </c>
      <c r="Y329" s="51" t="s">
        <v>116</v>
      </c>
      <c r="Z329" s="51">
        <v>3</v>
      </c>
      <c r="AA329" s="52">
        <v>6.6</v>
      </c>
      <c r="AB329" s="51">
        <v>1.6</v>
      </c>
      <c r="AC329" s="52">
        <v>10.56</v>
      </c>
      <c r="AD329" s="51">
        <v>0</v>
      </c>
      <c r="AE329" s="51"/>
      <c r="AF329" s="51"/>
      <c r="AG329" s="53">
        <v>207</v>
      </c>
      <c r="AH329" s="54">
        <v>207</v>
      </c>
      <c r="AI329" s="54">
        <v>1656</v>
      </c>
      <c r="AJ329" s="53" t="s">
        <v>2053</v>
      </c>
      <c r="AK329" s="53"/>
      <c r="AL329" s="53">
        <v>24</v>
      </c>
      <c r="AM329" s="53" t="s">
        <v>166</v>
      </c>
      <c r="AN329" s="55">
        <v>18</v>
      </c>
      <c r="AO329" s="56">
        <v>0.5</v>
      </c>
      <c r="AP329" s="77">
        <v>350</v>
      </c>
      <c r="AQ329" s="51" t="s">
        <v>43</v>
      </c>
      <c r="AR329" s="51" t="s">
        <v>132</v>
      </c>
      <c r="AS329" s="51" t="s">
        <v>384</v>
      </c>
      <c r="AT329" s="51" t="s">
        <v>384</v>
      </c>
      <c r="AU329" s="51"/>
      <c r="AV329" s="51"/>
      <c r="AW329" s="57" t="s">
        <v>38</v>
      </c>
      <c r="AX329" s="57" t="s">
        <v>36</v>
      </c>
      <c r="AY329" s="57" t="s">
        <v>42</v>
      </c>
      <c r="AZ329" s="57" t="s">
        <v>395</v>
      </c>
      <c r="BA329" s="57"/>
      <c r="BB329" s="58">
        <v>9.6257958333333324E-2</v>
      </c>
      <c r="BC329" s="58">
        <v>5.3227889071047203E-2</v>
      </c>
      <c r="BD329" s="59">
        <v>0.241531914893617</v>
      </c>
      <c r="BE329" s="59">
        <v>0.17253479099999999</v>
      </c>
      <c r="BF329" s="58"/>
      <c r="BG329" s="59"/>
      <c r="BH329" s="61">
        <v>4.1666666666666669E-4</v>
      </c>
      <c r="BI329" s="61">
        <v>1.6289077273413762E-4</v>
      </c>
      <c r="BJ329" s="60">
        <v>1.01E-3</v>
      </c>
      <c r="BK329" s="60">
        <v>5.6999999999999998E-4</v>
      </c>
      <c r="BL329" s="61"/>
      <c r="BM329" s="59"/>
      <c r="BN329" s="58">
        <v>0.66666666666666663</v>
      </c>
      <c r="BO329" s="58">
        <v>0.36996566757241001</v>
      </c>
      <c r="BP329" s="60">
        <v>6.7885714285714271E-2</v>
      </c>
      <c r="BQ329" s="58"/>
      <c r="BR329" s="59"/>
      <c r="BS329" s="58"/>
      <c r="BT329" s="58"/>
      <c r="BV329" s="58"/>
      <c r="BW329" s="59"/>
      <c r="BX329" s="58">
        <v>16.790833333333332</v>
      </c>
      <c r="BY329" s="58">
        <v>9.2976831395850219</v>
      </c>
      <c r="BZ329" s="58"/>
      <c r="CA329" s="59"/>
      <c r="CB329" s="58"/>
      <c r="CC329" s="58"/>
      <c r="CD329" s="58"/>
      <c r="CE329" s="58"/>
      <c r="CF329" s="59"/>
      <c r="CG329" s="62"/>
      <c r="CH329" s="62"/>
      <c r="CI329" s="62"/>
      <c r="CJ329" s="62"/>
      <c r="CK329" s="62"/>
      <c r="CL329" s="62"/>
      <c r="CM329" s="62"/>
      <c r="CN329" s="63"/>
      <c r="CO329" s="62"/>
      <c r="CP329" s="62"/>
      <c r="CQ329" s="64" t="s">
        <v>39</v>
      </c>
      <c r="CR329" s="65" t="s">
        <v>47</v>
      </c>
      <c r="CS329" s="64" t="s">
        <v>1344</v>
      </c>
      <c r="CT329" s="64"/>
      <c r="CU329" s="64" t="s">
        <v>109</v>
      </c>
      <c r="CV329" s="64" t="s">
        <v>56</v>
      </c>
      <c r="CW329" s="64"/>
      <c r="CX329" s="64" t="s">
        <v>73</v>
      </c>
      <c r="CY329" s="66">
        <f>[1]Duration!EE328</f>
        <v>69</v>
      </c>
    </row>
    <row r="330" spans="1:103" x14ac:dyDescent="0.3">
      <c r="A330" s="43">
        <v>328</v>
      </c>
      <c r="B330" s="44" t="s">
        <v>1667</v>
      </c>
      <c r="C330" s="44" t="s">
        <v>97</v>
      </c>
      <c r="D330" s="44">
        <v>2017</v>
      </c>
      <c r="E330" s="45" t="s">
        <v>31</v>
      </c>
      <c r="F330" s="45" t="s">
        <v>1537</v>
      </c>
      <c r="G330" s="45" t="s">
        <v>3</v>
      </c>
      <c r="H330" s="45" t="s">
        <v>483</v>
      </c>
      <c r="I330" s="45" t="s">
        <v>38</v>
      </c>
      <c r="J330" s="68" t="s">
        <v>44</v>
      </c>
      <c r="K330" s="68" t="s">
        <v>71</v>
      </c>
      <c r="L330" s="68" t="s">
        <v>39</v>
      </c>
      <c r="M330" s="68" t="s">
        <v>39</v>
      </c>
      <c r="N330" s="68" t="s">
        <v>42</v>
      </c>
      <c r="O330" s="68" t="s">
        <v>42</v>
      </c>
      <c r="P330" s="47" t="s">
        <v>850</v>
      </c>
      <c r="Q330" s="47" t="s">
        <v>1537</v>
      </c>
      <c r="R330" s="49">
        <v>65.246212121212125</v>
      </c>
      <c r="S330" s="49">
        <v>47.064393939393938</v>
      </c>
      <c r="T330" s="50">
        <v>2.4053030303030303</v>
      </c>
      <c r="U330" s="50">
        <v>1.1079545454545454</v>
      </c>
      <c r="V330" s="50"/>
      <c r="W330" s="50"/>
      <c r="X330" s="50">
        <v>6.6</v>
      </c>
      <c r="Y330" s="51" t="s">
        <v>116</v>
      </c>
      <c r="Z330" s="51">
        <v>3</v>
      </c>
      <c r="AA330" s="52">
        <v>6.6</v>
      </c>
      <c r="AB330" s="51">
        <v>1.6</v>
      </c>
      <c r="AC330" s="52">
        <v>10.56</v>
      </c>
      <c r="AD330" s="51">
        <v>0</v>
      </c>
      <c r="AE330" s="51"/>
      <c r="AF330" s="51"/>
      <c r="AG330" s="53">
        <v>207</v>
      </c>
      <c r="AH330" s="54">
        <v>207</v>
      </c>
      <c r="AI330" s="54">
        <v>1656</v>
      </c>
      <c r="AJ330" s="53" t="s">
        <v>2053</v>
      </c>
      <c r="AK330" s="53"/>
      <c r="AL330" s="53">
        <v>24</v>
      </c>
      <c r="AM330" s="53" t="s">
        <v>166</v>
      </c>
      <c r="AN330" s="55">
        <v>18</v>
      </c>
      <c r="AO330" s="56">
        <v>0.5</v>
      </c>
      <c r="AP330" s="77">
        <v>350</v>
      </c>
      <c r="AQ330" s="51" t="s">
        <v>43</v>
      </c>
      <c r="AR330" s="51" t="s">
        <v>132</v>
      </c>
      <c r="AS330" s="51" t="s">
        <v>384</v>
      </c>
      <c r="AT330" s="51" t="s">
        <v>384</v>
      </c>
      <c r="AU330" s="51"/>
      <c r="AV330" s="51"/>
      <c r="AW330" s="57" t="s">
        <v>38</v>
      </c>
      <c r="AX330" s="57" t="s">
        <v>36</v>
      </c>
      <c r="AY330" s="57" t="s">
        <v>39</v>
      </c>
      <c r="AZ330" s="57" t="s">
        <v>395</v>
      </c>
      <c r="BA330" s="57"/>
      <c r="BB330" s="58">
        <v>8.6125541666666652E-2</v>
      </c>
      <c r="BC330" s="58">
        <v>4.6543456490031977E-2</v>
      </c>
      <c r="BD330" s="59">
        <v>0.1696820512820513</v>
      </c>
      <c r="BE330" s="59">
        <v>9.5034728314960654E-2</v>
      </c>
      <c r="BF330" s="58"/>
      <c r="BG330" s="59"/>
      <c r="BH330" s="61">
        <v>2.5000000000000001E-3</v>
      </c>
      <c r="BI330" s="61">
        <v>1.3031261818731009E-3</v>
      </c>
      <c r="BJ330" s="60">
        <v>6.6E-3</v>
      </c>
      <c r="BK330" s="60">
        <v>3.0000000000000001E-3</v>
      </c>
      <c r="BL330" s="61"/>
      <c r="BM330" s="59"/>
      <c r="BN330" s="58">
        <v>1.0083333333333333</v>
      </c>
      <c r="BO330" s="58">
        <v>0.56075148513726869</v>
      </c>
      <c r="BP330" s="60">
        <v>5.7019902270767461E-2</v>
      </c>
      <c r="BQ330" s="58"/>
      <c r="BR330" s="59"/>
      <c r="BS330" s="58"/>
      <c r="BT330" s="58"/>
      <c r="BV330" s="58"/>
      <c r="BW330" s="59"/>
      <c r="BX330" s="58">
        <v>25.953333333333333</v>
      </c>
      <c r="BY330" s="58">
        <v>14.4071187306299</v>
      </c>
      <c r="BZ330" s="58"/>
      <c r="CA330" s="59"/>
      <c r="CB330" s="58"/>
      <c r="CC330" s="58"/>
      <c r="CD330" s="58"/>
      <c r="CE330" s="58"/>
      <c r="CF330" s="59"/>
      <c r="CG330" s="62"/>
      <c r="CH330" s="62"/>
      <c r="CI330" s="62"/>
      <c r="CJ330" s="62" t="s">
        <v>59</v>
      </c>
      <c r="CK330" s="62"/>
      <c r="CL330" s="62"/>
      <c r="CM330" s="62"/>
      <c r="CN330" s="63"/>
      <c r="CO330" s="62"/>
      <c r="CP330" s="62"/>
      <c r="CQ330" s="64" t="s">
        <v>39</v>
      </c>
      <c r="CR330" s="65" t="s">
        <v>47</v>
      </c>
      <c r="CS330" s="64" t="s">
        <v>1344</v>
      </c>
      <c r="CT330" s="64"/>
      <c r="CU330" s="64" t="s">
        <v>109</v>
      </c>
      <c r="CV330" s="64" t="s">
        <v>56</v>
      </c>
      <c r="CW330" s="64"/>
      <c r="CX330" s="64" t="s">
        <v>88</v>
      </c>
      <c r="CY330" s="66">
        <f>[1]Duration!EE329</f>
        <v>69</v>
      </c>
    </row>
    <row r="331" spans="1:103" hidden="1" x14ac:dyDescent="0.3">
      <c r="A331" s="43">
        <v>329</v>
      </c>
      <c r="B331" s="44" t="s">
        <v>1668</v>
      </c>
      <c r="C331" s="44" t="s">
        <v>30</v>
      </c>
      <c r="D331" s="44">
        <v>2017</v>
      </c>
      <c r="E331" s="45" t="s">
        <v>31</v>
      </c>
      <c r="F331" s="45" t="s">
        <v>59</v>
      </c>
      <c r="G331" s="45" t="s">
        <v>1804</v>
      </c>
      <c r="H331" s="45" t="s">
        <v>78</v>
      </c>
      <c r="I331" s="45" t="s">
        <v>38</v>
      </c>
      <c r="J331" s="68" t="s">
        <v>44</v>
      </c>
      <c r="K331" s="68" t="s">
        <v>100</v>
      </c>
      <c r="L331" s="68" t="s">
        <v>39</v>
      </c>
      <c r="M331" s="68" t="s">
        <v>42</v>
      </c>
      <c r="N331" s="68" t="s">
        <v>42</v>
      </c>
      <c r="O331" s="68" t="s">
        <v>42</v>
      </c>
      <c r="P331" s="47" t="s">
        <v>851</v>
      </c>
      <c r="Q331" s="47" t="s">
        <v>1537</v>
      </c>
      <c r="R331" s="49">
        <v>5.41</v>
      </c>
      <c r="S331" s="49">
        <v>2.6480000000000001</v>
      </c>
      <c r="T331" s="50"/>
      <c r="U331" s="50"/>
      <c r="V331" s="50"/>
      <c r="W331" s="50"/>
      <c r="X331" s="50">
        <v>7.7</v>
      </c>
      <c r="Y331" s="51" t="s">
        <v>1361</v>
      </c>
      <c r="Z331" s="51">
        <v>1</v>
      </c>
      <c r="AA331" s="69">
        <v>26628</v>
      </c>
      <c r="AB331" s="52">
        <v>2.5499999999999998</v>
      </c>
      <c r="AC331" s="69">
        <v>67901.399999999994</v>
      </c>
      <c r="AD331" s="51">
        <v>0</v>
      </c>
      <c r="AE331" s="51" t="s">
        <v>396</v>
      </c>
      <c r="AF331" s="52">
        <v>16</v>
      </c>
      <c r="AG331" s="53" t="s">
        <v>79</v>
      </c>
      <c r="AH331" s="54">
        <v>274</v>
      </c>
      <c r="AI331" s="54">
        <v>86.5</v>
      </c>
      <c r="AJ331" s="53" t="s">
        <v>143</v>
      </c>
      <c r="AK331" s="53" t="s">
        <v>172</v>
      </c>
      <c r="AL331" s="53">
        <v>0.25</v>
      </c>
      <c r="AM331" s="53" t="s">
        <v>323</v>
      </c>
      <c r="AN331" s="55">
        <v>7.9</v>
      </c>
      <c r="AO331" s="56">
        <v>4.3</v>
      </c>
      <c r="AP331" s="70">
        <v>0.999</v>
      </c>
      <c r="AQ331" s="51" t="s">
        <v>106</v>
      </c>
      <c r="AR331" s="51"/>
      <c r="AS331" s="51"/>
      <c r="AT331" s="51" t="s">
        <v>173</v>
      </c>
      <c r="AU331" s="51"/>
      <c r="AV331" s="51"/>
      <c r="AW331" s="57" t="s">
        <v>38</v>
      </c>
      <c r="AX331" s="57" t="s">
        <v>36</v>
      </c>
      <c r="AY331" s="57" t="s">
        <v>42</v>
      </c>
      <c r="AZ331" s="57" t="s">
        <v>36</v>
      </c>
      <c r="BA331" s="57" t="s">
        <v>36</v>
      </c>
      <c r="BB331" s="58"/>
      <c r="BC331" s="58"/>
      <c r="BD331" s="59"/>
      <c r="BE331" s="59"/>
      <c r="BF331" s="58"/>
      <c r="BG331" s="59"/>
      <c r="BH331" s="61"/>
      <c r="BI331" s="61"/>
      <c r="BL331" s="61"/>
      <c r="BM331" s="59"/>
      <c r="BN331" s="58">
        <v>0.15</v>
      </c>
      <c r="BO331" s="58"/>
      <c r="BQ331" s="58"/>
      <c r="BR331" s="59"/>
      <c r="BS331" s="58"/>
      <c r="BT331" s="58"/>
      <c r="BV331" s="58"/>
      <c r="BW331" s="59"/>
      <c r="BX331" s="58"/>
      <c r="BY331" s="58"/>
      <c r="BZ331" s="58"/>
      <c r="CA331" s="59"/>
      <c r="CB331" s="58"/>
      <c r="CC331" s="58"/>
      <c r="CD331" s="58"/>
      <c r="CE331" s="58"/>
      <c r="CF331" s="59"/>
      <c r="CG331" s="62" t="s">
        <v>397</v>
      </c>
      <c r="CH331" s="62"/>
      <c r="CI331" s="62"/>
      <c r="CJ331" s="62" t="s">
        <v>59</v>
      </c>
      <c r="CK331" s="62"/>
      <c r="CL331" s="62"/>
      <c r="CM331" s="62"/>
      <c r="CN331" s="88"/>
      <c r="CO331" s="62"/>
      <c r="CP331" s="62" t="s">
        <v>1330</v>
      </c>
      <c r="CQ331" s="64" t="s">
        <v>39</v>
      </c>
      <c r="CR331" s="65" t="s">
        <v>47</v>
      </c>
      <c r="CS331" s="64" t="s">
        <v>1344</v>
      </c>
      <c r="CT331" s="64" t="s">
        <v>398</v>
      </c>
      <c r="CU331" s="64" t="s">
        <v>176</v>
      </c>
      <c r="CV331" s="64" t="s">
        <v>86</v>
      </c>
      <c r="CW331" s="64"/>
      <c r="CX331" s="64" t="s">
        <v>73</v>
      </c>
      <c r="CY331" s="66">
        <f>[1]Duration!EE330</f>
        <v>3.6041666666666665</v>
      </c>
    </row>
    <row r="332" spans="1:103" hidden="1" x14ac:dyDescent="0.3">
      <c r="A332" s="43">
        <v>330</v>
      </c>
      <c r="B332" s="44" t="s">
        <v>1668</v>
      </c>
      <c r="C332" s="44" t="s">
        <v>30</v>
      </c>
      <c r="D332" s="44">
        <v>2017</v>
      </c>
      <c r="E332" s="45" t="s">
        <v>31</v>
      </c>
      <c r="F332" s="45" t="s">
        <v>59</v>
      </c>
      <c r="G332" s="45" t="s">
        <v>1804</v>
      </c>
      <c r="H332" s="45" t="s">
        <v>78</v>
      </c>
      <c r="I332" s="45" t="s">
        <v>38</v>
      </c>
      <c r="J332" s="68" t="s">
        <v>44</v>
      </c>
      <c r="K332" s="68" t="s">
        <v>100</v>
      </c>
      <c r="L332" s="68" t="s">
        <v>39</v>
      </c>
      <c r="M332" s="68" t="s">
        <v>42</v>
      </c>
      <c r="N332" s="68" t="s">
        <v>42</v>
      </c>
      <c r="O332" s="68" t="s">
        <v>42</v>
      </c>
      <c r="P332" s="47" t="s">
        <v>852</v>
      </c>
      <c r="Q332" s="47" t="s">
        <v>1537</v>
      </c>
      <c r="R332" s="49">
        <v>8.9410000000000007</v>
      </c>
      <c r="S332" s="49">
        <v>4.4189999999999996</v>
      </c>
      <c r="T332" s="50"/>
      <c r="U332" s="50"/>
      <c r="V332" s="50"/>
      <c r="W332" s="50"/>
      <c r="X332" s="50">
        <v>7.9</v>
      </c>
      <c r="Y332" s="51" t="s">
        <v>1362</v>
      </c>
      <c r="Z332" s="51">
        <v>1</v>
      </c>
      <c r="AA332" s="69">
        <v>47398</v>
      </c>
      <c r="AB332" s="51">
        <v>1.5</v>
      </c>
      <c r="AC332" s="69">
        <v>71097</v>
      </c>
      <c r="AD332" s="51">
        <v>0</v>
      </c>
      <c r="AE332" s="51" t="s">
        <v>396</v>
      </c>
      <c r="AF332" s="52">
        <v>16</v>
      </c>
      <c r="AG332" s="53" t="s">
        <v>79</v>
      </c>
      <c r="AH332" s="54">
        <v>183</v>
      </c>
      <c r="AI332" s="54">
        <v>143.75</v>
      </c>
      <c r="AJ332" s="53" t="s">
        <v>143</v>
      </c>
      <c r="AK332" s="53" t="s">
        <v>172</v>
      </c>
      <c r="AL332" s="53">
        <v>0.25</v>
      </c>
      <c r="AM332" s="53" t="s">
        <v>99</v>
      </c>
      <c r="AN332" s="55">
        <v>14.2</v>
      </c>
      <c r="AO332" s="56">
        <v>5.3</v>
      </c>
      <c r="AP332" s="70">
        <v>0.999</v>
      </c>
      <c r="AQ332" s="51" t="s">
        <v>106</v>
      </c>
      <c r="AR332" s="51"/>
      <c r="AS332" s="51"/>
      <c r="AT332" s="51" t="s">
        <v>173</v>
      </c>
      <c r="AU332" s="51"/>
      <c r="AV332" s="51"/>
      <c r="AW332" s="57" t="s">
        <v>38</v>
      </c>
      <c r="AX332" s="57" t="s">
        <v>36</v>
      </c>
      <c r="AY332" s="57" t="s">
        <v>42</v>
      </c>
      <c r="AZ332" s="57" t="s">
        <v>36</v>
      </c>
      <c r="BA332" s="57" t="s">
        <v>36</v>
      </c>
      <c r="BB332" s="58"/>
      <c r="BC332" s="58"/>
      <c r="BD332" s="59"/>
      <c r="BE332" s="59"/>
      <c r="BF332" s="58"/>
      <c r="BG332" s="59"/>
      <c r="BH332" s="61"/>
      <c r="BI332" s="61"/>
      <c r="BL332" s="61"/>
      <c r="BM332" s="59"/>
      <c r="BN332" s="58">
        <v>0.45416666666666672</v>
      </c>
      <c r="BO332" s="58">
        <v>0.30277777777777781</v>
      </c>
      <c r="BQ332" s="58"/>
      <c r="BR332" s="59"/>
      <c r="BS332" s="58"/>
      <c r="BT332" s="58"/>
      <c r="BV332" s="58"/>
      <c r="BW332" s="59"/>
      <c r="BX332" s="58"/>
      <c r="BY332" s="58"/>
      <c r="BZ332" s="58"/>
      <c r="CA332" s="59"/>
      <c r="CB332" s="58"/>
      <c r="CC332" s="58"/>
      <c r="CD332" s="58"/>
      <c r="CE332" s="58"/>
      <c r="CF332" s="59"/>
      <c r="CG332" s="62" t="s">
        <v>399</v>
      </c>
      <c r="CH332" s="62"/>
      <c r="CI332" s="62"/>
      <c r="CJ332" s="62" t="s">
        <v>59</v>
      </c>
      <c r="CK332" s="62"/>
      <c r="CL332" s="62"/>
      <c r="CM332" s="62"/>
      <c r="CN332" s="88"/>
      <c r="CO332" s="62"/>
      <c r="CP332" s="62" t="s">
        <v>1330</v>
      </c>
      <c r="CQ332" s="64" t="s">
        <v>39</v>
      </c>
      <c r="CR332" s="65" t="s">
        <v>47</v>
      </c>
      <c r="CS332" s="64" t="s">
        <v>1344</v>
      </c>
      <c r="CT332" s="64" t="s">
        <v>398</v>
      </c>
      <c r="CU332" s="64" t="s">
        <v>176</v>
      </c>
      <c r="CV332" s="64" t="s">
        <v>86</v>
      </c>
      <c r="CW332" s="64"/>
      <c r="CX332" s="64" t="s">
        <v>88</v>
      </c>
      <c r="CY332" s="66">
        <f>[1]Duration!EE331</f>
        <v>5.989583333333333</v>
      </c>
    </row>
    <row r="333" spans="1:103" hidden="1" x14ac:dyDescent="0.3">
      <c r="A333" s="43">
        <v>331</v>
      </c>
      <c r="B333" s="44" t="s">
        <v>1668</v>
      </c>
      <c r="C333" s="44" t="s">
        <v>30</v>
      </c>
      <c r="D333" s="44">
        <v>2017</v>
      </c>
      <c r="E333" s="45" t="s">
        <v>31</v>
      </c>
      <c r="F333" s="45" t="s">
        <v>59</v>
      </c>
      <c r="G333" s="45" t="s">
        <v>1804</v>
      </c>
      <c r="H333" s="45" t="s">
        <v>78</v>
      </c>
      <c r="I333" s="45" t="s">
        <v>38</v>
      </c>
      <c r="J333" s="68" t="s">
        <v>44</v>
      </c>
      <c r="K333" s="68" t="s">
        <v>262</v>
      </c>
      <c r="L333" s="68" t="s">
        <v>39</v>
      </c>
      <c r="M333" s="68" t="s">
        <v>42</v>
      </c>
      <c r="N333" s="68" t="s">
        <v>42</v>
      </c>
      <c r="O333" s="68" t="s">
        <v>42</v>
      </c>
      <c r="P333" s="47" t="s">
        <v>853</v>
      </c>
      <c r="Q333" s="47" t="s">
        <v>1537</v>
      </c>
      <c r="R333" s="49">
        <v>3.4</v>
      </c>
      <c r="S333" s="49">
        <v>1.581</v>
      </c>
      <c r="T333" s="50"/>
      <c r="U333" s="50"/>
      <c r="V333" s="50"/>
      <c r="W333" s="50"/>
      <c r="X333" s="50">
        <v>8.1999999999999993</v>
      </c>
      <c r="Y333" s="51" t="s">
        <v>1363</v>
      </c>
      <c r="Z333" s="51">
        <v>1</v>
      </c>
      <c r="AA333" s="69">
        <v>21429</v>
      </c>
      <c r="AB333" s="52">
        <v>1.5499999999999998</v>
      </c>
      <c r="AC333" s="69">
        <v>33214.949999999997</v>
      </c>
      <c r="AD333" s="51">
        <v>0</v>
      </c>
      <c r="AE333" s="51" t="s">
        <v>396</v>
      </c>
      <c r="AF333" s="52">
        <v>15</v>
      </c>
      <c r="AG333" s="53" t="s">
        <v>79</v>
      </c>
      <c r="AH333" s="54">
        <v>158</v>
      </c>
      <c r="AI333" s="54">
        <v>265</v>
      </c>
      <c r="AJ333" s="53" t="s">
        <v>143</v>
      </c>
      <c r="AK333" s="53" t="s">
        <v>172</v>
      </c>
      <c r="AL333" s="53">
        <v>0.25</v>
      </c>
      <c r="AM333" s="53" t="s">
        <v>261</v>
      </c>
      <c r="AN333" s="55">
        <v>18.3</v>
      </c>
      <c r="AO333" s="56">
        <v>4</v>
      </c>
      <c r="AP333" s="70">
        <v>0.999</v>
      </c>
      <c r="AQ333" s="51" t="s">
        <v>106</v>
      </c>
      <c r="AR333" s="51"/>
      <c r="AS333" s="51"/>
      <c r="AT333" s="51" t="s">
        <v>173</v>
      </c>
      <c r="AU333" s="51"/>
      <c r="AV333" s="51"/>
      <c r="AW333" s="57" t="s">
        <v>38</v>
      </c>
      <c r="AX333" s="57" t="s">
        <v>36</v>
      </c>
      <c r="AY333" s="57" t="s">
        <v>102</v>
      </c>
      <c r="AZ333" s="57"/>
      <c r="BA333" s="57"/>
      <c r="BB333" s="58"/>
      <c r="BC333" s="58"/>
      <c r="BD333" s="59"/>
      <c r="BE333" s="59"/>
      <c r="BF333" s="58"/>
      <c r="BG333" s="59"/>
      <c r="BH333" s="61"/>
      <c r="BI333" s="61"/>
      <c r="BL333" s="61"/>
      <c r="BM333" s="59"/>
      <c r="BN333" s="58">
        <v>0.125</v>
      </c>
      <c r="BO333" s="58"/>
      <c r="BQ333" s="58"/>
      <c r="BR333" s="59"/>
      <c r="BS333" s="58"/>
      <c r="BT333" s="58"/>
      <c r="BV333" s="58"/>
      <c r="BW333" s="59"/>
      <c r="BX333" s="58"/>
      <c r="BY333" s="58"/>
      <c r="BZ333" s="58"/>
      <c r="CA333" s="59"/>
      <c r="CB333" s="58"/>
      <c r="CC333" s="58"/>
      <c r="CD333" s="58"/>
      <c r="CE333" s="58"/>
      <c r="CF333" s="59"/>
      <c r="CG333" s="62" t="s">
        <v>400</v>
      </c>
      <c r="CH333" s="62"/>
      <c r="CI333" s="62"/>
      <c r="CJ333" s="62" t="s">
        <v>59</v>
      </c>
      <c r="CK333" s="62"/>
      <c r="CL333" s="62"/>
      <c r="CM333" s="62"/>
      <c r="CN333" s="88"/>
      <c r="CO333" s="62"/>
      <c r="CP333" s="62" t="s">
        <v>1330</v>
      </c>
      <c r="CQ333" s="64" t="s">
        <v>39</v>
      </c>
      <c r="CR333" s="65" t="s">
        <v>47</v>
      </c>
      <c r="CS333" s="64" t="s">
        <v>1344</v>
      </c>
      <c r="CT333" s="64" t="s">
        <v>398</v>
      </c>
      <c r="CU333" s="64" t="s">
        <v>176</v>
      </c>
      <c r="CV333" s="64" t="s">
        <v>86</v>
      </c>
      <c r="CW333" s="64"/>
      <c r="CX333" s="64" t="s">
        <v>91</v>
      </c>
      <c r="CY333" s="66">
        <f>[1]Duration!EE332</f>
        <v>11.041666666666666</v>
      </c>
    </row>
    <row r="334" spans="1:103" hidden="1" x14ac:dyDescent="0.3">
      <c r="A334" s="43">
        <v>332</v>
      </c>
      <c r="B334" s="44" t="s">
        <v>1668</v>
      </c>
      <c r="C334" s="44" t="s">
        <v>30</v>
      </c>
      <c r="D334" s="44">
        <v>2017</v>
      </c>
      <c r="E334" s="45" t="s">
        <v>31</v>
      </c>
      <c r="F334" s="45" t="s">
        <v>59</v>
      </c>
      <c r="G334" s="45" t="s">
        <v>1804</v>
      </c>
      <c r="H334" s="45" t="s">
        <v>78</v>
      </c>
      <c r="I334" s="45" t="s">
        <v>38</v>
      </c>
      <c r="J334" s="68" t="s">
        <v>44</v>
      </c>
      <c r="K334" s="68" t="s">
        <v>262</v>
      </c>
      <c r="L334" s="68" t="s">
        <v>39</v>
      </c>
      <c r="M334" s="68" t="s">
        <v>42</v>
      </c>
      <c r="N334" s="68" t="s">
        <v>42</v>
      </c>
      <c r="O334" s="68" t="s">
        <v>42</v>
      </c>
      <c r="P334" s="47" t="s">
        <v>856</v>
      </c>
      <c r="Q334" s="47" t="s">
        <v>1537</v>
      </c>
      <c r="R334" s="49">
        <v>11.89</v>
      </c>
      <c r="S334" s="49">
        <v>6.2240000000000002</v>
      </c>
      <c r="T334" s="50"/>
      <c r="U334" s="50"/>
      <c r="V334" s="50"/>
      <c r="W334" s="50"/>
      <c r="X334" s="50">
        <v>7.9</v>
      </c>
      <c r="Y334" s="51" t="s">
        <v>1364</v>
      </c>
      <c r="Z334" s="51">
        <v>1</v>
      </c>
      <c r="AA334" s="69">
        <v>8612.5</v>
      </c>
      <c r="AB334" s="52">
        <v>1.25</v>
      </c>
      <c r="AC334" s="69">
        <v>10765.625</v>
      </c>
      <c r="AD334" s="51">
        <v>0</v>
      </c>
      <c r="AE334" s="51" t="s">
        <v>396</v>
      </c>
      <c r="AF334" s="52">
        <v>17</v>
      </c>
      <c r="AG334" s="53" t="s">
        <v>79</v>
      </c>
      <c r="AH334" s="54">
        <v>159</v>
      </c>
      <c r="AI334" s="54">
        <v>335.5</v>
      </c>
      <c r="AJ334" s="53" t="s">
        <v>143</v>
      </c>
      <c r="AK334" s="53" t="s">
        <v>172</v>
      </c>
      <c r="AL334" s="53">
        <v>0.25</v>
      </c>
      <c r="AM334" s="53" t="s">
        <v>261</v>
      </c>
      <c r="AN334" s="55">
        <v>16</v>
      </c>
      <c r="AO334" s="56">
        <v>4.3</v>
      </c>
      <c r="AP334" s="70">
        <v>0.999</v>
      </c>
      <c r="AQ334" s="51" t="s">
        <v>106</v>
      </c>
      <c r="AR334" s="51"/>
      <c r="AS334" s="51"/>
      <c r="AT334" s="51" t="s">
        <v>173</v>
      </c>
      <c r="AU334" s="51"/>
      <c r="AV334" s="51"/>
      <c r="AW334" s="57" t="s">
        <v>38</v>
      </c>
      <c r="AX334" s="57" t="s">
        <v>36</v>
      </c>
      <c r="AY334" s="57" t="s">
        <v>42</v>
      </c>
      <c r="AZ334" s="57" t="s">
        <v>36</v>
      </c>
      <c r="BA334" s="57" t="s">
        <v>36</v>
      </c>
      <c r="BB334" s="58"/>
      <c r="BC334" s="58"/>
      <c r="BD334" s="59"/>
      <c r="BE334" s="59"/>
      <c r="BF334" s="58"/>
      <c r="BG334" s="59"/>
      <c r="BH334" s="61"/>
      <c r="BI334" s="61"/>
      <c r="BL334" s="61"/>
      <c r="BM334" s="59"/>
      <c r="BN334" s="58">
        <v>0.52500000000000002</v>
      </c>
      <c r="BO334" s="58"/>
      <c r="BQ334" s="58"/>
      <c r="BR334" s="59"/>
      <c r="BS334" s="58"/>
      <c r="BT334" s="58"/>
      <c r="BV334" s="58"/>
      <c r="BW334" s="59"/>
      <c r="BX334" s="58"/>
      <c r="BY334" s="58"/>
      <c r="BZ334" s="58"/>
      <c r="CA334" s="59"/>
      <c r="CB334" s="58"/>
      <c r="CC334" s="58"/>
      <c r="CD334" s="58"/>
      <c r="CE334" s="58"/>
      <c r="CF334" s="59"/>
      <c r="CG334" s="62" t="s">
        <v>401</v>
      </c>
      <c r="CH334" s="62"/>
      <c r="CI334" s="62"/>
      <c r="CJ334" s="62" t="s">
        <v>59</v>
      </c>
      <c r="CK334" s="62"/>
      <c r="CL334" s="62"/>
      <c r="CM334" s="62"/>
      <c r="CN334" s="88"/>
      <c r="CO334" s="62"/>
      <c r="CP334" s="62" t="s">
        <v>1330</v>
      </c>
      <c r="CQ334" s="64" t="s">
        <v>39</v>
      </c>
      <c r="CR334" s="65" t="s">
        <v>47</v>
      </c>
      <c r="CS334" s="64" t="s">
        <v>1344</v>
      </c>
      <c r="CT334" s="64" t="s">
        <v>398</v>
      </c>
      <c r="CU334" s="64" t="s">
        <v>176</v>
      </c>
      <c r="CV334" s="64" t="s">
        <v>86</v>
      </c>
      <c r="CW334" s="64"/>
      <c r="CX334" s="64" t="s">
        <v>92</v>
      </c>
      <c r="CY334" s="66">
        <f>[1]Duration!EE333</f>
        <v>13.979166666666666</v>
      </c>
    </row>
    <row r="335" spans="1:103" hidden="1" x14ac:dyDescent="0.3">
      <c r="A335" s="43">
        <v>333</v>
      </c>
      <c r="B335" s="44" t="s">
        <v>1668</v>
      </c>
      <c r="C335" s="44" t="s">
        <v>30</v>
      </c>
      <c r="D335" s="44">
        <v>2017</v>
      </c>
      <c r="E335" s="45" t="s">
        <v>31</v>
      </c>
      <c r="F335" s="45" t="s">
        <v>59</v>
      </c>
      <c r="G335" s="45" t="s">
        <v>1804</v>
      </c>
      <c r="H335" s="45" t="s">
        <v>78</v>
      </c>
      <c r="I335" s="45" t="s">
        <v>38</v>
      </c>
      <c r="J335" s="68" t="s">
        <v>44</v>
      </c>
      <c r="K335" s="68" t="s">
        <v>71</v>
      </c>
      <c r="L335" s="68" t="s">
        <v>39</v>
      </c>
      <c r="M335" s="68" t="s">
        <v>42</v>
      </c>
      <c r="N335" s="68" t="s">
        <v>42</v>
      </c>
      <c r="O335" s="68" t="s">
        <v>42</v>
      </c>
      <c r="P335" s="47" t="s">
        <v>854</v>
      </c>
      <c r="Q335" s="47" t="s">
        <v>1537</v>
      </c>
      <c r="R335" s="49">
        <v>8.7560000000000002</v>
      </c>
      <c r="S335" s="49">
        <v>3.3490000000000002</v>
      </c>
      <c r="T335" s="50"/>
      <c r="U335" s="50"/>
      <c r="V335" s="50"/>
      <c r="W335" s="50"/>
      <c r="X335" s="50">
        <v>8.3000000000000007</v>
      </c>
      <c r="Y335" s="51" t="s">
        <v>1365</v>
      </c>
      <c r="Z335" s="51">
        <v>1</v>
      </c>
      <c r="AA335" s="69">
        <v>2336.5</v>
      </c>
      <c r="AB335" s="51">
        <v>0.8</v>
      </c>
      <c r="AC335" s="69">
        <v>1869.2</v>
      </c>
      <c r="AD335" s="51">
        <v>0</v>
      </c>
      <c r="AE335" s="51" t="s">
        <v>396</v>
      </c>
      <c r="AF335" s="52">
        <v>16</v>
      </c>
      <c r="AG335" s="53" t="s">
        <v>79</v>
      </c>
      <c r="AH335" s="54">
        <v>150</v>
      </c>
      <c r="AI335" s="54">
        <v>1095.5</v>
      </c>
      <c r="AJ335" s="53" t="s">
        <v>143</v>
      </c>
      <c r="AK335" s="53" t="s">
        <v>172</v>
      </c>
      <c r="AL335" s="53">
        <v>0.25</v>
      </c>
      <c r="AM335" s="53" t="s">
        <v>70</v>
      </c>
      <c r="AN335" s="55">
        <v>15.7</v>
      </c>
      <c r="AO335" s="56">
        <v>4.3</v>
      </c>
      <c r="AP335" s="70">
        <v>0.999</v>
      </c>
      <c r="AQ335" s="51" t="s">
        <v>106</v>
      </c>
      <c r="AR335" s="51"/>
      <c r="AS335" s="51"/>
      <c r="AT335" s="51" t="s">
        <v>173</v>
      </c>
      <c r="AU335" s="51"/>
      <c r="AV335" s="51"/>
      <c r="AW335" s="57" t="s">
        <v>38</v>
      </c>
      <c r="AX335" s="57" t="s">
        <v>36</v>
      </c>
      <c r="AY335" s="57" t="s">
        <v>42</v>
      </c>
      <c r="AZ335" s="57" t="s">
        <v>36</v>
      </c>
      <c r="BA335" s="57" t="s">
        <v>36</v>
      </c>
      <c r="BB335" s="58"/>
      <c r="BC335" s="58"/>
      <c r="BD335" s="59"/>
      <c r="BE335" s="59"/>
      <c r="BF335" s="58"/>
      <c r="BG335" s="59"/>
      <c r="BH335" s="61"/>
      <c r="BI335" s="61"/>
      <c r="BL335" s="61"/>
      <c r="BM335" s="59"/>
      <c r="BN335" s="58">
        <v>0.28333333333333333</v>
      </c>
      <c r="BO335" s="58"/>
      <c r="BQ335" s="58"/>
      <c r="BR335" s="59"/>
      <c r="BS335" s="58"/>
      <c r="BT335" s="58"/>
      <c r="BV335" s="58"/>
      <c r="BW335" s="59"/>
      <c r="BX335" s="58"/>
      <c r="BY335" s="58"/>
      <c r="BZ335" s="58"/>
      <c r="CA335" s="59"/>
      <c r="CB335" s="58"/>
      <c r="CC335" s="58"/>
      <c r="CD335" s="58"/>
      <c r="CE335" s="58"/>
      <c r="CF335" s="59"/>
      <c r="CG335" s="62" t="s">
        <v>402</v>
      </c>
      <c r="CH335" s="62"/>
      <c r="CI335" s="62"/>
      <c r="CJ335" s="62" t="s">
        <v>59</v>
      </c>
      <c r="CK335" s="62"/>
      <c r="CL335" s="62"/>
      <c r="CM335" s="62"/>
      <c r="CN335" s="88"/>
      <c r="CO335" s="62"/>
      <c r="CP335" s="62" t="s">
        <v>1330</v>
      </c>
      <c r="CQ335" s="64" t="s">
        <v>39</v>
      </c>
      <c r="CR335" s="65" t="s">
        <v>47</v>
      </c>
      <c r="CS335" s="64" t="s">
        <v>1344</v>
      </c>
      <c r="CT335" s="64" t="s">
        <v>398</v>
      </c>
      <c r="CU335" s="64" t="s">
        <v>176</v>
      </c>
      <c r="CV335" s="64" t="s">
        <v>86</v>
      </c>
      <c r="CW335" s="64"/>
      <c r="CX335" s="64" t="s">
        <v>77</v>
      </c>
      <c r="CY335" s="66">
        <f>[1]Duration!EE334</f>
        <v>45.645833333333336</v>
      </c>
    </row>
    <row r="336" spans="1:103" hidden="1" x14ac:dyDescent="0.3">
      <c r="A336" s="43">
        <v>334</v>
      </c>
      <c r="B336" s="44" t="s">
        <v>1668</v>
      </c>
      <c r="C336" s="44" t="s">
        <v>30</v>
      </c>
      <c r="D336" s="44">
        <v>2017</v>
      </c>
      <c r="E336" s="45" t="s">
        <v>31</v>
      </c>
      <c r="F336" s="45" t="s">
        <v>59</v>
      </c>
      <c r="G336" s="45" t="s">
        <v>1804</v>
      </c>
      <c r="H336" s="45" t="s">
        <v>78</v>
      </c>
      <c r="I336" s="45" t="s">
        <v>38</v>
      </c>
      <c r="J336" s="68" t="s">
        <v>44</v>
      </c>
      <c r="K336" s="68" t="s">
        <v>100</v>
      </c>
      <c r="L336" s="68" t="s">
        <v>39</v>
      </c>
      <c r="M336" s="68" t="s">
        <v>42</v>
      </c>
      <c r="N336" s="68" t="s">
        <v>42</v>
      </c>
      <c r="O336" s="68" t="s">
        <v>42</v>
      </c>
      <c r="P336" s="47" t="s">
        <v>855</v>
      </c>
      <c r="Q336" s="47" t="s">
        <v>1537</v>
      </c>
      <c r="R336" s="49">
        <v>9.8550000000000004</v>
      </c>
      <c r="S336" s="49">
        <v>4.05</v>
      </c>
      <c r="T336" s="50"/>
      <c r="U336" s="50"/>
      <c r="V336" s="50"/>
      <c r="W336" s="50"/>
      <c r="X336" s="50">
        <v>8.1999999999999993</v>
      </c>
      <c r="Y336" s="51" t="s">
        <v>1366</v>
      </c>
      <c r="Z336" s="51">
        <v>1</v>
      </c>
      <c r="AA336" s="69">
        <v>2101</v>
      </c>
      <c r="AB336" s="51">
        <v>0.6</v>
      </c>
      <c r="AC336" s="69">
        <v>1260.5999999999999</v>
      </c>
      <c r="AD336" s="51">
        <v>0</v>
      </c>
      <c r="AE336" s="51" t="s">
        <v>396</v>
      </c>
      <c r="AF336" s="52">
        <v>15</v>
      </c>
      <c r="AG336" s="53" t="s">
        <v>79</v>
      </c>
      <c r="AH336" s="54">
        <v>366</v>
      </c>
      <c r="AI336" s="54">
        <v>1804.75</v>
      </c>
      <c r="AJ336" s="53" t="s">
        <v>143</v>
      </c>
      <c r="AK336" s="53" t="s">
        <v>172</v>
      </c>
      <c r="AL336" s="53">
        <v>0.25</v>
      </c>
      <c r="AM336" s="53" t="s">
        <v>99</v>
      </c>
      <c r="AN336" s="55">
        <v>14.5</v>
      </c>
      <c r="AO336" s="56">
        <v>3.6</v>
      </c>
      <c r="AP336" s="70">
        <v>0.999</v>
      </c>
      <c r="AQ336" s="51" t="s">
        <v>106</v>
      </c>
      <c r="AR336" s="51"/>
      <c r="AS336" s="51"/>
      <c r="AT336" s="51" t="s">
        <v>173</v>
      </c>
      <c r="AU336" s="51"/>
      <c r="AV336" s="51"/>
      <c r="AW336" s="57" t="s">
        <v>38</v>
      </c>
      <c r="AX336" s="57" t="s">
        <v>36</v>
      </c>
      <c r="AY336" s="57" t="s">
        <v>42</v>
      </c>
      <c r="AZ336" s="57" t="s">
        <v>36</v>
      </c>
      <c r="BA336" s="57" t="s">
        <v>36</v>
      </c>
      <c r="BB336" s="58"/>
      <c r="BC336" s="58"/>
      <c r="BD336" s="59"/>
      <c r="BE336" s="59"/>
      <c r="BF336" s="58"/>
      <c r="BG336" s="59"/>
      <c r="BH336" s="61"/>
      <c r="BI336" s="61"/>
      <c r="BL336" s="61"/>
      <c r="BM336" s="59"/>
      <c r="BN336" s="58">
        <v>0.4291666666666667</v>
      </c>
      <c r="BO336" s="58"/>
      <c r="BQ336" s="58"/>
      <c r="BR336" s="59"/>
      <c r="BS336" s="58"/>
      <c r="BT336" s="58"/>
      <c r="BV336" s="58"/>
      <c r="BW336" s="59"/>
      <c r="BX336" s="58"/>
      <c r="BY336" s="58"/>
      <c r="BZ336" s="58"/>
      <c r="CA336" s="59"/>
      <c r="CB336" s="58"/>
      <c r="CC336" s="58"/>
      <c r="CD336" s="58"/>
      <c r="CE336" s="58"/>
      <c r="CF336" s="59"/>
      <c r="CG336" s="62" t="s">
        <v>403</v>
      </c>
      <c r="CH336" s="62"/>
      <c r="CI336" s="62"/>
      <c r="CJ336" s="62" t="s">
        <v>2060</v>
      </c>
      <c r="CK336" s="62"/>
      <c r="CL336" s="62"/>
      <c r="CM336" s="62"/>
      <c r="CN336" s="88"/>
      <c r="CO336" s="62"/>
      <c r="CP336" s="62" t="s">
        <v>1330</v>
      </c>
      <c r="CQ336" s="64" t="s">
        <v>39</v>
      </c>
      <c r="CR336" s="65" t="s">
        <v>47</v>
      </c>
      <c r="CS336" s="64" t="s">
        <v>1344</v>
      </c>
      <c r="CT336" s="64" t="s">
        <v>398</v>
      </c>
      <c r="CU336" s="64" t="s">
        <v>176</v>
      </c>
      <c r="CV336" s="64" t="s">
        <v>86</v>
      </c>
      <c r="CW336" s="64"/>
      <c r="CX336" s="64" t="s">
        <v>94</v>
      </c>
      <c r="CY336" s="66">
        <f>[1]Duration!EE335</f>
        <v>75.197916666666671</v>
      </c>
    </row>
    <row r="337" spans="1:103" hidden="1" x14ac:dyDescent="0.3">
      <c r="A337" s="43">
        <v>335</v>
      </c>
      <c r="B337" s="44" t="s">
        <v>1740</v>
      </c>
      <c r="C337" s="44" t="s">
        <v>30</v>
      </c>
      <c r="D337" s="44">
        <v>2011</v>
      </c>
      <c r="E337" s="45" t="s">
        <v>31</v>
      </c>
      <c r="F337" s="45" t="s">
        <v>1537</v>
      </c>
      <c r="G337" s="45" t="s">
        <v>1804</v>
      </c>
      <c r="H337" s="45" t="s">
        <v>78</v>
      </c>
      <c r="I337" s="45" t="s">
        <v>38</v>
      </c>
      <c r="J337" s="68" t="s">
        <v>44</v>
      </c>
      <c r="K337" s="68" t="s">
        <v>71</v>
      </c>
      <c r="L337" s="68" t="s">
        <v>39</v>
      </c>
      <c r="M337" s="68" t="s">
        <v>42</v>
      </c>
      <c r="N337" s="68" t="s">
        <v>42</v>
      </c>
      <c r="O337" s="68" t="s">
        <v>42</v>
      </c>
      <c r="P337" s="47" t="s">
        <v>857</v>
      </c>
      <c r="Q337" s="47"/>
      <c r="R337" s="49"/>
      <c r="S337" s="49"/>
      <c r="T337" s="50"/>
      <c r="U337" s="50"/>
      <c r="V337" s="50"/>
      <c r="W337" s="50"/>
      <c r="X337" s="50"/>
      <c r="Y337" s="51" t="s">
        <v>1367</v>
      </c>
      <c r="Z337" s="51">
        <v>1</v>
      </c>
      <c r="AA337" s="69">
        <v>100000</v>
      </c>
      <c r="AB337" s="51"/>
      <c r="AC337" s="51"/>
      <c r="AD337" s="51"/>
      <c r="AE337" s="51"/>
      <c r="AF337" s="51"/>
      <c r="AG337" s="53" t="s">
        <v>404</v>
      </c>
      <c r="AH337" s="54">
        <v>210</v>
      </c>
      <c r="AI337" s="54">
        <v>312</v>
      </c>
      <c r="AJ337" s="53" t="s">
        <v>405</v>
      </c>
      <c r="AK337" s="53">
        <v>4</v>
      </c>
      <c r="AL337" s="53" t="s">
        <v>1331</v>
      </c>
      <c r="AM337" s="53" t="s">
        <v>166</v>
      </c>
      <c r="AN337" s="55">
        <v>12.9</v>
      </c>
      <c r="AO337" s="56">
        <v>3.19</v>
      </c>
      <c r="AP337" s="56"/>
      <c r="AQ337" s="51" t="s">
        <v>106</v>
      </c>
      <c r="AR337" s="51" t="s">
        <v>37</v>
      </c>
      <c r="AS337" s="51" t="s">
        <v>37</v>
      </c>
      <c r="AT337" s="51" t="s">
        <v>173</v>
      </c>
      <c r="AU337" s="51" t="s">
        <v>37</v>
      </c>
      <c r="AV337" s="51"/>
      <c r="AW337" s="57" t="s">
        <v>38</v>
      </c>
      <c r="AX337" s="57" t="s">
        <v>36</v>
      </c>
      <c r="AY337" s="57"/>
      <c r="AZ337" s="57"/>
      <c r="BA337" s="57"/>
      <c r="BB337" s="58">
        <v>8.3333333333333329E-2</v>
      </c>
      <c r="BC337" s="58"/>
      <c r="BD337" s="59"/>
      <c r="BE337" s="59"/>
      <c r="BF337" s="58"/>
      <c r="BG337" s="59"/>
      <c r="BH337" s="61">
        <v>2.0416666666666666E-2</v>
      </c>
      <c r="BI337" s="61"/>
      <c r="BL337" s="61"/>
      <c r="BM337" s="59"/>
      <c r="BN337" s="58">
        <v>4.291666666666667</v>
      </c>
      <c r="BO337" s="58"/>
      <c r="BQ337" s="58"/>
      <c r="BR337" s="59"/>
      <c r="BS337" s="58">
        <v>26.541666666666668</v>
      </c>
      <c r="BT337" s="58"/>
      <c r="BV337" s="58"/>
      <c r="BW337" s="59"/>
      <c r="BX337" s="58"/>
      <c r="BY337" s="58"/>
      <c r="BZ337" s="58"/>
      <c r="CA337" s="59"/>
      <c r="CB337" s="58"/>
      <c r="CC337" s="58"/>
      <c r="CD337" s="58"/>
      <c r="CE337" s="58"/>
      <c r="CF337" s="59"/>
      <c r="CG337" s="62" t="s">
        <v>1625</v>
      </c>
      <c r="CH337" s="62"/>
      <c r="CI337" s="62"/>
      <c r="CJ337" s="62" t="s">
        <v>1383</v>
      </c>
      <c r="CK337" s="62"/>
      <c r="CL337" s="62"/>
      <c r="CM337" s="62" t="s">
        <v>1317</v>
      </c>
      <c r="CN337" s="63"/>
      <c r="CO337" s="62" t="s">
        <v>1281</v>
      </c>
      <c r="CP337" s="62"/>
      <c r="CQ337" s="64" t="s">
        <v>39</v>
      </c>
      <c r="CR337" s="65" t="s">
        <v>47</v>
      </c>
      <c r="CS337" s="64" t="s">
        <v>1344</v>
      </c>
      <c r="CT337" s="64" t="s">
        <v>406</v>
      </c>
      <c r="CU337" s="64" t="s">
        <v>176</v>
      </c>
      <c r="CV337" s="64" t="s">
        <v>86</v>
      </c>
      <c r="CW337" s="64"/>
      <c r="CX337" s="64" t="s">
        <v>73</v>
      </c>
      <c r="CY337" s="66">
        <f>[1]Duration!EE336</f>
        <v>13</v>
      </c>
    </row>
    <row r="338" spans="1:103" hidden="1" x14ac:dyDescent="0.3">
      <c r="A338" s="43">
        <v>336</v>
      </c>
      <c r="B338" s="44" t="s">
        <v>1669</v>
      </c>
      <c r="C338" s="44" t="s">
        <v>30</v>
      </c>
      <c r="D338" s="44">
        <v>2013</v>
      </c>
      <c r="E338" s="45" t="s">
        <v>31</v>
      </c>
      <c r="F338" s="45" t="s">
        <v>128</v>
      </c>
      <c r="G338" s="45" t="s">
        <v>1804</v>
      </c>
      <c r="H338" s="45" t="s">
        <v>78</v>
      </c>
      <c r="I338" s="45" t="s">
        <v>38</v>
      </c>
      <c r="J338" s="68" t="s">
        <v>44</v>
      </c>
      <c r="K338" s="68" t="s">
        <v>53</v>
      </c>
      <c r="L338" s="68" t="s">
        <v>42</v>
      </c>
      <c r="M338" s="68" t="s">
        <v>42</v>
      </c>
      <c r="N338" s="68" t="s">
        <v>42</v>
      </c>
      <c r="O338" s="68" t="s">
        <v>42</v>
      </c>
      <c r="P338" s="47" t="s">
        <v>858</v>
      </c>
      <c r="Q338" s="47" t="s">
        <v>407</v>
      </c>
      <c r="R338" s="49"/>
      <c r="S338" s="49"/>
      <c r="T338" s="50"/>
      <c r="U338" s="50"/>
      <c r="V338" s="50"/>
      <c r="W338" s="50"/>
      <c r="X338" s="50"/>
      <c r="Y338" s="51" t="s">
        <v>1368</v>
      </c>
      <c r="Z338" s="51">
        <v>1</v>
      </c>
      <c r="AA338" s="69">
        <v>111000</v>
      </c>
      <c r="AB338" s="51"/>
      <c r="AC338" s="51"/>
      <c r="AD338" s="51"/>
      <c r="AE338" s="51"/>
      <c r="AF338" s="51"/>
      <c r="AG338" s="53" t="s">
        <v>404</v>
      </c>
      <c r="AH338" s="54">
        <v>2</v>
      </c>
      <c r="AI338" s="54">
        <v>12</v>
      </c>
      <c r="AJ338" s="53" t="s">
        <v>172</v>
      </c>
      <c r="AK338" s="53">
        <v>1</v>
      </c>
      <c r="AL338" s="53">
        <v>0.25</v>
      </c>
      <c r="AM338" s="53" t="s">
        <v>52</v>
      </c>
      <c r="AN338" s="55">
        <v>23.42</v>
      </c>
      <c r="AO338" s="56">
        <v>3.57</v>
      </c>
      <c r="AP338" s="56"/>
      <c r="AQ338" s="51" t="s">
        <v>106</v>
      </c>
      <c r="AR338" s="51" t="s">
        <v>37</v>
      </c>
      <c r="AS338" s="51" t="s">
        <v>37</v>
      </c>
      <c r="AT338" s="51" t="s">
        <v>37</v>
      </c>
      <c r="AU338" s="51"/>
      <c r="AV338" s="51"/>
      <c r="AW338" s="57" t="s">
        <v>38</v>
      </c>
      <c r="AX338" s="57" t="s">
        <v>36</v>
      </c>
      <c r="AY338" s="57"/>
      <c r="AZ338" s="57"/>
      <c r="BA338" s="57"/>
      <c r="BB338" s="58">
        <v>0.52139639639639646</v>
      </c>
      <c r="BC338" s="58"/>
      <c r="BD338" s="59"/>
      <c r="BE338" s="59"/>
      <c r="BF338" s="58">
        <v>4.5570866141732278</v>
      </c>
      <c r="BG338" s="59"/>
      <c r="BH338" s="61">
        <v>3.866366366366366E-2</v>
      </c>
      <c r="BI338" s="61"/>
      <c r="BL338" s="61">
        <v>0.33792650918635175</v>
      </c>
      <c r="BM338" s="59"/>
      <c r="BN338" s="58">
        <v>1.6381381381381379</v>
      </c>
      <c r="BO338" s="58"/>
      <c r="BQ338" s="58">
        <v>14.317585301837271</v>
      </c>
      <c r="BR338" s="59"/>
      <c r="BS338" s="58"/>
      <c r="BT338" s="58"/>
      <c r="BV338" s="58"/>
      <c r="BW338" s="59"/>
      <c r="BX338" s="58"/>
      <c r="BY338" s="58"/>
      <c r="BZ338" s="58"/>
      <c r="CA338" s="59"/>
      <c r="CB338" s="58"/>
      <c r="CC338" s="58"/>
      <c r="CD338" s="58"/>
      <c r="CE338" s="58"/>
      <c r="CF338" s="59"/>
      <c r="CG338" s="62"/>
      <c r="CH338" s="62"/>
      <c r="CI338" s="62"/>
      <c r="CJ338" s="62"/>
      <c r="CK338" s="62"/>
      <c r="CL338" s="62"/>
      <c r="CM338" s="62"/>
      <c r="CN338" s="63"/>
      <c r="CO338" s="62"/>
      <c r="CP338" s="62"/>
      <c r="CQ338" s="64" t="s">
        <v>39</v>
      </c>
      <c r="CR338" s="65" t="s">
        <v>47</v>
      </c>
      <c r="CS338" s="64" t="s">
        <v>1344</v>
      </c>
      <c r="CT338" s="64" t="s">
        <v>175</v>
      </c>
      <c r="CU338" s="64" t="s">
        <v>176</v>
      </c>
      <c r="CV338" s="64" t="s">
        <v>86</v>
      </c>
      <c r="CW338" s="64"/>
      <c r="CX338" s="64" t="s">
        <v>73</v>
      </c>
      <c r="CY338" s="66">
        <f>[1]Duration!EE337</f>
        <v>0.5</v>
      </c>
    </row>
    <row r="339" spans="1:103" hidden="1" x14ac:dyDescent="0.3">
      <c r="A339" s="43">
        <v>337</v>
      </c>
      <c r="B339" s="44" t="s">
        <v>1669</v>
      </c>
      <c r="C339" s="44" t="s">
        <v>30</v>
      </c>
      <c r="D339" s="44">
        <v>2013</v>
      </c>
      <c r="E339" s="45" t="s">
        <v>31</v>
      </c>
      <c r="F339" s="45" t="s">
        <v>128</v>
      </c>
      <c r="G339" s="45" t="s">
        <v>1804</v>
      </c>
      <c r="H339" s="45" t="s">
        <v>78</v>
      </c>
      <c r="I339" s="45" t="s">
        <v>38</v>
      </c>
      <c r="J339" s="68" t="s">
        <v>44</v>
      </c>
      <c r="K339" s="68" t="s">
        <v>75</v>
      </c>
      <c r="L339" s="68" t="s">
        <v>42</v>
      </c>
      <c r="M339" s="68" t="s">
        <v>42</v>
      </c>
      <c r="N339" s="68" t="s">
        <v>42</v>
      </c>
      <c r="O339" s="68" t="s">
        <v>42</v>
      </c>
      <c r="P339" s="47" t="s">
        <v>858</v>
      </c>
      <c r="Q339" s="47" t="s">
        <v>407</v>
      </c>
      <c r="R339" s="49"/>
      <c r="S339" s="49"/>
      <c r="T339" s="50"/>
      <c r="U339" s="50"/>
      <c r="V339" s="50"/>
      <c r="W339" s="50"/>
      <c r="X339" s="50"/>
      <c r="Y339" s="51" t="s">
        <v>1368</v>
      </c>
      <c r="Z339" s="51">
        <v>1</v>
      </c>
      <c r="AA339" s="69">
        <v>108000</v>
      </c>
      <c r="AB339" s="51"/>
      <c r="AC339" s="51"/>
      <c r="AD339" s="51"/>
      <c r="AE339" s="51"/>
      <c r="AF339" s="51"/>
      <c r="AG339" s="53" t="s">
        <v>404</v>
      </c>
      <c r="AH339" s="54">
        <v>3</v>
      </c>
      <c r="AI339" s="54">
        <v>18</v>
      </c>
      <c r="AJ339" s="53" t="s">
        <v>172</v>
      </c>
      <c r="AK339" s="53">
        <v>1</v>
      </c>
      <c r="AL339" s="53">
        <v>0.25</v>
      </c>
      <c r="AM339" s="53" t="s">
        <v>80</v>
      </c>
      <c r="AN339" s="55">
        <v>10</v>
      </c>
      <c r="AO339" s="56">
        <v>8.27</v>
      </c>
      <c r="AP339" s="56"/>
      <c r="AQ339" s="51" t="s">
        <v>106</v>
      </c>
      <c r="AR339" s="51" t="s">
        <v>37</v>
      </c>
      <c r="AS339" s="51" t="s">
        <v>37</v>
      </c>
      <c r="AT339" s="51" t="s">
        <v>37</v>
      </c>
      <c r="AU339" s="51"/>
      <c r="AV339" s="51"/>
      <c r="AW339" s="57" t="s">
        <v>38</v>
      </c>
      <c r="AX339" s="57" t="s">
        <v>36</v>
      </c>
      <c r="AY339" s="57"/>
      <c r="AZ339" s="57"/>
      <c r="BA339" s="57"/>
      <c r="BB339" s="58">
        <v>0.28780864197530864</v>
      </c>
      <c r="BC339" s="58"/>
      <c r="BD339" s="59"/>
      <c r="BE339" s="59"/>
      <c r="BF339" s="58">
        <v>2.44750656167979</v>
      </c>
      <c r="BG339" s="59"/>
      <c r="BH339" s="61">
        <v>4.1666666666666664E-2</v>
      </c>
      <c r="BI339" s="61"/>
      <c r="BL339" s="61">
        <v>0.3543307086614173</v>
      </c>
      <c r="BM339" s="59"/>
      <c r="BN339" s="58">
        <v>1.1454475308641974</v>
      </c>
      <c r="BO339" s="58"/>
      <c r="BQ339" s="58">
        <v>9.7408136482939636</v>
      </c>
      <c r="BR339" s="59"/>
      <c r="BS339" s="58"/>
      <c r="BT339" s="58"/>
      <c r="BV339" s="58"/>
      <c r="BW339" s="59"/>
      <c r="BX339" s="58"/>
      <c r="BY339" s="58"/>
      <c r="BZ339" s="58"/>
      <c r="CA339" s="59"/>
      <c r="CB339" s="58"/>
      <c r="CC339" s="58"/>
      <c r="CD339" s="58"/>
      <c r="CE339" s="58"/>
      <c r="CF339" s="59"/>
      <c r="CG339" s="62"/>
      <c r="CH339" s="62"/>
      <c r="CI339" s="62"/>
      <c r="CJ339" s="62"/>
      <c r="CK339" s="62"/>
      <c r="CL339" s="62"/>
      <c r="CM339" s="62"/>
      <c r="CN339" s="63"/>
      <c r="CO339" s="62"/>
      <c r="CP339" s="62"/>
      <c r="CQ339" s="64" t="s">
        <v>39</v>
      </c>
      <c r="CR339" s="65" t="s">
        <v>47</v>
      </c>
      <c r="CS339" s="64" t="s">
        <v>1344</v>
      </c>
      <c r="CT339" s="64" t="s">
        <v>175</v>
      </c>
      <c r="CU339" s="64" t="s">
        <v>176</v>
      </c>
      <c r="CV339" s="64" t="s">
        <v>86</v>
      </c>
      <c r="CW339" s="64"/>
      <c r="CX339" s="64" t="s">
        <v>73</v>
      </c>
      <c r="CY339" s="66">
        <f>[1]Duration!EE338</f>
        <v>0.75</v>
      </c>
    </row>
    <row r="340" spans="1:103" hidden="1" x14ac:dyDescent="0.3">
      <c r="A340" s="43">
        <v>338</v>
      </c>
      <c r="B340" s="44" t="s">
        <v>1669</v>
      </c>
      <c r="C340" s="44" t="s">
        <v>30</v>
      </c>
      <c r="D340" s="44">
        <v>2013</v>
      </c>
      <c r="E340" s="45" t="s">
        <v>31</v>
      </c>
      <c r="F340" s="45" t="s">
        <v>128</v>
      </c>
      <c r="G340" s="45" t="s">
        <v>1804</v>
      </c>
      <c r="H340" s="45" t="s">
        <v>78</v>
      </c>
      <c r="I340" s="45" t="s">
        <v>38</v>
      </c>
      <c r="J340" s="68" t="s">
        <v>44</v>
      </c>
      <c r="K340" s="68" t="s">
        <v>75</v>
      </c>
      <c r="L340" s="68" t="s">
        <v>42</v>
      </c>
      <c r="M340" s="68" t="s">
        <v>42</v>
      </c>
      <c r="N340" s="68" t="s">
        <v>42</v>
      </c>
      <c r="O340" s="68" t="s">
        <v>42</v>
      </c>
      <c r="P340" s="47" t="s">
        <v>858</v>
      </c>
      <c r="Q340" s="47" t="s">
        <v>407</v>
      </c>
      <c r="R340" s="49"/>
      <c r="S340" s="49"/>
      <c r="T340" s="50"/>
      <c r="U340" s="50"/>
      <c r="V340" s="50"/>
      <c r="W340" s="50"/>
      <c r="X340" s="50"/>
      <c r="Y340" s="51" t="s">
        <v>1368</v>
      </c>
      <c r="Z340" s="51">
        <v>1</v>
      </c>
      <c r="AA340" s="69">
        <v>106000</v>
      </c>
      <c r="AB340" s="51"/>
      <c r="AC340" s="51"/>
      <c r="AD340" s="51"/>
      <c r="AE340" s="51"/>
      <c r="AF340" s="51"/>
      <c r="AG340" s="53" t="s">
        <v>404</v>
      </c>
      <c r="AH340" s="54">
        <v>2</v>
      </c>
      <c r="AI340" s="54">
        <v>12</v>
      </c>
      <c r="AJ340" s="53" t="s">
        <v>172</v>
      </c>
      <c r="AK340" s="53">
        <v>1</v>
      </c>
      <c r="AL340" s="53">
        <v>0.25</v>
      </c>
      <c r="AM340" s="53" t="s">
        <v>80</v>
      </c>
      <c r="AN340" s="55">
        <v>2.64</v>
      </c>
      <c r="AO340" s="86">
        <v>12.24</v>
      </c>
      <c r="AP340" s="56"/>
      <c r="AQ340" s="51" t="s">
        <v>106</v>
      </c>
      <c r="AR340" s="51" t="s">
        <v>37</v>
      </c>
      <c r="AS340" s="51" t="s">
        <v>37</v>
      </c>
      <c r="AT340" s="51" t="s">
        <v>37</v>
      </c>
      <c r="AU340" s="51"/>
      <c r="AV340" s="51"/>
      <c r="AW340" s="57" t="s">
        <v>38</v>
      </c>
      <c r="AX340" s="57" t="s">
        <v>36</v>
      </c>
      <c r="AY340" s="57"/>
      <c r="AZ340" s="57"/>
      <c r="BA340" s="57"/>
      <c r="BB340" s="58">
        <v>0.14779874213836477</v>
      </c>
      <c r="BC340" s="58"/>
      <c r="BD340" s="59"/>
      <c r="BE340" s="59"/>
      <c r="BF340" s="58">
        <v>1.2335958005249343</v>
      </c>
      <c r="BG340" s="59"/>
      <c r="BH340" s="61">
        <v>2.5157232704402517E-2</v>
      </c>
      <c r="BI340" s="61"/>
      <c r="BL340" s="61">
        <v>0.20997375328083986</v>
      </c>
      <c r="BM340" s="59"/>
      <c r="BN340" s="58">
        <v>0.18514150943396226</v>
      </c>
      <c r="BO340" s="58"/>
      <c r="BQ340" s="58">
        <v>1.5452755905511812</v>
      </c>
      <c r="BR340" s="59"/>
      <c r="BS340" s="58"/>
      <c r="BT340" s="58"/>
      <c r="BV340" s="58"/>
      <c r="BW340" s="59"/>
      <c r="BX340" s="58"/>
      <c r="BY340" s="58"/>
      <c r="BZ340" s="58"/>
      <c r="CA340" s="59"/>
      <c r="CB340" s="58"/>
      <c r="CC340" s="58"/>
      <c r="CD340" s="58"/>
      <c r="CE340" s="58"/>
      <c r="CF340" s="59"/>
      <c r="CG340" s="62"/>
      <c r="CH340" s="62"/>
      <c r="CI340" s="62"/>
      <c r="CJ340" s="62"/>
      <c r="CK340" s="62"/>
      <c r="CL340" s="62"/>
      <c r="CM340" s="62"/>
      <c r="CN340" s="63"/>
      <c r="CO340" s="62"/>
      <c r="CP340" s="62"/>
      <c r="CQ340" s="64" t="s">
        <v>39</v>
      </c>
      <c r="CR340" s="65" t="s">
        <v>47</v>
      </c>
      <c r="CS340" s="64" t="s">
        <v>1344</v>
      </c>
      <c r="CT340" s="64" t="s">
        <v>175</v>
      </c>
      <c r="CU340" s="64" t="s">
        <v>176</v>
      </c>
      <c r="CV340" s="64" t="s">
        <v>86</v>
      </c>
      <c r="CW340" s="64"/>
      <c r="CX340" s="64" t="s">
        <v>73</v>
      </c>
      <c r="CY340" s="66">
        <f>[1]Duration!EE339</f>
        <v>0.5</v>
      </c>
    </row>
    <row r="341" spans="1:103" hidden="1" x14ac:dyDescent="0.3">
      <c r="A341" s="43">
        <v>339</v>
      </c>
      <c r="B341" s="44" t="s">
        <v>1669</v>
      </c>
      <c r="C341" s="44" t="s">
        <v>30</v>
      </c>
      <c r="D341" s="44">
        <v>2013</v>
      </c>
      <c r="E341" s="45" t="s">
        <v>31</v>
      </c>
      <c r="F341" s="45" t="s">
        <v>128</v>
      </c>
      <c r="G341" s="45" t="s">
        <v>1804</v>
      </c>
      <c r="H341" s="45" t="s">
        <v>78</v>
      </c>
      <c r="I341" s="45" t="s">
        <v>38</v>
      </c>
      <c r="J341" s="68" t="s">
        <v>44</v>
      </c>
      <c r="K341" s="68" t="s">
        <v>75</v>
      </c>
      <c r="L341" s="68" t="s">
        <v>42</v>
      </c>
      <c r="M341" s="68" t="s">
        <v>42</v>
      </c>
      <c r="N341" s="68" t="s">
        <v>42</v>
      </c>
      <c r="O341" s="68" t="s">
        <v>42</v>
      </c>
      <c r="P341" s="47" t="s">
        <v>858</v>
      </c>
      <c r="Q341" s="47" t="s">
        <v>407</v>
      </c>
      <c r="R341" s="49"/>
      <c r="S341" s="49"/>
      <c r="T341" s="50"/>
      <c r="U341" s="50"/>
      <c r="V341" s="50"/>
      <c r="W341" s="50"/>
      <c r="X341" s="50"/>
      <c r="Y341" s="51" t="s">
        <v>1368</v>
      </c>
      <c r="Z341" s="51">
        <v>1</v>
      </c>
      <c r="AA341" s="69">
        <v>180000</v>
      </c>
      <c r="AB341" s="51"/>
      <c r="AC341" s="51"/>
      <c r="AD341" s="51"/>
      <c r="AE341" s="51"/>
      <c r="AF341" s="51"/>
      <c r="AG341" s="53" t="s">
        <v>404</v>
      </c>
      <c r="AH341" s="54">
        <v>5</v>
      </c>
      <c r="AI341" s="54">
        <v>30</v>
      </c>
      <c r="AJ341" s="53" t="s">
        <v>172</v>
      </c>
      <c r="AK341" s="53">
        <v>1</v>
      </c>
      <c r="AL341" s="53">
        <v>0.25</v>
      </c>
      <c r="AM341" s="53" t="s">
        <v>74</v>
      </c>
      <c r="AN341" s="55">
        <v>13.2</v>
      </c>
      <c r="AO341" s="56">
        <v>4.37</v>
      </c>
      <c r="AP341" s="56"/>
      <c r="AQ341" s="51" t="s">
        <v>106</v>
      </c>
      <c r="AR341" s="51" t="s">
        <v>37</v>
      </c>
      <c r="AS341" s="51" t="s">
        <v>37</v>
      </c>
      <c r="AT341" s="51" t="s">
        <v>37</v>
      </c>
      <c r="AU341" s="51"/>
      <c r="AV341" s="51"/>
      <c r="AW341" s="57" t="s">
        <v>38</v>
      </c>
      <c r="AX341" s="57" t="s">
        <v>36</v>
      </c>
      <c r="AY341" s="57"/>
      <c r="AZ341" s="57"/>
      <c r="BA341" s="57"/>
      <c r="BB341" s="58">
        <v>0.41388888888888892</v>
      </c>
      <c r="BC341" s="58"/>
      <c r="BD341" s="59"/>
      <c r="BE341" s="59"/>
      <c r="BF341" s="58">
        <v>5.8661417322834639</v>
      </c>
      <c r="BG341" s="59"/>
      <c r="BH341" s="61">
        <v>1.4120370370370372E-2</v>
      </c>
      <c r="BI341" s="61"/>
      <c r="BL341" s="61">
        <v>0.20013123359580054</v>
      </c>
      <c r="BM341" s="59"/>
      <c r="BN341" s="58">
        <v>1.0981481481481483</v>
      </c>
      <c r="BO341" s="58"/>
      <c r="BQ341" s="58">
        <v>15.564304461942257</v>
      </c>
      <c r="BR341" s="59"/>
      <c r="BS341" s="58"/>
      <c r="BT341" s="58"/>
      <c r="BV341" s="58"/>
      <c r="BW341" s="59"/>
      <c r="BX341" s="58"/>
      <c r="BY341" s="58"/>
      <c r="BZ341" s="58"/>
      <c r="CA341" s="59"/>
      <c r="CB341" s="58"/>
      <c r="CC341" s="58"/>
      <c r="CD341" s="58"/>
      <c r="CE341" s="58"/>
      <c r="CF341" s="59"/>
      <c r="CG341" s="62"/>
      <c r="CH341" s="62"/>
      <c r="CI341" s="62"/>
      <c r="CJ341" s="62"/>
      <c r="CK341" s="62"/>
      <c r="CL341" s="62"/>
      <c r="CM341" s="62"/>
      <c r="CN341" s="63"/>
      <c r="CO341" s="62"/>
      <c r="CP341" s="62"/>
      <c r="CQ341" s="64" t="s">
        <v>39</v>
      </c>
      <c r="CR341" s="65" t="s">
        <v>47</v>
      </c>
      <c r="CS341" s="64" t="s">
        <v>1344</v>
      </c>
      <c r="CT341" s="64" t="s">
        <v>175</v>
      </c>
      <c r="CU341" s="64" t="s">
        <v>176</v>
      </c>
      <c r="CV341" s="64" t="s">
        <v>86</v>
      </c>
      <c r="CW341" s="64"/>
      <c r="CX341" s="64" t="s">
        <v>73</v>
      </c>
      <c r="CY341" s="66">
        <f>[1]Duration!EE340</f>
        <v>1.25</v>
      </c>
    </row>
    <row r="342" spans="1:103" hidden="1" x14ac:dyDescent="0.3">
      <c r="A342" s="43">
        <v>340</v>
      </c>
      <c r="B342" s="44" t="s">
        <v>1669</v>
      </c>
      <c r="C342" s="44" t="s">
        <v>30</v>
      </c>
      <c r="D342" s="44">
        <v>2013</v>
      </c>
      <c r="E342" s="45" t="s">
        <v>31</v>
      </c>
      <c r="F342" s="45" t="s">
        <v>128</v>
      </c>
      <c r="G342" s="45" t="s">
        <v>1804</v>
      </c>
      <c r="H342" s="45" t="s">
        <v>78</v>
      </c>
      <c r="I342" s="45" t="s">
        <v>38</v>
      </c>
      <c r="J342" s="68" t="s">
        <v>44</v>
      </c>
      <c r="K342" s="68" t="s">
        <v>75</v>
      </c>
      <c r="L342" s="68" t="s">
        <v>42</v>
      </c>
      <c r="M342" s="68" t="s">
        <v>42</v>
      </c>
      <c r="N342" s="68" t="s">
        <v>42</v>
      </c>
      <c r="O342" s="68" t="s">
        <v>42</v>
      </c>
      <c r="P342" s="47" t="s">
        <v>858</v>
      </c>
      <c r="Q342" s="47" t="s">
        <v>407</v>
      </c>
      <c r="R342" s="49"/>
      <c r="S342" s="49"/>
      <c r="T342" s="50"/>
      <c r="U342" s="50"/>
      <c r="V342" s="50"/>
      <c r="W342" s="50"/>
      <c r="X342" s="50"/>
      <c r="Y342" s="51" t="s">
        <v>1368</v>
      </c>
      <c r="Z342" s="51">
        <v>1</v>
      </c>
      <c r="AA342" s="69">
        <v>180000</v>
      </c>
      <c r="AB342" s="51"/>
      <c r="AC342" s="51"/>
      <c r="AD342" s="51"/>
      <c r="AE342" s="51"/>
      <c r="AF342" s="51"/>
      <c r="AG342" s="53" t="s">
        <v>404</v>
      </c>
      <c r="AH342" s="54">
        <v>5</v>
      </c>
      <c r="AI342" s="54">
        <v>30</v>
      </c>
      <c r="AJ342" s="53" t="s">
        <v>172</v>
      </c>
      <c r="AK342" s="53">
        <v>1</v>
      </c>
      <c r="AL342" s="53">
        <v>0.25</v>
      </c>
      <c r="AM342" s="53" t="s">
        <v>74</v>
      </c>
      <c r="AN342" s="55">
        <v>16.100000000000001</v>
      </c>
      <c r="AO342" s="56">
        <v>4.6100000000000003</v>
      </c>
      <c r="AP342" s="56"/>
      <c r="AQ342" s="51" t="s">
        <v>106</v>
      </c>
      <c r="AR342" s="51" t="s">
        <v>37</v>
      </c>
      <c r="AS342" s="51" t="s">
        <v>37</v>
      </c>
      <c r="AT342" s="51" t="s">
        <v>37</v>
      </c>
      <c r="AU342" s="51"/>
      <c r="AV342" s="51"/>
      <c r="AW342" s="57" t="s">
        <v>38</v>
      </c>
      <c r="AX342" s="57" t="s">
        <v>36</v>
      </c>
      <c r="AY342" s="57"/>
      <c r="AZ342" s="57"/>
      <c r="BA342" s="57"/>
      <c r="BB342" s="58">
        <v>0.57037037037037042</v>
      </c>
      <c r="BC342" s="58"/>
      <c r="BD342" s="59"/>
      <c r="BE342" s="59"/>
      <c r="BF342" s="58">
        <v>8.0839895013123346</v>
      </c>
      <c r="BG342" s="59"/>
      <c r="BH342" s="61"/>
      <c r="BI342" s="61"/>
      <c r="BL342" s="61"/>
      <c r="BM342" s="59"/>
      <c r="BN342" s="58">
        <v>0.33958333333333329</v>
      </c>
      <c r="BO342" s="58"/>
      <c r="BQ342" s="58">
        <v>4.8129921259842519</v>
      </c>
      <c r="BR342" s="59"/>
      <c r="BS342" s="58"/>
      <c r="BT342" s="58"/>
      <c r="BV342" s="58"/>
      <c r="BW342" s="59"/>
      <c r="BX342" s="58"/>
      <c r="BY342" s="58"/>
      <c r="BZ342" s="58"/>
      <c r="CA342" s="59"/>
      <c r="CB342" s="58"/>
      <c r="CC342" s="58"/>
      <c r="CD342" s="58"/>
      <c r="CE342" s="58"/>
      <c r="CF342" s="59"/>
      <c r="CG342" s="62"/>
      <c r="CH342" s="62"/>
      <c r="CI342" s="62"/>
      <c r="CJ342" s="62"/>
      <c r="CK342" s="62"/>
      <c r="CL342" s="62"/>
      <c r="CM342" s="62"/>
      <c r="CN342" s="63"/>
      <c r="CO342" s="62"/>
      <c r="CP342" s="62"/>
      <c r="CQ342" s="64" t="s">
        <v>39</v>
      </c>
      <c r="CR342" s="65" t="s">
        <v>47</v>
      </c>
      <c r="CS342" s="64" t="s">
        <v>1344</v>
      </c>
      <c r="CT342" s="64" t="s">
        <v>175</v>
      </c>
      <c r="CU342" s="64" t="s">
        <v>176</v>
      </c>
      <c r="CV342" s="64" t="s">
        <v>86</v>
      </c>
      <c r="CW342" s="64"/>
      <c r="CX342" s="64" t="s">
        <v>73</v>
      </c>
      <c r="CY342" s="66">
        <f>[1]Duration!EE341</f>
        <v>1.25</v>
      </c>
    </row>
    <row r="343" spans="1:103" hidden="1" x14ac:dyDescent="0.3">
      <c r="A343" s="43">
        <v>341</v>
      </c>
      <c r="B343" s="44" t="s">
        <v>1669</v>
      </c>
      <c r="C343" s="44" t="s">
        <v>30</v>
      </c>
      <c r="D343" s="44">
        <v>2013</v>
      </c>
      <c r="E343" s="45" t="s">
        <v>31</v>
      </c>
      <c r="F343" s="45" t="s">
        <v>128</v>
      </c>
      <c r="G343" s="45" t="s">
        <v>1804</v>
      </c>
      <c r="H343" s="45" t="s">
        <v>78</v>
      </c>
      <c r="I343" s="45" t="s">
        <v>38</v>
      </c>
      <c r="J343" s="68" t="s">
        <v>44</v>
      </c>
      <c r="K343" s="68" t="s">
        <v>53</v>
      </c>
      <c r="L343" s="68" t="s">
        <v>42</v>
      </c>
      <c r="M343" s="68" t="s">
        <v>42</v>
      </c>
      <c r="N343" s="68" t="s">
        <v>42</v>
      </c>
      <c r="O343" s="68" t="s">
        <v>42</v>
      </c>
      <c r="P343" s="47" t="s">
        <v>858</v>
      </c>
      <c r="Q343" s="47" t="s">
        <v>407</v>
      </c>
      <c r="R343" s="49"/>
      <c r="S343" s="49"/>
      <c r="T343" s="50"/>
      <c r="U343" s="50"/>
      <c r="V343" s="50"/>
      <c r="W343" s="50"/>
      <c r="X343" s="50"/>
      <c r="Y343" s="51" t="s">
        <v>1368</v>
      </c>
      <c r="Z343" s="51">
        <v>1</v>
      </c>
      <c r="AA343" s="69">
        <v>153000</v>
      </c>
      <c r="AB343" s="51"/>
      <c r="AC343" s="51"/>
      <c r="AD343" s="51"/>
      <c r="AE343" s="51"/>
      <c r="AF343" s="51"/>
      <c r="AG343" s="53" t="s">
        <v>404</v>
      </c>
      <c r="AH343" s="54">
        <v>3</v>
      </c>
      <c r="AI343" s="54">
        <v>18</v>
      </c>
      <c r="AJ343" s="53" t="s">
        <v>172</v>
      </c>
      <c r="AK343" s="53">
        <v>1</v>
      </c>
      <c r="AL343" s="53">
        <v>0.25</v>
      </c>
      <c r="AM343" s="53" t="s">
        <v>52</v>
      </c>
      <c r="AN343" s="55">
        <v>19.7</v>
      </c>
      <c r="AO343" s="56">
        <v>4.17</v>
      </c>
      <c r="AP343" s="56"/>
      <c r="AQ343" s="51" t="s">
        <v>106</v>
      </c>
      <c r="AR343" s="51" t="s">
        <v>37</v>
      </c>
      <c r="AS343" s="51" t="s">
        <v>37</v>
      </c>
      <c r="AT343" s="51" t="s">
        <v>37</v>
      </c>
      <c r="AU343" s="51"/>
      <c r="AV343" s="51"/>
      <c r="AW343" s="57" t="s">
        <v>38</v>
      </c>
      <c r="AX343" s="57" t="s">
        <v>36</v>
      </c>
      <c r="AY343" s="57"/>
      <c r="AZ343" s="57"/>
      <c r="BA343" s="57"/>
      <c r="BB343" s="58">
        <v>0.54820261437908491</v>
      </c>
      <c r="BC343" s="58"/>
      <c r="BD343" s="59"/>
      <c r="BE343" s="59"/>
      <c r="BF343" s="58">
        <v>6.6043307086614176</v>
      </c>
      <c r="BG343" s="59"/>
      <c r="BH343" s="61"/>
      <c r="BI343" s="61"/>
      <c r="BL343" s="61"/>
      <c r="BM343" s="59"/>
      <c r="BN343" s="58">
        <v>2.2551742919389977</v>
      </c>
      <c r="BO343" s="58"/>
      <c r="BQ343" s="58">
        <v>27.168635170603672</v>
      </c>
      <c r="BR343" s="59"/>
      <c r="BS343" s="58"/>
      <c r="BT343" s="58"/>
      <c r="BV343" s="58"/>
      <c r="BW343" s="59"/>
      <c r="BX343" s="58"/>
      <c r="BY343" s="58"/>
      <c r="BZ343" s="58"/>
      <c r="CA343" s="59"/>
      <c r="CB343" s="58"/>
      <c r="CC343" s="58"/>
      <c r="CD343" s="58"/>
      <c r="CE343" s="58"/>
      <c r="CF343" s="59"/>
      <c r="CG343" s="62"/>
      <c r="CH343" s="62"/>
      <c r="CI343" s="62"/>
      <c r="CJ343" s="62"/>
      <c r="CK343" s="62"/>
      <c r="CL343" s="62"/>
      <c r="CM343" s="62"/>
      <c r="CN343" s="63"/>
      <c r="CO343" s="62"/>
      <c r="CP343" s="62"/>
      <c r="CQ343" s="64" t="s">
        <v>39</v>
      </c>
      <c r="CR343" s="65" t="s">
        <v>47</v>
      </c>
      <c r="CS343" s="64" t="s">
        <v>1344</v>
      </c>
      <c r="CT343" s="64" t="s">
        <v>175</v>
      </c>
      <c r="CU343" s="64" t="s">
        <v>176</v>
      </c>
      <c r="CV343" s="64" t="s">
        <v>86</v>
      </c>
      <c r="CW343" s="64"/>
      <c r="CX343" s="64" t="s">
        <v>73</v>
      </c>
      <c r="CY343" s="66">
        <f>[1]Duration!EE342</f>
        <v>0.75</v>
      </c>
    </row>
    <row r="344" spans="1:103" hidden="1" x14ac:dyDescent="0.3">
      <c r="A344" s="43">
        <v>342</v>
      </c>
      <c r="B344" s="44" t="s">
        <v>1669</v>
      </c>
      <c r="C344" s="44" t="s">
        <v>30</v>
      </c>
      <c r="D344" s="44">
        <v>2013</v>
      </c>
      <c r="E344" s="45" t="s">
        <v>31</v>
      </c>
      <c r="F344" s="45" t="s">
        <v>128</v>
      </c>
      <c r="G344" s="45" t="s">
        <v>1804</v>
      </c>
      <c r="H344" s="45" t="s">
        <v>78</v>
      </c>
      <c r="I344" s="45" t="s">
        <v>38</v>
      </c>
      <c r="J344" s="68" t="s">
        <v>44</v>
      </c>
      <c r="K344" s="68" t="s">
        <v>75</v>
      </c>
      <c r="L344" s="68" t="s">
        <v>42</v>
      </c>
      <c r="M344" s="68" t="s">
        <v>42</v>
      </c>
      <c r="N344" s="68" t="s">
        <v>42</v>
      </c>
      <c r="O344" s="68" t="s">
        <v>42</v>
      </c>
      <c r="P344" s="47" t="s">
        <v>858</v>
      </c>
      <c r="Q344" s="47" t="s">
        <v>407</v>
      </c>
      <c r="R344" s="49"/>
      <c r="S344" s="49"/>
      <c r="T344" s="50"/>
      <c r="U344" s="50"/>
      <c r="V344" s="50"/>
      <c r="W344" s="50"/>
      <c r="X344" s="50"/>
      <c r="Y344" s="51" t="s">
        <v>1368</v>
      </c>
      <c r="Z344" s="51">
        <v>1</v>
      </c>
      <c r="AA344" s="69">
        <v>164000</v>
      </c>
      <c r="AB344" s="51"/>
      <c r="AC344" s="51"/>
      <c r="AD344" s="51"/>
      <c r="AE344" s="51"/>
      <c r="AF344" s="51"/>
      <c r="AG344" s="53" t="s">
        <v>404</v>
      </c>
      <c r="AH344" s="54">
        <v>3</v>
      </c>
      <c r="AI344" s="54">
        <v>18</v>
      </c>
      <c r="AJ344" s="53" t="s">
        <v>172</v>
      </c>
      <c r="AK344" s="53">
        <v>1</v>
      </c>
      <c r="AL344" s="53">
        <v>0.25</v>
      </c>
      <c r="AM344" s="53" t="s">
        <v>80</v>
      </c>
      <c r="AN344" s="55">
        <v>10.4</v>
      </c>
      <c r="AO344" s="56">
        <v>4.97</v>
      </c>
      <c r="AP344" s="56"/>
      <c r="AQ344" s="51" t="s">
        <v>106</v>
      </c>
      <c r="AR344" s="51" t="s">
        <v>37</v>
      </c>
      <c r="AS344" s="51" t="s">
        <v>37</v>
      </c>
      <c r="AT344" s="51" t="s">
        <v>37</v>
      </c>
      <c r="AU344" s="51"/>
      <c r="AV344" s="51"/>
      <c r="AW344" s="57" t="s">
        <v>38</v>
      </c>
      <c r="AX344" s="57" t="s">
        <v>36</v>
      </c>
      <c r="AY344" s="57"/>
      <c r="AZ344" s="57"/>
      <c r="BA344" s="57"/>
      <c r="BB344" s="58">
        <v>0.30538617886178859</v>
      </c>
      <c r="BC344" s="58"/>
      <c r="BD344" s="59"/>
      <c r="BE344" s="59"/>
      <c r="BF344" s="58">
        <v>3.9435695538057738</v>
      </c>
      <c r="BG344" s="59"/>
      <c r="BH344" s="61"/>
      <c r="BI344" s="61"/>
      <c r="BL344" s="61"/>
      <c r="BM344" s="59"/>
      <c r="BN344" s="58">
        <v>1.2748983739837398</v>
      </c>
      <c r="BO344" s="58"/>
      <c r="BQ344" s="58">
        <v>16.463254593175854</v>
      </c>
      <c r="BR344" s="59"/>
      <c r="BS344" s="58"/>
      <c r="BT344" s="58"/>
      <c r="BV344" s="58"/>
      <c r="BW344" s="59"/>
      <c r="BX344" s="58"/>
      <c r="BY344" s="58"/>
      <c r="BZ344" s="58"/>
      <c r="CA344" s="59"/>
      <c r="CB344" s="58"/>
      <c r="CC344" s="58"/>
      <c r="CD344" s="58"/>
      <c r="CE344" s="58"/>
      <c r="CF344" s="59"/>
      <c r="CG344" s="62"/>
      <c r="CH344" s="62"/>
      <c r="CI344" s="62"/>
      <c r="CJ344" s="62"/>
      <c r="CK344" s="62"/>
      <c r="CL344" s="62"/>
      <c r="CM344" s="62"/>
      <c r="CN344" s="63"/>
      <c r="CO344" s="62"/>
      <c r="CP344" s="62"/>
      <c r="CQ344" s="64" t="s">
        <v>39</v>
      </c>
      <c r="CR344" s="65" t="s">
        <v>47</v>
      </c>
      <c r="CS344" s="64" t="s">
        <v>1344</v>
      </c>
      <c r="CT344" s="64" t="s">
        <v>175</v>
      </c>
      <c r="CU344" s="64" t="s">
        <v>176</v>
      </c>
      <c r="CV344" s="64" t="s">
        <v>86</v>
      </c>
      <c r="CW344" s="64"/>
      <c r="CX344" s="64" t="s">
        <v>73</v>
      </c>
      <c r="CY344" s="66">
        <f>[1]Duration!EE343</f>
        <v>0.75</v>
      </c>
    </row>
    <row r="345" spans="1:103" hidden="1" x14ac:dyDescent="0.3">
      <c r="A345" s="43">
        <v>343</v>
      </c>
      <c r="B345" s="44" t="s">
        <v>1669</v>
      </c>
      <c r="C345" s="44" t="s">
        <v>30</v>
      </c>
      <c r="D345" s="44">
        <v>2013</v>
      </c>
      <c r="E345" s="45" t="s">
        <v>31</v>
      </c>
      <c r="F345" s="45" t="s">
        <v>128</v>
      </c>
      <c r="G345" s="45" t="s">
        <v>1804</v>
      </c>
      <c r="H345" s="45" t="s">
        <v>78</v>
      </c>
      <c r="I345" s="45" t="s">
        <v>38</v>
      </c>
      <c r="J345" s="68" t="s">
        <v>44</v>
      </c>
      <c r="K345" s="68" t="s">
        <v>75</v>
      </c>
      <c r="L345" s="68" t="s">
        <v>42</v>
      </c>
      <c r="M345" s="68" t="s">
        <v>42</v>
      </c>
      <c r="N345" s="68" t="s">
        <v>42</v>
      </c>
      <c r="O345" s="68" t="s">
        <v>42</v>
      </c>
      <c r="P345" s="47" t="s">
        <v>858</v>
      </c>
      <c r="Q345" s="47" t="s">
        <v>407</v>
      </c>
      <c r="R345" s="49"/>
      <c r="S345" s="49"/>
      <c r="T345" s="50"/>
      <c r="U345" s="50"/>
      <c r="V345" s="50"/>
      <c r="W345" s="50"/>
      <c r="X345" s="50"/>
      <c r="Y345" s="51" t="s">
        <v>1368</v>
      </c>
      <c r="Z345" s="51">
        <v>1</v>
      </c>
      <c r="AA345" s="69">
        <v>164000</v>
      </c>
      <c r="AB345" s="51"/>
      <c r="AC345" s="51"/>
      <c r="AD345" s="51"/>
      <c r="AE345" s="51"/>
      <c r="AF345" s="51"/>
      <c r="AG345" s="53" t="s">
        <v>404</v>
      </c>
      <c r="AH345" s="54">
        <v>2</v>
      </c>
      <c r="AI345" s="54">
        <v>12</v>
      </c>
      <c r="AJ345" s="53" t="s">
        <v>172</v>
      </c>
      <c r="AK345" s="53">
        <v>1</v>
      </c>
      <c r="AL345" s="53">
        <v>0.25</v>
      </c>
      <c r="AM345" s="53" t="s">
        <v>80</v>
      </c>
      <c r="AN345" s="55">
        <v>1.8</v>
      </c>
      <c r="AO345" s="56">
        <v>2.5</v>
      </c>
      <c r="AP345" s="56"/>
      <c r="AQ345" s="51" t="s">
        <v>106</v>
      </c>
      <c r="AR345" s="51" t="s">
        <v>37</v>
      </c>
      <c r="AS345" s="51" t="s">
        <v>37</v>
      </c>
      <c r="AT345" s="51" t="s">
        <v>37</v>
      </c>
      <c r="AU345" s="51"/>
      <c r="AV345" s="51"/>
      <c r="AW345" s="57" t="s">
        <v>38</v>
      </c>
      <c r="AX345" s="57" t="s">
        <v>36</v>
      </c>
      <c r="AY345" s="57"/>
      <c r="AZ345" s="57"/>
      <c r="BA345" s="57"/>
      <c r="BB345" s="58">
        <v>7.9014227642276419E-2</v>
      </c>
      <c r="BC345" s="58"/>
      <c r="BD345" s="59"/>
      <c r="BE345" s="59"/>
      <c r="BF345" s="58">
        <v>1.0203412073490814</v>
      </c>
      <c r="BG345" s="59"/>
      <c r="BH345" s="61">
        <v>1.244918699186992E-3</v>
      </c>
      <c r="BI345" s="61"/>
      <c r="BL345" s="61">
        <v>1.6076115485564306E-2</v>
      </c>
      <c r="BM345" s="59"/>
      <c r="BN345" s="58">
        <v>0.15320121951219512</v>
      </c>
      <c r="BO345" s="58"/>
      <c r="BQ345" s="58">
        <v>1.9783464566929136</v>
      </c>
      <c r="BR345" s="59"/>
      <c r="BS345" s="58"/>
      <c r="BT345" s="58"/>
      <c r="BV345" s="58"/>
      <c r="BW345" s="59"/>
      <c r="BX345" s="58"/>
      <c r="BY345" s="58"/>
      <c r="BZ345" s="58"/>
      <c r="CA345" s="59"/>
      <c r="CB345" s="58"/>
      <c r="CC345" s="58"/>
      <c r="CD345" s="58"/>
      <c r="CE345" s="58"/>
      <c r="CF345" s="59"/>
      <c r="CG345" s="62"/>
      <c r="CH345" s="62"/>
      <c r="CI345" s="62"/>
      <c r="CJ345" s="62"/>
      <c r="CK345" s="62"/>
      <c r="CL345" s="62"/>
      <c r="CM345" s="62"/>
      <c r="CN345" s="63"/>
      <c r="CO345" s="62"/>
      <c r="CP345" s="62"/>
      <c r="CQ345" s="64" t="s">
        <v>39</v>
      </c>
      <c r="CR345" s="65" t="s">
        <v>47</v>
      </c>
      <c r="CS345" s="64" t="s">
        <v>1344</v>
      </c>
      <c r="CT345" s="64" t="s">
        <v>175</v>
      </c>
      <c r="CU345" s="64" t="s">
        <v>176</v>
      </c>
      <c r="CV345" s="64" t="s">
        <v>86</v>
      </c>
      <c r="CW345" s="64"/>
      <c r="CX345" s="64" t="s">
        <v>73</v>
      </c>
      <c r="CY345" s="66">
        <f>[1]Duration!EE344</f>
        <v>0.5</v>
      </c>
    </row>
    <row r="346" spans="1:103" hidden="1" x14ac:dyDescent="0.3">
      <c r="A346" s="43">
        <v>344</v>
      </c>
      <c r="B346" s="44" t="s">
        <v>1669</v>
      </c>
      <c r="C346" s="44" t="s">
        <v>30</v>
      </c>
      <c r="D346" s="44">
        <v>2013</v>
      </c>
      <c r="E346" s="45" t="s">
        <v>31</v>
      </c>
      <c r="F346" s="45" t="s">
        <v>128</v>
      </c>
      <c r="G346" s="45" t="s">
        <v>1804</v>
      </c>
      <c r="H346" s="45" t="s">
        <v>78</v>
      </c>
      <c r="I346" s="45" t="s">
        <v>38</v>
      </c>
      <c r="J346" s="68" t="s">
        <v>44</v>
      </c>
      <c r="K346" s="68" t="s">
        <v>91</v>
      </c>
      <c r="L346" s="68" t="s">
        <v>42</v>
      </c>
      <c r="M346" s="68" t="s">
        <v>42</v>
      </c>
      <c r="N346" s="68" t="s">
        <v>42</v>
      </c>
      <c r="O346" s="68" t="s">
        <v>42</v>
      </c>
      <c r="P346" s="47" t="s">
        <v>858</v>
      </c>
      <c r="Q346" s="47" t="s">
        <v>407</v>
      </c>
      <c r="R346" s="49"/>
      <c r="S346" s="49"/>
      <c r="T346" s="50"/>
      <c r="U346" s="50"/>
      <c r="V346" s="50"/>
      <c r="W346" s="50"/>
      <c r="X346" s="50"/>
      <c r="Y346" s="51" t="s">
        <v>1368</v>
      </c>
      <c r="Z346" s="51">
        <v>1</v>
      </c>
      <c r="AA346" s="69">
        <v>164000</v>
      </c>
      <c r="AB346" s="51"/>
      <c r="AC346" s="51"/>
      <c r="AD346" s="51"/>
      <c r="AE346" s="51"/>
      <c r="AF346" s="51"/>
      <c r="AG346" s="53" t="s">
        <v>404</v>
      </c>
      <c r="AH346" s="54">
        <v>4</v>
      </c>
      <c r="AI346" s="54">
        <v>24</v>
      </c>
      <c r="AJ346" s="53" t="s">
        <v>172</v>
      </c>
      <c r="AK346" s="53">
        <v>1</v>
      </c>
      <c r="AL346" s="53">
        <v>0.25</v>
      </c>
      <c r="AM346" s="53" t="s">
        <v>96</v>
      </c>
      <c r="AN346" s="55">
        <v>-5.2</v>
      </c>
      <c r="AO346" s="56">
        <v>2.39</v>
      </c>
      <c r="AP346" s="56"/>
      <c r="AQ346" s="51" t="s">
        <v>106</v>
      </c>
      <c r="AR346" s="51" t="s">
        <v>173</v>
      </c>
      <c r="AS346" s="51" t="s">
        <v>174</v>
      </c>
      <c r="AT346" s="51" t="s">
        <v>173</v>
      </c>
      <c r="AU346" s="51"/>
      <c r="AV346" s="51"/>
      <c r="AW346" s="57" t="s">
        <v>38</v>
      </c>
      <c r="AX346" s="57" t="s">
        <v>36</v>
      </c>
      <c r="AY346" s="57"/>
      <c r="AZ346" s="57"/>
      <c r="BA346" s="57"/>
      <c r="BB346" s="58">
        <v>4.8272357723577235E-2</v>
      </c>
      <c r="BC346" s="58"/>
      <c r="BD346" s="59"/>
      <c r="BE346" s="59"/>
      <c r="BF346" s="58">
        <v>0.62335958005249348</v>
      </c>
      <c r="BG346" s="59"/>
      <c r="BH346" s="61">
        <v>1.016260162601626E-2</v>
      </c>
      <c r="BI346" s="61"/>
      <c r="BL346" s="61">
        <v>0.13123359580052493</v>
      </c>
      <c r="BM346" s="59"/>
      <c r="BN346" s="58">
        <v>0.39278455284552843</v>
      </c>
      <c r="BO346" s="58"/>
      <c r="BQ346" s="58">
        <v>5.0721784776902874</v>
      </c>
      <c r="BR346" s="59"/>
      <c r="BS346" s="58"/>
      <c r="BT346" s="58"/>
      <c r="BV346" s="58"/>
      <c r="BW346" s="59"/>
      <c r="BX346" s="58"/>
      <c r="BY346" s="58"/>
      <c r="BZ346" s="58"/>
      <c r="CA346" s="59"/>
      <c r="CB346" s="58"/>
      <c r="CC346" s="58"/>
      <c r="CD346" s="58"/>
      <c r="CE346" s="58"/>
      <c r="CF346" s="59"/>
      <c r="CG346" s="62"/>
      <c r="CH346" s="62"/>
      <c r="CI346" s="62"/>
      <c r="CJ346" s="62"/>
      <c r="CK346" s="62"/>
      <c r="CL346" s="62"/>
      <c r="CM346" s="62"/>
      <c r="CN346" s="63"/>
      <c r="CO346" s="62"/>
      <c r="CP346" s="62"/>
      <c r="CQ346" s="64" t="s">
        <v>39</v>
      </c>
      <c r="CR346" s="65" t="s">
        <v>47</v>
      </c>
      <c r="CS346" s="64" t="s">
        <v>1344</v>
      </c>
      <c r="CT346" s="64" t="s">
        <v>175</v>
      </c>
      <c r="CU346" s="64" t="s">
        <v>176</v>
      </c>
      <c r="CV346" s="64" t="s">
        <v>86</v>
      </c>
      <c r="CW346" s="64"/>
      <c r="CX346" s="64" t="s">
        <v>73</v>
      </c>
      <c r="CY346" s="66">
        <f>[1]Duration!EE345</f>
        <v>1</v>
      </c>
    </row>
    <row r="347" spans="1:103" hidden="1" x14ac:dyDescent="0.3">
      <c r="A347" s="43">
        <v>345</v>
      </c>
      <c r="B347" s="44" t="s">
        <v>1669</v>
      </c>
      <c r="C347" s="44" t="s">
        <v>30</v>
      </c>
      <c r="D347" s="44">
        <v>2013</v>
      </c>
      <c r="E347" s="45" t="s">
        <v>31</v>
      </c>
      <c r="F347" s="45" t="s">
        <v>128</v>
      </c>
      <c r="G347" s="45" t="s">
        <v>1804</v>
      </c>
      <c r="H347" s="45" t="s">
        <v>78</v>
      </c>
      <c r="I347" s="45" t="s">
        <v>38</v>
      </c>
      <c r="J347" s="68" t="s">
        <v>44</v>
      </c>
      <c r="K347" s="68" t="s">
        <v>91</v>
      </c>
      <c r="L347" s="68" t="s">
        <v>42</v>
      </c>
      <c r="M347" s="68" t="s">
        <v>42</v>
      </c>
      <c r="N347" s="68" t="s">
        <v>42</v>
      </c>
      <c r="O347" s="68" t="s">
        <v>42</v>
      </c>
      <c r="P347" s="47" t="s">
        <v>858</v>
      </c>
      <c r="Q347" s="47" t="s">
        <v>407</v>
      </c>
      <c r="R347" s="49"/>
      <c r="S347" s="49"/>
      <c r="T347" s="50"/>
      <c r="U347" s="50"/>
      <c r="V347" s="50"/>
      <c r="W347" s="50"/>
      <c r="X347" s="50"/>
      <c r="Y347" s="51" t="s">
        <v>1368</v>
      </c>
      <c r="Z347" s="51">
        <v>1</v>
      </c>
      <c r="AA347" s="69">
        <v>164000</v>
      </c>
      <c r="AB347" s="51"/>
      <c r="AC347" s="51"/>
      <c r="AD347" s="51"/>
      <c r="AE347" s="51"/>
      <c r="AF347" s="51"/>
      <c r="AG347" s="53" t="s">
        <v>404</v>
      </c>
      <c r="AH347" s="54">
        <v>3</v>
      </c>
      <c r="AI347" s="54">
        <v>18</v>
      </c>
      <c r="AJ347" s="53" t="s">
        <v>172</v>
      </c>
      <c r="AK347" s="53">
        <v>1</v>
      </c>
      <c r="AL347" s="53">
        <v>0.25</v>
      </c>
      <c r="AM347" s="53" t="s">
        <v>96</v>
      </c>
      <c r="AN347" s="55">
        <v>-1.4</v>
      </c>
      <c r="AO347" s="56">
        <v>8.67</v>
      </c>
      <c r="AP347" s="56"/>
      <c r="AQ347" s="51" t="s">
        <v>106</v>
      </c>
      <c r="AR347" s="51" t="s">
        <v>173</v>
      </c>
      <c r="AS347" s="51" t="s">
        <v>174</v>
      </c>
      <c r="AT347" s="51" t="s">
        <v>173</v>
      </c>
      <c r="AU347" s="51"/>
      <c r="AV347" s="51"/>
      <c r="AW347" s="57" t="s">
        <v>38</v>
      </c>
      <c r="AX347" s="57" t="s">
        <v>36</v>
      </c>
      <c r="AY347" s="57"/>
      <c r="AZ347" s="57"/>
      <c r="BA347" s="57"/>
      <c r="BB347" s="58">
        <v>2.4390243902439022E-2</v>
      </c>
      <c r="BC347" s="58"/>
      <c r="BD347" s="59"/>
      <c r="BE347" s="59"/>
      <c r="BF347" s="58">
        <v>0.31496062992125984</v>
      </c>
      <c r="BG347" s="59"/>
      <c r="BH347" s="61">
        <v>2.7947154471544716E-3</v>
      </c>
      <c r="BI347" s="61"/>
      <c r="BL347" s="61">
        <v>3.608923884514436E-2</v>
      </c>
      <c r="BM347" s="59"/>
      <c r="BN347" s="58">
        <v>0.1519308943089431</v>
      </c>
      <c r="BO347" s="58"/>
      <c r="BQ347" s="58">
        <v>1.9619422572178478</v>
      </c>
      <c r="BR347" s="59"/>
      <c r="BS347" s="58"/>
      <c r="BT347" s="58"/>
      <c r="BV347" s="58"/>
      <c r="BW347" s="59"/>
      <c r="BX347" s="58"/>
      <c r="BY347" s="58"/>
      <c r="BZ347" s="58"/>
      <c r="CA347" s="59"/>
      <c r="CB347" s="58"/>
      <c r="CC347" s="58"/>
      <c r="CD347" s="58"/>
      <c r="CE347" s="58"/>
      <c r="CF347" s="59"/>
      <c r="CG347" s="62"/>
      <c r="CH347" s="62"/>
      <c r="CI347" s="62"/>
      <c r="CJ347" s="62"/>
      <c r="CK347" s="62"/>
      <c r="CL347" s="62"/>
      <c r="CM347" s="62"/>
      <c r="CN347" s="63"/>
      <c r="CO347" s="62"/>
      <c r="CP347" s="62"/>
      <c r="CQ347" s="64" t="s">
        <v>39</v>
      </c>
      <c r="CR347" s="65" t="s">
        <v>47</v>
      </c>
      <c r="CS347" s="64" t="s">
        <v>1344</v>
      </c>
      <c r="CT347" s="64" t="s">
        <v>175</v>
      </c>
      <c r="CU347" s="64" t="s">
        <v>176</v>
      </c>
      <c r="CV347" s="64" t="s">
        <v>86</v>
      </c>
      <c r="CW347" s="64"/>
      <c r="CX347" s="64" t="s">
        <v>73</v>
      </c>
      <c r="CY347" s="66">
        <f>[1]Duration!EE346</f>
        <v>0.75</v>
      </c>
    </row>
    <row r="348" spans="1:103" hidden="1" x14ac:dyDescent="0.3">
      <c r="A348" s="43">
        <v>346</v>
      </c>
      <c r="B348" s="44" t="s">
        <v>1739</v>
      </c>
      <c r="C348" s="44" t="s">
        <v>30</v>
      </c>
      <c r="D348" s="44">
        <v>2018</v>
      </c>
      <c r="E348" s="45" t="s">
        <v>31</v>
      </c>
      <c r="F348" s="45" t="s">
        <v>59</v>
      </c>
      <c r="G348" s="45" t="s">
        <v>1804</v>
      </c>
      <c r="H348" s="45" t="s">
        <v>78</v>
      </c>
      <c r="I348" s="45" t="s">
        <v>38</v>
      </c>
      <c r="J348" s="68" t="s">
        <v>44</v>
      </c>
      <c r="K348" s="68" t="s">
        <v>100</v>
      </c>
      <c r="L348" s="68" t="s">
        <v>39</v>
      </c>
      <c r="M348" s="68" t="s">
        <v>42</v>
      </c>
      <c r="N348" s="68" t="s">
        <v>42</v>
      </c>
      <c r="O348" s="68" t="s">
        <v>42</v>
      </c>
      <c r="P348" s="47" t="s">
        <v>183</v>
      </c>
      <c r="Q348" s="47" t="s">
        <v>878</v>
      </c>
      <c r="R348" s="49"/>
      <c r="S348" s="49"/>
      <c r="T348" s="50">
        <v>0.253</v>
      </c>
      <c r="U348" s="50">
        <v>0.114</v>
      </c>
      <c r="V348" s="50"/>
      <c r="W348" s="50"/>
      <c r="X348" s="50"/>
      <c r="Y348" s="51" t="s">
        <v>1361</v>
      </c>
      <c r="Z348" s="51">
        <v>1</v>
      </c>
      <c r="AA348" s="69">
        <v>26628</v>
      </c>
      <c r="AB348" s="52">
        <v>2.65</v>
      </c>
      <c r="AC348" s="69">
        <v>67901.399999999994</v>
      </c>
      <c r="AD348" s="51">
        <v>0</v>
      </c>
      <c r="AE348" s="51" t="s">
        <v>396</v>
      </c>
      <c r="AF348" s="52">
        <v>16</v>
      </c>
      <c r="AG348" s="53" t="s">
        <v>79</v>
      </c>
      <c r="AH348" s="54">
        <v>274</v>
      </c>
      <c r="AI348" s="54">
        <v>86.5</v>
      </c>
      <c r="AJ348" s="53" t="s">
        <v>143</v>
      </c>
      <c r="AK348" s="53" t="s">
        <v>172</v>
      </c>
      <c r="AL348" s="53">
        <v>0.25</v>
      </c>
      <c r="AM348" s="53" t="s">
        <v>323</v>
      </c>
      <c r="AN348" s="55">
        <v>7.9</v>
      </c>
      <c r="AO348" s="56">
        <v>4.3</v>
      </c>
      <c r="AP348" s="70">
        <v>0.999</v>
      </c>
      <c r="AQ348" s="51" t="s">
        <v>106</v>
      </c>
      <c r="AR348" s="51" t="s">
        <v>173</v>
      </c>
      <c r="AS348" s="51"/>
      <c r="AT348" s="51"/>
      <c r="AU348" s="51"/>
      <c r="AV348" s="51"/>
      <c r="AW348" s="57" t="s">
        <v>38</v>
      </c>
      <c r="AX348" s="57" t="s">
        <v>36</v>
      </c>
      <c r="AY348" s="57" t="s">
        <v>42</v>
      </c>
      <c r="AZ348" s="57" t="s">
        <v>36</v>
      </c>
      <c r="BA348" s="57" t="s">
        <v>36</v>
      </c>
      <c r="BB348" s="58">
        <v>6.6666666666666666E-2</v>
      </c>
      <c r="BC348" s="58">
        <v>2.6143790849673207E-2</v>
      </c>
      <c r="BD348" s="59"/>
      <c r="BE348" s="59"/>
      <c r="BF348" s="58"/>
      <c r="BG348" s="59"/>
      <c r="BH348" s="61"/>
      <c r="BI348" s="61"/>
      <c r="BL348" s="61"/>
      <c r="BM348" s="59"/>
      <c r="BN348" s="58"/>
      <c r="BO348" s="58"/>
      <c r="BQ348" s="58"/>
      <c r="BR348" s="59"/>
      <c r="BS348" s="58"/>
      <c r="BT348" s="58"/>
      <c r="BV348" s="58"/>
      <c r="BW348" s="59"/>
      <c r="BX348" s="58"/>
      <c r="BY348" s="58"/>
      <c r="BZ348" s="58"/>
      <c r="CA348" s="59"/>
      <c r="CB348" s="58"/>
      <c r="CC348" s="58"/>
      <c r="CD348" s="58"/>
      <c r="CE348" s="58"/>
      <c r="CF348" s="59"/>
      <c r="CG348" s="62"/>
      <c r="CH348" s="62"/>
      <c r="CI348" s="62"/>
      <c r="CJ348" s="62"/>
      <c r="CK348" s="62"/>
      <c r="CL348" s="62"/>
      <c r="CM348" s="62"/>
      <c r="CN348" s="88"/>
      <c r="CO348" s="62"/>
      <c r="CP348" s="62" t="s">
        <v>1330</v>
      </c>
      <c r="CQ348" s="64" t="s">
        <v>39</v>
      </c>
      <c r="CR348" s="65" t="s">
        <v>47</v>
      </c>
      <c r="CS348" s="64" t="s">
        <v>1344</v>
      </c>
      <c r="CT348" s="64" t="s">
        <v>408</v>
      </c>
      <c r="CU348" s="64" t="s">
        <v>176</v>
      </c>
      <c r="CV348" s="64" t="s">
        <v>86</v>
      </c>
      <c r="CW348" s="64"/>
      <c r="CX348" s="64" t="s">
        <v>73</v>
      </c>
      <c r="CY348" s="66">
        <f>[1]Duration!EE347</f>
        <v>3.6041666666666665</v>
      </c>
    </row>
    <row r="349" spans="1:103" hidden="1" x14ac:dyDescent="0.3">
      <c r="A349" s="43">
        <v>347</v>
      </c>
      <c r="B349" s="44" t="s">
        <v>1739</v>
      </c>
      <c r="C349" s="44" t="s">
        <v>30</v>
      </c>
      <c r="D349" s="44">
        <v>2018</v>
      </c>
      <c r="E349" s="45" t="s">
        <v>31</v>
      </c>
      <c r="F349" s="45" t="s">
        <v>59</v>
      </c>
      <c r="G349" s="45" t="s">
        <v>1804</v>
      </c>
      <c r="H349" s="45" t="s">
        <v>78</v>
      </c>
      <c r="I349" s="45" t="s">
        <v>38</v>
      </c>
      <c r="J349" s="68" t="s">
        <v>44</v>
      </c>
      <c r="K349" s="68" t="s">
        <v>100</v>
      </c>
      <c r="L349" s="68" t="s">
        <v>39</v>
      </c>
      <c r="M349" s="68" t="s">
        <v>42</v>
      </c>
      <c r="N349" s="68" t="s">
        <v>42</v>
      </c>
      <c r="O349" s="68" t="s">
        <v>42</v>
      </c>
      <c r="P349" s="47" t="s">
        <v>183</v>
      </c>
      <c r="Q349" s="47" t="s">
        <v>878</v>
      </c>
      <c r="R349" s="49"/>
      <c r="S349" s="49"/>
      <c r="T349" s="50">
        <v>0.45100000000000001</v>
      </c>
      <c r="U349" s="50">
        <v>0.151</v>
      </c>
      <c r="V349" s="50"/>
      <c r="W349" s="50"/>
      <c r="X349" s="50"/>
      <c r="Y349" s="51" t="s">
        <v>1362</v>
      </c>
      <c r="Z349" s="51">
        <v>1</v>
      </c>
      <c r="AA349" s="69">
        <v>47398</v>
      </c>
      <c r="AB349" s="52">
        <v>1.5</v>
      </c>
      <c r="AC349" s="69">
        <v>71097</v>
      </c>
      <c r="AD349" s="51">
        <v>0</v>
      </c>
      <c r="AE349" s="51" t="s">
        <v>396</v>
      </c>
      <c r="AF349" s="52">
        <v>16</v>
      </c>
      <c r="AG349" s="53" t="s">
        <v>79</v>
      </c>
      <c r="AH349" s="54">
        <v>183</v>
      </c>
      <c r="AI349" s="54">
        <v>143.75</v>
      </c>
      <c r="AJ349" s="53" t="s">
        <v>143</v>
      </c>
      <c r="AK349" s="53" t="s">
        <v>172</v>
      </c>
      <c r="AL349" s="53">
        <v>0.25</v>
      </c>
      <c r="AM349" s="53" t="s">
        <v>99</v>
      </c>
      <c r="AN349" s="55">
        <v>14.2</v>
      </c>
      <c r="AO349" s="56">
        <v>5.3</v>
      </c>
      <c r="AP349" s="70">
        <v>0.999</v>
      </c>
      <c r="AQ349" s="51" t="s">
        <v>106</v>
      </c>
      <c r="AR349" s="51" t="s">
        <v>173</v>
      </c>
      <c r="AS349" s="51"/>
      <c r="AT349" s="51"/>
      <c r="AU349" s="51"/>
      <c r="AV349" s="51"/>
      <c r="AW349" s="57" t="s">
        <v>38</v>
      </c>
      <c r="AX349" s="57" t="s">
        <v>36</v>
      </c>
      <c r="AY349" s="57" t="s">
        <v>42</v>
      </c>
      <c r="AZ349" s="57" t="s">
        <v>36</v>
      </c>
      <c r="BA349" s="57" t="s">
        <v>36</v>
      </c>
      <c r="BB349" s="58">
        <v>7.4999999999999997E-2</v>
      </c>
      <c r="BC349" s="58">
        <v>4.9999999999999996E-2</v>
      </c>
      <c r="BD349" s="59"/>
      <c r="BE349" s="59"/>
      <c r="BF349" s="58"/>
      <c r="BG349" s="59"/>
      <c r="BH349" s="61"/>
      <c r="BI349" s="61"/>
      <c r="BL349" s="61"/>
      <c r="BM349" s="59"/>
      <c r="BN349" s="58"/>
      <c r="BO349" s="58"/>
      <c r="BQ349" s="58"/>
      <c r="BR349" s="59"/>
      <c r="BS349" s="58"/>
      <c r="BT349" s="58"/>
      <c r="BV349" s="58"/>
      <c r="BW349" s="59"/>
      <c r="BX349" s="58"/>
      <c r="BY349" s="58"/>
      <c r="BZ349" s="58"/>
      <c r="CA349" s="59"/>
      <c r="CB349" s="58"/>
      <c r="CC349" s="58"/>
      <c r="CD349" s="58"/>
      <c r="CE349" s="58"/>
      <c r="CF349" s="59"/>
      <c r="CG349" s="62"/>
      <c r="CH349" s="62"/>
      <c r="CI349" s="62"/>
      <c r="CJ349" s="62"/>
      <c r="CK349" s="62"/>
      <c r="CL349" s="62"/>
      <c r="CM349" s="62"/>
      <c r="CN349" s="88"/>
      <c r="CO349" s="62"/>
      <c r="CP349" s="62" t="s">
        <v>1330</v>
      </c>
      <c r="CQ349" s="64" t="s">
        <v>39</v>
      </c>
      <c r="CR349" s="65" t="s">
        <v>47</v>
      </c>
      <c r="CS349" s="64" t="s">
        <v>1344</v>
      </c>
      <c r="CT349" s="64" t="s">
        <v>408</v>
      </c>
      <c r="CU349" s="64" t="s">
        <v>176</v>
      </c>
      <c r="CV349" s="64" t="s">
        <v>86</v>
      </c>
      <c r="CW349" s="64"/>
      <c r="CX349" s="64" t="s">
        <v>88</v>
      </c>
      <c r="CY349" s="66">
        <f>[1]Duration!EE348</f>
        <v>5.989583333333333</v>
      </c>
    </row>
    <row r="350" spans="1:103" hidden="1" x14ac:dyDescent="0.3">
      <c r="A350" s="43">
        <v>348</v>
      </c>
      <c r="B350" s="44" t="s">
        <v>1739</v>
      </c>
      <c r="C350" s="44" t="s">
        <v>30</v>
      </c>
      <c r="D350" s="44">
        <v>2018</v>
      </c>
      <c r="E350" s="45" t="s">
        <v>31</v>
      </c>
      <c r="F350" s="45" t="s">
        <v>59</v>
      </c>
      <c r="G350" s="45" t="s">
        <v>1804</v>
      </c>
      <c r="H350" s="45" t="s">
        <v>78</v>
      </c>
      <c r="I350" s="45" t="s">
        <v>38</v>
      </c>
      <c r="J350" s="68" t="s">
        <v>44</v>
      </c>
      <c r="K350" s="68" t="s">
        <v>262</v>
      </c>
      <c r="L350" s="68" t="s">
        <v>39</v>
      </c>
      <c r="M350" s="68" t="s">
        <v>42</v>
      </c>
      <c r="N350" s="68" t="s">
        <v>42</v>
      </c>
      <c r="O350" s="68" t="s">
        <v>42</v>
      </c>
      <c r="P350" s="47" t="s">
        <v>183</v>
      </c>
      <c r="Q350" s="47" t="s">
        <v>878</v>
      </c>
      <c r="R350" s="49"/>
      <c r="S350" s="49"/>
      <c r="T350" s="50">
        <v>0.14199999999999999</v>
      </c>
      <c r="U350" s="50">
        <v>7.6999999999999999E-2</v>
      </c>
      <c r="V350" s="50"/>
      <c r="W350" s="50"/>
      <c r="X350" s="50"/>
      <c r="Y350" s="51" t="s">
        <v>1363</v>
      </c>
      <c r="Z350" s="51">
        <v>1</v>
      </c>
      <c r="AA350" s="69">
        <v>21429</v>
      </c>
      <c r="AB350" s="52">
        <v>1.5499999999999998</v>
      </c>
      <c r="AC350" s="69">
        <v>33214.949999999997</v>
      </c>
      <c r="AD350" s="51">
        <v>0</v>
      </c>
      <c r="AE350" s="51" t="s">
        <v>396</v>
      </c>
      <c r="AF350" s="52">
        <v>15</v>
      </c>
      <c r="AG350" s="53" t="s">
        <v>79</v>
      </c>
      <c r="AH350" s="54">
        <v>158</v>
      </c>
      <c r="AI350" s="54">
        <v>265</v>
      </c>
      <c r="AJ350" s="53" t="s">
        <v>143</v>
      </c>
      <c r="AK350" s="53" t="s">
        <v>172</v>
      </c>
      <c r="AL350" s="53">
        <v>0.25</v>
      </c>
      <c r="AM350" s="53" t="s">
        <v>261</v>
      </c>
      <c r="AN350" s="55">
        <v>18.3</v>
      </c>
      <c r="AO350" s="56">
        <v>4</v>
      </c>
      <c r="AP350" s="70">
        <v>0.999</v>
      </c>
      <c r="AQ350" s="51" t="s">
        <v>106</v>
      </c>
      <c r="AR350" s="51" t="s">
        <v>173</v>
      </c>
      <c r="AS350" s="51"/>
      <c r="AT350" s="51"/>
      <c r="AU350" s="51"/>
      <c r="AV350" s="51"/>
      <c r="AW350" s="57" t="s">
        <v>38</v>
      </c>
      <c r="AX350" s="57" t="s">
        <v>36</v>
      </c>
      <c r="AY350" s="57" t="s">
        <v>102</v>
      </c>
      <c r="AZ350" s="57"/>
      <c r="BA350" s="57"/>
      <c r="BB350" s="58">
        <v>4.9999999999999996E-2</v>
      </c>
      <c r="BC350" s="58">
        <v>3.2258064516129031E-2</v>
      </c>
      <c r="BD350" s="59"/>
      <c r="BE350" s="59"/>
      <c r="BF350" s="58"/>
      <c r="BG350" s="59"/>
      <c r="BH350" s="61"/>
      <c r="BI350" s="61"/>
      <c r="BL350" s="61"/>
      <c r="BM350" s="59"/>
      <c r="BN350" s="58"/>
      <c r="BO350" s="58"/>
      <c r="BQ350" s="58"/>
      <c r="BR350" s="59"/>
      <c r="BS350" s="58"/>
      <c r="BT350" s="58"/>
      <c r="BV350" s="58"/>
      <c r="BW350" s="59"/>
      <c r="BX350" s="58"/>
      <c r="BY350" s="58"/>
      <c r="BZ350" s="58"/>
      <c r="CA350" s="59"/>
      <c r="CB350" s="58"/>
      <c r="CC350" s="58"/>
      <c r="CD350" s="58"/>
      <c r="CE350" s="58"/>
      <c r="CF350" s="59"/>
      <c r="CG350" s="62"/>
      <c r="CH350" s="62"/>
      <c r="CI350" s="62"/>
      <c r="CJ350" s="62"/>
      <c r="CK350" s="62"/>
      <c r="CL350" s="62"/>
      <c r="CM350" s="62"/>
      <c r="CN350" s="88"/>
      <c r="CO350" s="62"/>
      <c r="CP350" s="62" t="s">
        <v>1330</v>
      </c>
      <c r="CQ350" s="64" t="s">
        <v>39</v>
      </c>
      <c r="CR350" s="65" t="s">
        <v>47</v>
      </c>
      <c r="CS350" s="64" t="s">
        <v>1344</v>
      </c>
      <c r="CT350" s="64" t="s">
        <v>408</v>
      </c>
      <c r="CU350" s="64" t="s">
        <v>176</v>
      </c>
      <c r="CV350" s="64" t="s">
        <v>86</v>
      </c>
      <c r="CW350" s="64"/>
      <c r="CX350" s="64" t="s">
        <v>91</v>
      </c>
      <c r="CY350" s="66">
        <f>[1]Duration!EE349</f>
        <v>11.041666666666666</v>
      </c>
    </row>
    <row r="351" spans="1:103" hidden="1" x14ac:dyDescent="0.3">
      <c r="A351" s="43">
        <v>349</v>
      </c>
      <c r="B351" s="44" t="s">
        <v>1739</v>
      </c>
      <c r="C351" s="44" t="s">
        <v>30</v>
      </c>
      <c r="D351" s="44">
        <v>2018</v>
      </c>
      <c r="E351" s="45" t="s">
        <v>31</v>
      </c>
      <c r="F351" s="45" t="s">
        <v>59</v>
      </c>
      <c r="G351" s="45" t="s">
        <v>1804</v>
      </c>
      <c r="H351" s="45" t="s">
        <v>78</v>
      </c>
      <c r="I351" s="45" t="s">
        <v>38</v>
      </c>
      <c r="J351" s="68" t="s">
        <v>44</v>
      </c>
      <c r="K351" s="68" t="s">
        <v>100</v>
      </c>
      <c r="L351" s="68" t="s">
        <v>39</v>
      </c>
      <c r="M351" s="68" t="s">
        <v>42</v>
      </c>
      <c r="N351" s="68" t="s">
        <v>42</v>
      </c>
      <c r="O351" s="68" t="s">
        <v>42</v>
      </c>
      <c r="P351" s="47" t="s">
        <v>183</v>
      </c>
      <c r="Q351" s="47" t="s">
        <v>881</v>
      </c>
      <c r="R351" s="49"/>
      <c r="S351" s="49"/>
      <c r="T351" s="50">
        <v>0.75600000000000001</v>
      </c>
      <c r="U351" s="50">
        <v>0.57299999999999995</v>
      </c>
      <c r="V351" s="50"/>
      <c r="W351" s="50"/>
      <c r="X351" s="50"/>
      <c r="Y351" s="51" t="s">
        <v>1364</v>
      </c>
      <c r="Z351" s="51">
        <v>1</v>
      </c>
      <c r="AA351" s="69">
        <v>8612.5</v>
      </c>
      <c r="AB351" s="52">
        <v>1.25</v>
      </c>
      <c r="AC351" s="69">
        <v>10765.625</v>
      </c>
      <c r="AD351" s="51">
        <v>0</v>
      </c>
      <c r="AE351" s="51" t="s">
        <v>396</v>
      </c>
      <c r="AF351" s="52">
        <v>17</v>
      </c>
      <c r="AG351" s="53" t="s">
        <v>79</v>
      </c>
      <c r="AH351" s="54">
        <v>159</v>
      </c>
      <c r="AI351" s="54">
        <v>335.5</v>
      </c>
      <c r="AJ351" s="53" t="s">
        <v>143</v>
      </c>
      <c r="AK351" s="53" t="s">
        <v>172</v>
      </c>
      <c r="AL351" s="53">
        <v>0.25</v>
      </c>
      <c r="AM351" s="53" t="s">
        <v>99</v>
      </c>
      <c r="AN351" s="55">
        <v>16</v>
      </c>
      <c r="AO351" s="56">
        <v>4.3</v>
      </c>
      <c r="AP351" s="70">
        <v>0.999</v>
      </c>
      <c r="AQ351" s="51" t="s">
        <v>106</v>
      </c>
      <c r="AR351" s="51" t="s">
        <v>173</v>
      </c>
      <c r="AS351" s="51"/>
      <c r="AT351" s="51"/>
      <c r="AU351" s="51"/>
      <c r="AV351" s="51"/>
      <c r="AW351" s="57" t="s">
        <v>38</v>
      </c>
      <c r="AX351" s="57" t="s">
        <v>36</v>
      </c>
      <c r="AY351" s="57" t="s">
        <v>42</v>
      </c>
      <c r="AZ351" s="57" t="s">
        <v>36</v>
      </c>
      <c r="BA351" s="57" t="s">
        <v>36</v>
      </c>
      <c r="BB351" s="58">
        <v>0.17916666666666667</v>
      </c>
      <c r="BC351" s="58">
        <v>0.14333333333333334</v>
      </c>
      <c r="BD351" s="59"/>
      <c r="BE351" s="59"/>
      <c r="BF351" s="58"/>
      <c r="BG351" s="59"/>
      <c r="BH351" s="61"/>
      <c r="BI351" s="61"/>
      <c r="BL351" s="61"/>
      <c r="BM351" s="59"/>
      <c r="BN351" s="58"/>
      <c r="BO351" s="58"/>
      <c r="BQ351" s="58"/>
      <c r="BR351" s="59"/>
      <c r="BS351" s="58"/>
      <c r="BT351" s="58"/>
      <c r="BV351" s="58"/>
      <c r="BW351" s="59"/>
      <c r="BX351" s="58"/>
      <c r="BY351" s="58"/>
      <c r="BZ351" s="58"/>
      <c r="CA351" s="59"/>
      <c r="CB351" s="58"/>
      <c r="CC351" s="58"/>
      <c r="CD351" s="58"/>
      <c r="CE351" s="58"/>
      <c r="CF351" s="59"/>
      <c r="CG351" s="62"/>
      <c r="CH351" s="62"/>
      <c r="CI351" s="62"/>
      <c r="CJ351" s="62"/>
      <c r="CK351" s="62"/>
      <c r="CL351" s="62"/>
      <c r="CM351" s="62"/>
      <c r="CN351" s="88"/>
      <c r="CO351" s="62"/>
      <c r="CP351" s="62" t="s">
        <v>1330</v>
      </c>
      <c r="CQ351" s="64" t="s">
        <v>39</v>
      </c>
      <c r="CR351" s="65" t="s">
        <v>47</v>
      </c>
      <c r="CS351" s="64" t="s">
        <v>1344</v>
      </c>
      <c r="CT351" s="64" t="s">
        <v>408</v>
      </c>
      <c r="CU351" s="64" t="s">
        <v>176</v>
      </c>
      <c r="CV351" s="64" t="s">
        <v>86</v>
      </c>
      <c r="CW351" s="64"/>
      <c r="CX351" s="64" t="s">
        <v>92</v>
      </c>
      <c r="CY351" s="66">
        <f>[1]Duration!EE350</f>
        <v>13.979166666666666</v>
      </c>
    </row>
    <row r="352" spans="1:103" hidden="1" x14ac:dyDescent="0.3">
      <c r="A352" s="43">
        <v>350</v>
      </c>
      <c r="B352" s="44" t="s">
        <v>1739</v>
      </c>
      <c r="C352" s="44" t="s">
        <v>30</v>
      </c>
      <c r="D352" s="44">
        <v>2018</v>
      </c>
      <c r="E352" s="45" t="s">
        <v>31</v>
      </c>
      <c r="F352" s="45" t="s">
        <v>59</v>
      </c>
      <c r="G352" s="45" t="s">
        <v>1804</v>
      </c>
      <c r="H352" s="45" t="s">
        <v>78</v>
      </c>
      <c r="I352" s="45" t="s">
        <v>38</v>
      </c>
      <c r="J352" s="68" t="s">
        <v>44</v>
      </c>
      <c r="K352" s="68" t="s">
        <v>71</v>
      </c>
      <c r="L352" s="68" t="s">
        <v>39</v>
      </c>
      <c r="M352" s="68" t="s">
        <v>42</v>
      </c>
      <c r="N352" s="68" t="s">
        <v>42</v>
      </c>
      <c r="O352" s="68" t="s">
        <v>42</v>
      </c>
      <c r="P352" s="47" t="s">
        <v>183</v>
      </c>
      <c r="Q352" s="47" t="s">
        <v>878</v>
      </c>
      <c r="R352" s="49"/>
      <c r="S352" s="49"/>
      <c r="T352" s="50">
        <v>0.26600000000000001</v>
      </c>
      <c r="U352" s="50">
        <v>9.1999999999999998E-2</v>
      </c>
      <c r="V352" s="50"/>
      <c r="W352" s="50"/>
      <c r="X352" s="50"/>
      <c r="Y352" s="51" t="s">
        <v>1365</v>
      </c>
      <c r="Z352" s="51">
        <v>1</v>
      </c>
      <c r="AA352" s="69">
        <v>2336.5</v>
      </c>
      <c r="AB352" s="51">
        <v>0.8</v>
      </c>
      <c r="AC352" s="69">
        <v>1869.2</v>
      </c>
      <c r="AD352" s="51">
        <v>0</v>
      </c>
      <c r="AE352" s="51" t="s">
        <v>396</v>
      </c>
      <c r="AF352" s="52">
        <v>16</v>
      </c>
      <c r="AG352" s="53" t="s">
        <v>79</v>
      </c>
      <c r="AH352" s="54">
        <v>150</v>
      </c>
      <c r="AI352" s="54">
        <v>1095.5</v>
      </c>
      <c r="AJ352" s="53" t="s">
        <v>143</v>
      </c>
      <c r="AK352" s="53" t="s">
        <v>172</v>
      </c>
      <c r="AL352" s="53">
        <v>0.25</v>
      </c>
      <c r="AM352" s="53" t="s">
        <v>70</v>
      </c>
      <c r="AN352" s="55">
        <v>15.7</v>
      </c>
      <c r="AO352" s="56">
        <v>4.3</v>
      </c>
      <c r="AP352" s="70">
        <v>0.999</v>
      </c>
      <c r="AQ352" s="51" t="s">
        <v>106</v>
      </c>
      <c r="AR352" s="51" t="s">
        <v>173</v>
      </c>
      <c r="AS352" s="51"/>
      <c r="AT352" s="51"/>
      <c r="AU352" s="51"/>
      <c r="AV352" s="51"/>
      <c r="AW352" s="57" t="s">
        <v>38</v>
      </c>
      <c r="AX352" s="57" t="s">
        <v>36</v>
      </c>
      <c r="AY352" s="57" t="s">
        <v>42</v>
      </c>
      <c r="AZ352" s="57" t="s">
        <v>36</v>
      </c>
      <c r="BA352" s="57" t="s">
        <v>36</v>
      </c>
      <c r="BB352" s="58">
        <v>9.9999999999999992E-2</v>
      </c>
      <c r="BC352" s="58">
        <v>0.12499999999999999</v>
      </c>
      <c r="BD352" s="59"/>
      <c r="BE352" s="59"/>
      <c r="BF352" s="58"/>
      <c r="BG352" s="59"/>
      <c r="BH352" s="61"/>
      <c r="BI352" s="61"/>
      <c r="BL352" s="61"/>
      <c r="BM352" s="59"/>
      <c r="BN352" s="58"/>
      <c r="BO352" s="58"/>
      <c r="BQ352" s="58"/>
      <c r="BR352" s="59"/>
      <c r="BS352" s="58"/>
      <c r="BT352" s="58"/>
      <c r="BV352" s="58"/>
      <c r="BW352" s="59"/>
      <c r="BX352" s="58"/>
      <c r="BY352" s="58"/>
      <c r="BZ352" s="58"/>
      <c r="CA352" s="59"/>
      <c r="CB352" s="58"/>
      <c r="CC352" s="58"/>
      <c r="CD352" s="58"/>
      <c r="CE352" s="58"/>
      <c r="CF352" s="59"/>
      <c r="CG352" s="62"/>
      <c r="CH352" s="62"/>
      <c r="CI352" s="62"/>
      <c r="CJ352" s="62"/>
      <c r="CK352" s="62"/>
      <c r="CL352" s="62"/>
      <c r="CM352" s="62"/>
      <c r="CN352" s="88"/>
      <c r="CO352" s="62"/>
      <c r="CP352" s="62" t="s">
        <v>1330</v>
      </c>
      <c r="CQ352" s="64" t="s">
        <v>39</v>
      </c>
      <c r="CR352" s="65" t="s">
        <v>47</v>
      </c>
      <c r="CS352" s="64" t="s">
        <v>1344</v>
      </c>
      <c r="CT352" s="64" t="s">
        <v>408</v>
      </c>
      <c r="CU352" s="64" t="s">
        <v>176</v>
      </c>
      <c r="CV352" s="64" t="s">
        <v>86</v>
      </c>
      <c r="CW352" s="64"/>
      <c r="CX352" s="64" t="s">
        <v>77</v>
      </c>
      <c r="CY352" s="66">
        <f>[1]Duration!EE351</f>
        <v>45.645833333333336</v>
      </c>
    </row>
    <row r="353" spans="1:103" hidden="1" x14ac:dyDescent="0.3">
      <c r="A353" s="43">
        <v>351</v>
      </c>
      <c r="B353" s="44" t="s">
        <v>1739</v>
      </c>
      <c r="C353" s="44" t="s">
        <v>30</v>
      </c>
      <c r="D353" s="44">
        <v>2018</v>
      </c>
      <c r="E353" s="45" t="s">
        <v>31</v>
      </c>
      <c r="F353" s="45" t="s">
        <v>59</v>
      </c>
      <c r="G353" s="45" t="s">
        <v>1804</v>
      </c>
      <c r="H353" s="45" t="s">
        <v>78</v>
      </c>
      <c r="I353" s="45" t="s">
        <v>38</v>
      </c>
      <c r="J353" s="68" t="s">
        <v>44</v>
      </c>
      <c r="K353" s="68" t="s">
        <v>100</v>
      </c>
      <c r="L353" s="68" t="s">
        <v>39</v>
      </c>
      <c r="M353" s="68" t="s">
        <v>39</v>
      </c>
      <c r="N353" s="68" t="s">
        <v>42</v>
      </c>
      <c r="O353" s="68" t="s">
        <v>42</v>
      </c>
      <c r="P353" s="47" t="s">
        <v>183</v>
      </c>
      <c r="Q353" s="47" t="s">
        <v>878</v>
      </c>
      <c r="R353" s="49"/>
      <c r="S353" s="49"/>
      <c r="T353" s="50">
        <v>0.378</v>
      </c>
      <c r="U353" s="50">
        <v>0.17699999999999999</v>
      </c>
      <c r="V353" s="50"/>
      <c r="W353" s="50"/>
      <c r="X353" s="50"/>
      <c r="Y353" s="51" t="s">
        <v>1366</v>
      </c>
      <c r="Z353" s="51">
        <v>1</v>
      </c>
      <c r="AA353" s="69">
        <v>2101</v>
      </c>
      <c r="AB353" s="51">
        <v>0.6</v>
      </c>
      <c r="AC353" s="69">
        <v>1260.5999999999999</v>
      </c>
      <c r="AD353" s="51">
        <v>0</v>
      </c>
      <c r="AE353" s="51" t="s">
        <v>396</v>
      </c>
      <c r="AF353" s="52">
        <v>15</v>
      </c>
      <c r="AG353" s="53" t="s">
        <v>79</v>
      </c>
      <c r="AH353" s="54">
        <v>366</v>
      </c>
      <c r="AI353" s="54">
        <v>1804.75</v>
      </c>
      <c r="AJ353" s="53" t="s">
        <v>143</v>
      </c>
      <c r="AK353" s="53" t="s">
        <v>172</v>
      </c>
      <c r="AL353" s="53">
        <v>0.25</v>
      </c>
      <c r="AM353" s="53" t="s">
        <v>99</v>
      </c>
      <c r="AN353" s="55">
        <v>14.5</v>
      </c>
      <c r="AO353" s="56">
        <v>3.6</v>
      </c>
      <c r="AP353" s="70">
        <v>0.999</v>
      </c>
      <c r="AQ353" s="51" t="s">
        <v>106</v>
      </c>
      <c r="AR353" s="51" t="s">
        <v>173</v>
      </c>
      <c r="AS353" s="51"/>
      <c r="AT353" s="51"/>
      <c r="AU353" s="51"/>
      <c r="AV353" s="51"/>
      <c r="AW353" s="57" t="s">
        <v>38</v>
      </c>
      <c r="AX353" s="57" t="s">
        <v>36</v>
      </c>
      <c r="AY353" s="57" t="s">
        <v>42</v>
      </c>
      <c r="AZ353" s="57" t="s">
        <v>36</v>
      </c>
      <c r="BA353" s="57" t="s">
        <v>36</v>
      </c>
      <c r="BB353" s="58">
        <v>0.10833333333333332</v>
      </c>
      <c r="BC353" s="58">
        <v>0.18055555555555555</v>
      </c>
      <c r="BD353" s="59"/>
      <c r="BE353" s="59">
        <v>0.65</v>
      </c>
      <c r="BF353" s="58"/>
      <c r="BG353" s="59"/>
      <c r="BH353" s="61"/>
      <c r="BI353" s="61"/>
      <c r="BL353" s="61"/>
      <c r="BM353" s="59"/>
      <c r="BN353" s="58"/>
      <c r="BO353" s="58"/>
      <c r="BQ353" s="58"/>
      <c r="BR353" s="59"/>
      <c r="BS353" s="58"/>
      <c r="BT353" s="58"/>
      <c r="BV353" s="58"/>
      <c r="BW353" s="59"/>
      <c r="BX353" s="58"/>
      <c r="BY353" s="58"/>
      <c r="BZ353" s="58"/>
      <c r="CA353" s="59"/>
      <c r="CB353" s="58"/>
      <c r="CC353" s="58"/>
      <c r="CD353" s="58"/>
      <c r="CE353" s="58"/>
      <c r="CF353" s="59"/>
      <c r="CG353" s="62"/>
      <c r="CH353" s="62"/>
      <c r="CI353" s="62"/>
      <c r="CJ353" s="62"/>
      <c r="CK353" s="62"/>
      <c r="CL353" s="62"/>
      <c r="CM353" s="62"/>
      <c r="CN353" s="88"/>
      <c r="CO353" s="62"/>
      <c r="CP353" s="62" t="s">
        <v>1330</v>
      </c>
      <c r="CQ353" s="64" t="s">
        <v>39</v>
      </c>
      <c r="CR353" s="65" t="s">
        <v>47</v>
      </c>
      <c r="CS353" s="64" t="s">
        <v>1344</v>
      </c>
      <c r="CT353" s="64" t="s">
        <v>408</v>
      </c>
      <c r="CU353" s="64" t="s">
        <v>176</v>
      </c>
      <c r="CV353" s="64" t="s">
        <v>86</v>
      </c>
      <c r="CW353" s="64"/>
      <c r="CX353" s="64" t="s">
        <v>94</v>
      </c>
      <c r="CY353" s="66">
        <f>[1]Duration!EE352</f>
        <v>75.197916666666671</v>
      </c>
    </row>
    <row r="354" spans="1:103" hidden="1" x14ac:dyDescent="0.3">
      <c r="A354" s="43">
        <v>352</v>
      </c>
      <c r="B354" s="44" t="s">
        <v>1670</v>
      </c>
      <c r="C354" s="44" t="s">
        <v>319</v>
      </c>
      <c r="D354" s="44">
        <v>2007</v>
      </c>
      <c r="E354" s="45" t="s">
        <v>66</v>
      </c>
      <c r="F354" s="45" t="s">
        <v>1537</v>
      </c>
      <c r="G354" s="45" t="s">
        <v>1804</v>
      </c>
      <c r="H354" s="45" t="s">
        <v>116</v>
      </c>
      <c r="I354" s="45" t="s">
        <v>38</v>
      </c>
      <c r="J354" s="68" t="s">
        <v>44</v>
      </c>
      <c r="K354" s="68" t="s">
        <v>53</v>
      </c>
      <c r="L354" s="68" t="s">
        <v>39</v>
      </c>
      <c r="M354" s="68" t="s">
        <v>42</v>
      </c>
      <c r="N354" s="68" t="s">
        <v>42</v>
      </c>
      <c r="O354" s="68" t="s">
        <v>42</v>
      </c>
      <c r="P354" s="47" t="s">
        <v>409</v>
      </c>
      <c r="Q354" s="47" t="s">
        <v>1537</v>
      </c>
      <c r="R354" s="49">
        <v>49</v>
      </c>
      <c r="S354" s="49">
        <v>34</v>
      </c>
      <c r="T354" s="50">
        <v>4</v>
      </c>
      <c r="U354" s="50">
        <v>2.5</v>
      </c>
      <c r="V354" s="50"/>
      <c r="W354" s="50"/>
      <c r="X354" s="50"/>
      <c r="Y354" s="51" t="s">
        <v>410</v>
      </c>
      <c r="Z354" s="51">
        <v>1</v>
      </c>
      <c r="AA354" s="69"/>
      <c r="AB354" s="51"/>
      <c r="AC354" s="69">
        <v>600</v>
      </c>
      <c r="AD354" s="51">
        <v>0</v>
      </c>
      <c r="AE354" s="51"/>
      <c r="AF354" s="51"/>
      <c r="AG354" s="53"/>
      <c r="AH354" s="54">
        <v>1</v>
      </c>
      <c r="AI354" s="54"/>
      <c r="AJ354" s="53"/>
      <c r="AK354" s="53"/>
      <c r="AL354" s="53"/>
      <c r="AM354" s="53" t="s">
        <v>52</v>
      </c>
      <c r="AN354" s="55"/>
      <c r="AO354" s="56"/>
      <c r="AP354" s="56"/>
      <c r="AQ354" s="51" t="s">
        <v>43</v>
      </c>
      <c r="AR354" s="51" t="s">
        <v>132</v>
      </c>
      <c r="AS354" s="51" t="s">
        <v>411</v>
      </c>
      <c r="AT354" s="51" t="s">
        <v>411</v>
      </c>
      <c r="AU354" s="51" t="s">
        <v>411</v>
      </c>
      <c r="AV354" s="51"/>
      <c r="AW354" s="57" t="s">
        <v>38</v>
      </c>
      <c r="AX354" s="57" t="s">
        <v>36</v>
      </c>
      <c r="AY354" s="57"/>
      <c r="AZ354" s="57"/>
      <c r="BA354" s="57"/>
      <c r="BB354" s="58">
        <v>0.33898809523809526</v>
      </c>
      <c r="BC354" s="58"/>
      <c r="BD354" s="59"/>
      <c r="BE354" s="59"/>
      <c r="BF354" s="58"/>
      <c r="BG354" s="59"/>
      <c r="BH354" s="61" t="s">
        <v>438</v>
      </c>
      <c r="BL354" s="61"/>
      <c r="BM354" s="59"/>
      <c r="BN354" s="58"/>
      <c r="BO354" s="58">
        <v>2.7666666666666662</v>
      </c>
      <c r="BQ354" s="58"/>
      <c r="BR354" s="59"/>
      <c r="BS354" s="58"/>
      <c r="BT354" s="58">
        <v>6.4013888888888886</v>
      </c>
      <c r="BV354" s="58"/>
      <c r="BW354" s="59"/>
      <c r="BX354" s="58"/>
      <c r="BY354" s="58"/>
      <c r="BZ354" s="58"/>
      <c r="CA354" s="59"/>
      <c r="CB354" s="58"/>
      <c r="CC354" s="58"/>
      <c r="CD354" s="58"/>
      <c r="CE354" s="58"/>
      <c r="CF354" s="59"/>
      <c r="CG354" s="62"/>
      <c r="CH354" s="62"/>
      <c r="CI354" s="62"/>
      <c r="CJ354" s="62"/>
      <c r="CK354" s="62"/>
      <c r="CL354" s="62"/>
      <c r="CM354" s="62"/>
      <c r="CN354" s="63"/>
      <c r="CO354" s="62"/>
      <c r="CP354" s="62"/>
      <c r="CQ354" s="64" t="s">
        <v>39</v>
      </c>
      <c r="CR354" s="65" t="s">
        <v>47</v>
      </c>
      <c r="CS354" s="64" t="s">
        <v>205</v>
      </c>
      <c r="CT354" s="64"/>
      <c r="CU354" s="64" t="s">
        <v>55</v>
      </c>
      <c r="CV354" s="64" t="s">
        <v>86</v>
      </c>
      <c r="CW354" s="64"/>
      <c r="CX354" s="64" t="s">
        <v>73</v>
      </c>
      <c r="CY354" s="66">
        <f>[1]Duration!EE353</f>
        <v>4</v>
      </c>
    </row>
    <row r="355" spans="1:103" hidden="1" x14ac:dyDescent="0.3">
      <c r="A355" s="43">
        <v>353</v>
      </c>
      <c r="B355" s="44" t="s">
        <v>1670</v>
      </c>
      <c r="C355" s="44" t="s">
        <v>319</v>
      </c>
      <c r="D355" s="44">
        <v>2007</v>
      </c>
      <c r="E355" s="45" t="s">
        <v>66</v>
      </c>
      <c r="F355" s="45" t="s">
        <v>1537</v>
      </c>
      <c r="G355" s="45" t="s">
        <v>1804</v>
      </c>
      <c r="H355" s="45" t="s">
        <v>116</v>
      </c>
      <c r="I355" s="45" t="s">
        <v>38</v>
      </c>
      <c r="J355" s="68" t="s">
        <v>44</v>
      </c>
      <c r="K355" s="68" t="s">
        <v>75</v>
      </c>
      <c r="L355" s="68" t="s">
        <v>42</v>
      </c>
      <c r="M355" s="68" t="s">
        <v>42</v>
      </c>
      <c r="N355" s="68" t="s">
        <v>42</v>
      </c>
      <c r="O355" s="68" t="s">
        <v>42</v>
      </c>
      <c r="P355" s="47" t="s">
        <v>412</v>
      </c>
      <c r="Q355" s="47" t="s">
        <v>1537</v>
      </c>
      <c r="R355" s="49">
        <v>42</v>
      </c>
      <c r="S355" s="49">
        <v>30</v>
      </c>
      <c r="T355" s="50">
        <v>4</v>
      </c>
      <c r="U355" s="50">
        <v>2.8</v>
      </c>
      <c r="V355" s="50"/>
      <c r="W355" s="50"/>
      <c r="X355" s="50"/>
      <c r="Y355" s="51" t="s">
        <v>410</v>
      </c>
      <c r="Z355" s="51">
        <v>1</v>
      </c>
      <c r="AA355" s="69"/>
      <c r="AB355" s="51"/>
      <c r="AC355" s="69">
        <v>400</v>
      </c>
      <c r="AD355" s="51">
        <v>5</v>
      </c>
      <c r="AE355" s="51"/>
      <c r="AF355" s="51"/>
      <c r="AG355" s="53"/>
      <c r="AH355" s="54">
        <v>1</v>
      </c>
      <c r="AI355" s="54"/>
      <c r="AJ355" s="53"/>
      <c r="AK355" s="53"/>
      <c r="AL355" s="53"/>
      <c r="AM355" s="53" t="s">
        <v>80</v>
      </c>
      <c r="AN355" s="55"/>
      <c r="AO355" s="56"/>
      <c r="AP355" s="56"/>
      <c r="AQ355" s="51" t="s">
        <v>43</v>
      </c>
      <c r="AR355" s="51"/>
      <c r="AS355" s="51"/>
      <c r="AT355" s="51"/>
      <c r="AU355" s="51"/>
      <c r="AV355" s="51"/>
      <c r="AW355" s="57" t="s">
        <v>38</v>
      </c>
      <c r="AX355" s="57" t="s">
        <v>36</v>
      </c>
      <c r="AY355" s="57"/>
      <c r="AZ355" s="57"/>
      <c r="BA355" s="57"/>
      <c r="BB355" s="58"/>
      <c r="BC355" s="58"/>
      <c r="BD355" s="59"/>
      <c r="BE355" s="59"/>
      <c r="BF355" s="58"/>
      <c r="BG355" s="59"/>
      <c r="BH355" s="61"/>
      <c r="BI355" s="61"/>
      <c r="BL355" s="61"/>
      <c r="BM355" s="59"/>
      <c r="BN355" s="58"/>
      <c r="BO355" s="58"/>
      <c r="BQ355" s="58"/>
      <c r="BR355" s="59"/>
      <c r="BS355" s="58"/>
      <c r="BT355" s="58"/>
      <c r="BV355" s="58"/>
      <c r="BW355" s="59"/>
      <c r="BX355" s="58"/>
      <c r="BY355" s="58"/>
      <c r="BZ355" s="58"/>
      <c r="CA355" s="59"/>
      <c r="CB355" s="58"/>
      <c r="CC355" s="58"/>
      <c r="CD355" s="58"/>
      <c r="CE355" s="58"/>
      <c r="CF355" s="59"/>
      <c r="CG355" s="62" t="s">
        <v>1833</v>
      </c>
      <c r="CH355" s="62"/>
      <c r="CI355" s="62"/>
      <c r="CJ355" s="62"/>
      <c r="CK355" s="62"/>
      <c r="CL355" s="62"/>
      <c r="CM355" s="62"/>
      <c r="CN355" s="63"/>
      <c r="CO355" s="62"/>
      <c r="CP355" s="62"/>
      <c r="CQ355" s="64" t="s">
        <v>39</v>
      </c>
      <c r="CR355" s="65" t="s">
        <v>47</v>
      </c>
      <c r="CS355" s="64" t="s">
        <v>205</v>
      </c>
      <c r="CT355" s="64"/>
      <c r="CU355" s="64" t="s">
        <v>55</v>
      </c>
      <c r="CV355" s="64" t="s">
        <v>86</v>
      </c>
      <c r="CW355" s="64"/>
      <c r="CX355" s="64" t="s">
        <v>73</v>
      </c>
      <c r="CY355" s="66">
        <f>[1]Duration!EE354</f>
        <v>4</v>
      </c>
    </row>
    <row r="356" spans="1:103" hidden="1" x14ac:dyDescent="0.3">
      <c r="A356" s="89">
        <v>354</v>
      </c>
      <c r="B356" s="44" t="s">
        <v>1671</v>
      </c>
      <c r="C356" s="44" t="s">
        <v>319</v>
      </c>
      <c r="D356" s="44">
        <v>2006</v>
      </c>
      <c r="E356" s="45" t="s">
        <v>66</v>
      </c>
      <c r="F356" s="45" t="s">
        <v>1537</v>
      </c>
      <c r="G356" s="45" t="s">
        <v>1804</v>
      </c>
      <c r="H356" s="45" t="s">
        <v>116</v>
      </c>
      <c r="I356" s="45" t="s">
        <v>38</v>
      </c>
      <c r="J356" s="46" t="s">
        <v>44</v>
      </c>
      <c r="K356" s="46" t="s">
        <v>799</v>
      </c>
      <c r="L356" s="46" t="s">
        <v>42</v>
      </c>
      <c r="M356" s="46" t="s">
        <v>42</v>
      </c>
      <c r="N356" s="46" t="s">
        <v>42</v>
      </c>
      <c r="O356" s="46" t="s">
        <v>39</v>
      </c>
      <c r="P356" s="47" t="s">
        <v>413</v>
      </c>
      <c r="Q356" s="47" t="s">
        <v>1537</v>
      </c>
      <c r="R356" s="49">
        <v>53</v>
      </c>
      <c r="S356" s="49">
        <v>38</v>
      </c>
      <c r="T356" s="50">
        <v>3.8</v>
      </c>
      <c r="U356" s="50">
        <v>2.2999999999999998</v>
      </c>
      <c r="V356" s="50"/>
      <c r="W356" s="50"/>
      <c r="X356" s="50"/>
      <c r="Y356" s="51" t="s">
        <v>414</v>
      </c>
      <c r="Z356" s="51">
        <v>1</v>
      </c>
      <c r="AA356" s="69"/>
      <c r="AB356" s="51"/>
      <c r="AC356" s="69">
        <v>495</v>
      </c>
      <c r="AD356" s="51"/>
      <c r="AE356" s="51" t="s">
        <v>415</v>
      </c>
      <c r="AF356" s="51"/>
      <c r="AG356" s="53" t="s">
        <v>404</v>
      </c>
      <c r="AH356" s="54">
        <v>49</v>
      </c>
      <c r="AI356" s="54"/>
      <c r="AJ356" s="53"/>
      <c r="AK356" s="53"/>
      <c r="AL356" s="53"/>
      <c r="AM356" s="53"/>
      <c r="AN356" s="55"/>
      <c r="AO356" s="56"/>
      <c r="AP356" s="56"/>
      <c r="AQ356" s="51" t="s">
        <v>43</v>
      </c>
      <c r="AR356" s="51" t="s">
        <v>132</v>
      </c>
      <c r="AS356" s="51" t="s">
        <v>411</v>
      </c>
      <c r="AT356" s="51" t="s">
        <v>411</v>
      </c>
      <c r="AU356" s="51" t="s">
        <v>411</v>
      </c>
      <c r="AV356" s="51"/>
      <c r="AW356" s="57" t="s">
        <v>38</v>
      </c>
      <c r="AX356" s="57" t="s">
        <v>36</v>
      </c>
      <c r="AY356" s="57" t="s">
        <v>42</v>
      </c>
      <c r="AZ356" s="57"/>
      <c r="BA356" s="57"/>
      <c r="BB356" s="58">
        <v>0.20744047619047618</v>
      </c>
      <c r="BC356" s="58"/>
      <c r="BD356" s="90"/>
      <c r="BE356" s="90"/>
      <c r="BF356" s="58"/>
      <c r="BG356" s="90"/>
      <c r="BH356" s="61" t="s">
        <v>438</v>
      </c>
      <c r="BI356" s="61"/>
      <c r="BJ356" s="90"/>
      <c r="BK356" s="90"/>
      <c r="BL356" s="61"/>
      <c r="BM356" s="90"/>
      <c r="BN356" s="58"/>
      <c r="BO356" s="58">
        <v>3.161111111111111</v>
      </c>
      <c r="BP356" s="90"/>
      <c r="BQ356" s="58"/>
      <c r="BR356" s="90"/>
      <c r="BS356" s="58"/>
      <c r="BT356" s="58">
        <v>6.7986111111111116</v>
      </c>
      <c r="BU356" s="90"/>
      <c r="BV356" s="58"/>
      <c r="BW356" s="90"/>
      <c r="BX356" s="58"/>
      <c r="BY356" s="58"/>
      <c r="BZ356" s="58"/>
      <c r="CA356" s="90"/>
      <c r="CB356" s="58"/>
      <c r="CC356" s="58"/>
      <c r="CD356" s="58"/>
      <c r="CE356" s="58"/>
      <c r="CF356" s="90"/>
      <c r="CG356" s="62" t="s">
        <v>416</v>
      </c>
      <c r="CH356" s="62" t="s">
        <v>417</v>
      </c>
      <c r="CI356" s="62"/>
      <c r="CJ356" s="62"/>
      <c r="CK356" s="62"/>
      <c r="CL356" s="62"/>
      <c r="CM356" s="62"/>
      <c r="CN356" s="63"/>
      <c r="CO356" s="62"/>
      <c r="CP356" s="62"/>
      <c r="CQ356" s="64" t="s">
        <v>42</v>
      </c>
      <c r="CR356" s="65" t="s">
        <v>135</v>
      </c>
      <c r="CS356" s="64" t="s">
        <v>205</v>
      </c>
      <c r="CT356" s="64"/>
      <c r="CU356" s="64" t="s">
        <v>55</v>
      </c>
      <c r="CV356" s="64" t="s">
        <v>86</v>
      </c>
      <c r="CW356" s="64" t="s">
        <v>69</v>
      </c>
      <c r="CX356" s="64" t="s">
        <v>73</v>
      </c>
      <c r="CY356" s="66">
        <f>[1]Duration!EE355</f>
        <v>197</v>
      </c>
    </row>
    <row r="357" spans="1:103" hidden="1" x14ac:dyDescent="0.3">
      <c r="A357" s="89">
        <v>355</v>
      </c>
      <c r="B357" s="44" t="s">
        <v>1671</v>
      </c>
      <c r="C357" s="44" t="s">
        <v>319</v>
      </c>
      <c r="D357" s="44">
        <v>2006</v>
      </c>
      <c r="E357" s="45" t="s">
        <v>66</v>
      </c>
      <c r="F357" s="45" t="s">
        <v>1537</v>
      </c>
      <c r="G357" s="45" t="s">
        <v>1804</v>
      </c>
      <c r="H357" s="45" t="s">
        <v>116</v>
      </c>
      <c r="I357" s="45" t="s">
        <v>419</v>
      </c>
      <c r="J357" s="46" t="s">
        <v>44</v>
      </c>
      <c r="K357" s="46" t="s">
        <v>799</v>
      </c>
      <c r="L357" s="46" t="s">
        <v>42</v>
      </c>
      <c r="M357" s="46" t="s">
        <v>42</v>
      </c>
      <c r="N357" s="46" t="s">
        <v>42</v>
      </c>
      <c r="O357" s="46" t="s">
        <v>39</v>
      </c>
      <c r="P357" s="47" t="s">
        <v>859</v>
      </c>
      <c r="Q357" s="47" t="s">
        <v>1537</v>
      </c>
      <c r="R357" s="49">
        <v>53</v>
      </c>
      <c r="S357" s="49">
        <v>38</v>
      </c>
      <c r="T357" s="50">
        <v>3.8</v>
      </c>
      <c r="U357" s="50">
        <v>2.2999999999999998</v>
      </c>
      <c r="V357" s="50"/>
      <c r="W357" s="50"/>
      <c r="X357" s="50"/>
      <c r="Y357" s="51" t="s">
        <v>414</v>
      </c>
      <c r="Z357" s="51">
        <v>1</v>
      </c>
      <c r="AA357" s="69">
        <v>240</v>
      </c>
      <c r="AB357" s="52">
        <v>2.4874999999999998</v>
      </c>
      <c r="AC357" s="69">
        <v>597</v>
      </c>
      <c r="AD357" s="51"/>
      <c r="AE357" s="51" t="s">
        <v>415</v>
      </c>
      <c r="AF357" s="51"/>
      <c r="AG357" s="53" t="s">
        <v>404</v>
      </c>
      <c r="AH357" s="54">
        <v>49</v>
      </c>
      <c r="AI357" s="54"/>
      <c r="AJ357" s="53"/>
      <c r="AK357" s="53"/>
      <c r="AL357" s="53"/>
      <c r="AM357" s="53"/>
      <c r="AN357" s="55"/>
      <c r="AO357" s="56"/>
      <c r="AP357" s="56"/>
      <c r="AQ357" s="51" t="s">
        <v>43</v>
      </c>
      <c r="AR357" s="51" t="s">
        <v>132</v>
      </c>
      <c r="AS357" s="51" t="s">
        <v>411</v>
      </c>
      <c r="AT357" s="51" t="s">
        <v>411</v>
      </c>
      <c r="AU357" s="51" t="s">
        <v>411</v>
      </c>
      <c r="AV357" s="51"/>
      <c r="AW357" s="57" t="s">
        <v>419</v>
      </c>
      <c r="AX357" s="57" t="s">
        <v>2014</v>
      </c>
      <c r="AY357" s="57" t="s">
        <v>42</v>
      </c>
      <c r="AZ357" s="57"/>
      <c r="BA357" s="57"/>
      <c r="BB357" s="58">
        <v>0.15684523809523812</v>
      </c>
      <c r="BC357" s="58"/>
      <c r="BD357" s="90"/>
      <c r="BE357" s="90"/>
      <c r="BF357" s="58"/>
      <c r="BG357" s="90">
        <v>0.24390243902439007</v>
      </c>
      <c r="BH357" s="61" t="s">
        <v>438</v>
      </c>
      <c r="BI357" s="61"/>
      <c r="BJ357" s="90"/>
      <c r="BK357" s="90"/>
      <c r="BL357" s="61"/>
      <c r="BM357" s="90"/>
      <c r="BN357" s="58"/>
      <c r="BO357" s="58">
        <v>4.2111111111111112</v>
      </c>
      <c r="BP357" s="90"/>
      <c r="BQ357" s="58"/>
      <c r="BR357" s="90">
        <v>-0.33216168717047462</v>
      </c>
      <c r="BS357" s="58"/>
      <c r="BT357" s="58">
        <v>8.9375</v>
      </c>
      <c r="BU357" s="90"/>
      <c r="BV357" s="58"/>
      <c r="BW357" s="90">
        <v>-0.31460674157303359</v>
      </c>
      <c r="BX357" s="58"/>
      <c r="BY357" s="58"/>
      <c r="BZ357" s="58"/>
      <c r="CA357" s="90"/>
      <c r="CB357" s="58"/>
      <c r="CC357" s="58"/>
      <c r="CD357" s="58"/>
      <c r="CE357" s="58"/>
      <c r="CF357" s="90"/>
      <c r="CG357" s="62"/>
      <c r="CH357" s="62" t="s">
        <v>418</v>
      </c>
      <c r="CI357" s="62"/>
      <c r="CJ357" s="62"/>
      <c r="CK357" s="62"/>
      <c r="CL357" s="62"/>
      <c r="CM357" s="62"/>
      <c r="CN357" s="63"/>
      <c r="CO357" s="62"/>
      <c r="CP357" s="62"/>
      <c r="CQ357" s="64" t="s">
        <v>42</v>
      </c>
      <c r="CR357" s="65" t="s">
        <v>135</v>
      </c>
      <c r="CS357" s="64" t="s">
        <v>41</v>
      </c>
      <c r="CT357" s="64"/>
      <c r="CU357" s="64" t="s">
        <v>55</v>
      </c>
      <c r="CV357" s="64" t="s">
        <v>86</v>
      </c>
      <c r="CW357" s="64" t="s">
        <v>69</v>
      </c>
      <c r="CX357" s="64"/>
      <c r="CY357" s="66">
        <f>[1]Duration!EE356</f>
        <v>197</v>
      </c>
    </row>
    <row r="358" spans="1:103" hidden="1" x14ac:dyDescent="0.3">
      <c r="A358" s="43">
        <v>356</v>
      </c>
      <c r="B358" s="44" t="s">
        <v>1672</v>
      </c>
      <c r="C358" s="44" t="s">
        <v>319</v>
      </c>
      <c r="D358" s="44">
        <v>2016</v>
      </c>
      <c r="E358" s="45" t="s">
        <v>66</v>
      </c>
      <c r="F358" s="45" t="s">
        <v>1537</v>
      </c>
      <c r="G358" s="45" t="s">
        <v>1804</v>
      </c>
      <c r="H358" s="45" t="s">
        <v>116</v>
      </c>
      <c r="I358" s="45" t="s">
        <v>38</v>
      </c>
      <c r="J358" s="68" t="s">
        <v>44</v>
      </c>
      <c r="K358" s="68" t="s">
        <v>75</v>
      </c>
      <c r="L358" s="68" t="s">
        <v>42</v>
      </c>
      <c r="M358" s="68" t="s">
        <v>42</v>
      </c>
      <c r="N358" s="68" t="s">
        <v>42</v>
      </c>
      <c r="O358" s="68" t="s">
        <v>39</v>
      </c>
      <c r="P358" s="47" t="s">
        <v>859</v>
      </c>
      <c r="Q358" s="47" t="s">
        <v>1537</v>
      </c>
      <c r="R358" s="49">
        <v>66</v>
      </c>
      <c r="S358" s="49">
        <v>49</v>
      </c>
      <c r="T358" s="50">
        <v>4.9000000000000004</v>
      </c>
      <c r="U358" s="50">
        <v>3.3</v>
      </c>
      <c r="V358" s="50"/>
      <c r="W358" s="50"/>
      <c r="X358" s="50">
        <v>7.9</v>
      </c>
      <c r="Y358" s="51" t="s">
        <v>414</v>
      </c>
      <c r="Z358" s="51">
        <v>1</v>
      </c>
      <c r="AA358" s="69">
        <v>234</v>
      </c>
      <c r="AB358" s="52">
        <v>3</v>
      </c>
      <c r="AC358" s="69">
        <v>702</v>
      </c>
      <c r="AD358" s="51"/>
      <c r="AE358" s="51" t="s">
        <v>420</v>
      </c>
      <c r="AF358" s="51"/>
      <c r="AG358" s="53">
        <v>49</v>
      </c>
      <c r="AH358" s="54">
        <v>49</v>
      </c>
      <c r="AI358" s="91">
        <v>1176</v>
      </c>
      <c r="AJ358" s="53" t="s">
        <v>172</v>
      </c>
      <c r="AK358" s="53" t="s">
        <v>172</v>
      </c>
      <c r="AL358" s="53"/>
      <c r="AM358" s="53" t="s">
        <v>80</v>
      </c>
      <c r="AN358" s="55"/>
      <c r="AO358" s="56"/>
      <c r="AP358" s="56"/>
      <c r="AQ358" s="51" t="s">
        <v>43</v>
      </c>
      <c r="AR358" s="51" t="s">
        <v>37</v>
      </c>
      <c r="AS358" s="51" t="s">
        <v>37</v>
      </c>
      <c r="AT358" s="51" t="s">
        <v>37</v>
      </c>
      <c r="AU358" s="51" t="s">
        <v>37</v>
      </c>
      <c r="AV358" s="51"/>
      <c r="AW358" s="57" t="s">
        <v>38</v>
      </c>
      <c r="AX358" s="57" t="s">
        <v>36</v>
      </c>
      <c r="AY358" s="57" t="s">
        <v>42</v>
      </c>
      <c r="AZ358" s="57"/>
      <c r="BA358" s="57"/>
      <c r="BB358" s="58">
        <v>3.0357142857142857E-2</v>
      </c>
      <c r="BC358" s="58"/>
      <c r="BD358" s="75"/>
      <c r="BE358" s="75"/>
      <c r="BF358" s="58"/>
      <c r="BG358" s="75"/>
      <c r="BH358" s="61" t="s">
        <v>438</v>
      </c>
      <c r="BI358" s="61"/>
      <c r="BJ358" s="75"/>
      <c r="BK358" s="75"/>
      <c r="BL358" s="61"/>
      <c r="BM358" s="75"/>
      <c r="BN358" s="58"/>
      <c r="BO358" s="58">
        <v>3.7666666666666662</v>
      </c>
      <c r="BP358" s="75"/>
      <c r="BQ358" s="58"/>
      <c r="BR358" s="75"/>
      <c r="BS358" s="58"/>
      <c r="BT358" s="58">
        <v>5.3319444444444448</v>
      </c>
      <c r="BU358" s="75"/>
      <c r="BV358" s="58"/>
      <c r="BW358" s="75"/>
      <c r="BX358" s="58"/>
      <c r="BY358" s="58"/>
      <c r="BZ358" s="58"/>
      <c r="CA358" s="75"/>
      <c r="CB358" s="58"/>
      <c r="CC358" s="58"/>
      <c r="CD358" s="58"/>
      <c r="CE358" s="58"/>
      <c r="CF358" s="75"/>
      <c r="CG358" s="62"/>
      <c r="CH358" s="62"/>
      <c r="CI358" s="62"/>
      <c r="CJ358" s="62"/>
      <c r="CK358" s="62"/>
      <c r="CL358" s="62"/>
      <c r="CM358" s="62"/>
      <c r="CN358" s="63"/>
      <c r="CO358" s="62"/>
      <c r="CP358" s="62"/>
      <c r="CQ358" s="64" t="s">
        <v>42</v>
      </c>
      <c r="CR358" s="65" t="s">
        <v>135</v>
      </c>
      <c r="CS358" s="64" t="s">
        <v>205</v>
      </c>
      <c r="CT358" s="64"/>
      <c r="CU358" s="64" t="s">
        <v>55</v>
      </c>
      <c r="CV358" s="64" t="s">
        <v>86</v>
      </c>
      <c r="CW358" s="64" t="s">
        <v>69</v>
      </c>
      <c r="CX358" s="64" t="s">
        <v>73</v>
      </c>
      <c r="CY358" s="66">
        <f>[1]Duration!EE357</f>
        <v>49</v>
      </c>
    </row>
    <row r="359" spans="1:103" hidden="1" x14ac:dyDescent="0.3">
      <c r="A359" s="43">
        <v>357</v>
      </c>
      <c r="B359" s="44" t="s">
        <v>1672</v>
      </c>
      <c r="C359" s="44" t="s">
        <v>319</v>
      </c>
      <c r="D359" s="44">
        <v>2016</v>
      </c>
      <c r="E359" s="45" t="s">
        <v>66</v>
      </c>
      <c r="F359" s="45" t="s">
        <v>1537</v>
      </c>
      <c r="G359" s="45" t="s">
        <v>1804</v>
      </c>
      <c r="H359" s="45" t="s">
        <v>116</v>
      </c>
      <c r="I359" s="45" t="s">
        <v>208</v>
      </c>
      <c r="J359" s="68" t="s">
        <v>44</v>
      </c>
      <c r="K359" s="68" t="s">
        <v>75</v>
      </c>
      <c r="L359" s="68" t="s">
        <v>42</v>
      </c>
      <c r="M359" s="68" t="s">
        <v>42</v>
      </c>
      <c r="N359" s="68" t="s">
        <v>42</v>
      </c>
      <c r="O359" s="68" t="s">
        <v>39</v>
      </c>
      <c r="P359" s="47" t="s">
        <v>859</v>
      </c>
      <c r="Q359" s="47" t="s">
        <v>1537</v>
      </c>
      <c r="R359" s="49">
        <v>66</v>
      </c>
      <c r="S359" s="49">
        <v>49</v>
      </c>
      <c r="T359" s="50">
        <v>4.9000000000000004</v>
      </c>
      <c r="U359" s="50">
        <v>3.3</v>
      </c>
      <c r="V359" s="50"/>
      <c r="W359" s="50"/>
      <c r="X359" s="50">
        <v>7.9</v>
      </c>
      <c r="Y359" s="51" t="s">
        <v>414</v>
      </c>
      <c r="Z359" s="51">
        <v>1</v>
      </c>
      <c r="AA359" s="69">
        <v>234</v>
      </c>
      <c r="AB359" s="52">
        <v>3</v>
      </c>
      <c r="AC359" s="69">
        <v>702</v>
      </c>
      <c r="AD359" s="51"/>
      <c r="AE359" s="51" t="s">
        <v>420</v>
      </c>
      <c r="AF359" s="51"/>
      <c r="AG359" s="53">
        <v>49</v>
      </c>
      <c r="AH359" s="54">
        <v>49</v>
      </c>
      <c r="AI359" s="91">
        <v>1176</v>
      </c>
      <c r="AJ359" s="53" t="s">
        <v>172</v>
      </c>
      <c r="AK359" s="53" t="s">
        <v>172</v>
      </c>
      <c r="AL359" s="53"/>
      <c r="AM359" s="53" t="s">
        <v>80</v>
      </c>
      <c r="AN359" s="55"/>
      <c r="AO359" s="56"/>
      <c r="AP359" s="56"/>
      <c r="AQ359" s="51" t="s">
        <v>43</v>
      </c>
      <c r="AR359" s="51" t="s">
        <v>37</v>
      </c>
      <c r="AS359" s="51" t="s">
        <v>37</v>
      </c>
      <c r="AT359" s="51" t="s">
        <v>37</v>
      </c>
      <c r="AU359" s="51" t="s">
        <v>37</v>
      </c>
      <c r="AV359" s="51"/>
      <c r="AW359" s="57" t="s">
        <v>208</v>
      </c>
      <c r="AX359" s="57" t="s">
        <v>2015</v>
      </c>
      <c r="AY359" s="57" t="s">
        <v>42</v>
      </c>
      <c r="AZ359" s="57"/>
      <c r="BA359" s="57"/>
      <c r="BB359" s="58">
        <v>2.5297619047619044E-2</v>
      </c>
      <c r="BC359" s="58"/>
      <c r="BD359" s="75"/>
      <c r="BE359" s="75"/>
      <c r="BF359" s="58"/>
      <c r="BG359" s="75">
        <v>0.16666666666666677</v>
      </c>
      <c r="BH359" s="61" t="s">
        <v>438</v>
      </c>
      <c r="BI359" s="61"/>
      <c r="BJ359" s="75"/>
      <c r="BK359" s="75"/>
      <c r="BL359" s="61"/>
      <c r="BM359" s="75"/>
      <c r="BN359" s="58"/>
      <c r="BO359" s="58">
        <v>3.6555555555555554</v>
      </c>
      <c r="BP359" s="75"/>
      <c r="BQ359" s="58"/>
      <c r="BR359" s="75">
        <v>2.9498525073746212E-2</v>
      </c>
      <c r="BS359" s="58"/>
      <c r="BT359" s="58">
        <v>5.2402777777777771</v>
      </c>
      <c r="BU359" s="75"/>
      <c r="BV359" s="58"/>
      <c r="BW359" s="75">
        <v>1.7191977077364085E-2</v>
      </c>
      <c r="BX359" s="58"/>
      <c r="BY359" s="58"/>
      <c r="BZ359" s="58"/>
      <c r="CA359" s="75"/>
      <c r="CB359" s="58"/>
      <c r="CC359" s="58"/>
      <c r="CD359" s="58"/>
      <c r="CE359" s="58"/>
      <c r="CF359" s="75"/>
      <c r="CG359" s="62"/>
      <c r="CH359" s="62"/>
      <c r="CI359" s="62"/>
      <c r="CJ359" s="62"/>
      <c r="CK359" s="62"/>
      <c r="CL359" s="62"/>
      <c r="CM359" s="62"/>
      <c r="CN359" s="63"/>
      <c r="CO359" s="62"/>
      <c r="CP359" s="62"/>
      <c r="CQ359" s="64" t="s">
        <v>42</v>
      </c>
      <c r="CR359" s="65" t="s">
        <v>135</v>
      </c>
      <c r="CS359" s="64" t="s">
        <v>205</v>
      </c>
      <c r="CT359" s="64"/>
      <c r="CU359" s="64" t="s">
        <v>55</v>
      </c>
      <c r="CV359" s="64" t="s">
        <v>86</v>
      </c>
      <c r="CW359" s="64" t="s">
        <v>69</v>
      </c>
      <c r="CX359" s="64"/>
      <c r="CY359" s="66">
        <f>[1]Duration!EE358</f>
        <v>49</v>
      </c>
    </row>
    <row r="360" spans="1:103" hidden="1" x14ac:dyDescent="0.3">
      <c r="A360" s="43">
        <v>358</v>
      </c>
      <c r="B360" s="44" t="s">
        <v>1672</v>
      </c>
      <c r="C360" s="44" t="s">
        <v>319</v>
      </c>
      <c r="D360" s="44">
        <v>2016</v>
      </c>
      <c r="E360" s="45" t="s">
        <v>66</v>
      </c>
      <c r="F360" s="45" t="s">
        <v>1537</v>
      </c>
      <c r="G360" s="45" t="s">
        <v>1804</v>
      </c>
      <c r="H360" s="45" t="s">
        <v>116</v>
      </c>
      <c r="I360" s="45" t="s">
        <v>38</v>
      </c>
      <c r="J360" s="68" t="s">
        <v>44</v>
      </c>
      <c r="K360" s="68" t="s">
        <v>53</v>
      </c>
      <c r="L360" s="68" t="s">
        <v>42</v>
      </c>
      <c r="M360" s="68" t="s">
        <v>42</v>
      </c>
      <c r="N360" s="68" t="s">
        <v>42</v>
      </c>
      <c r="O360" s="68" t="s">
        <v>39</v>
      </c>
      <c r="P360" s="47" t="s">
        <v>859</v>
      </c>
      <c r="Q360" s="47" t="s">
        <v>1537</v>
      </c>
      <c r="R360" s="49"/>
      <c r="S360" s="49"/>
      <c r="T360" s="50"/>
      <c r="U360" s="50"/>
      <c r="V360" s="50"/>
      <c r="W360" s="50"/>
      <c r="X360" s="50"/>
      <c r="Y360" s="51" t="s">
        <v>414</v>
      </c>
      <c r="Z360" s="51">
        <v>1</v>
      </c>
      <c r="AA360" s="69">
        <v>234</v>
      </c>
      <c r="AB360" s="52">
        <v>3</v>
      </c>
      <c r="AC360" s="69">
        <v>702</v>
      </c>
      <c r="AD360" s="51"/>
      <c r="AE360" s="51" t="s">
        <v>420</v>
      </c>
      <c r="AF360" s="51"/>
      <c r="AG360" s="53">
        <v>49</v>
      </c>
      <c r="AH360" s="54">
        <v>49</v>
      </c>
      <c r="AI360" s="91">
        <v>1176</v>
      </c>
      <c r="AJ360" s="53" t="s">
        <v>172</v>
      </c>
      <c r="AK360" s="53" t="s">
        <v>172</v>
      </c>
      <c r="AL360" s="53"/>
      <c r="AM360" s="53" t="s">
        <v>52</v>
      </c>
      <c r="AN360" s="55"/>
      <c r="AO360" s="56"/>
      <c r="AP360" s="56"/>
      <c r="AQ360" s="51" t="s">
        <v>43</v>
      </c>
      <c r="AR360" s="51" t="s">
        <v>37</v>
      </c>
      <c r="AS360" s="51" t="s">
        <v>37</v>
      </c>
      <c r="AT360" s="51" t="s">
        <v>37</v>
      </c>
      <c r="AU360" s="51" t="s">
        <v>37</v>
      </c>
      <c r="AV360" s="51"/>
      <c r="AW360" s="57" t="s">
        <v>38</v>
      </c>
      <c r="AX360" s="57" t="s">
        <v>36</v>
      </c>
      <c r="AY360" s="57" t="s">
        <v>39</v>
      </c>
      <c r="AZ360" s="57"/>
      <c r="BA360" s="57"/>
      <c r="BB360" s="58">
        <v>0.17708333333333334</v>
      </c>
      <c r="BC360" s="58"/>
      <c r="BD360" s="75"/>
      <c r="BE360" s="75"/>
      <c r="BF360" s="58"/>
      <c r="BG360" s="75"/>
      <c r="BH360" s="61" t="s">
        <v>438</v>
      </c>
      <c r="BI360" s="61"/>
      <c r="BJ360" s="75"/>
      <c r="BK360" s="75"/>
      <c r="BL360" s="61"/>
      <c r="BM360" s="75"/>
      <c r="BN360" s="58"/>
      <c r="BO360" s="58">
        <v>5.0111111111111111</v>
      </c>
      <c r="BP360" s="75"/>
      <c r="BQ360" s="58"/>
      <c r="BR360" s="75"/>
      <c r="BS360" s="58"/>
      <c r="BT360" s="58">
        <v>36.513888888888893</v>
      </c>
      <c r="BU360" s="75"/>
      <c r="BV360" s="58"/>
      <c r="BW360" s="75"/>
      <c r="BX360" s="58"/>
      <c r="BY360" s="58"/>
      <c r="BZ360" s="58"/>
      <c r="CA360" s="75"/>
      <c r="CB360" s="58"/>
      <c r="CC360" s="58"/>
      <c r="CD360" s="58"/>
      <c r="CE360" s="58"/>
      <c r="CF360" s="75"/>
      <c r="CG360" s="62"/>
      <c r="CH360" s="62"/>
      <c r="CI360" s="62"/>
      <c r="CJ360" s="62"/>
      <c r="CK360" s="62"/>
      <c r="CL360" s="62"/>
      <c r="CM360" s="62"/>
      <c r="CN360" s="63"/>
      <c r="CO360" s="62"/>
      <c r="CP360" s="62"/>
      <c r="CQ360" s="64" t="s">
        <v>42</v>
      </c>
      <c r="CR360" s="65" t="s">
        <v>135</v>
      </c>
      <c r="CS360" s="64" t="s">
        <v>205</v>
      </c>
      <c r="CT360" s="64"/>
      <c r="CU360" s="64" t="s">
        <v>55</v>
      </c>
      <c r="CV360" s="64" t="s">
        <v>86</v>
      </c>
      <c r="CW360" s="64" t="s">
        <v>72</v>
      </c>
      <c r="CX360" s="64" t="s">
        <v>73</v>
      </c>
      <c r="CY360" s="66">
        <f>[1]Duration!EE359</f>
        <v>49</v>
      </c>
    </row>
    <row r="361" spans="1:103" hidden="1" x14ac:dyDescent="0.3">
      <c r="A361" s="43">
        <v>359</v>
      </c>
      <c r="B361" s="44" t="s">
        <v>1672</v>
      </c>
      <c r="C361" s="44" t="s">
        <v>319</v>
      </c>
      <c r="D361" s="44">
        <v>2016</v>
      </c>
      <c r="E361" s="45" t="s">
        <v>66</v>
      </c>
      <c r="F361" s="45" t="s">
        <v>1537</v>
      </c>
      <c r="G361" s="45" t="s">
        <v>1804</v>
      </c>
      <c r="H361" s="45" t="s">
        <v>116</v>
      </c>
      <c r="I361" s="45" t="s">
        <v>208</v>
      </c>
      <c r="J361" s="68" t="s">
        <v>44</v>
      </c>
      <c r="K361" s="68" t="s">
        <v>53</v>
      </c>
      <c r="L361" s="68" t="s">
        <v>42</v>
      </c>
      <c r="M361" s="68" t="s">
        <v>42</v>
      </c>
      <c r="N361" s="68" t="s">
        <v>42</v>
      </c>
      <c r="O361" s="68" t="s">
        <v>39</v>
      </c>
      <c r="P361" s="47" t="s">
        <v>859</v>
      </c>
      <c r="Q361" s="47" t="s">
        <v>1537</v>
      </c>
      <c r="R361" s="49"/>
      <c r="S361" s="49"/>
      <c r="T361" s="50"/>
      <c r="U361" s="50"/>
      <c r="V361" s="50"/>
      <c r="W361" s="50"/>
      <c r="X361" s="50"/>
      <c r="Y361" s="51" t="s">
        <v>414</v>
      </c>
      <c r="Z361" s="51">
        <v>1</v>
      </c>
      <c r="AA361" s="69">
        <v>234</v>
      </c>
      <c r="AB361" s="52">
        <v>3</v>
      </c>
      <c r="AC361" s="69">
        <v>702</v>
      </c>
      <c r="AD361" s="51"/>
      <c r="AE361" s="51" t="s">
        <v>420</v>
      </c>
      <c r="AF361" s="51"/>
      <c r="AG361" s="53">
        <v>49</v>
      </c>
      <c r="AH361" s="54">
        <v>49</v>
      </c>
      <c r="AI361" s="91">
        <v>1176</v>
      </c>
      <c r="AJ361" s="53" t="s">
        <v>172</v>
      </c>
      <c r="AK361" s="53" t="s">
        <v>172</v>
      </c>
      <c r="AL361" s="53"/>
      <c r="AM361" s="53" t="s">
        <v>52</v>
      </c>
      <c r="AN361" s="55"/>
      <c r="AO361" s="56"/>
      <c r="AP361" s="56"/>
      <c r="AQ361" s="51" t="s">
        <v>43</v>
      </c>
      <c r="AR361" s="51" t="s">
        <v>37</v>
      </c>
      <c r="AS361" s="51" t="s">
        <v>37</v>
      </c>
      <c r="AT361" s="51" t="s">
        <v>37</v>
      </c>
      <c r="AU361" s="51" t="s">
        <v>37</v>
      </c>
      <c r="AV361" s="51"/>
      <c r="AW361" s="57" t="s">
        <v>208</v>
      </c>
      <c r="AX361" s="57" t="s">
        <v>2015</v>
      </c>
      <c r="AY361" s="57" t="s">
        <v>39</v>
      </c>
      <c r="AZ361" s="57"/>
      <c r="BA361" s="57"/>
      <c r="BB361" s="58">
        <v>4.0476190476190478E-2</v>
      </c>
      <c r="BC361" s="58"/>
      <c r="BD361" s="75"/>
      <c r="BE361" s="75"/>
      <c r="BF361" s="58"/>
      <c r="BG361" s="75">
        <v>0.77142857142857146</v>
      </c>
      <c r="BH361" s="61" t="s">
        <v>438</v>
      </c>
      <c r="BI361" s="61"/>
      <c r="BJ361" s="75"/>
      <c r="BK361" s="75"/>
      <c r="BL361" s="61"/>
      <c r="BM361" s="75"/>
      <c r="BN361" s="58"/>
      <c r="BO361" s="58">
        <v>7.7388888888888898</v>
      </c>
      <c r="BP361" s="75"/>
      <c r="BQ361" s="58"/>
      <c r="BR361" s="75">
        <v>-0.54434589800443478</v>
      </c>
      <c r="BS361" s="58"/>
      <c r="BT361" s="58">
        <v>17.81388888888889</v>
      </c>
      <c r="BU361" s="75"/>
      <c r="BV361" s="58"/>
      <c r="BW361" s="75">
        <v>0.51213389121338915</v>
      </c>
      <c r="BX361" s="58"/>
      <c r="BY361" s="58"/>
      <c r="BZ361" s="58"/>
      <c r="CA361" s="75"/>
      <c r="CB361" s="58"/>
      <c r="CC361" s="58"/>
      <c r="CD361" s="58"/>
      <c r="CE361" s="58"/>
      <c r="CF361" s="75"/>
      <c r="CG361" s="62"/>
      <c r="CH361" s="62"/>
      <c r="CI361" s="62"/>
      <c r="CJ361" s="62"/>
      <c r="CK361" s="62"/>
      <c r="CL361" s="62"/>
      <c r="CM361" s="62"/>
      <c r="CN361" s="63"/>
      <c r="CO361" s="62"/>
      <c r="CP361" s="62"/>
      <c r="CQ361" s="64" t="s">
        <v>42</v>
      </c>
      <c r="CR361" s="65" t="s">
        <v>135</v>
      </c>
      <c r="CS361" s="64" t="s">
        <v>205</v>
      </c>
      <c r="CT361" s="64"/>
      <c r="CU361" s="64" t="s">
        <v>55</v>
      </c>
      <c r="CV361" s="64" t="s">
        <v>86</v>
      </c>
      <c r="CW361" s="64" t="s">
        <v>72</v>
      </c>
      <c r="CX361" s="64"/>
      <c r="CY361" s="66">
        <f>[1]Duration!EE360</f>
        <v>49</v>
      </c>
    </row>
    <row r="362" spans="1:103" hidden="1" x14ac:dyDescent="0.3">
      <c r="A362" s="43">
        <v>360</v>
      </c>
      <c r="B362" s="44" t="s">
        <v>1672</v>
      </c>
      <c r="C362" s="44" t="s">
        <v>319</v>
      </c>
      <c r="D362" s="44">
        <v>2016</v>
      </c>
      <c r="E362" s="45" t="s">
        <v>66</v>
      </c>
      <c r="F362" s="45" t="s">
        <v>1537</v>
      </c>
      <c r="G362" s="45" t="s">
        <v>1804</v>
      </c>
      <c r="H362" s="45" t="s">
        <v>116</v>
      </c>
      <c r="I362" s="45" t="s">
        <v>1999</v>
      </c>
      <c r="J362" s="68" t="s">
        <v>44</v>
      </c>
      <c r="K362" s="68" t="s">
        <v>91</v>
      </c>
      <c r="L362" s="68" t="s">
        <v>42</v>
      </c>
      <c r="M362" s="68" t="s">
        <v>42</v>
      </c>
      <c r="N362" s="68" t="s">
        <v>42</v>
      </c>
      <c r="O362" s="68" t="s">
        <v>39</v>
      </c>
      <c r="P362" s="47" t="s">
        <v>859</v>
      </c>
      <c r="Q362" s="47" t="s">
        <v>1537</v>
      </c>
      <c r="R362" s="49">
        <v>77</v>
      </c>
      <c r="S362" s="49">
        <v>29</v>
      </c>
      <c r="T362" s="50">
        <v>2.4</v>
      </c>
      <c r="U362" s="50">
        <v>2.2000000000000002</v>
      </c>
      <c r="V362" s="50"/>
      <c r="W362" s="50"/>
      <c r="X362" s="50">
        <v>8.1999999999999993</v>
      </c>
      <c r="Y362" s="51" t="s">
        <v>111</v>
      </c>
      <c r="Z362" s="51">
        <v>1</v>
      </c>
      <c r="AA362" s="69">
        <v>166</v>
      </c>
      <c r="AB362" s="52">
        <v>6.024096385542169</v>
      </c>
      <c r="AC362" s="69">
        <v>1000</v>
      </c>
      <c r="AD362" s="51"/>
      <c r="AE362" s="51"/>
      <c r="AF362" s="51"/>
      <c r="AG362" s="53"/>
      <c r="AH362" s="54">
        <v>7</v>
      </c>
      <c r="AI362" s="54"/>
      <c r="AJ362" s="53" t="s">
        <v>172</v>
      </c>
      <c r="AK362" s="53" t="s">
        <v>172</v>
      </c>
      <c r="AL362" s="53"/>
      <c r="AM362" s="53" t="s">
        <v>96</v>
      </c>
      <c r="AN362" s="55"/>
      <c r="AO362" s="56"/>
      <c r="AP362" s="56"/>
      <c r="AQ362" s="51" t="s">
        <v>376</v>
      </c>
      <c r="AR362" s="51" t="s">
        <v>37</v>
      </c>
      <c r="AS362" s="51" t="s">
        <v>37</v>
      </c>
      <c r="AT362" s="51" t="s">
        <v>37</v>
      </c>
      <c r="AU362" s="51" t="s">
        <v>37</v>
      </c>
      <c r="AV362" s="51"/>
      <c r="AW362" s="57" t="s">
        <v>1999</v>
      </c>
      <c r="AX362" s="57" t="s">
        <v>2025</v>
      </c>
      <c r="AY362" s="57" t="s">
        <v>42</v>
      </c>
      <c r="AZ362" s="57"/>
      <c r="BA362" s="57"/>
      <c r="BB362" s="58">
        <v>6.5773809523809513E-4</v>
      </c>
      <c r="BC362" s="58"/>
      <c r="BD362" s="75"/>
      <c r="BE362" s="75"/>
      <c r="BF362" s="58"/>
      <c r="BG362" s="75"/>
      <c r="BH362" s="61" t="s">
        <v>438</v>
      </c>
      <c r="BI362" s="61"/>
      <c r="BJ362" s="75"/>
      <c r="BK362" s="75"/>
      <c r="BL362" s="61"/>
      <c r="BM362" s="75"/>
      <c r="BN362" s="58"/>
      <c r="BO362" s="58">
        <v>1.6666666666666666E-2</v>
      </c>
      <c r="BP362" s="75"/>
      <c r="BQ362" s="58"/>
      <c r="BR362" s="75"/>
      <c r="BS362" s="58"/>
      <c r="BT362" s="58">
        <v>3.0555555555555555E-2</v>
      </c>
      <c r="BU362" s="75"/>
      <c r="BV362" s="58"/>
      <c r="BW362" s="75"/>
      <c r="BX362" s="58"/>
      <c r="BY362" s="58"/>
      <c r="BZ362" s="58"/>
      <c r="CA362" s="75"/>
      <c r="CB362" s="58"/>
      <c r="CC362" s="58"/>
      <c r="CD362" s="58"/>
      <c r="CE362" s="58"/>
      <c r="CF362" s="75"/>
      <c r="CG362" s="62"/>
      <c r="CH362" s="62"/>
      <c r="CI362" s="62"/>
      <c r="CJ362" s="62"/>
      <c r="CK362" s="62"/>
      <c r="CL362" s="62"/>
      <c r="CM362" s="62"/>
      <c r="CN362" s="63"/>
      <c r="CO362" s="62"/>
      <c r="CP362" s="62"/>
      <c r="CQ362" s="64" t="s">
        <v>42</v>
      </c>
      <c r="CR362" s="65" t="s">
        <v>135</v>
      </c>
      <c r="CS362" s="64" t="s">
        <v>205</v>
      </c>
      <c r="CT362" s="64"/>
      <c r="CU362" s="64" t="s">
        <v>55</v>
      </c>
      <c r="CV362" s="64" t="s">
        <v>86</v>
      </c>
      <c r="CW362" s="64"/>
      <c r="CX362" s="64"/>
      <c r="CY362" s="66">
        <f>[1]Duration!EE361</f>
        <v>4</v>
      </c>
    </row>
    <row r="363" spans="1:103" hidden="1" x14ac:dyDescent="0.3">
      <c r="A363" s="43">
        <v>361</v>
      </c>
      <c r="B363" s="44" t="s">
        <v>1672</v>
      </c>
      <c r="C363" s="44" t="s">
        <v>319</v>
      </c>
      <c r="D363" s="44">
        <v>2016</v>
      </c>
      <c r="E363" s="45" t="s">
        <v>66</v>
      </c>
      <c r="F363" s="45" t="s">
        <v>1537</v>
      </c>
      <c r="G363" s="45" t="s">
        <v>1804</v>
      </c>
      <c r="H363" s="45" t="s">
        <v>116</v>
      </c>
      <c r="I363" s="45" t="s">
        <v>1999</v>
      </c>
      <c r="J363" s="68" t="s">
        <v>44</v>
      </c>
      <c r="K363" s="68" t="s">
        <v>53</v>
      </c>
      <c r="L363" s="68" t="s">
        <v>42</v>
      </c>
      <c r="M363" s="68" t="s">
        <v>42</v>
      </c>
      <c r="N363" s="68" t="s">
        <v>42</v>
      </c>
      <c r="O363" s="68" t="s">
        <v>39</v>
      </c>
      <c r="P363" s="47" t="s">
        <v>859</v>
      </c>
      <c r="Q363" s="47" t="s">
        <v>1537</v>
      </c>
      <c r="R363" s="49">
        <v>71</v>
      </c>
      <c r="S363" s="49">
        <v>51</v>
      </c>
      <c r="T363" s="50">
        <v>4.7</v>
      </c>
      <c r="U363" s="50">
        <v>2.4</v>
      </c>
      <c r="V363" s="50"/>
      <c r="W363" s="50"/>
      <c r="X363" s="50">
        <v>7.6</v>
      </c>
      <c r="Y363" s="51" t="s">
        <v>111</v>
      </c>
      <c r="Z363" s="51">
        <v>1</v>
      </c>
      <c r="AA363" s="69">
        <v>166</v>
      </c>
      <c r="AB363" s="52">
        <v>6.024096385542169</v>
      </c>
      <c r="AC363" s="69">
        <v>1000</v>
      </c>
      <c r="AD363" s="51"/>
      <c r="AE363" s="51"/>
      <c r="AF363" s="51"/>
      <c r="AG363" s="53"/>
      <c r="AH363" s="54">
        <v>7</v>
      </c>
      <c r="AI363" s="54"/>
      <c r="AJ363" s="53" t="s">
        <v>172</v>
      </c>
      <c r="AK363" s="53" t="s">
        <v>172</v>
      </c>
      <c r="AL363" s="53"/>
      <c r="AM363" s="53" t="s">
        <v>52</v>
      </c>
      <c r="AN363" s="55"/>
      <c r="AO363" s="56"/>
      <c r="AP363" s="56"/>
      <c r="AQ363" s="51" t="s">
        <v>376</v>
      </c>
      <c r="AR363" s="51" t="s">
        <v>37</v>
      </c>
      <c r="AS363" s="51" t="s">
        <v>37</v>
      </c>
      <c r="AT363" s="51" t="s">
        <v>37</v>
      </c>
      <c r="AU363" s="51" t="s">
        <v>37</v>
      </c>
      <c r="AV363" s="51"/>
      <c r="AW363" s="57" t="s">
        <v>1999</v>
      </c>
      <c r="AX363" s="57" t="s">
        <v>2025</v>
      </c>
      <c r="AY363" s="57" t="s">
        <v>42</v>
      </c>
      <c r="AZ363" s="57"/>
      <c r="BA363" s="57"/>
      <c r="BB363" s="58">
        <v>3.035714285714286E-4</v>
      </c>
      <c r="BC363" s="58"/>
      <c r="BD363" s="75"/>
      <c r="BE363" s="75"/>
      <c r="BF363" s="58"/>
      <c r="BG363" s="75"/>
      <c r="BH363" s="61" t="s">
        <v>438</v>
      </c>
      <c r="BI363" s="61"/>
      <c r="BJ363" s="75"/>
      <c r="BK363" s="75"/>
      <c r="BL363" s="61"/>
      <c r="BM363" s="75"/>
      <c r="BN363" s="58"/>
      <c r="BO363" s="58">
        <v>9.4444444444444442E-2</v>
      </c>
      <c r="BP363" s="75"/>
      <c r="BQ363" s="58"/>
      <c r="BR363" s="75"/>
      <c r="BS363" s="58"/>
      <c r="BT363" s="58">
        <v>0.71805555555555556</v>
      </c>
      <c r="BU363" s="75"/>
      <c r="BV363" s="58"/>
      <c r="BW363" s="75"/>
      <c r="BX363" s="58"/>
      <c r="BY363" s="58"/>
      <c r="BZ363" s="58"/>
      <c r="CA363" s="75"/>
      <c r="CB363" s="58"/>
      <c r="CC363" s="58"/>
      <c r="CD363" s="58"/>
      <c r="CE363" s="58"/>
      <c r="CF363" s="75"/>
      <c r="CG363" s="62"/>
      <c r="CH363" s="62"/>
      <c r="CI363" s="62"/>
      <c r="CJ363" s="62"/>
      <c r="CK363" s="62"/>
      <c r="CL363" s="62"/>
      <c r="CM363" s="62"/>
      <c r="CN363" s="63"/>
      <c r="CO363" s="62"/>
      <c r="CP363" s="62"/>
      <c r="CQ363" s="64" t="s">
        <v>42</v>
      </c>
      <c r="CR363" s="65" t="s">
        <v>135</v>
      </c>
      <c r="CS363" s="64" t="s">
        <v>205</v>
      </c>
      <c r="CT363" s="64"/>
      <c r="CU363" s="64" t="s">
        <v>55</v>
      </c>
      <c r="CV363" s="64" t="s">
        <v>86</v>
      </c>
      <c r="CW363" s="64"/>
      <c r="CX363" s="64"/>
      <c r="CY363" s="66">
        <f>[1]Duration!EE362</f>
        <v>4</v>
      </c>
    </row>
    <row r="364" spans="1:103" x14ac:dyDescent="0.3">
      <c r="A364" s="43">
        <v>362</v>
      </c>
      <c r="B364" s="44" t="s">
        <v>1673</v>
      </c>
      <c r="C364" s="44" t="s">
        <v>97</v>
      </c>
      <c r="D364" s="44">
        <v>2017</v>
      </c>
      <c r="E364" s="45" t="s">
        <v>31</v>
      </c>
      <c r="F364" s="45" t="s">
        <v>1537</v>
      </c>
      <c r="G364" s="45" t="s">
        <v>1804</v>
      </c>
      <c r="H364" s="45" t="s">
        <v>116</v>
      </c>
      <c r="I364" s="45" t="s">
        <v>38</v>
      </c>
      <c r="J364" s="68" t="s">
        <v>44</v>
      </c>
      <c r="K364" s="68" t="s">
        <v>100</v>
      </c>
      <c r="L364" s="68" t="s">
        <v>39</v>
      </c>
      <c r="M364" s="68" t="s">
        <v>39</v>
      </c>
      <c r="N364" s="68" t="s">
        <v>39</v>
      </c>
      <c r="O364" s="68" t="s">
        <v>42</v>
      </c>
      <c r="P364" s="47"/>
      <c r="Q364" s="47" t="s">
        <v>1537</v>
      </c>
      <c r="R364" s="49">
        <v>92</v>
      </c>
      <c r="S364" s="49">
        <v>65</v>
      </c>
      <c r="T364" s="50">
        <v>1.8</v>
      </c>
      <c r="U364" s="50">
        <v>1</v>
      </c>
      <c r="V364" s="50">
        <v>33.027999999999999</v>
      </c>
      <c r="W364" s="50"/>
      <c r="X364" s="50">
        <v>7.3</v>
      </c>
      <c r="Y364" s="51" t="s">
        <v>421</v>
      </c>
      <c r="Z364" s="51">
        <v>1</v>
      </c>
      <c r="AA364" s="69">
        <v>729.65876990039669</v>
      </c>
      <c r="AB364" s="52">
        <v>2.4</v>
      </c>
      <c r="AC364" s="69">
        <v>1751.181047760952</v>
      </c>
      <c r="AD364" s="51"/>
      <c r="AE364" s="51"/>
      <c r="AF364" s="52">
        <v>8.6999999999999993</v>
      </c>
      <c r="AG364" s="53" t="s">
        <v>404</v>
      </c>
      <c r="AH364" s="54">
        <v>365</v>
      </c>
      <c r="AI364" s="91">
        <v>8760</v>
      </c>
      <c r="AJ364" s="53" t="s">
        <v>172</v>
      </c>
      <c r="AK364" s="53" t="s">
        <v>172</v>
      </c>
      <c r="AL364" s="53">
        <v>0.05</v>
      </c>
      <c r="AM364" s="53" t="s">
        <v>145</v>
      </c>
      <c r="AN364" s="55">
        <v>6.6</v>
      </c>
      <c r="AO364" s="56"/>
      <c r="AP364" s="77">
        <v>595</v>
      </c>
      <c r="AQ364" s="51" t="s">
        <v>321</v>
      </c>
      <c r="AR364" s="51"/>
      <c r="AS364" s="51"/>
      <c r="AT364" s="51" t="s">
        <v>384</v>
      </c>
      <c r="AU364" s="51"/>
      <c r="AV364" s="51"/>
      <c r="AW364" s="57" t="s">
        <v>38</v>
      </c>
      <c r="AX364" s="57" t="s">
        <v>36</v>
      </c>
      <c r="AY364" s="57"/>
      <c r="AZ364" s="57"/>
      <c r="BA364" s="57"/>
      <c r="BB364" s="58"/>
      <c r="BC364" s="58"/>
      <c r="BD364" s="59"/>
      <c r="BE364" s="59"/>
      <c r="BF364" s="58"/>
      <c r="BG364" s="59"/>
      <c r="BH364" s="61"/>
      <c r="BI364" s="61"/>
      <c r="BL364" s="61"/>
      <c r="BM364" s="59"/>
      <c r="BN364" s="58">
        <v>1.8082191780821917</v>
      </c>
      <c r="BO364" s="58">
        <v>0.75342465753424659</v>
      </c>
      <c r="BP364" s="60">
        <v>5.6999999999999995E-2</v>
      </c>
      <c r="BQ364" s="58">
        <v>0.12875</v>
      </c>
      <c r="BR364" s="59"/>
      <c r="BS364" s="58"/>
      <c r="BT364" s="58"/>
      <c r="BV364" s="58"/>
      <c r="BW364" s="59"/>
      <c r="BX364" s="58"/>
      <c r="BY364" s="58"/>
      <c r="BZ364" s="58"/>
      <c r="CA364" s="59"/>
      <c r="CB364" s="58"/>
      <c r="CC364" s="58"/>
      <c r="CD364" s="58"/>
      <c r="CE364" s="58"/>
      <c r="CF364" s="59"/>
      <c r="CG364" s="62" t="s">
        <v>423</v>
      </c>
      <c r="CH364" s="62"/>
      <c r="CI364" s="62"/>
      <c r="CJ364" s="62"/>
      <c r="CK364" s="62"/>
      <c r="CL364" s="62"/>
      <c r="CM364" s="62"/>
      <c r="CN364" s="63"/>
      <c r="CO364" s="62" t="s">
        <v>422</v>
      </c>
      <c r="CP364" s="62"/>
      <c r="CQ364" s="64" t="s">
        <v>39</v>
      </c>
      <c r="CR364" s="65" t="s">
        <v>47</v>
      </c>
      <c r="CS364" s="64" t="s">
        <v>205</v>
      </c>
      <c r="CT364" s="64" t="s">
        <v>424</v>
      </c>
      <c r="CU364" s="64" t="s">
        <v>109</v>
      </c>
      <c r="CV364" s="64" t="s">
        <v>86</v>
      </c>
      <c r="CW364" s="64" t="s">
        <v>207</v>
      </c>
      <c r="CX364" s="64" t="s">
        <v>73</v>
      </c>
      <c r="CY364" s="66">
        <f>[1]Duration!EE363</f>
        <v>365</v>
      </c>
    </row>
    <row r="365" spans="1:103" hidden="1" x14ac:dyDescent="0.3">
      <c r="A365" s="43">
        <v>363</v>
      </c>
      <c r="B365" s="44" t="s">
        <v>1673</v>
      </c>
      <c r="C365" s="44" t="s">
        <v>97</v>
      </c>
      <c r="D365" s="44">
        <v>2017</v>
      </c>
      <c r="E365" s="45" t="s">
        <v>31</v>
      </c>
      <c r="F365" s="45" t="s">
        <v>126</v>
      </c>
      <c r="G365" s="45" t="s">
        <v>1804</v>
      </c>
      <c r="H365" s="45" t="s">
        <v>116</v>
      </c>
      <c r="I365" s="45" t="s">
        <v>38</v>
      </c>
      <c r="J365" s="68" t="s">
        <v>122</v>
      </c>
      <c r="K365" s="68" t="s">
        <v>100</v>
      </c>
      <c r="L365" s="68" t="s">
        <v>42</v>
      </c>
      <c r="M365" s="68" t="s">
        <v>42</v>
      </c>
      <c r="N365" s="68" t="s">
        <v>39</v>
      </c>
      <c r="O365" s="68" t="s">
        <v>42</v>
      </c>
      <c r="P365" s="47" t="s">
        <v>425</v>
      </c>
      <c r="Q365" s="47" t="s">
        <v>125</v>
      </c>
      <c r="R365" s="49">
        <v>71</v>
      </c>
      <c r="S365" s="49">
        <v>43</v>
      </c>
      <c r="T365" s="50">
        <v>2.2999999999999998</v>
      </c>
      <c r="U365" s="50">
        <v>1.5</v>
      </c>
      <c r="V365" s="50">
        <v>24.069000000000003</v>
      </c>
      <c r="W365" s="50"/>
      <c r="X365" s="50">
        <v>8</v>
      </c>
      <c r="Y365" s="51" t="s">
        <v>421</v>
      </c>
      <c r="Z365" s="51">
        <v>1</v>
      </c>
      <c r="AA365" s="69">
        <v>729.65876990039669</v>
      </c>
      <c r="AB365" s="52">
        <v>2.2999999999999998</v>
      </c>
      <c r="AC365" s="69">
        <v>1678.2151707709122</v>
      </c>
      <c r="AD365" s="51"/>
      <c r="AE365" s="51" t="s">
        <v>1272</v>
      </c>
      <c r="AF365" s="52">
        <v>12.2</v>
      </c>
      <c r="AG365" s="53" t="s">
        <v>404</v>
      </c>
      <c r="AH365" s="54">
        <v>365</v>
      </c>
      <c r="AI365" s="91">
        <v>8760</v>
      </c>
      <c r="AJ365" s="53" t="s">
        <v>172</v>
      </c>
      <c r="AK365" s="53" t="s">
        <v>172</v>
      </c>
      <c r="AL365" s="53">
        <v>0.05</v>
      </c>
      <c r="AM365" s="53" t="s">
        <v>145</v>
      </c>
      <c r="AN365" s="55">
        <v>6.4</v>
      </c>
      <c r="AO365" s="56"/>
      <c r="AP365" s="77">
        <v>952</v>
      </c>
      <c r="AQ365" s="51" t="s">
        <v>321</v>
      </c>
      <c r="AR365" s="51"/>
      <c r="AS365" s="51"/>
      <c r="AT365" s="51" t="s">
        <v>384</v>
      </c>
      <c r="AU365" s="51"/>
      <c r="AV365" s="51"/>
      <c r="AW365" s="57" t="s">
        <v>38</v>
      </c>
      <c r="AX365" s="57" t="s">
        <v>36</v>
      </c>
      <c r="AY365" s="57" t="s">
        <v>102</v>
      </c>
      <c r="AZ365" s="57" t="s">
        <v>426</v>
      </c>
      <c r="BA365" s="57"/>
      <c r="BB365" s="58"/>
      <c r="BC365" s="58"/>
      <c r="BD365" s="59"/>
      <c r="BE365" s="59"/>
      <c r="BF365" s="58"/>
      <c r="BG365" s="59"/>
      <c r="BH365" s="61"/>
      <c r="BI365" s="61"/>
      <c r="BL365" s="61"/>
      <c r="BM365" s="59"/>
      <c r="BN365" s="58">
        <v>0.25874999999999998</v>
      </c>
      <c r="BO365" s="58">
        <v>0.1125</v>
      </c>
      <c r="BP365" s="60">
        <v>1.95E-2</v>
      </c>
      <c r="BQ365" s="58">
        <v>0.11415525114155251</v>
      </c>
      <c r="BR365" s="59">
        <v>0.85068181818181809</v>
      </c>
      <c r="BS365" s="58"/>
      <c r="BT365" s="58"/>
      <c r="BV365" s="58"/>
      <c r="BW365" s="59"/>
      <c r="BX365" s="58"/>
      <c r="BY365" s="58"/>
      <c r="BZ365" s="58"/>
      <c r="CA365" s="59"/>
      <c r="CB365" s="58"/>
      <c r="CC365" s="58"/>
      <c r="CD365" s="58"/>
      <c r="CE365" s="58"/>
      <c r="CF365" s="59"/>
      <c r="CG365" s="62" t="s">
        <v>1617</v>
      </c>
      <c r="CH365" s="62"/>
      <c r="CI365" s="62"/>
      <c r="CJ365" s="62"/>
      <c r="CK365" s="62"/>
      <c r="CL365" s="62"/>
      <c r="CM365" s="62"/>
      <c r="CN365" s="63"/>
      <c r="CO365" s="62" t="s">
        <v>422</v>
      </c>
      <c r="CP365" s="62"/>
      <c r="CQ365" s="64" t="s">
        <v>39</v>
      </c>
      <c r="CR365" s="65" t="s">
        <v>47</v>
      </c>
      <c r="CS365" s="64" t="s">
        <v>205</v>
      </c>
      <c r="CT365" s="64" t="s">
        <v>424</v>
      </c>
      <c r="CU365" s="64" t="s">
        <v>109</v>
      </c>
      <c r="CV365" s="64" t="s">
        <v>86</v>
      </c>
      <c r="CW365" s="64" t="s">
        <v>207</v>
      </c>
      <c r="CX365" s="64" t="s">
        <v>88</v>
      </c>
      <c r="CY365" s="66">
        <f>[1]Duration!EE364</f>
        <v>365</v>
      </c>
    </row>
    <row r="366" spans="1:103" hidden="1" x14ac:dyDescent="0.3">
      <c r="A366" s="43">
        <v>364</v>
      </c>
      <c r="B366" s="44" t="s">
        <v>1673</v>
      </c>
      <c r="C366" s="44" t="s">
        <v>97</v>
      </c>
      <c r="D366" s="44">
        <v>2017</v>
      </c>
      <c r="E366" s="45" t="s">
        <v>31</v>
      </c>
      <c r="F366" s="45" t="s">
        <v>126</v>
      </c>
      <c r="G366" s="45" t="s">
        <v>1804</v>
      </c>
      <c r="H366" s="45" t="s">
        <v>116</v>
      </c>
      <c r="I366" s="45" t="s">
        <v>38</v>
      </c>
      <c r="J366" s="68" t="s">
        <v>44</v>
      </c>
      <c r="K366" s="68" t="s">
        <v>91</v>
      </c>
      <c r="L366" s="68" t="s">
        <v>42</v>
      </c>
      <c r="M366" s="68" t="s">
        <v>42</v>
      </c>
      <c r="N366" s="68" t="s">
        <v>42</v>
      </c>
      <c r="O366" s="68" t="s">
        <v>42</v>
      </c>
      <c r="P366" s="47" t="s">
        <v>425</v>
      </c>
      <c r="Q366" s="47" t="s">
        <v>125</v>
      </c>
      <c r="R366" s="49"/>
      <c r="S366" s="49"/>
      <c r="T366" s="50"/>
      <c r="U366" s="50"/>
      <c r="V366" s="50"/>
      <c r="W366" s="50"/>
      <c r="X366" s="50"/>
      <c r="Y366" s="51" t="s">
        <v>421</v>
      </c>
      <c r="Z366" s="51">
        <v>1</v>
      </c>
      <c r="AA366" s="69">
        <v>729.65876990039669</v>
      </c>
      <c r="AB366" s="52">
        <v>1.8333333333333333</v>
      </c>
      <c r="AC366" s="69">
        <v>1337.7077448173939</v>
      </c>
      <c r="AD366" s="51"/>
      <c r="AE366" s="51" t="s">
        <v>1272</v>
      </c>
      <c r="AF366" s="52">
        <v>5.9</v>
      </c>
      <c r="AG366" s="53" t="s">
        <v>404</v>
      </c>
      <c r="AH366" s="54">
        <v>90</v>
      </c>
      <c r="AI366" s="91">
        <v>2160</v>
      </c>
      <c r="AJ366" s="53" t="s">
        <v>172</v>
      </c>
      <c r="AK366" s="53" t="s">
        <v>172</v>
      </c>
      <c r="AL366" s="53">
        <v>0.05</v>
      </c>
      <c r="AM366" s="53" t="s">
        <v>96</v>
      </c>
      <c r="AN366" s="55">
        <v>-4.8999999999999995</v>
      </c>
      <c r="AO366" s="56"/>
      <c r="AP366" s="86">
        <v>76</v>
      </c>
      <c r="AQ366" s="51" t="s">
        <v>321</v>
      </c>
      <c r="AR366" s="51"/>
      <c r="AS366" s="51"/>
      <c r="AT366" s="51" t="s">
        <v>384</v>
      </c>
      <c r="AU366" s="51"/>
      <c r="AV366" s="51"/>
      <c r="AW366" s="57" t="s">
        <v>38</v>
      </c>
      <c r="AX366" s="57" t="s">
        <v>36</v>
      </c>
      <c r="AY366" s="57" t="s">
        <v>42</v>
      </c>
      <c r="AZ366" s="57" t="s">
        <v>426</v>
      </c>
      <c r="BA366" s="57"/>
      <c r="BB366" s="58"/>
      <c r="BC366" s="58"/>
      <c r="BD366" s="59"/>
      <c r="BE366" s="59"/>
      <c r="BF366" s="58"/>
      <c r="BG366" s="59"/>
      <c r="BH366" s="61"/>
      <c r="BI366" s="61"/>
      <c r="BL366" s="61"/>
      <c r="BM366" s="59"/>
      <c r="BN366" s="58">
        <v>3.8958333333333338E-2</v>
      </c>
      <c r="BO366" s="58">
        <v>2.1250000000000002E-2</v>
      </c>
      <c r="BQ366" s="58"/>
      <c r="BR366" s="59"/>
      <c r="BS366" s="58"/>
      <c r="BT366" s="58"/>
      <c r="BV366" s="58"/>
      <c r="BW366" s="59"/>
      <c r="BX366" s="58"/>
      <c r="BY366" s="58"/>
      <c r="BZ366" s="58"/>
      <c r="CA366" s="59"/>
      <c r="CB366" s="58"/>
      <c r="CC366" s="58"/>
      <c r="CD366" s="58"/>
      <c r="CE366" s="58"/>
      <c r="CF366" s="59"/>
      <c r="CG366" s="62"/>
      <c r="CH366" s="62"/>
      <c r="CI366" s="62"/>
      <c r="CJ366" s="62"/>
      <c r="CK366" s="62"/>
      <c r="CL366" s="62"/>
      <c r="CM366" s="62"/>
      <c r="CN366" s="63"/>
      <c r="CO366" s="62" t="s">
        <v>422</v>
      </c>
      <c r="CP366" s="62"/>
      <c r="CQ366" s="64" t="s">
        <v>39</v>
      </c>
      <c r="CR366" s="65" t="s">
        <v>47</v>
      </c>
      <c r="CS366" s="64" t="s">
        <v>205</v>
      </c>
      <c r="CT366" s="64" t="s">
        <v>424</v>
      </c>
      <c r="CU366" s="64" t="s">
        <v>109</v>
      </c>
      <c r="CV366" s="64" t="s">
        <v>86</v>
      </c>
      <c r="CW366" s="64"/>
      <c r="CX366" s="64" t="s">
        <v>88</v>
      </c>
      <c r="CY366" s="66">
        <f>[1]Duration!EE365</f>
        <v>90</v>
      </c>
    </row>
    <row r="367" spans="1:103" hidden="1" x14ac:dyDescent="0.3">
      <c r="A367" s="43">
        <v>365</v>
      </c>
      <c r="B367" s="44" t="s">
        <v>1673</v>
      </c>
      <c r="C367" s="44" t="s">
        <v>97</v>
      </c>
      <c r="D367" s="44">
        <v>2017</v>
      </c>
      <c r="E367" s="45" t="s">
        <v>31</v>
      </c>
      <c r="F367" s="45" t="s">
        <v>126</v>
      </c>
      <c r="G367" s="45" t="s">
        <v>1804</v>
      </c>
      <c r="H367" s="45" t="s">
        <v>116</v>
      </c>
      <c r="I367" s="45" t="s">
        <v>38</v>
      </c>
      <c r="J367" s="68" t="s">
        <v>44</v>
      </c>
      <c r="K367" s="68" t="s">
        <v>75</v>
      </c>
      <c r="L367" s="68" t="s">
        <v>42</v>
      </c>
      <c r="M367" s="68" t="s">
        <v>42</v>
      </c>
      <c r="N367" s="68" t="s">
        <v>42</v>
      </c>
      <c r="O367" s="68" t="s">
        <v>42</v>
      </c>
      <c r="P367" s="47" t="s">
        <v>425</v>
      </c>
      <c r="Q367" s="47" t="s">
        <v>125</v>
      </c>
      <c r="R367" s="49"/>
      <c r="S367" s="49"/>
      <c r="T367" s="50"/>
      <c r="U367" s="50"/>
      <c r="V367" s="50"/>
      <c r="W367" s="50"/>
      <c r="X367" s="50"/>
      <c r="Y367" s="51" t="s">
        <v>421</v>
      </c>
      <c r="Z367" s="51">
        <v>1</v>
      </c>
      <c r="AA367" s="69">
        <v>729.65876990039669</v>
      </c>
      <c r="AB367" s="52">
        <v>2.3333333333333335</v>
      </c>
      <c r="AC367" s="69">
        <v>1702.5371297675924</v>
      </c>
      <c r="AD367" s="51"/>
      <c r="AE367" s="51" t="s">
        <v>1272</v>
      </c>
      <c r="AF367" s="52">
        <v>11.6</v>
      </c>
      <c r="AG367" s="53" t="s">
        <v>404</v>
      </c>
      <c r="AH367" s="54">
        <v>91</v>
      </c>
      <c r="AI367" s="91">
        <v>2184</v>
      </c>
      <c r="AJ367" s="53" t="s">
        <v>172</v>
      </c>
      <c r="AK367" s="53" t="s">
        <v>172</v>
      </c>
      <c r="AL367" s="53">
        <v>0.05</v>
      </c>
      <c r="AM367" s="53" t="s">
        <v>74</v>
      </c>
      <c r="AN367" s="55">
        <v>11.633333333333333</v>
      </c>
      <c r="AO367" s="56"/>
      <c r="AP367" s="77">
        <v>385</v>
      </c>
      <c r="AQ367" s="51" t="s">
        <v>43</v>
      </c>
      <c r="AR367" s="51"/>
      <c r="AS367" s="51"/>
      <c r="AT367" s="51" t="s">
        <v>384</v>
      </c>
      <c r="AU367" s="51"/>
      <c r="AV367" s="51"/>
      <c r="AW367" s="57" t="s">
        <v>38</v>
      </c>
      <c r="AX367" s="57" t="s">
        <v>36</v>
      </c>
      <c r="AY367" s="57" t="s">
        <v>42</v>
      </c>
      <c r="AZ367" s="57" t="s">
        <v>426</v>
      </c>
      <c r="BA367" s="57"/>
      <c r="BB367" s="58"/>
      <c r="BC367" s="58"/>
      <c r="BD367" s="59"/>
      <c r="BE367" s="59"/>
      <c r="BF367" s="58"/>
      <c r="BG367" s="59"/>
      <c r="BH367" s="61"/>
      <c r="BI367" s="61"/>
      <c r="BL367" s="61"/>
      <c r="BM367" s="59"/>
      <c r="BN367" s="58">
        <v>0.16819444444444445</v>
      </c>
      <c r="BO367" s="58">
        <v>7.2083333333333333E-2</v>
      </c>
      <c r="BQ367" s="58"/>
      <c r="BR367" s="59"/>
      <c r="BS367" s="58"/>
      <c r="BT367" s="58"/>
      <c r="BV367" s="58"/>
      <c r="BW367" s="59"/>
      <c r="BX367" s="58"/>
      <c r="BY367" s="58"/>
      <c r="BZ367" s="58"/>
      <c r="CA367" s="59"/>
      <c r="CB367" s="58"/>
      <c r="CC367" s="58"/>
      <c r="CD367" s="58"/>
      <c r="CE367" s="58"/>
      <c r="CF367" s="59"/>
      <c r="CG367" s="62"/>
      <c r="CH367" s="62"/>
      <c r="CI367" s="62"/>
      <c r="CJ367" s="62"/>
      <c r="CK367" s="62"/>
      <c r="CL367" s="62"/>
      <c r="CM367" s="62"/>
      <c r="CN367" s="63"/>
      <c r="CO367" s="62" t="s">
        <v>422</v>
      </c>
      <c r="CP367" s="62"/>
      <c r="CQ367" s="64" t="s">
        <v>39</v>
      </c>
      <c r="CR367" s="65" t="s">
        <v>47</v>
      </c>
      <c r="CS367" s="64" t="s">
        <v>205</v>
      </c>
      <c r="CT367" s="64" t="s">
        <v>424</v>
      </c>
      <c r="CU367" s="64" t="s">
        <v>109</v>
      </c>
      <c r="CV367" s="64" t="s">
        <v>86</v>
      </c>
      <c r="CW367" s="64"/>
      <c r="CX367" s="64" t="s">
        <v>88</v>
      </c>
      <c r="CY367" s="66">
        <f>[1]Duration!EE366</f>
        <v>91</v>
      </c>
    </row>
    <row r="368" spans="1:103" hidden="1" x14ac:dyDescent="0.3">
      <c r="A368" s="43">
        <v>366</v>
      </c>
      <c r="B368" s="44" t="s">
        <v>1673</v>
      </c>
      <c r="C368" s="44" t="s">
        <v>97</v>
      </c>
      <c r="D368" s="44">
        <v>2017</v>
      </c>
      <c r="E368" s="45" t="s">
        <v>31</v>
      </c>
      <c r="F368" s="45" t="s">
        <v>126</v>
      </c>
      <c r="G368" s="45" t="s">
        <v>1804</v>
      </c>
      <c r="H368" s="45" t="s">
        <v>116</v>
      </c>
      <c r="I368" s="45" t="s">
        <v>38</v>
      </c>
      <c r="J368" s="68" t="s">
        <v>44</v>
      </c>
      <c r="K368" s="68" t="s">
        <v>53</v>
      </c>
      <c r="L368" s="68" t="s">
        <v>42</v>
      </c>
      <c r="M368" s="68" t="s">
        <v>42</v>
      </c>
      <c r="N368" s="68" t="s">
        <v>42</v>
      </c>
      <c r="O368" s="68" t="s">
        <v>42</v>
      </c>
      <c r="P368" s="47" t="s">
        <v>425</v>
      </c>
      <c r="Q368" s="47" t="s">
        <v>125</v>
      </c>
      <c r="R368" s="49"/>
      <c r="S368" s="49"/>
      <c r="T368" s="50"/>
      <c r="U368" s="50"/>
      <c r="V368" s="50"/>
      <c r="W368" s="50"/>
      <c r="X368" s="50"/>
      <c r="Y368" s="51" t="s">
        <v>421</v>
      </c>
      <c r="Z368" s="51">
        <v>1</v>
      </c>
      <c r="AA368" s="69">
        <v>729.65876990039669</v>
      </c>
      <c r="AB368" s="52">
        <v>2.7333333333333329</v>
      </c>
      <c r="AC368" s="69">
        <v>1994.4006377277506</v>
      </c>
      <c r="AD368" s="51"/>
      <c r="AE368" s="51" t="s">
        <v>1272</v>
      </c>
      <c r="AF368" s="52">
        <v>18.7</v>
      </c>
      <c r="AG368" s="53" t="s">
        <v>404</v>
      </c>
      <c r="AH368" s="54">
        <v>92</v>
      </c>
      <c r="AI368" s="91">
        <v>2208</v>
      </c>
      <c r="AJ368" s="53" t="s">
        <v>172</v>
      </c>
      <c r="AK368" s="53" t="s">
        <v>172</v>
      </c>
      <c r="AL368" s="53">
        <v>0.05</v>
      </c>
      <c r="AM368" s="53" t="s">
        <v>52</v>
      </c>
      <c r="AN368" s="55">
        <v>17.733333333333334</v>
      </c>
      <c r="AO368" s="56"/>
      <c r="AP368" s="77">
        <v>266</v>
      </c>
      <c r="AQ368" s="51" t="s">
        <v>321</v>
      </c>
      <c r="AR368" s="51"/>
      <c r="AS368" s="51"/>
      <c r="AT368" s="51" t="s">
        <v>384</v>
      </c>
      <c r="AU368" s="51"/>
      <c r="AV368" s="51"/>
      <c r="AW368" s="57" t="s">
        <v>38</v>
      </c>
      <c r="AX368" s="57" t="s">
        <v>36</v>
      </c>
      <c r="AY368" s="57" t="s">
        <v>39</v>
      </c>
      <c r="AZ368" s="57" t="s">
        <v>426</v>
      </c>
      <c r="BA368" s="57"/>
      <c r="BB368" s="58"/>
      <c r="BC368" s="58"/>
      <c r="BD368" s="59"/>
      <c r="BE368" s="59"/>
      <c r="BF368" s="58"/>
      <c r="BG368" s="59"/>
      <c r="BH368" s="61"/>
      <c r="BI368" s="61"/>
      <c r="BL368" s="61"/>
      <c r="BM368" s="59"/>
      <c r="BN368" s="58">
        <v>0.65486111111111101</v>
      </c>
      <c r="BO368" s="58">
        <v>0.23958333333333334</v>
      </c>
      <c r="BQ368" s="58"/>
      <c r="BR368" s="59"/>
      <c r="BS368" s="58"/>
      <c r="BT368" s="58"/>
      <c r="BV368" s="58"/>
      <c r="BW368" s="59"/>
      <c r="BX368" s="58"/>
      <c r="BY368" s="58"/>
      <c r="BZ368" s="58"/>
      <c r="CA368" s="59"/>
      <c r="CB368" s="58"/>
      <c r="CC368" s="58"/>
      <c r="CD368" s="58"/>
      <c r="CE368" s="58"/>
      <c r="CF368" s="59"/>
      <c r="CG368" s="62"/>
      <c r="CH368" s="62"/>
      <c r="CI368" s="62"/>
      <c r="CJ368" s="62"/>
      <c r="CK368" s="62"/>
      <c r="CL368" s="62"/>
      <c r="CM368" s="62"/>
      <c r="CN368" s="63"/>
      <c r="CO368" s="62" t="s">
        <v>422</v>
      </c>
      <c r="CP368" s="62"/>
      <c r="CQ368" s="64" t="s">
        <v>39</v>
      </c>
      <c r="CR368" s="65" t="s">
        <v>47</v>
      </c>
      <c r="CS368" s="64" t="s">
        <v>205</v>
      </c>
      <c r="CT368" s="64" t="s">
        <v>424</v>
      </c>
      <c r="CU368" s="64" t="s">
        <v>109</v>
      </c>
      <c r="CV368" s="64" t="s">
        <v>86</v>
      </c>
      <c r="CW368" s="64"/>
      <c r="CX368" s="64" t="s">
        <v>88</v>
      </c>
      <c r="CY368" s="66">
        <f>[1]Duration!EE367</f>
        <v>92</v>
      </c>
    </row>
    <row r="369" spans="1:103" hidden="1" x14ac:dyDescent="0.3">
      <c r="A369" s="43">
        <v>367</v>
      </c>
      <c r="B369" s="44" t="s">
        <v>1673</v>
      </c>
      <c r="C369" s="44" t="s">
        <v>97</v>
      </c>
      <c r="D369" s="44">
        <v>2017</v>
      </c>
      <c r="E369" s="45" t="s">
        <v>31</v>
      </c>
      <c r="F369" s="45" t="s">
        <v>126</v>
      </c>
      <c r="G369" s="45" t="s">
        <v>1804</v>
      </c>
      <c r="H369" s="45" t="s">
        <v>116</v>
      </c>
      <c r="I369" s="45" t="s">
        <v>38</v>
      </c>
      <c r="J369" s="68" t="s">
        <v>44</v>
      </c>
      <c r="K369" s="68" t="s">
        <v>75</v>
      </c>
      <c r="L369" s="68" t="s">
        <v>42</v>
      </c>
      <c r="M369" s="68" t="s">
        <v>42</v>
      </c>
      <c r="N369" s="68" t="s">
        <v>42</v>
      </c>
      <c r="O369" s="68" t="s">
        <v>42</v>
      </c>
      <c r="P369" s="47" t="s">
        <v>425</v>
      </c>
      <c r="Q369" s="47" t="s">
        <v>125</v>
      </c>
      <c r="R369" s="49"/>
      <c r="S369" s="49"/>
      <c r="T369" s="50"/>
      <c r="U369" s="50"/>
      <c r="V369" s="50"/>
      <c r="W369" s="50"/>
      <c r="X369" s="50"/>
      <c r="Y369" s="51" t="s">
        <v>421</v>
      </c>
      <c r="Z369" s="51">
        <v>1</v>
      </c>
      <c r="AA369" s="69">
        <v>729.65876990039669</v>
      </c>
      <c r="AB369" s="52">
        <v>2.3666666666666667</v>
      </c>
      <c r="AC369" s="69">
        <v>1726.8590887642722</v>
      </c>
      <c r="AD369" s="51"/>
      <c r="AE369" s="51" t="s">
        <v>1272</v>
      </c>
      <c r="AF369" s="52">
        <v>12.8</v>
      </c>
      <c r="AG369" s="53" t="s">
        <v>404</v>
      </c>
      <c r="AH369" s="54">
        <v>92</v>
      </c>
      <c r="AI369" s="91">
        <v>2208</v>
      </c>
      <c r="AJ369" s="53" t="s">
        <v>172</v>
      </c>
      <c r="AK369" s="53" t="s">
        <v>172</v>
      </c>
      <c r="AL369" s="53">
        <v>0.05</v>
      </c>
      <c r="AM369" s="53" t="s">
        <v>80</v>
      </c>
      <c r="AN369" s="55">
        <v>1.4000000000000001</v>
      </c>
      <c r="AO369" s="56"/>
      <c r="AP369" s="77">
        <v>225</v>
      </c>
      <c r="AQ369" s="51" t="s">
        <v>321</v>
      </c>
      <c r="AR369" s="51"/>
      <c r="AS369" s="51"/>
      <c r="AT369" s="51" t="s">
        <v>384</v>
      </c>
      <c r="AU369" s="51"/>
      <c r="AV369" s="51"/>
      <c r="AW369" s="57" t="s">
        <v>38</v>
      </c>
      <c r="AX369" s="57" t="s">
        <v>36</v>
      </c>
      <c r="AY369" s="57" t="s">
        <v>42</v>
      </c>
      <c r="AZ369" s="57" t="s">
        <v>426</v>
      </c>
      <c r="BA369" s="57"/>
      <c r="BB369" s="58"/>
      <c r="BC369" s="58"/>
      <c r="BD369" s="59"/>
      <c r="BE369" s="59"/>
      <c r="BF369" s="58"/>
      <c r="BG369" s="59"/>
      <c r="BH369" s="61"/>
      <c r="BI369" s="61"/>
      <c r="BL369" s="61"/>
      <c r="BM369" s="59"/>
      <c r="BN369" s="58">
        <v>0.31062499999999998</v>
      </c>
      <c r="BO369" s="58">
        <v>0.13125000000000001</v>
      </c>
      <c r="BQ369" s="58"/>
      <c r="BR369" s="59"/>
      <c r="BS369" s="58"/>
      <c r="BT369" s="58"/>
      <c r="BV369" s="58"/>
      <c r="BW369" s="59"/>
      <c r="BX369" s="58"/>
      <c r="BY369" s="58"/>
      <c r="BZ369" s="58"/>
      <c r="CA369" s="59"/>
      <c r="CB369" s="58"/>
      <c r="CC369" s="58"/>
      <c r="CD369" s="58"/>
      <c r="CE369" s="58"/>
      <c r="CF369" s="59"/>
      <c r="CG369" s="62"/>
      <c r="CH369" s="62"/>
      <c r="CI369" s="62"/>
      <c r="CJ369" s="62"/>
      <c r="CK369" s="62"/>
      <c r="CL369" s="62"/>
      <c r="CM369" s="62"/>
      <c r="CN369" s="63"/>
      <c r="CO369" s="62" t="s">
        <v>422</v>
      </c>
      <c r="CP369" s="62"/>
      <c r="CQ369" s="64" t="s">
        <v>39</v>
      </c>
      <c r="CR369" s="65" t="s">
        <v>47</v>
      </c>
      <c r="CS369" s="64" t="s">
        <v>205</v>
      </c>
      <c r="CT369" s="64" t="s">
        <v>424</v>
      </c>
      <c r="CU369" s="64" t="s">
        <v>109</v>
      </c>
      <c r="CV369" s="64" t="s">
        <v>86</v>
      </c>
      <c r="CW369" s="64"/>
      <c r="CX369" s="64" t="s">
        <v>88</v>
      </c>
      <c r="CY369" s="66">
        <f>[1]Duration!EE368</f>
        <v>92</v>
      </c>
    </row>
    <row r="370" spans="1:103" hidden="1" x14ac:dyDescent="0.3">
      <c r="A370" s="43">
        <v>368</v>
      </c>
      <c r="B370" s="44" t="s">
        <v>1674</v>
      </c>
      <c r="C370" s="44" t="s">
        <v>319</v>
      </c>
      <c r="D370" s="44">
        <v>2003</v>
      </c>
      <c r="E370" s="45" t="s">
        <v>66</v>
      </c>
      <c r="F370" s="45" t="s">
        <v>1537</v>
      </c>
      <c r="G370" s="45" t="s">
        <v>4</v>
      </c>
      <c r="H370" s="45" t="s">
        <v>483</v>
      </c>
      <c r="I370" s="45" t="s">
        <v>38</v>
      </c>
      <c r="J370" s="46" t="s">
        <v>44</v>
      </c>
      <c r="K370" s="46" t="s">
        <v>799</v>
      </c>
      <c r="L370" s="46" t="s">
        <v>42</v>
      </c>
      <c r="M370" s="46" t="s">
        <v>42</v>
      </c>
      <c r="N370" s="46" t="s">
        <v>39</v>
      </c>
      <c r="O370" s="46" t="s">
        <v>42</v>
      </c>
      <c r="P370" s="47"/>
      <c r="Q370" s="47" t="s">
        <v>1537</v>
      </c>
      <c r="R370" s="49">
        <v>45</v>
      </c>
      <c r="S370" s="49"/>
      <c r="T370" s="50"/>
      <c r="U370" s="50"/>
      <c r="V370" s="50">
        <v>17.5</v>
      </c>
      <c r="W370" s="50"/>
      <c r="X370" s="50"/>
      <c r="Y370" s="51" t="s">
        <v>427</v>
      </c>
      <c r="Z370" s="51" t="s">
        <v>799</v>
      </c>
      <c r="AA370" s="69"/>
      <c r="AB370" s="51"/>
      <c r="AC370" s="51">
        <v>0.03</v>
      </c>
      <c r="AD370" s="51">
        <v>0</v>
      </c>
      <c r="AE370" s="51" t="s">
        <v>36</v>
      </c>
      <c r="AF370" s="51"/>
      <c r="AG370" s="53"/>
      <c r="AH370" s="54">
        <v>50</v>
      </c>
      <c r="AI370" s="91">
        <v>1368</v>
      </c>
      <c r="AJ370" s="53"/>
      <c r="AK370" s="53"/>
      <c r="AL370" s="53"/>
      <c r="AM370" s="53" t="s">
        <v>36</v>
      </c>
      <c r="AN370" s="55">
        <v>21</v>
      </c>
      <c r="AO370" s="56"/>
      <c r="AP370" s="56"/>
      <c r="AQ370" s="51" t="s">
        <v>43</v>
      </c>
      <c r="AR370" s="51"/>
      <c r="AS370" s="51"/>
      <c r="AT370" s="51" t="s">
        <v>411</v>
      </c>
      <c r="AU370" s="51" t="s">
        <v>411</v>
      </c>
      <c r="AV370" s="51" t="s">
        <v>411</v>
      </c>
      <c r="AW370" s="57" t="s">
        <v>38</v>
      </c>
      <c r="AX370" s="57" t="s">
        <v>36</v>
      </c>
      <c r="AY370" s="57"/>
      <c r="AZ370" s="57"/>
      <c r="BA370" s="57"/>
      <c r="BB370" s="58"/>
      <c r="BC370" s="58"/>
      <c r="BD370" s="59"/>
      <c r="BE370" s="59"/>
      <c r="BF370" s="58"/>
      <c r="BG370" s="59"/>
      <c r="BH370" s="61"/>
      <c r="BI370" s="61"/>
      <c r="BL370" s="61"/>
      <c r="BM370" s="59"/>
      <c r="BN370" s="58"/>
      <c r="BO370" s="58">
        <v>1.9888888888888892</v>
      </c>
      <c r="BQ370" s="58"/>
      <c r="BR370" s="59"/>
      <c r="BS370" s="58"/>
      <c r="BT370" s="58">
        <v>3.5953703703703699</v>
      </c>
      <c r="BV370" s="58"/>
      <c r="BW370" s="59"/>
      <c r="BX370" s="58"/>
      <c r="BY370" s="58"/>
      <c r="BZ370" s="58"/>
      <c r="CA370" s="59"/>
      <c r="CB370" s="58"/>
      <c r="CC370" s="58"/>
      <c r="CD370" s="58"/>
      <c r="CE370" s="58"/>
      <c r="CF370" s="59"/>
      <c r="CG370" s="62" t="s">
        <v>1618</v>
      </c>
      <c r="CH370" s="62"/>
      <c r="CI370" s="62"/>
      <c r="CJ370" s="62"/>
      <c r="CK370" s="62"/>
      <c r="CL370" s="62"/>
      <c r="CM370" s="62" t="s">
        <v>1318</v>
      </c>
      <c r="CN370" s="63" t="s">
        <v>1319</v>
      </c>
      <c r="CO370" s="62" t="s">
        <v>36</v>
      </c>
      <c r="CP370" s="62" t="s">
        <v>36</v>
      </c>
      <c r="CQ370" s="64" t="s">
        <v>39</v>
      </c>
      <c r="CR370" s="65" t="s">
        <v>47</v>
      </c>
      <c r="CS370" s="64" t="s">
        <v>41</v>
      </c>
      <c r="CT370" s="64"/>
      <c r="CU370" s="64" t="s">
        <v>55</v>
      </c>
      <c r="CV370" s="64" t="s">
        <v>301</v>
      </c>
      <c r="CW370" s="64" t="s">
        <v>69</v>
      </c>
      <c r="CX370" s="64"/>
      <c r="CY370" s="66">
        <f>[1]Duration!EE369</f>
        <v>57</v>
      </c>
    </row>
    <row r="371" spans="1:103" hidden="1" x14ac:dyDescent="0.3">
      <c r="A371" s="43">
        <v>369</v>
      </c>
      <c r="B371" s="44" t="s">
        <v>1674</v>
      </c>
      <c r="C371" s="44" t="s">
        <v>319</v>
      </c>
      <c r="D371" s="44">
        <v>2003</v>
      </c>
      <c r="E371" s="45" t="s">
        <v>66</v>
      </c>
      <c r="F371" s="45" t="s">
        <v>59</v>
      </c>
      <c r="G371" s="45" t="s">
        <v>4</v>
      </c>
      <c r="H371" s="45" t="s">
        <v>483</v>
      </c>
      <c r="I371" s="45" t="s">
        <v>38</v>
      </c>
      <c r="J371" s="46" t="s">
        <v>44</v>
      </c>
      <c r="K371" s="46" t="s">
        <v>799</v>
      </c>
      <c r="L371" s="46" t="s">
        <v>42</v>
      </c>
      <c r="M371" s="46" t="s">
        <v>42</v>
      </c>
      <c r="N371" s="46" t="s">
        <v>39</v>
      </c>
      <c r="O371" s="46" t="s">
        <v>42</v>
      </c>
      <c r="P371" s="47"/>
      <c r="Q371" s="47" t="s">
        <v>883</v>
      </c>
      <c r="R371" s="49">
        <v>32</v>
      </c>
      <c r="S371" s="49"/>
      <c r="T371" s="50"/>
      <c r="U371" s="50"/>
      <c r="V371" s="50">
        <v>14.5</v>
      </c>
      <c r="W371" s="50"/>
      <c r="X371" s="50"/>
      <c r="Y371" s="51" t="s">
        <v>427</v>
      </c>
      <c r="Z371" s="51" t="s">
        <v>799</v>
      </c>
      <c r="AA371" s="69"/>
      <c r="AB371" s="51"/>
      <c r="AC371" s="51">
        <v>0.03</v>
      </c>
      <c r="AD371" s="51">
        <v>0</v>
      </c>
      <c r="AE371" s="51" t="s">
        <v>36</v>
      </c>
      <c r="AF371" s="51"/>
      <c r="AG371" s="53"/>
      <c r="AH371" s="54">
        <v>50</v>
      </c>
      <c r="AI371" s="91">
        <v>480</v>
      </c>
      <c r="AJ371" s="53"/>
      <c r="AK371" s="53"/>
      <c r="AL371" s="53"/>
      <c r="AM371" s="53" t="s">
        <v>36</v>
      </c>
      <c r="AN371" s="55">
        <v>21</v>
      </c>
      <c r="AO371" s="56"/>
      <c r="AP371" s="56"/>
      <c r="AQ371" s="51" t="s">
        <v>43</v>
      </c>
      <c r="AR371" s="51"/>
      <c r="AS371" s="51"/>
      <c r="AT371" s="51" t="s">
        <v>411</v>
      </c>
      <c r="AU371" s="51" t="s">
        <v>411</v>
      </c>
      <c r="AV371" s="51" t="s">
        <v>411</v>
      </c>
      <c r="AW371" s="57" t="s">
        <v>38</v>
      </c>
      <c r="AX371" s="57" t="s">
        <v>36</v>
      </c>
      <c r="AY371" s="57"/>
      <c r="AZ371" s="57"/>
      <c r="BA371" s="57"/>
      <c r="BB371" s="58"/>
      <c r="BC371" s="58"/>
      <c r="BD371" s="59"/>
      <c r="BE371" s="59"/>
      <c r="BF371" s="58"/>
      <c r="BG371" s="59"/>
      <c r="BH371" s="61"/>
      <c r="BI371" s="61"/>
      <c r="BL371" s="61"/>
      <c r="BM371" s="59"/>
      <c r="BN371" s="58"/>
      <c r="BO371" s="58">
        <v>1.6407407407407406</v>
      </c>
      <c r="BQ371" s="58"/>
      <c r="BR371" s="59">
        <v>0.17504655493482327</v>
      </c>
      <c r="BS371" s="58"/>
      <c r="BT371" s="58">
        <v>2.9638888888888895</v>
      </c>
      <c r="BV371" s="58"/>
      <c r="BW371" s="59">
        <v>0.17563739376770512</v>
      </c>
      <c r="BX371" s="58"/>
      <c r="BY371" s="58"/>
      <c r="BZ371" s="58"/>
      <c r="CA371" s="59"/>
      <c r="CB371" s="58"/>
      <c r="CC371" s="58"/>
      <c r="CD371" s="58"/>
      <c r="CE371" s="58"/>
      <c r="CF371" s="59"/>
      <c r="CG371" s="62" t="s">
        <v>1618</v>
      </c>
      <c r="CH371" s="62"/>
      <c r="CI371" s="62"/>
      <c r="CJ371" s="62"/>
      <c r="CK371" s="62"/>
      <c r="CL371" s="62"/>
      <c r="CM371" s="62" t="s">
        <v>1318</v>
      </c>
      <c r="CN371" s="63" t="s">
        <v>1319</v>
      </c>
      <c r="CO371" s="62" t="s">
        <v>36</v>
      </c>
      <c r="CP371" s="62" t="s">
        <v>36</v>
      </c>
      <c r="CQ371" s="64" t="s">
        <v>39</v>
      </c>
      <c r="CR371" s="65" t="s">
        <v>47</v>
      </c>
      <c r="CS371" s="64" t="s">
        <v>41</v>
      </c>
      <c r="CT371" s="64"/>
      <c r="CU371" s="64" t="s">
        <v>55</v>
      </c>
      <c r="CV371" s="64" t="s">
        <v>301</v>
      </c>
      <c r="CW371" s="64" t="s">
        <v>69</v>
      </c>
      <c r="CX371" s="64"/>
      <c r="CY371" s="66">
        <f>[1]Duration!EE370</f>
        <v>20</v>
      </c>
    </row>
    <row r="372" spans="1:103" hidden="1" x14ac:dyDescent="0.3">
      <c r="A372" s="43">
        <v>370</v>
      </c>
      <c r="B372" s="44" t="s">
        <v>1674</v>
      </c>
      <c r="C372" s="44" t="s">
        <v>319</v>
      </c>
      <c r="D372" s="44">
        <v>2003</v>
      </c>
      <c r="E372" s="45" t="s">
        <v>66</v>
      </c>
      <c r="F372" s="45" t="s">
        <v>65</v>
      </c>
      <c r="G372" s="45" t="s">
        <v>4</v>
      </c>
      <c r="H372" s="45" t="s">
        <v>483</v>
      </c>
      <c r="I372" s="45" t="s">
        <v>38</v>
      </c>
      <c r="J372" s="46" t="s">
        <v>44</v>
      </c>
      <c r="K372" s="46" t="s">
        <v>799</v>
      </c>
      <c r="L372" s="46" t="s">
        <v>42</v>
      </c>
      <c r="M372" s="46" t="s">
        <v>42</v>
      </c>
      <c r="N372" s="46" t="s">
        <v>39</v>
      </c>
      <c r="O372" s="46" t="s">
        <v>42</v>
      </c>
      <c r="P372" s="47"/>
      <c r="Q372" s="47" t="s">
        <v>884</v>
      </c>
      <c r="R372" s="49">
        <v>42</v>
      </c>
      <c r="S372" s="49"/>
      <c r="T372" s="50"/>
      <c r="U372" s="50"/>
      <c r="V372" s="50">
        <v>11</v>
      </c>
      <c r="W372" s="50"/>
      <c r="X372" s="50"/>
      <c r="Y372" s="51" t="s">
        <v>427</v>
      </c>
      <c r="Z372" s="51" t="s">
        <v>799</v>
      </c>
      <c r="AA372" s="69"/>
      <c r="AB372" s="51"/>
      <c r="AC372" s="51">
        <v>0.03</v>
      </c>
      <c r="AD372" s="51">
        <v>0</v>
      </c>
      <c r="AE372" s="51" t="s">
        <v>36</v>
      </c>
      <c r="AF372" s="51"/>
      <c r="AG372" s="53"/>
      <c r="AH372" s="54">
        <v>50</v>
      </c>
      <c r="AI372" s="91">
        <v>360</v>
      </c>
      <c r="AJ372" s="53"/>
      <c r="AK372" s="53"/>
      <c r="AL372" s="53"/>
      <c r="AM372" s="53" t="s">
        <v>36</v>
      </c>
      <c r="AN372" s="55">
        <v>21</v>
      </c>
      <c r="AO372" s="56"/>
      <c r="AP372" s="56"/>
      <c r="AQ372" s="51" t="s">
        <v>43</v>
      </c>
      <c r="AR372" s="51"/>
      <c r="AS372" s="51"/>
      <c r="AT372" s="51" t="s">
        <v>411</v>
      </c>
      <c r="AU372" s="51" t="s">
        <v>411</v>
      </c>
      <c r="AV372" s="51" t="s">
        <v>411</v>
      </c>
      <c r="AW372" s="57" t="s">
        <v>38</v>
      </c>
      <c r="AX372" s="57" t="s">
        <v>36</v>
      </c>
      <c r="AY372" s="57"/>
      <c r="AZ372" s="57"/>
      <c r="BA372" s="57"/>
      <c r="BB372" s="58"/>
      <c r="BC372" s="58"/>
      <c r="BD372" s="59"/>
      <c r="BE372" s="59"/>
      <c r="BF372" s="58"/>
      <c r="BG372" s="59"/>
      <c r="BH372" s="61"/>
      <c r="BI372" s="61"/>
      <c r="BL372" s="61"/>
      <c r="BM372" s="59"/>
      <c r="BN372" s="58"/>
      <c r="BO372" s="58">
        <v>2.2222222222222223E-2</v>
      </c>
      <c r="BQ372" s="58"/>
      <c r="BR372" s="59">
        <v>0.98882681564245811</v>
      </c>
      <c r="BS372" s="58"/>
      <c r="BT372" s="58">
        <v>0.97777777777777775</v>
      </c>
      <c r="BV372" s="58"/>
      <c r="BW372" s="59">
        <v>0.7280453257790368</v>
      </c>
      <c r="BX372" s="58"/>
      <c r="BY372" s="58"/>
      <c r="BZ372" s="58"/>
      <c r="CA372" s="59"/>
      <c r="CB372" s="58"/>
      <c r="CC372" s="58"/>
      <c r="CD372" s="58"/>
      <c r="CE372" s="58"/>
      <c r="CF372" s="59"/>
      <c r="CG372" s="62" t="s">
        <v>1618</v>
      </c>
      <c r="CH372" s="62"/>
      <c r="CI372" s="62"/>
      <c r="CJ372" s="62"/>
      <c r="CK372" s="62"/>
      <c r="CL372" s="62"/>
      <c r="CM372" s="62" t="s">
        <v>1318</v>
      </c>
      <c r="CN372" s="63" t="s">
        <v>1319</v>
      </c>
      <c r="CO372" s="62" t="s">
        <v>36</v>
      </c>
      <c r="CP372" s="62" t="s">
        <v>36</v>
      </c>
      <c r="CQ372" s="64" t="s">
        <v>39</v>
      </c>
      <c r="CR372" s="65" t="s">
        <v>47</v>
      </c>
      <c r="CS372" s="64" t="s">
        <v>41</v>
      </c>
      <c r="CT372" s="64"/>
      <c r="CU372" s="64" t="s">
        <v>55</v>
      </c>
      <c r="CV372" s="64" t="s">
        <v>301</v>
      </c>
      <c r="CW372" s="64" t="s">
        <v>69</v>
      </c>
      <c r="CX372" s="64"/>
      <c r="CY372" s="66">
        <f>[1]Duration!EE371</f>
        <v>15</v>
      </c>
    </row>
    <row r="373" spans="1:103" hidden="1" x14ac:dyDescent="0.3">
      <c r="A373" s="43">
        <v>371</v>
      </c>
      <c r="B373" s="44" t="s">
        <v>1674</v>
      </c>
      <c r="C373" s="44" t="s">
        <v>319</v>
      </c>
      <c r="D373" s="44">
        <v>2003</v>
      </c>
      <c r="E373" s="45" t="s">
        <v>66</v>
      </c>
      <c r="F373" s="45" t="s">
        <v>1537</v>
      </c>
      <c r="G373" s="45" t="s">
        <v>4</v>
      </c>
      <c r="H373" s="45" t="s">
        <v>483</v>
      </c>
      <c r="I373" s="45" t="s">
        <v>38</v>
      </c>
      <c r="J373" s="46" t="s">
        <v>44</v>
      </c>
      <c r="K373" s="46" t="s">
        <v>799</v>
      </c>
      <c r="L373" s="46" t="s">
        <v>42</v>
      </c>
      <c r="M373" s="46" t="s">
        <v>42</v>
      </c>
      <c r="N373" s="46" t="s">
        <v>39</v>
      </c>
      <c r="O373" s="46" t="s">
        <v>42</v>
      </c>
      <c r="P373" s="47"/>
      <c r="Q373" s="47" t="s">
        <v>1537</v>
      </c>
      <c r="R373" s="49">
        <v>83</v>
      </c>
      <c r="S373" s="49"/>
      <c r="T373" s="50"/>
      <c r="U373" s="50"/>
      <c r="V373" s="50">
        <v>31</v>
      </c>
      <c r="W373" s="50"/>
      <c r="X373" s="50"/>
      <c r="Y373" s="51" t="s">
        <v>427</v>
      </c>
      <c r="Z373" s="51" t="s">
        <v>799</v>
      </c>
      <c r="AA373" s="69"/>
      <c r="AB373" s="51"/>
      <c r="AC373" s="51">
        <v>0.03</v>
      </c>
      <c r="AD373" s="51">
        <v>0</v>
      </c>
      <c r="AE373" s="51" t="s">
        <v>36</v>
      </c>
      <c r="AF373" s="51"/>
      <c r="AG373" s="53"/>
      <c r="AH373" s="54">
        <v>50</v>
      </c>
      <c r="AI373" s="91">
        <v>480</v>
      </c>
      <c r="AJ373" s="53"/>
      <c r="AK373" s="53"/>
      <c r="AL373" s="53"/>
      <c r="AM373" s="53" t="s">
        <v>36</v>
      </c>
      <c r="AN373" s="55">
        <v>21</v>
      </c>
      <c r="AO373" s="56"/>
      <c r="AP373" s="56"/>
      <c r="AQ373" s="51" t="s">
        <v>43</v>
      </c>
      <c r="AR373" s="51"/>
      <c r="AS373" s="51"/>
      <c r="AT373" s="51" t="s">
        <v>411</v>
      </c>
      <c r="AU373" s="51" t="s">
        <v>411</v>
      </c>
      <c r="AV373" s="51" t="s">
        <v>411</v>
      </c>
      <c r="AW373" s="57" t="s">
        <v>38</v>
      </c>
      <c r="AX373" s="57" t="s">
        <v>36</v>
      </c>
      <c r="AY373" s="57"/>
      <c r="AZ373" s="57"/>
      <c r="BA373" s="57"/>
      <c r="BB373" s="58"/>
      <c r="BC373" s="58"/>
      <c r="BD373" s="59"/>
      <c r="BE373" s="59"/>
      <c r="BF373" s="58"/>
      <c r="BG373" s="59"/>
      <c r="BH373" s="61"/>
      <c r="BI373" s="61"/>
      <c r="BL373" s="61"/>
      <c r="BM373" s="59"/>
      <c r="BN373" s="58"/>
      <c r="BO373" s="58">
        <v>0.45925925925925926</v>
      </c>
      <c r="BQ373" s="58"/>
      <c r="BR373" s="59"/>
      <c r="BS373" s="58"/>
      <c r="BT373" s="58">
        <v>4.0027777777777773</v>
      </c>
      <c r="BV373" s="58"/>
      <c r="BW373" s="59"/>
      <c r="BX373" s="58"/>
      <c r="BY373" s="58"/>
      <c r="BZ373" s="58"/>
      <c r="CA373" s="59"/>
      <c r="CB373" s="58"/>
      <c r="CC373" s="58"/>
      <c r="CD373" s="58"/>
      <c r="CE373" s="58"/>
      <c r="CF373" s="59"/>
      <c r="CG373" s="62" t="s">
        <v>1618</v>
      </c>
      <c r="CH373" s="62"/>
      <c r="CI373" s="62"/>
      <c r="CJ373" s="62"/>
      <c r="CK373" s="62"/>
      <c r="CL373" s="62"/>
      <c r="CM373" s="62" t="s">
        <v>1318</v>
      </c>
      <c r="CN373" s="63" t="s">
        <v>1319</v>
      </c>
      <c r="CO373" s="62" t="s">
        <v>36</v>
      </c>
      <c r="CP373" s="62" t="s">
        <v>36</v>
      </c>
      <c r="CQ373" s="64" t="s">
        <v>39</v>
      </c>
      <c r="CR373" s="65" t="s">
        <v>47</v>
      </c>
      <c r="CS373" s="64" t="s">
        <v>41</v>
      </c>
      <c r="CT373" s="64"/>
      <c r="CU373" s="64" t="s">
        <v>55</v>
      </c>
      <c r="CV373" s="64" t="s">
        <v>301</v>
      </c>
      <c r="CW373" s="64" t="s">
        <v>72</v>
      </c>
      <c r="CX373" s="64"/>
      <c r="CY373" s="66">
        <f>[1]Duration!EE372</f>
        <v>20</v>
      </c>
    </row>
    <row r="374" spans="1:103" hidden="1" x14ac:dyDescent="0.3">
      <c r="A374" s="43">
        <v>372</v>
      </c>
      <c r="B374" s="44" t="s">
        <v>1674</v>
      </c>
      <c r="C374" s="44" t="s">
        <v>319</v>
      </c>
      <c r="D374" s="44">
        <v>2003</v>
      </c>
      <c r="E374" s="45" t="s">
        <v>66</v>
      </c>
      <c r="F374" s="45" t="s">
        <v>59</v>
      </c>
      <c r="G374" s="45" t="s">
        <v>4</v>
      </c>
      <c r="H374" s="45" t="s">
        <v>483</v>
      </c>
      <c r="I374" s="45" t="s">
        <v>38</v>
      </c>
      <c r="J374" s="46" t="s">
        <v>44</v>
      </c>
      <c r="K374" s="46" t="s">
        <v>799</v>
      </c>
      <c r="L374" s="46" t="s">
        <v>42</v>
      </c>
      <c r="M374" s="46" t="s">
        <v>42</v>
      </c>
      <c r="N374" s="46" t="s">
        <v>39</v>
      </c>
      <c r="O374" s="46" t="s">
        <v>42</v>
      </c>
      <c r="P374" s="47"/>
      <c r="Q374" s="47" t="s">
        <v>885</v>
      </c>
      <c r="R374" s="49">
        <v>31</v>
      </c>
      <c r="S374" s="49"/>
      <c r="T374" s="50"/>
      <c r="U374" s="50"/>
      <c r="V374" s="50">
        <v>13</v>
      </c>
      <c r="W374" s="50"/>
      <c r="X374" s="50"/>
      <c r="Y374" s="51" t="s">
        <v>427</v>
      </c>
      <c r="Z374" s="51" t="s">
        <v>799</v>
      </c>
      <c r="AA374" s="69"/>
      <c r="AB374" s="51"/>
      <c r="AC374" s="51">
        <v>0.03</v>
      </c>
      <c r="AD374" s="51">
        <v>0</v>
      </c>
      <c r="AE374" s="51" t="s">
        <v>36</v>
      </c>
      <c r="AF374" s="51"/>
      <c r="AG374" s="53"/>
      <c r="AH374" s="54">
        <v>50</v>
      </c>
      <c r="AI374" s="91">
        <v>2280</v>
      </c>
      <c r="AJ374" s="53"/>
      <c r="AK374" s="53"/>
      <c r="AL374" s="53"/>
      <c r="AM374" s="53" t="s">
        <v>36</v>
      </c>
      <c r="AN374" s="55">
        <v>21</v>
      </c>
      <c r="AO374" s="56"/>
      <c r="AP374" s="56"/>
      <c r="AQ374" s="51" t="s">
        <v>43</v>
      </c>
      <c r="AR374" s="51"/>
      <c r="AS374" s="51"/>
      <c r="AT374" s="51" t="s">
        <v>411</v>
      </c>
      <c r="AU374" s="51" t="s">
        <v>411</v>
      </c>
      <c r="AV374" s="51" t="s">
        <v>411</v>
      </c>
      <c r="AW374" s="57" t="s">
        <v>38</v>
      </c>
      <c r="AX374" s="57" t="s">
        <v>36</v>
      </c>
      <c r="AY374" s="57"/>
      <c r="AZ374" s="57"/>
      <c r="BA374" s="57"/>
      <c r="BB374" s="58"/>
      <c r="BC374" s="58"/>
      <c r="BD374" s="59"/>
      <c r="BE374" s="59"/>
      <c r="BF374" s="58"/>
      <c r="BG374" s="59"/>
      <c r="BH374" s="61"/>
      <c r="BI374" s="61"/>
      <c r="BL374" s="61"/>
      <c r="BM374" s="59"/>
      <c r="BN374" s="58"/>
      <c r="BO374" s="58">
        <v>0.27777777777777779</v>
      </c>
      <c r="BQ374" s="58"/>
      <c r="BR374" s="59">
        <v>0.39516129032258063</v>
      </c>
      <c r="BS374" s="58"/>
      <c r="BT374" s="58">
        <v>2.7500000000000004</v>
      </c>
      <c r="BV374" s="58"/>
      <c r="BW374" s="59">
        <v>0.31297709923664102</v>
      </c>
      <c r="BX374" s="58"/>
      <c r="BY374" s="58"/>
      <c r="BZ374" s="58"/>
      <c r="CA374" s="59"/>
      <c r="CB374" s="58"/>
      <c r="CC374" s="58"/>
      <c r="CD374" s="58"/>
      <c r="CE374" s="58"/>
      <c r="CF374" s="59"/>
      <c r="CG374" s="62" t="s">
        <v>1618</v>
      </c>
      <c r="CH374" s="62"/>
      <c r="CI374" s="62"/>
      <c r="CJ374" s="62"/>
      <c r="CK374" s="62"/>
      <c r="CL374" s="62"/>
      <c r="CM374" s="62" t="s">
        <v>1318</v>
      </c>
      <c r="CN374" s="63" t="s">
        <v>1319</v>
      </c>
      <c r="CO374" s="62" t="s">
        <v>36</v>
      </c>
      <c r="CP374" s="62" t="s">
        <v>36</v>
      </c>
      <c r="CQ374" s="64" t="s">
        <v>39</v>
      </c>
      <c r="CR374" s="65" t="s">
        <v>47</v>
      </c>
      <c r="CS374" s="64" t="s">
        <v>41</v>
      </c>
      <c r="CT374" s="64"/>
      <c r="CU374" s="64" t="s">
        <v>55</v>
      </c>
      <c r="CV374" s="64" t="s">
        <v>301</v>
      </c>
      <c r="CW374" s="64" t="s">
        <v>72</v>
      </c>
      <c r="CX374" s="64"/>
      <c r="CY374" s="66">
        <f>[1]Duration!EE373</f>
        <v>95</v>
      </c>
    </row>
    <row r="375" spans="1:103" hidden="1" x14ac:dyDescent="0.3">
      <c r="A375" s="43">
        <v>373</v>
      </c>
      <c r="B375" s="44" t="s">
        <v>1674</v>
      </c>
      <c r="C375" s="44" t="s">
        <v>319</v>
      </c>
      <c r="D375" s="44">
        <v>2003</v>
      </c>
      <c r="E375" s="45" t="s">
        <v>66</v>
      </c>
      <c r="F375" s="45" t="s">
        <v>65</v>
      </c>
      <c r="G375" s="45" t="s">
        <v>4</v>
      </c>
      <c r="H375" s="45" t="s">
        <v>483</v>
      </c>
      <c r="I375" s="45" t="s">
        <v>38</v>
      </c>
      <c r="J375" s="46" t="s">
        <v>44</v>
      </c>
      <c r="K375" s="46" t="s">
        <v>799</v>
      </c>
      <c r="L375" s="46" t="s">
        <v>42</v>
      </c>
      <c r="M375" s="46" t="s">
        <v>42</v>
      </c>
      <c r="N375" s="46" t="s">
        <v>39</v>
      </c>
      <c r="O375" s="46" t="s">
        <v>42</v>
      </c>
      <c r="P375" s="47"/>
      <c r="Q375" s="47" t="s">
        <v>886</v>
      </c>
      <c r="R375" s="49">
        <v>39</v>
      </c>
      <c r="S375" s="49"/>
      <c r="T375" s="50"/>
      <c r="U375" s="50"/>
      <c r="V375" s="50">
        <v>11</v>
      </c>
      <c r="W375" s="50"/>
      <c r="X375" s="50"/>
      <c r="Y375" s="51" t="s">
        <v>427</v>
      </c>
      <c r="Z375" s="51" t="s">
        <v>799</v>
      </c>
      <c r="AA375" s="69"/>
      <c r="AB375" s="51"/>
      <c r="AC375" s="51">
        <v>0.03</v>
      </c>
      <c r="AD375" s="51">
        <v>0</v>
      </c>
      <c r="AE375" s="51" t="s">
        <v>36</v>
      </c>
      <c r="AF375" s="51"/>
      <c r="AG375" s="53"/>
      <c r="AH375" s="54">
        <v>50</v>
      </c>
      <c r="AI375" s="91">
        <v>7200</v>
      </c>
      <c r="AJ375" s="53"/>
      <c r="AK375" s="53"/>
      <c r="AL375" s="53"/>
      <c r="AM375" s="53" t="s">
        <v>36</v>
      </c>
      <c r="AN375" s="55">
        <v>21</v>
      </c>
      <c r="AO375" s="56"/>
      <c r="AP375" s="56"/>
      <c r="AQ375" s="51" t="s">
        <v>43</v>
      </c>
      <c r="AR375" s="51"/>
      <c r="AS375" s="51"/>
      <c r="AT375" s="51" t="s">
        <v>411</v>
      </c>
      <c r="AU375" s="51" t="s">
        <v>411</v>
      </c>
      <c r="AV375" s="51" t="s">
        <v>411</v>
      </c>
      <c r="AW375" s="57" t="s">
        <v>38</v>
      </c>
      <c r="AX375" s="57" t="s">
        <v>36</v>
      </c>
      <c r="AY375" s="57"/>
      <c r="AZ375" s="57"/>
      <c r="BA375" s="57"/>
      <c r="BB375" s="58"/>
      <c r="BC375" s="58"/>
      <c r="BD375" s="59"/>
      <c r="BE375" s="59"/>
      <c r="BF375" s="58"/>
      <c r="BG375" s="59"/>
      <c r="BH375" s="61"/>
      <c r="BI375" s="61"/>
      <c r="BL375" s="61"/>
      <c r="BM375" s="59"/>
      <c r="BN375" s="58"/>
      <c r="BO375" s="58">
        <v>0.15185185185185182</v>
      </c>
      <c r="BQ375" s="58"/>
      <c r="BR375" s="59">
        <v>0.66935483870967749</v>
      </c>
      <c r="BS375" s="58"/>
      <c r="BT375" s="58">
        <v>1.0592592592592596</v>
      </c>
      <c r="BV375" s="58"/>
      <c r="BW375" s="59">
        <v>0.73536895674300251</v>
      </c>
      <c r="BX375" s="58"/>
      <c r="BY375" s="58"/>
      <c r="BZ375" s="58"/>
      <c r="CA375" s="59"/>
      <c r="CB375" s="58"/>
      <c r="CC375" s="58"/>
      <c r="CD375" s="58"/>
      <c r="CE375" s="58"/>
      <c r="CF375" s="59"/>
      <c r="CG375" s="62" t="s">
        <v>1618</v>
      </c>
      <c r="CH375" s="62"/>
      <c r="CI375" s="62"/>
      <c r="CJ375" s="62"/>
      <c r="CK375" s="62"/>
      <c r="CL375" s="62"/>
      <c r="CM375" s="62" t="s">
        <v>1318</v>
      </c>
      <c r="CN375" s="63" t="s">
        <v>1319</v>
      </c>
      <c r="CO375" s="62" t="s">
        <v>36</v>
      </c>
      <c r="CP375" s="62" t="s">
        <v>36</v>
      </c>
      <c r="CQ375" s="64" t="s">
        <v>39</v>
      </c>
      <c r="CR375" s="65" t="s">
        <v>47</v>
      </c>
      <c r="CS375" s="64" t="s">
        <v>41</v>
      </c>
      <c r="CT375" s="64"/>
      <c r="CU375" s="64" t="s">
        <v>55</v>
      </c>
      <c r="CV375" s="64" t="s">
        <v>301</v>
      </c>
      <c r="CW375" s="64" t="s">
        <v>72</v>
      </c>
      <c r="CX375" s="64"/>
      <c r="CY375" s="66">
        <f>[1]Duration!EE374</f>
        <v>300</v>
      </c>
    </row>
    <row r="376" spans="1:103" hidden="1" x14ac:dyDescent="0.3">
      <c r="A376" s="43">
        <v>374</v>
      </c>
      <c r="B376" s="44" t="s">
        <v>1674</v>
      </c>
      <c r="C376" s="44" t="s">
        <v>319</v>
      </c>
      <c r="D376" s="44">
        <v>2003</v>
      </c>
      <c r="E376" s="45" t="s">
        <v>66</v>
      </c>
      <c r="F376" s="45" t="s">
        <v>1537</v>
      </c>
      <c r="G376" s="45" t="s">
        <v>4</v>
      </c>
      <c r="H376" s="45" t="s">
        <v>483</v>
      </c>
      <c r="I376" s="45" t="s">
        <v>38</v>
      </c>
      <c r="J376" s="46" t="s">
        <v>44</v>
      </c>
      <c r="K376" s="46" t="s">
        <v>799</v>
      </c>
      <c r="L376" s="46" t="s">
        <v>42</v>
      </c>
      <c r="M376" s="46" t="s">
        <v>42</v>
      </c>
      <c r="N376" s="46" t="s">
        <v>39</v>
      </c>
      <c r="O376" s="46" t="s">
        <v>42</v>
      </c>
      <c r="P376" s="47"/>
      <c r="Q376" s="47" t="s">
        <v>1537</v>
      </c>
      <c r="R376" s="48">
        <v>106</v>
      </c>
      <c r="S376" s="49"/>
      <c r="T376" s="50"/>
      <c r="U376" s="50"/>
      <c r="V376" s="50">
        <v>47</v>
      </c>
      <c r="W376" s="50"/>
      <c r="X376" s="50"/>
      <c r="Y376" s="51" t="s">
        <v>427</v>
      </c>
      <c r="Z376" s="51" t="s">
        <v>799</v>
      </c>
      <c r="AA376" s="69"/>
      <c r="AB376" s="51"/>
      <c r="AC376" s="51">
        <v>0.03</v>
      </c>
      <c r="AD376" s="51">
        <v>0</v>
      </c>
      <c r="AE376" s="51" t="s">
        <v>36</v>
      </c>
      <c r="AF376" s="51"/>
      <c r="AG376" s="53"/>
      <c r="AH376" s="54">
        <v>50</v>
      </c>
      <c r="AI376" s="91">
        <v>7200</v>
      </c>
      <c r="AJ376" s="53"/>
      <c r="AK376" s="53"/>
      <c r="AL376" s="53"/>
      <c r="AM376" s="53" t="s">
        <v>36</v>
      </c>
      <c r="AN376" s="55">
        <v>21</v>
      </c>
      <c r="AO376" s="56"/>
      <c r="AP376" s="56"/>
      <c r="AQ376" s="51" t="s">
        <v>43</v>
      </c>
      <c r="AR376" s="51"/>
      <c r="AS376" s="51"/>
      <c r="AT376" s="51" t="s">
        <v>411</v>
      </c>
      <c r="AU376" s="51" t="s">
        <v>411</v>
      </c>
      <c r="AV376" s="51" t="s">
        <v>411</v>
      </c>
      <c r="AW376" s="57" t="s">
        <v>38</v>
      </c>
      <c r="AX376" s="57" t="s">
        <v>36</v>
      </c>
      <c r="AY376" s="57"/>
      <c r="AZ376" s="57"/>
      <c r="BA376" s="57"/>
      <c r="BB376" s="58"/>
      <c r="BC376" s="58"/>
      <c r="BD376" s="59"/>
      <c r="BE376" s="59"/>
      <c r="BF376" s="58"/>
      <c r="BG376" s="59"/>
      <c r="BH376" s="61"/>
      <c r="BI376" s="61"/>
      <c r="BL376" s="61"/>
      <c r="BM376" s="59"/>
      <c r="BN376" s="58"/>
      <c r="BO376" s="58">
        <v>4.0555555555555554</v>
      </c>
      <c r="BQ376" s="58"/>
      <c r="BR376" s="59"/>
      <c r="BS376" s="58"/>
      <c r="BT376" s="58">
        <v>5.6018518518518512</v>
      </c>
      <c r="BV376" s="58"/>
      <c r="BW376" s="59"/>
      <c r="BX376" s="58"/>
      <c r="BY376" s="58"/>
      <c r="BZ376" s="58"/>
      <c r="CA376" s="59"/>
      <c r="CB376" s="58"/>
      <c r="CC376" s="58"/>
      <c r="CD376" s="58"/>
      <c r="CE376" s="58"/>
      <c r="CF376" s="59"/>
      <c r="CG376" s="62" t="s">
        <v>1618</v>
      </c>
      <c r="CH376" s="62"/>
      <c r="CI376" s="62"/>
      <c r="CJ376" s="62"/>
      <c r="CK376" s="62"/>
      <c r="CL376" s="62"/>
      <c r="CM376" s="62" t="s">
        <v>1318</v>
      </c>
      <c r="CN376" s="63" t="s">
        <v>1319</v>
      </c>
      <c r="CO376" s="62" t="s">
        <v>36</v>
      </c>
      <c r="CP376" s="62" t="s">
        <v>36</v>
      </c>
      <c r="CQ376" s="64" t="s">
        <v>39</v>
      </c>
      <c r="CR376" s="65" t="s">
        <v>47</v>
      </c>
      <c r="CS376" s="64" t="s">
        <v>41</v>
      </c>
      <c r="CT376" s="64"/>
      <c r="CU376" s="64" t="s">
        <v>55</v>
      </c>
      <c r="CV376" s="64" t="s">
        <v>301</v>
      </c>
      <c r="CW376" s="64" t="s">
        <v>76</v>
      </c>
      <c r="CX376" s="64"/>
      <c r="CY376" s="66">
        <f>[1]Duration!EE375</f>
        <v>300</v>
      </c>
    </row>
    <row r="377" spans="1:103" hidden="1" x14ac:dyDescent="0.3">
      <c r="A377" s="43">
        <v>375</v>
      </c>
      <c r="B377" s="44" t="s">
        <v>1674</v>
      </c>
      <c r="C377" s="44" t="s">
        <v>319</v>
      </c>
      <c r="D377" s="44">
        <v>2003</v>
      </c>
      <c r="E377" s="45" t="s">
        <v>66</v>
      </c>
      <c r="F377" s="45" t="s">
        <v>428</v>
      </c>
      <c r="G377" s="45" t="s">
        <v>4</v>
      </c>
      <c r="H377" s="45" t="s">
        <v>483</v>
      </c>
      <c r="I377" s="45" t="s">
        <v>38</v>
      </c>
      <c r="J377" s="46" t="s">
        <v>44</v>
      </c>
      <c r="K377" s="46" t="s">
        <v>799</v>
      </c>
      <c r="L377" s="46" t="s">
        <v>42</v>
      </c>
      <c r="M377" s="46" t="s">
        <v>42</v>
      </c>
      <c r="N377" s="46" t="s">
        <v>39</v>
      </c>
      <c r="O377" s="46" t="s">
        <v>42</v>
      </c>
      <c r="P377" s="47"/>
      <c r="Q377" s="47" t="s">
        <v>887</v>
      </c>
      <c r="R377" s="49">
        <v>53</v>
      </c>
      <c r="S377" s="49"/>
      <c r="T377" s="50"/>
      <c r="U377" s="50"/>
      <c r="V377" s="50">
        <v>23.5</v>
      </c>
      <c r="W377" s="50"/>
      <c r="X377" s="50"/>
      <c r="Y377" s="51" t="s">
        <v>427</v>
      </c>
      <c r="Z377" s="51" t="s">
        <v>799</v>
      </c>
      <c r="AA377" s="69"/>
      <c r="AB377" s="51"/>
      <c r="AC377" s="51">
        <v>0.03</v>
      </c>
      <c r="AD377" s="51">
        <v>0</v>
      </c>
      <c r="AE377" s="51" t="s">
        <v>36</v>
      </c>
      <c r="AF377" s="51"/>
      <c r="AG377" s="53"/>
      <c r="AH377" s="54">
        <v>50</v>
      </c>
      <c r="AI377" s="91">
        <v>744</v>
      </c>
      <c r="AJ377" s="53"/>
      <c r="AK377" s="53"/>
      <c r="AL377" s="53"/>
      <c r="AM377" s="53" t="s">
        <v>36</v>
      </c>
      <c r="AN377" s="55">
        <v>21</v>
      </c>
      <c r="AO377" s="56"/>
      <c r="AP377" s="56"/>
      <c r="AQ377" s="51" t="s">
        <v>43</v>
      </c>
      <c r="AR377" s="51"/>
      <c r="AS377" s="51"/>
      <c r="AT377" s="51" t="s">
        <v>411</v>
      </c>
      <c r="AU377" s="51" t="s">
        <v>411</v>
      </c>
      <c r="AV377" s="51" t="s">
        <v>411</v>
      </c>
      <c r="AW377" s="57" t="s">
        <v>38</v>
      </c>
      <c r="AX377" s="57" t="s">
        <v>36</v>
      </c>
      <c r="AY377" s="57"/>
      <c r="AZ377" s="57"/>
      <c r="BA377" s="57"/>
      <c r="BB377" s="58"/>
      <c r="BC377" s="58"/>
      <c r="BD377" s="59"/>
      <c r="BE377" s="59"/>
      <c r="BF377" s="58"/>
      <c r="BG377" s="59"/>
      <c r="BH377" s="61"/>
      <c r="BI377" s="61"/>
      <c r="BL377" s="61"/>
      <c r="BM377" s="59"/>
      <c r="BN377" s="58"/>
      <c r="BO377" s="58">
        <v>2.6111111111111107</v>
      </c>
      <c r="BQ377" s="58"/>
      <c r="BR377" s="59">
        <v>0.35616438356164393</v>
      </c>
      <c r="BS377" s="58"/>
      <c r="BT377" s="58">
        <v>4.3796296296296298</v>
      </c>
      <c r="BV377" s="58"/>
      <c r="BW377" s="59">
        <v>0.21818181818181806</v>
      </c>
      <c r="BX377" s="58"/>
      <c r="BY377" s="58"/>
      <c r="BZ377" s="58"/>
      <c r="CA377" s="59"/>
      <c r="CB377" s="58"/>
      <c r="CC377" s="58"/>
      <c r="CD377" s="58"/>
      <c r="CE377" s="58"/>
      <c r="CF377" s="59"/>
      <c r="CG377" s="62" t="s">
        <v>1618</v>
      </c>
      <c r="CH377" s="62"/>
      <c r="CI377" s="62"/>
      <c r="CJ377" s="62"/>
      <c r="CK377" s="62"/>
      <c r="CL377" s="62"/>
      <c r="CM377" s="62" t="s">
        <v>1318</v>
      </c>
      <c r="CN377" s="63" t="s">
        <v>1319</v>
      </c>
      <c r="CO377" s="62" t="s">
        <v>36</v>
      </c>
      <c r="CP377" s="62" t="s">
        <v>36</v>
      </c>
      <c r="CQ377" s="64" t="s">
        <v>39</v>
      </c>
      <c r="CR377" s="65" t="s">
        <v>47</v>
      </c>
      <c r="CS377" s="64" t="s">
        <v>41</v>
      </c>
      <c r="CT377" s="64"/>
      <c r="CU377" s="64" t="s">
        <v>55</v>
      </c>
      <c r="CV377" s="64" t="s">
        <v>301</v>
      </c>
      <c r="CW377" s="64" t="s">
        <v>76</v>
      </c>
      <c r="CX377" s="64"/>
      <c r="CY377" s="66">
        <f>[1]Duration!EE376</f>
        <v>31</v>
      </c>
    </row>
    <row r="378" spans="1:103" hidden="1" x14ac:dyDescent="0.3">
      <c r="A378" s="43">
        <v>376</v>
      </c>
      <c r="B378" s="44" t="s">
        <v>1674</v>
      </c>
      <c r="C378" s="44" t="s">
        <v>319</v>
      </c>
      <c r="D378" s="44">
        <v>2003</v>
      </c>
      <c r="E378" s="45" t="s">
        <v>66</v>
      </c>
      <c r="F378" s="45" t="s">
        <v>428</v>
      </c>
      <c r="G378" s="45" t="s">
        <v>4</v>
      </c>
      <c r="H378" s="45" t="s">
        <v>483</v>
      </c>
      <c r="I378" s="45" t="s">
        <v>38</v>
      </c>
      <c r="J378" s="46" t="s">
        <v>44</v>
      </c>
      <c r="K378" s="46" t="s">
        <v>799</v>
      </c>
      <c r="L378" s="46" t="s">
        <v>42</v>
      </c>
      <c r="M378" s="46" t="s">
        <v>42</v>
      </c>
      <c r="N378" s="46" t="s">
        <v>39</v>
      </c>
      <c r="O378" s="46" t="s">
        <v>42</v>
      </c>
      <c r="P378" s="47"/>
      <c r="Q378" s="47" t="s">
        <v>888</v>
      </c>
      <c r="R378" s="49">
        <v>35.299999999999997</v>
      </c>
      <c r="S378" s="49"/>
      <c r="T378" s="50"/>
      <c r="U378" s="50"/>
      <c r="V378" s="50">
        <v>15.7</v>
      </c>
      <c r="W378" s="50"/>
      <c r="X378" s="50"/>
      <c r="Y378" s="51" t="s">
        <v>427</v>
      </c>
      <c r="Z378" s="51" t="s">
        <v>799</v>
      </c>
      <c r="AA378" s="69"/>
      <c r="AB378" s="51"/>
      <c r="AC378" s="51">
        <v>0.03</v>
      </c>
      <c r="AD378" s="51">
        <v>0</v>
      </c>
      <c r="AE378" s="51" t="s">
        <v>36</v>
      </c>
      <c r="AF378" s="51"/>
      <c r="AG378" s="53"/>
      <c r="AH378" s="54">
        <v>50</v>
      </c>
      <c r="AI378" s="91">
        <v>672</v>
      </c>
      <c r="AJ378" s="53"/>
      <c r="AK378" s="53"/>
      <c r="AL378" s="53"/>
      <c r="AM378" s="53" t="s">
        <v>36</v>
      </c>
      <c r="AN378" s="55">
        <v>21</v>
      </c>
      <c r="AO378" s="56"/>
      <c r="AP378" s="56"/>
      <c r="AQ378" s="51" t="s">
        <v>43</v>
      </c>
      <c r="AR378" s="51"/>
      <c r="AS378" s="51"/>
      <c r="AT378" s="51" t="s">
        <v>411</v>
      </c>
      <c r="AU378" s="51" t="s">
        <v>411</v>
      </c>
      <c r="AV378" s="51" t="s">
        <v>411</v>
      </c>
      <c r="AW378" s="57" t="s">
        <v>38</v>
      </c>
      <c r="AX378" s="57" t="s">
        <v>36</v>
      </c>
      <c r="AY378" s="57"/>
      <c r="AZ378" s="57"/>
      <c r="BA378" s="57"/>
      <c r="BB378" s="58"/>
      <c r="BC378" s="58"/>
      <c r="BD378" s="59"/>
      <c r="BE378" s="59"/>
      <c r="BF378" s="58"/>
      <c r="BG378" s="59"/>
      <c r="BH378" s="61"/>
      <c r="BI378" s="61"/>
      <c r="BL378" s="61"/>
      <c r="BM378" s="59"/>
      <c r="BN378" s="58"/>
      <c r="BO378" s="58">
        <v>1.7259259259259261</v>
      </c>
      <c r="BQ378" s="58"/>
      <c r="BR378" s="59">
        <v>0.57442922374429217</v>
      </c>
      <c r="BS378" s="58"/>
      <c r="BT378" s="58">
        <v>3.5138888888888888</v>
      </c>
      <c r="BV378" s="58"/>
      <c r="BW378" s="59">
        <v>0.37272727272727268</v>
      </c>
      <c r="BX378" s="58"/>
      <c r="BY378" s="58"/>
      <c r="BZ378" s="58"/>
      <c r="CA378" s="59"/>
      <c r="CB378" s="58"/>
      <c r="CC378" s="58"/>
      <c r="CD378" s="58"/>
      <c r="CE378" s="58"/>
      <c r="CF378" s="59"/>
      <c r="CG378" s="62" t="s">
        <v>1618</v>
      </c>
      <c r="CH378" s="62"/>
      <c r="CI378" s="62"/>
      <c r="CJ378" s="62"/>
      <c r="CK378" s="62"/>
      <c r="CL378" s="62"/>
      <c r="CM378" s="62" t="s">
        <v>1318</v>
      </c>
      <c r="CN378" s="63" t="s">
        <v>1319</v>
      </c>
      <c r="CO378" s="62" t="s">
        <v>36</v>
      </c>
      <c r="CP378" s="62" t="s">
        <v>36</v>
      </c>
      <c r="CQ378" s="64" t="s">
        <v>39</v>
      </c>
      <c r="CR378" s="65" t="s">
        <v>47</v>
      </c>
      <c r="CS378" s="64" t="s">
        <v>41</v>
      </c>
      <c r="CT378" s="64"/>
      <c r="CU378" s="64" t="s">
        <v>55</v>
      </c>
      <c r="CV378" s="64" t="s">
        <v>301</v>
      </c>
      <c r="CW378" s="64" t="s">
        <v>76</v>
      </c>
      <c r="CX378" s="64"/>
      <c r="CY378" s="66">
        <f>[1]Duration!EE377</f>
        <v>28</v>
      </c>
    </row>
    <row r="379" spans="1:103" hidden="1" x14ac:dyDescent="0.3">
      <c r="A379" s="43">
        <v>377</v>
      </c>
      <c r="B379" s="44" t="s">
        <v>1674</v>
      </c>
      <c r="C379" s="44" t="s">
        <v>319</v>
      </c>
      <c r="D379" s="44">
        <v>2003</v>
      </c>
      <c r="E379" s="45" t="s">
        <v>66</v>
      </c>
      <c r="F379" s="45" t="s">
        <v>1537</v>
      </c>
      <c r="G379" s="45" t="s">
        <v>4</v>
      </c>
      <c r="H379" s="45" t="s">
        <v>483</v>
      </c>
      <c r="I379" s="45" t="s">
        <v>38</v>
      </c>
      <c r="J379" s="46" t="s">
        <v>44</v>
      </c>
      <c r="K379" s="46" t="s">
        <v>799</v>
      </c>
      <c r="L379" s="46" t="s">
        <v>42</v>
      </c>
      <c r="M379" s="46" t="s">
        <v>42</v>
      </c>
      <c r="N379" s="46" t="s">
        <v>39</v>
      </c>
      <c r="O379" s="46" t="s">
        <v>42</v>
      </c>
      <c r="P379" s="47"/>
      <c r="Q379" s="47" t="s">
        <v>1537</v>
      </c>
      <c r="R379" s="49">
        <v>24</v>
      </c>
      <c r="S379" s="49"/>
      <c r="T379" s="50"/>
      <c r="U379" s="50"/>
      <c r="V379" s="50">
        <v>8</v>
      </c>
      <c r="W379" s="50"/>
      <c r="X379" s="50"/>
      <c r="Y379" s="51" t="s">
        <v>427</v>
      </c>
      <c r="Z379" s="51" t="s">
        <v>799</v>
      </c>
      <c r="AA379" s="69"/>
      <c r="AB379" s="51"/>
      <c r="AC379" s="51">
        <v>0.03</v>
      </c>
      <c r="AD379" s="51">
        <v>0</v>
      </c>
      <c r="AE379" s="51" t="s">
        <v>36</v>
      </c>
      <c r="AF379" s="51"/>
      <c r="AG379" s="53"/>
      <c r="AH379" s="54">
        <v>50</v>
      </c>
      <c r="AI379" s="91">
        <v>744</v>
      </c>
      <c r="AJ379" s="53"/>
      <c r="AK379" s="53"/>
      <c r="AL379" s="53"/>
      <c r="AM379" s="53" t="s">
        <v>36</v>
      </c>
      <c r="AN379" s="55">
        <v>21</v>
      </c>
      <c r="AO379" s="56"/>
      <c r="AP379" s="56"/>
      <c r="AQ379" s="51" t="s">
        <v>43</v>
      </c>
      <c r="AR379" s="51"/>
      <c r="AS379" s="51"/>
      <c r="AT379" s="51" t="s">
        <v>411</v>
      </c>
      <c r="AU379" s="51" t="s">
        <v>411</v>
      </c>
      <c r="AV379" s="51" t="s">
        <v>411</v>
      </c>
      <c r="AW379" s="57" t="s">
        <v>38</v>
      </c>
      <c r="AX379" s="57" t="s">
        <v>36</v>
      </c>
      <c r="AY379" s="57"/>
      <c r="AZ379" s="57"/>
      <c r="BA379" s="57"/>
      <c r="BB379" s="58"/>
      <c r="BC379" s="58"/>
      <c r="BD379" s="59"/>
      <c r="BE379" s="59"/>
      <c r="BF379" s="58"/>
      <c r="BG379" s="59"/>
      <c r="BH379" s="61"/>
      <c r="BI379" s="61"/>
      <c r="BL379" s="61"/>
      <c r="BM379" s="59"/>
      <c r="BN379" s="58"/>
      <c r="BO379" s="58">
        <v>1.4740740740740741</v>
      </c>
      <c r="BQ379" s="58"/>
      <c r="BR379" s="59"/>
      <c r="BS379" s="58"/>
      <c r="BT379" s="58">
        <v>3.3509259259259254</v>
      </c>
      <c r="BV379" s="58"/>
      <c r="BW379" s="59"/>
      <c r="BX379" s="58"/>
      <c r="BY379" s="58"/>
      <c r="BZ379" s="58"/>
      <c r="CA379" s="59"/>
      <c r="CB379" s="58"/>
      <c r="CC379" s="58"/>
      <c r="CD379" s="58"/>
      <c r="CE379" s="58"/>
      <c r="CF379" s="59"/>
      <c r="CG379" s="62" t="s">
        <v>1618</v>
      </c>
      <c r="CH379" s="62"/>
      <c r="CI379" s="62"/>
      <c r="CJ379" s="62"/>
      <c r="CK379" s="62"/>
      <c r="CL379" s="62"/>
      <c r="CM379" s="62" t="s">
        <v>1318</v>
      </c>
      <c r="CN379" s="63" t="s">
        <v>1319</v>
      </c>
      <c r="CO379" s="62" t="s">
        <v>36</v>
      </c>
      <c r="CP379" s="62" t="s">
        <v>36</v>
      </c>
      <c r="CQ379" s="64" t="s">
        <v>39</v>
      </c>
      <c r="CR379" s="65" t="s">
        <v>47</v>
      </c>
      <c r="CS379" s="64" t="s">
        <v>41</v>
      </c>
      <c r="CT379" s="64"/>
      <c r="CU379" s="64" t="s">
        <v>55</v>
      </c>
      <c r="CV379" s="64" t="s">
        <v>301</v>
      </c>
      <c r="CW379" s="64" t="s">
        <v>317</v>
      </c>
      <c r="CX379" s="64"/>
      <c r="CY379" s="66">
        <f>[1]Duration!EE378</f>
        <v>31</v>
      </c>
    </row>
    <row r="380" spans="1:103" hidden="1" x14ac:dyDescent="0.3">
      <c r="A380" s="43">
        <v>378</v>
      </c>
      <c r="B380" s="44" t="s">
        <v>1674</v>
      </c>
      <c r="C380" s="44" t="s">
        <v>319</v>
      </c>
      <c r="D380" s="44">
        <v>2003</v>
      </c>
      <c r="E380" s="45" t="s">
        <v>66</v>
      </c>
      <c r="F380" s="45" t="s">
        <v>429</v>
      </c>
      <c r="G380" s="45" t="s">
        <v>4</v>
      </c>
      <c r="H380" s="45" t="s">
        <v>483</v>
      </c>
      <c r="I380" s="45" t="s">
        <v>38</v>
      </c>
      <c r="J380" s="46" t="s">
        <v>44</v>
      </c>
      <c r="K380" s="46" t="s">
        <v>799</v>
      </c>
      <c r="L380" s="46" t="s">
        <v>42</v>
      </c>
      <c r="M380" s="46" t="s">
        <v>42</v>
      </c>
      <c r="N380" s="46" t="s">
        <v>39</v>
      </c>
      <c r="O380" s="46" t="s">
        <v>42</v>
      </c>
      <c r="P380" s="47"/>
      <c r="Q380" s="47" t="s">
        <v>889</v>
      </c>
      <c r="R380" s="49">
        <v>31</v>
      </c>
      <c r="S380" s="49"/>
      <c r="T380" s="50"/>
      <c r="U380" s="50"/>
      <c r="V380" s="50">
        <v>9</v>
      </c>
      <c r="W380" s="50"/>
      <c r="X380" s="50"/>
      <c r="Y380" s="51" t="s">
        <v>427</v>
      </c>
      <c r="Z380" s="51" t="s">
        <v>799</v>
      </c>
      <c r="AA380" s="69"/>
      <c r="AB380" s="51"/>
      <c r="AC380" s="51">
        <v>0.03</v>
      </c>
      <c r="AD380" s="51">
        <v>0</v>
      </c>
      <c r="AE380" s="51" t="s">
        <v>36</v>
      </c>
      <c r="AF380" s="51"/>
      <c r="AG380" s="53"/>
      <c r="AH380" s="54">
        <v>50</v>
      </c>
      <c r="AI380" s="91">
        <v>720</v>
      </c>
      <c r="AJ380" s="53"/>
      <c r="AK380" s="53"/>
      <c r="AL380" s="53"/>
      <c r="AM380" s="53" t="s">
        <v>36</v>
      </c>
      <c r="AN380" s="55">
        <v>21</v>
      </c>
      <c r="AO380" s="56"/>
      <c r="AP380" s="56"/>
      <c r="AQ380" s="51" t="s">
        <v>43</v>
      </c>
      <c r="AR380" s="51"/>
      <c r="AS380" s="51"/>
      <c r="AT380" s="51" t="s">
        <v>411</v>
      </c>
      <c r="AU380" s="51" t="s">
        <v>411</v>
      </c>
      <c r="AV380" s="51" t="s">
        <v>411</v>
      </c>
      <c r="AW380" s="57" t="s">
        <v>38</v>
      </c>
      <c r="AX380" s="57" t="s">
        <v>36</v>
      </c>
      <c r="AY380" s="57"/>
      <c r="AZ380" s="57"/>
      <c r="BA380" s="57"/>
      <c r="BB380" s="58"/>
      <c r="BC380" s="58"/>
      <c r="BD380" s="59"/>
      <c r="BE380" s="59"/>
      <c r="BF380" s="58"/>
      <c r="BG380" s="59"/>
      <c r="BH380" s="61"/>
      <c r="BI380" s="61"/>
      <c r="BL380" s="61"/>
      <c r="BM380" s="59"/>
      <c r="BN380" s="58"/>
      <c r="BO380" s="58">
        <v>0.78148148148148167</v>
      </c>
      <c r="BQ380" s="58"/>
      <c r="BR380" s="59">
        <v>0.46984924623115565</v>
      </c>
      <c r="BS380" s="58"/>
      <c r="BT380" s="58">
        <v>4.0537037037037038</v>
      </c>
      <c r="BV380" s="58"/>
      <c r="BW380" s="59">
        <v>-0.20972644376899718</v>
      </c>
      <c r="BX380" s="58"/>
      <c r="BY380" s="58"/>
      <c r="BZ380" s="58"/>
      <c r="CA380" s="59"/>
      <c r="CB380" s="58"/>
      <c r="CC380" s="58"/>
      <c r="CD380" s="58"/>
      <c r="CE380" s="58"/>
      <c r="CF380" s="59"/>
      <c r="CG380" s="62" t="s">
        <v>1618</v>
      </c>
      <c r="CH380" s="62"/>
      <c r="CI380" s="62"/>
      <c r="CJ380" s="62"/>
      <c r="CK380" s="62"/>
      <c r="CL380" s="62"/>
      <c r="CM380" s="62" t="s">
        <v>1318</v>
      </c>
      <c r="CN380" s="63" t="s">
        <v>1319</v>
      </c>
      <c r="CO380" s="62" t="s">
        <v>36</v>
      </c>
      <c r="CP380" s="62" t="s">
        <v>36</v>
      </c>
      <c r="CQ380" s="64" t="s">
        <v>39</v>
      </c>
      <c r="CR380" s="65" t="s">
        <v>47</v>
      </c>
      <c r="CS380" s="64" t="s">
        <v>41</v>
      </c>
      <c r="CT380" s="64"/>
      <c r="CU380" s="64" t="s">
        <v>55</v>
      </c>
      <c r="CV380" s="64" t="s">
        <v>301</v>
      </c>
      <c r="CW380" s="64" t="s">
        <v>317</v>
      </c>
      <c r="CX380" s="64"/>
      <c r="CY380" s="66">
        <f>[1]Duration!EE379</f>
        <v>30</v>
      </c>
    </row>
    <row r="381" spans="1:103" hidden="1" x14ac:dyDescent="0.3">
      <c r="A381" s="43">
        <v>379</v>
      </c>
      <c r="B381" s="44" t="s">
        <v>1674</v>
      </c>
      <c r="C381" s="44" t="s">
        <v>319</v>
      </c>
      <c r="D381" s="44">
        <v>2003</v>
      </c>
      <c r="E381" s="45" t="s">
        <v>66</v>
      </c>
      <c r="F381" s="45" t="s">
        <v>429</v>
      </c>
      <c r="G381" s="45" t="s">
        <v>4</v>
      </c>
      <c r="H381" s="45" t="s">
        <v>483</v>
      </c>
      <c r="I381" s="45" t="s">
        <v>38</v>
      </c>
      <c r="J381" s="46" t="s">
        <v>44</v>
      </c>
      <c r="K381" s="46" t="s">
        <v>799</v>
      </c>
      <c r="L381" s="46" t="s">
        <v>42</v>
      </c>
      <c r="M381" s="46" t="s">
        <v>42</v>
      </c>
      <c r="N381" s="46" t="s">
        <v>39</v>
      </c>
      <c r="O381" s="46" t="s">
        <v>42</v>
      </c>
      <c r="P381" s="47"/>
      <c r="Q381" s="47" t="s">
        <v>890</v>
      </c>
      <c r="R381" s="49">
        <v>31</v>
      </c>
      <c r="S381" s="49"/>
      <c r="T381" s="50"/>
      <c r="U381" s="50"/>
      <c r="V381" s="50">
        <v>8</v>
      </c>
      <c r="W381" s="50"/>
      <c r="X381" s="50"/>
      <c r="Y381" s="51" t="s">
        <v>427</v>
      </c>
      <c r="Z381" s="51" t="s">
        <v>799</v>
      </c>
      <c r="AA381" s="69"/>
      <c r="AB381" s="51"/>
      <c r="AC381" s="51">
        <v>0.03</v>
      </c>
      <c r="AD381" s="51">
        <v>0</v>
      </c>
      <c r="AE381" s="51" t="s">
        <v>36</v>
      </c>
      <c r="AF381" s="51"/>
      <c r="AG381" s="53"/>
      <c r="AH381" s="54">
        <v>50</v>
      </c>
      <c r="AI381" s="91">
        <v>744</v>
      </c>
      <c r="AJ381" s="53"/>
      <c r="AK381" s="53"/>
      <c r="AL381" s="53"/>
      <c r="AM381" s="53" t="s">
        <v>36</v>
      </c>
      <c r="AN381" s="55">
        <v>21</v>
      </c>
      <c r="AO381" s="56"/>
      <c r="AP381" s="56"/>
      <c r="AQ381" s="51" t="s">
        <v>43</v>
      </c>
      <c r="AR381" s="51"/>
      <c r="AS381" s="51"/>
      <c r="AT381" s="51" t="s">
        <v>411</v>
      </c>
      <c r="AU381" s="51" t="s">
        <v>411</v>
      </c>
      <c r="AV381" s="51" t="s">
        <v>411</v>
      </c>
      <c r="AW381" s="57" t="s">
        <v>38</v>
      </c>
      <c r="AX381" s="57" t="s">
        <v>36</v>
      </c>
      <c r="AY381" s="57"/>
      <c r="AZ381" s="57"/>
      <c r="BA381" s="57"/>
      <c r="BB381" s="58"/>
      <c r="BC381" s="58"/>
      <c r="BD381" s="59"/>
      <c r="BE381" s="59"/>
      <c r="BF381" s="58"/>
      <c r="BG381" s="59"/>
      <c r="BH381" s="61"/>
      <c r="BI381" s="61"/>
      <c r="BL381" s="61"/>
      <c r="BM381" s="59"/>
      <c r="BN381" s="58"/>
      <c r="BO381" s="58">
        <v>0.68518518518518523</v>
      </c>
      <c r="BQ381" s="58"/>
      <c r="BR381" s="59">
        <v>0.53517587939698485</v>
      </c>
      <c r="BS381" s="58"/>
      <c r="BT381" s="58">
        <v>4.2777777777777777</v>
      </c>
      <c r="BV381" s="58"/>
      <c r="BW381" s="59">
        <v>-0.27659574468085124</v>
      </c>
      <c r="BX381" s="58"/>
      <c r="BY381" s="58"/>
      <c r="BZ381" s="58"/>
      <c r="CA381" s="59"/>
      <c r="CB381" s="58"/>
      <c r="CC381" s="58"/>
      <c r="CD381" s="58"/>
      <c r="CE381" s="58"/>
      <c r="CF381" s="59"/>
      <c r="CG381" s="62" t="s">
        <v>1618</v>
      </c>
      <c r="CH381" s="62"/>
      <c r="CI381" s="62"/>
      <c r="CJ381" s="62"/>
      <c r="CK381" s="62"/>
      <c r="CL381" s="62"/>
      <c r="CM381" s="62" t="s">
        <v>1318</v>
      </c>
      <c r="CN381" s="63" t="s">
        <v>1319</v>
      </c>
      <c r="CO381" s="62" t="s">
        <v>36</v>
      </c>
      <c r="CP381" s="62" t="s">
        <v>36</v>
      </c>
      <c r="CQ381" s="64" t="s">
        <v>39</v>
      </c>
      <c r="CR381" s="65" t="s">
        <v>47</v>
      </c>
      <c r="CS381" s="64" t="s">
        <v>41</v>
      </c>
      <c r="CT381" s="64"/>
      <c r="CU381" s="64" t="s">
        <v>55</v>
      </c>
      <c r="CV381" s="64" t="s">
        <v>301</v>
      </c>
      <c r="CW381" s="64" t="s">
        <v>317</v>
      </c>
      <c r="CX381" s="64"/>
      <c r="CY381" s="66">
        <f>[1]Duration!EE380</f>
        <v>31</v>
      </c>
    </row>
    <row r="382" spans="1:103" hidden="1" x14ac:dyDescent="0.3">
      <c r="A382" s="43">
        <v>380</v>
      </c>
      <c r="B382" s="44" t="s">
        <v>1674</v>
      </c>
      <c r="C382" s="44" t="s">
        <v>319</v>
      </c>
      <c r="D382" s="44">
        <v>2003</v>
      </c>
      <c r="E382" s="45" t="s">
        <v>66</v>
      </c>
      <c r="F382" s="45" t="s">
        <v>429</v>
      </c>
      <c r="G382" s="45" t="s">
        <v>4</v>
      </c>
      <c r="H382" s="45" t="s">
        <v>483</v>
      </c>
      <c r="I382" s="45" t="s">
        <v>38</v>
      </c>
      <c r="J382" s="46" t="s">
        <v>44</v>
      </c>
      <c r="K382" s="46" t="s">
        <v>799</v>
      </c>
      <c r="L382" s="46" t="s">
        <v>42</v>
      </c>
      <c r="M382" s="46" t="s">
        <v>42</v>
      </c>
      <c r="N382" s="46" t="s">
        <v>39</v>
      </c>
      <c r="O382" s="46" t="s">
        <v>42</v>
      </c>
      <c r="P382" s="47"/>
      <c r="Q382" s="47" t="s">
        <v>891</v>
      </c>
      <c r="R382" s="49">
        <v>32</v>
      </c>
      <c r="S382" s="49"/>
      <c r="T382" s="50"/>
      <c r="U382" s="50"/>
      <c r="V382" s="50">
        <v>8</v>
      </c>
      <c r="W382" s="50"/>
      <c r="X382" s="50"/>
      <c r="Y382" s="51" t="s">
        <v>427</v>
      </c>
      <c r="Z382" s="51" t="s">
        <v>799</v>
      </c>
      <c r="AA382" s="69"/>
      <c r="AB382" s="51"/>
      <c r="AC382" s="51">
        <v>0.03</v>
      </c>
      <c r="AD382" s="51">
        <v>0</v>
      </c>
      <c r="AE382" s="51" t="s">
        <v>36</v>
      </c>
      <c r="AF382" s="51"/>
      <c r="AG382" s="53"/>
      <c r="AH382" s="54">
        <v>50</v>
      </c>
      <c r="AI382" s="91">
        <v>720</v>
      </c>
      <c r="AJ382" s="53"/>
      <c r="AK382" s="53"/>
      <c r="AL382" s="53"/>
      <c r="AM382" s="53" t="s">
        <v>36</v>
      </c>
      <c r="AN382" s="55">
        <v>21</v>
      </c>
      <c r="AO382" s="56"/>
      <c r="AP382" s="56"/>
      <c r="AQ382" s="51" t="s">
        <v>43</v>
      </c>
      <c r="AR382" s="51"/>
      <c r="AS382" s="51"/>
      <c r="AT382" s="51" t="s">
        <v>411</v>
      </c>
      <c r="AU382" s="51" t="s">
        <v>411</v>
      </c>
      <c r="AV382" s="51" t="s">
        <v>411</v>
      </c>
      <c r="AW382" s="57" t="s">
        <v>38</v>
      </c>
      <c r="AX382" s="57" t="s">
        <v>36</v>
      </c>
      <c r="AY382" s="57"/>
      <c r="AZ382" s="57"/>
      <c r="BA382" s="57"/>
      <c r="BB382" s="58"/>
      <c r="BC382" s="58"/>
      <c r="BD382" s="59"/>
      <c r="BE382" s="59"/>
      <c r="BF382" s="58"/>
      <c r="BG382" s="59"/>
      <c r="BH382" s="61"/>
      <c r="BI382" s="61"/>
      <c r="BL382" s="61"/>
      <c r="BM382" s="59"/>
      <c r="BN382" s="58"/>
      <c r="BO382" s="58">
        <v>0.53703703703703709</v>
      </c>
      <c r="BQ382" s="58"/>
      <c r="BR382" s="59">
        <v>0.63567839195979892</v>
      </c>
      <c r="BS382" s="58"/>
      <c r="BT382" s="58">
        <v>4.2574074074074071</v>
      </c>
      <c r="BV382" s="58"/>
      <c r="BW382" s="59">
        <v>-0.27051671732522808</v>
      </c>
      <c r="BX382" s="58"/>
      <c r="BY382" s="58"/>
      <c r="BZ382" s="58"/>
      <c r="CA382" s="59"/>
      <c r="CB382" s="58"/>
      <c r="CC382" s="58"/>
      <c r="CD382" s="58"/>
      <c r="CE382" s="58"/>
      <c r="CF382" s="59"/>
      <c r="CG382" s="62" t="s">
        <v>1618</v>
      </c>
      <c r="CH382" s="62"/>
      <c r="CI382" s="62"/>
      <c r="CJ382" s="62"/>
      <c r="CK382" s="62"/>
      <c r="CL382" s="62"/>
      <c r="CM382" s="62" t="s">
        <v>1318</v>
      </c>
      <c r="CN382" s="63" t="s">
        <v>1319</v>
      </c>
      <c r="CO382" s="62" t="s">
        <v>36</v>
      </c>
      <c r="CP382" s="62" t="s">
        <v>36</v>
      </c>
      <c r="CQ382" s="64" t="s">
        <v>39</v>
      </c>
      <c r="CR382" s="65" t="s">
        <v>47</v>
      </c>
      <c r="CS382" s="64" t="s">
        <v>41</v>
      </c>
      <c r="CT382" s="64"/>
      <c r="CU382" s="64" t="s">
        <v>55</v>
      </c>
      <c r="CV382" s="64" t="s">
        <v>301</v>
      </c>
      <c r="CW382" s="64" t="s">
        <v>317</v>
      </c>
      <c r="CX382" s="64"/>
      <c r="CY382" s="66">
        <f>[1]Duration!EE381</f>
        <v>30</v>
      </c>
    </row>
    <row r="383" spans="1:103" hidden="1" x14ac:dyDescent="0.3">
      <c r="A383" s="43">
        <v>381</v>
      </c>
      <c r="B383" s="44" t="s">
        <v>1675</v>
      </c>
      <c r="C383" s="44" t="s">
        <v>430</v>
      </c>
      <c r="D383" s="44">
        <v>2015</v>
      </c>
      <c r="E383" s="45" t="s">
        <v>66</v>
      </c>
      <c r="F383" s="45" t="s">
        <v>1537</v>
      </c>
      <c r="G383" s="45" t="s">
        <v>4</v>
      </c>
      <c r="H383" s="45" t="s">
        <v>483</v>
      </c>
      <c r="I383" s="45" t="s">
        <v>38</v>
      </c>
      <c r="J383" s="46" t="s">
        <v>44</v>
      </c>
      <c r="K383" s="46" t="s">
        <v>799</v>
      </c>
      <c r="L383" s="46" t="s">
        <v>42</v>
      </c>
      <c r="M383" s="46" t="s">
        <v>42</v>
      </c>
      <c r="N383" s="46" t="s">
        <v>42</v>
      </c>
      <c r="O383" s="46" t="s">
        <v>42</v>
      </c>
      <c r="P383" s="47"/>
      <c r="Q383" s="47" t="s">
        <v>1537</v>
      </c>
      <c r="R383" s="92">
        <v>109.07</v>
      </c>
      <c r="S383" s="49">
        <v>91.8</v>
      </c>
      <c r="T383" s="50">
        <v>6.86</v>
      </c>
      <c r="U383" s="50">
        <v>3.82</v>
      </c>
      <c r="V383" s="50"/>
      <c r="W383" s="50"/>
      <c r="X383" s="50">
        <v>8.08</v>
      </c>
      <c r="Y383" s="51" t="s">
        <v>427</v>
      </c>
      <c r="Z383" s="51">
        <v>2</v>
      </c>
      <c r="AA383" s="80">
        <v>2.2431756944794521E-2</v>
      </c>
      <c r="AB383" s="51">
        <v>4.4579655640039309E-2</v>
      </c>
      <c r="AC383" s="51">
        <v>1E-3</v>
      </c>
      <c r="AD383" s="51"/>
      <c r="AE383" s="51"/>
      <c r="AF383" s="52">
        <v>5</v>
      </c>
      <c r="AG383" s="53">
        <v>0</v>
      </c>
      <c r="AH383" s="54">
        <v>37</v>
      </c>
      <c r="AI383" s="91">
        <v>744</v>
      </c>
      <c r="AJ383" s="53"/>
      <c r="AK383" s="53">
        <v>10</v>
      </c>
      <c r="AL383" s="53"/>
      <c r="AM383" s="53" t="s">
        <v>36</v>
      </c>
      <c r="AN383" s="55">
        <v>5</v>
      </c>
      <c r="AO383" s="56"/>
      <c r="AP383" s="56"/>
      <c r="AQ383" s="51" t="s">
        <v>43</v>
      </c>
      <c r="AR383" s="51" t="s">
        <v>431</v>
      </c>
      <c r="AS383" s="51"/>
      <c r="AT383" s="51" t="s">
        <v>215</v>
      </c>
      <c r="AU383" s="51" t="s">
        <v>432</v>
      </c>
      <c r="AV383" s="51" t="s">
        <v>431</v>
      </c>
      <c r="AW383" s="57" t="s">
        <v>38</v>
      </c>
      <c r="AX383" s="57" t="s">
        <v>36</v>
      </c>
      <c r="AY383" s="57"/>
      <c r="AZ383" s="57"/>
      <c r="BA383" s="57"/>
      <c r="BB383" s="58">
        <v>3.1700000000000001E-3</v>
      </c>
      <c r="BC383" s="58">
        <v>7.1108669514998626E-2</v>
      </c>
      <c r="BD383" s="60">
        <v>1.361291930105425E-2</v>
      </c>
      <c r="BE383" s="60">
        <v>7.5803719723071764E-3</v>
      </c>
      <c r="BF383" s="58"/>
      <c r="BG383" s="59"/>
      <c r="BH383" s="61"/>
      <c r="BI383" s="61"/>
      <c r="BL383" s="61"/>
      <c r="BM383" s="59"/>
      <c r="BN383" s="58">
        <v>3.1670000000000004E-2</v>
      </c>
      <c r="BO383" s="58">
        <v>0.71041374244164257</v>
      </c>
      <c r="BP383" s="60">
        <v>5.890265203437709E-3</v>
      </c>
      <c r="BQ383" s="58"/>
      <c r="BR383" s="59"/>
      <c r="BS383" s="58">
        <v>2.7267100000000002</v>
      </c>
      <c r="BT383" s="58">
        <v>61.164895978940677</v>
      </c>
      <c r="BU383" s="59">
        <v>0.16136193591592193</v>
      </c>
      <c r="BV383" s="58"/>
      <c r="BW383" s="59"/>
      <c r="BX383" s="58"/>
      <c r="BY383" s="58"/>
      <c r="BZ383" s="58"/>
      <c r="CA383" s="59"/>
      <c r="CB383" s="58">
        <v>2.9999999999999997E-5</v>
      </c>
      <c r="CC383" s="58">
        <v>6.7295270834383562E-4</v>
      </c>
      <c r="CD383" s="58"/>
      <c r="CE383" s="58"/>
      <c r="CF383" s="59"/>
      <c r="CG383" s="62"/>
      <c r="CH383" s="62"/>
      <c r="CI383" s="62"/>
      <c r="CJ383" s="62"/>
      <c r="CK383" s="62"/>
      <c r="CL383" s="62" t="s">
        <v>900</v>
      </c>
      <c r="CM383" s="62"/>
      <c r="CN383" s="63"/>
      <c r="CO383" s="62"/>
      <c r="CP383" s="62" t="s">
        <v>36</v>
      </c>
      <c r="CQ383" s="64" t="s">
        <v>39</v>
      </c>
      <c r="CR383" s="65" t="s">
        <v>47</v>
      </c>
      <c r="CS383" s="64" t="s">
        <v>41</v>
      </c>
      <c r="CT383" s="64"/>
      <c r="CU383" s="64" t="s">
        <v>55</v>
      </c>
      <c r="CV383" s="64" t="s">
        <v>203</v>
      </c>
      <c r="CW383" s="64" t="s">
        <v>433</v>
      </c>
      <c r="CX383" s="64"/>
      <c r="CY383" s="66">
        <f>[1]Duration!EE382</f>
        <v>31</v>
      </c>
    </row>
    <row r="384" spans="1:103" hidden="1" x14ac:dyDescent="0.3">
      <c r="A384" s="43">
        <v>382</v>
      </c>
      <c r="B384" s="44" t="s">
        <v>1675</v>
      </c>
      <c r="C384" s="44" t="s">
        <v>430</v>
      </c>
      <c r="D384" s="44">
        <v>2015</v>
      </c>
      <c r="E384" s="45" t="s">
        <v>66</v>
      </c>
      <c r="F384" s="45" t="s">
        <v>1537</v>
      </c>
      <c r="G384" s="45" t="s">
        <v>4</v>
      </c>
      <c r="H384" s="45" t="s">
        <v>483</v>
      </c>
      <c r="I384" s="45" t="s">
        <v>141</v>
      </c>
      <c r="J384" s="46" t="s">
        <v>44</v>
      </c>
      <c r="K384" s="46" t="s">
        <v>799</v>
      </c>
      <c r="L384" s="46" t="s">
        <v>42</v>
      </c>
      <c r="M384" s="46" t="s">
        <v>42</v>
      </c>
      <c r="N384" s="46" t="s">
        <v>42</v>
      </c>
      <c r="O384" s="46" t="s">
        <v>42</v>
      </c>
      <c r="P384" s="47"/>
      <c r="Q384" s="47" t="s">
        <v>1537</v>
      </c>
      <c r="R384" s="92">
        <v>109.07</v>
      </c>
      <c r="S384" s="49">
        <v>91.8</v>
      </c>
      <c r="T384" s="50">
        <v>6.86</v>
      </c>
      <c r="U384" s="50">
        <v>3.82</v>
      </c>
      <c r="V384" s="50"/>
      <c r="W384" s="50"/>
      <c r="X384" s="50">
        <v>8.08</v>
      </c>
      <c r="Y384" s="51" t="s">
        <v>427</v>
      </c>
      <c r="Z384" s="51">
        <v>2</v>
      </c>
      <c r="AA384" s="80">
        <v>2.2431756944794521E-2</v>
      </c>
      <c r="AB384" s="51">
        <v>4.4579655640039309E-2</v>
      </c>
      <c r="AC384" s="51">
        <v>1E-3</v>
      </c>
      <c r="AD384" s="51"/>
      <c r="AE384" s="51"/>
      <c r="AF384" s="52">
        <v>5</v>
      </c>
      <c r="AG384" s="53">
        <v>0</v>
      </c>
      <c r="AH384" s="54">
        <v>37</v>
      </c>
      <c r="AI384" s="91">
        <v>1368</v>
      </c>
      <c r="AJ384" s="53"/>
      <c r="AK384" s="53">
        <v>10</v>
      </c>
      <c r="AL384" s="53"/>
      <c r="AM384" s="53" t="s">
        <v>36</v>
      </c>
      <c r="AN384" s="55">
        <v>5</v>
      </c>
      <c r="AO384" s="56"/>
      <c r="AP384" s="56"/>
      <c r="AQ384" s="51" t="s">
        <v>43</v>
      </c>
      <c r="AR384" s="51" t="s">
        <v>431</v>
      </c>
      <c r="AS384" s="51"/>
      <c r="AT384" s="51" t="s">
        <v>215</v>
      </c>
      <c r="AU384" s="51" t="s">
        <v>432</v>
      </c>
      <c r="AV384" s="51" t="s">
        <v>431</v>
      </c>
      <c r="AW384" s="57" t="s">
        <v>141</v>
      </c>
      <c r="AX384" s="57" t="s">
        <v>2036</v>
      </c>
      <c r="AY384" s="57"/>
      <c r="AZ384" s="57"/>
      <c r="BA384" s="57"/>
      <c r="BB384" s="58">
        <v>3.2000000000000003E-4</v>
      </c>
      <c r="BC384" s="58">
        <v>7.1781622223342475E-3</v>
      </c>
      <c r="BD384" s="60">
        <v>1.3741748190338678E-3</v>
      </c>
      <c r="BE384" s="60">
        <v>7.6521105083227027E-4</v>
      </c>
      <c r="BF384" s="58"/>
      <c r="BG384" s="59">
        <v>0.89905362776025233</v>
      </c>
      <c r="BH384" s="61"/>
      <c r="BI384" s="61"/>
      <c r="BL384" s="61"/>
      <c r="BM384" s="59"/>
      <c r="BN384" s="58">
        <v>0</v>
      </c>
      <c r="BO384" s="58">
        <v>0</v>
      </c>
      <c r="BP384" s="78">
        <v>0</v>
      </c>
      <c r="BQ384" s="58"/>
      <c r="BR384" s="59">
        <v>1</v>
      </c>
      <c r="BS384" s="58">
        <v>1.4041199999999998</v>
      </c>
      <c r="BT384" s="58">
        <v>31.496878561324881</v>
      </c>
      <c r="BU384" s="60">
        <v>8.3093369466596831E-2</v>
      </c>
      <c r="BV384" s="58"/>
      <c r="BW384" s="59">
        <v>0.48504974859812749</v>
      </c>
      <c r="BX384" s="58"/>
      <c r="BY384" s="58"/>
      <c r="BZ384" s="58"/>
      <c r="CA384" s="59"/>
      <c r="CB384" s="58">
        <v>0</v>
      </c>
      <c r="CC384" s="58">
        <v>0</v>
      </c>
      <c r="CD384" s="58"/>
      <c r="CE384" s="58"/>
      <c r="CF384" s="59">
        <v>1</v>
      </c>
      <c r="CG384" s="62"/>
      <c r="CH384" s="62"/>
      <c r="CI384" s="62"/>
      <c r="CJ384" s="62"/>
      <c r="CK384" s="62"/>
      <c r="CL384" s="62" t="s">
        <v>900</v>
      </c>
      <c r="CM384" s="62"/>
      <c r="CN384" s="63"/>
      <c r="CO384" s="62"/>
      <c r="CP384" s="62" t="s">
        <v>36</v>
      </c>
      <c r="CQ384" s="64" t="s">
        <v>39</v>
      </c>
      <c r="CR384" s="65" t="s">
        <v>47</v>
      </c>
      <c r="CS384" s="64" t="s">
        <v>41</v>
      </c>
      <c r="CT384" s="64"/>
      <c r="CU384" s="64" t="s">
        <v>55</v>
      </c>
      <c r="CV384" s="64" t="s">
        <v>203</v>
      </c>
      <c r="CW384" s="64" t="s">
        <v>433</v>
      </c>
      <c r="CX384" s="64"/>
      <c r="CY384" s="66">
        <f>[1]Duration!EE383</f>
        <v>57</v>
      </c>
    </row>
    <row r="385" spans="1:103" hidden="1" x14ac:dyDescent="0.3">
      <c r="A385" s="43">
        <v>383</v>
      </c>
      <c r="B385" s="44" t="s">
        <v>1675</v>
      </c>
      <c r="C385" s="44" t="s">
        <v>430</v>
      </c>
      <c r="D385" s="44">
        <v>2015</v>
      </c>
      <c r="E385" s="45" t="s">
        <v>66</v>
      </c>
      <c r="F385" s="45" t="s">
        <v>1537</v>
      </c>
      <c r="G385" s="45" t="s">
        <v>4</v>
      </c>
      <c r="H385" s="45" t="s">
        <v>483</v>
      </c>
      <c r="I385" s="45" t="s">
        <v>419</v>
      </c>
      <c r="J385" s="46" t="s">
        <v>44</v>
      </c>
      <c r="K385" s="46" t="s">
        <v>799</v>
      </c>
      <c r="L385" s="46" t="s">
        <v>42</v>
      </c>
      <c r="M385" s="46" t="s">
        <v>42</v>
      </c>
      <c r="N385" s="46" t="s">
        <v>42</v>
      </c>
      <c r="O385" s="46" t="s">
        <v>42</v>
      </c>
      <c r="P385" s="47"/>
      <c r="Q385" s="47" t="s">
        <v>1537</v>
      </c>
      <c r="R385" s="92">
        <v>109.07</v>
      </c>
      <c r="S385" s="49">
        <v>91.8</v>
      </c>
      <c r="T385" s="50">
        <v>6.86</v>
      </c>
      <c r="U385" s="50">
        <v>3.82</v>
      </c>
      <c r="V385" s="50"/>
      <c r="W385" s="50"/>
      <c r="X385" s="50">
        <v>8.08</v>
      </c>
      <c r="Y385" s="51" t="s">
        <v>427</v>
      </c>
      <c r="Z385" s="51">
        <v>2</v>
      </c>
      <c r="AA385" s="80">
        <v>2.2431756944794521E-2</v>
      </c>
      <c r="AB385" s="51">
        <v>4.4579655640039309E-2</v>
      </c>
      <c r="AC385" s="51">
        <v>1E-3</v>
      </c>
      <c r="AD385" s="51"/>
      <c r="AE385" s="51"/>
      <c r="AF385" s="52">
        <v>5</v>
      </c>
      <c r="AG385" s="53">
        <v>0</v>
      </c>
      <c r="AH385" s="54">
        <v>37</v>
      </c>
      <c r="AI385" s="91">
        <v>504</v>
      </c>
      <c r="AJ385" s="53"/>
      <c r="AK385" s="53">
        <v>10</v>
      </c>
      <c r="AL385" s="53"/>
      <c r="AM385" s="53" t="s">
        <v>36</v>
      </c>
      <c r="AN385" s="55">
        <v>5</v>
      </c>
      <c r="AO385" s="56"/>
      <c r="AP385" s="56"/>
      <c r="AQ385" s="51" t="s">
        <v>43</v>
      </c>
      <c r="AR385" s="51" t="s">
        <v>431</v>
      </c>
      <c r="AS385" s="51"/>
      <c r="AT385" s="51" t="s">
        <v>215</v>
      </c>
      <c r="AU385" s="51" t="s">
        <v>432</v>
      </c>
      <c r="AV385" s="51" t="s">
        <v>431</v>
      </c>
      <c r="AW385" s="57" t="s">
        <v>419</v>
      </c>
      <c r="AX385" s="57" t="s">
        <v>2037</v>
      </c>
      <c r="AY385" s="57"/>
      <c r="AZ385" s="57"/>
      <c r="BA385" s="57"/>
      <c r="BB385" s="58">
        <v>2.81E-3</v>
      </c>
      <c r="BC385" s="58">
        <v>6.3033237014872609E-2</v>
      </c>
      <c r="BD385" s="60">
        <v>1.2066972629641149E-2</v>
      </c>
      <c r="BE385" s="60">
        <v>6.7195095401208728E-3</v>
      </c>
      <c r="BF385" s="58"/>
      <c r="BG385" s="59">
        <v>0.1135646687697161</v>
      </c>
      <c r="BH385" s="61"/>
      <c r="BI385" s="61"/>
      <c r="BL385" s="61"/>
      <c r="BM385" s="59"/>
      <c r="BN385" s="58">
        <v>0</v>
      </c>
      <c r="BO385" s="58">
        <v>0</v>
      </c>
      <c r="BP385" s="78">
        <v>0</v>
      </c>
      <c r="BQ385" s="58"/>
      <c r="BR385" s="59">
        <v>1</v>
      </c>
      <c r="BS385" s="58">
        <v>1.3837999999999999</v>
      </c>
      <c r="BT385" s="58">
        <v>31.041065260206658</v>
      </c>
      <c r="BU385" s="60">
        <v>8.1890867353129837E-2</v>
      </c>
      <c r="BV385" s="58"/>
      <c r="BW385" s="59">
        <v>0.49250195290294901</v>
      </c>
      <c r="BX385" s="58"/>
      <c r="BY385" s="58"/>
      <c r="BZ385" s="58"/>
      <c r="CA385" s="59"/>
      <c r="CB385" s="58">
        <v>0</v>
      </c>
      <c r="CC385" s="58">
        <v>0</v>
      </c>
      <c r="CD385" s="58"/>
      <c r="CE385" s="58"/>
      <c r="CF385" s="59">
        <v>1</v>
      </c>
      <c r="CG385" s="62"/>
      <c r="CH385" s="62"/>
      <c r="CI385" s="62"/>
      <c r="CJ385" s="62"/>
      <c r="CK385" s="62"/>
      <c r="CL385" s="62" t="s">
        <v>900</v>
      </c>
      <c r="CM385" s="62"/>
      <c r="CN385" s="63"/>
      <c r="CO385" s="62"/>
      <c r="CP385" s="62" t="s">
        <v>36</v>
      </c>
      <c r="CQ385" s="64" t="s">
        <v>39</v>
      </c>
      <c r="CR385" s="65" t="s">
        <v>47</v>
      </c>
      <c r="CS385" s="64" t="s">
        <v>41</v>
      </c>
      <c r="CT385" s="64"/>
      <c r="CU385" s="64" t="s">
        <v>55</v>
      </c>
      <c r="CV385" s="64" t="s">
        <v>203</v>
      </c>
      <c r="CW385" s="64" t="s">
        <v>433</v>
      </c>
      <c r="CX385" s="64"/>
      <c r="CY385" s="66">
        <f>[1]Duration!EE384</f>
        <v>21</v>
      </c>
    </row>
    <row r="386" spans="1:103" hidden="1" x14ac:dyDescent="0.3">
      <c r="A386" s="43">
        <v>384</v>
      </c>
      <c r="B386" s="44" t="s">
        <v>1675</v>
      </c>
      <c r="C386" s="44" t="s">
        <v>430</v>
      </c>
      <c r="D386" s="44">
        <v>2015</v>
      </c>
      <c r="E386" s="45" t="s">
        <v>66</v>
      </c>
      <c r="F386" s="45" t="s">
        <v>1537</v>
      </c>
      <c r="G386" s="45" t="s">
        <v>4</v>
      </c>
      <c r="H386" s="45" t="s">
        <v>483</v>
      </c>
      <c r="I386" s="45" t="s">
        <v>309</v>
      </c>
      <c r="J386" s="46" t="s">
        <v>44</v>
      </c>
      <c r="K386" s="46" t="s">
        <v>799</v>
      </c>
      <c r="L386" s="46" t="s">
        <v>42</v>
      </c>
      <c r="M386" s="46" t="s">
        <v>42</v>
      </c>
      <c r="N386" s="46" t="s">
        <v>42</v>
      </c>
      <c r="O386" s="46" t="s">
        <v>42</v>
      </c>
      <c r="P386" s="47"/>
      <c r="Q386" s="47" t="s">
        <v>1537</v>
      </c>
      <c r="R386" s="92">
        <v>109.07</v>
      </c>
      <c r="S386" s="49">
        <v>91.8</v>
      </c>
      <c r="T386" s="50">
        <v>6.86</v>
      </c>
      <c r="U386" s="50">
        <v>3.82</v>
      </c>
      <c r="V386" s="50"/>
      <c r="W386" s="50"/>
      <c r="X386" s="50">
        <v>8.08</v>
      </c>
      <c r="Y386" s="51" t="s">
        <v>427</v>
      </c>
      <c r="Z386" s="51">
        <v>2</v>
      </c>
      <c r="AA386" s="80">
        <v>2.2431756944794521E-2</v>
      </c>
      <c r="AB386" s="51">
        <v>4.4579655640039309E-2</v>
      </c>
      <c r="AC386" s="51">
        <v>1E-3</v>
      </c>
      <c r="AD386" s="51"/>
      <c r="AE386" s="51"/>
      <c r="AF386" s="52">
        <v>5</v>
      </c>
      <c r="AG386" s="53">
        <v>0</v>
      </c>
      <c r="AH386" s="54">
        <v>37</v>
      </c>
      <c r="AI386" s="91">
        <v>336</v>
      </c>
      <c r="AJ386" s="53"/>
      <c r="AK386" s="53">
        <v>10</v>
      </c>
      <c r="AL386" s="53"/>
      <c r="AM386" s="53" t="s">
        <v>36</v>
      </c>
      <c r="AN386" s="55">
        <v>5</v>
      </c>
      <c r="AO386" s="56"/>
      <c r="AP386" s="56"/>
      <c r="AQ386" s="51" t="s">
        <v>43</v>
      </c>
      <c r="AR386" s="51" t="s">
        <v>431</v>
      </c>
      <c r="AS386" s="51"/>
      <c r="AT386" s="51" t="s">
        <v>215</v>
      </c>
      <c r="AU386" s="51" t="s">
        <v>432</v>
      </c>
      <c r="AV386" s="51" t="s">
        <v>431</v>
      </c>
      <c r="AW386" s="57" t="s">
        <v>309</v>
      </c>
      <c r="AX386" s="57" t="s">
        <v>2038</v>
      </c>
      <c r="AY386" s="57"/>
      <c r="AZ386" s="57"/>
      <c r="BA386" s="57"/>
      <c r="BB386" s="58">
        <v>2.4199999999999998E-3</v>
      </c>
      <c r="BC386" s="58">
        <v>5.4284851806402738E-2</v>
      </c>
      <c r="BD386" s="60">
        <v>1.0392197068943622E-2</v>
      </c>
      <c r="BE386" s="60">
        <v>5.786908571919042E-3</v>
      </c>
      <c r="BF386" s="58"/>
      <c r="BG386" s="59">
        <v>0.23659305993690857</v>
      </c>
      <c r="BH386" s="61"/>
      <c r="BI386" s="61"/>
      <c r="BL386" s="61"/>
      <c r="BM386" s="59"/>
      <c r="BN386" s="58">
        <v>0</v>
      </c>
      <c r="BO386" s="58">
        <v>0</v>
      </c>
      <c r="BP386" s="78">
        <v>0</v>
      </c>
      <c r="BQ386" s="58"/>
      <c r="BR386" s="59">
        <v>1</v>
      </c>
      <c r="BS386" s="58">
        <v>1.47404</v>
      </c>
      <c r="BT386" s="58">
        <v>33.065307006904916</v>
      </c>
      <c r="BU386" s="60">
        <v>8.7231112959392648E-2</v>
      </c>
      <c r="BV386" s="58"/>
      <c r="BW386" s="59">
        <v>0.45940712433665482</v>
      </c>
      <c r="BX386" s="58"/>
      <c r="BY386" s="58"/>
      <c r="BZ386" s="58"/>
      <c r="CA386" s="59"/>
      <c r="CB386" s="58">
        <v>3.5E-4</v>
      </c>
      <c r="CC386" s="58">
        <v>7.8511149306780825E-3</v>
      </c>
      <c r="CD386" s="58"/>
      <c r="CE386" s="58"/>
      <c r="CF386" s="59">
        <v>-10.666666666666666</v>
      </c>
      <c r="CG386" s="62"/>
      <c r="CH386" s="62"/>
      <c r="CI386" s="62"/>
      <c r="CJ386" s="62"/>
      <c r="CK386" s="62"/>
      <c r="CL386" s="62" t="s">
        <v>900</v>
      </c>
      <c r="CM386" s="62"/>
      <c r="CN386" s="63"/>
      <c r="CO386" s="62"/>
      <c r="CP386" s="62" t="s">
        <v>36</v>
      </c>
      <c r="CQ386" s="64" t="s">
        <v>39</v>
      </c>
      <c r="CR386" s="65" t="s">
        <v>47</v>
      </c>
      <c r="CS386" s="64" t="s">
        <v>41</v>
      </c>
      <c r="CT386" s="64"/>
      <c r="CU386" s="64" t="s">
        <v>55</v>
      </c>
      <c r="CV386" s="64" t="s">
        <v>203</v>
      </c>
      <c r="CW386" s="64" t="s">
        <v>433</v>
      </c>
      <c r="CX386" s="64"/>
      <c r="CY386" s="66">
        <f>[1]Duration!EE385</f>
        <v>14</v>
      </c>
    </row>
    <row r="387" spans="1:103" hidden="1" x14ac:dyDescent="0.3">
      <c r="A387" s="43">
        <v>385</v>
      </c>
      <c r="B387" s="44" t="s">
        <v>1675</v>
      </c>
      <c r="C387" s="44" t="s">
        <v>430</v>
      </c>
      <c r="D387" s="44">
        <v>2015</v>
      </c>
      <c r="E387" s="45" t="s">
        <v>66</v>
      </c>
      <c r="F387" s="45" t="s">
        <v>1537</v>
      </c>
      <c r="G387" s="45" t="s">
        <v>4</v>
      </c>
      <c r="H387" s="45" t="s">
        <v>483</v>
      </c>
      <c r="I387" s="45" t="s">
        <v>303</v>
      </c>
      <c r="J387" s="46" t="s">
        <v>44</v>
      </c>
      <c r="K387" s="46" t="s">
        <v>799</v>
      </c>
      <c r="L387" s="46" t="s">
        <v>42</v>
      </c>
      <c r="M387" s="46" t="s">
        <v>42</v>
      </c>
      <c r="N387" s="46" t="s">
        <v>42</v>
      </c>
      <c r="O387" s="46" t="s">
        <v>42</v>
      </c>
      <c r="P387" s="47"/>
      <c r="Q387" s="47" t="s">
        <v>1537</v>
      </c>
      <c r="R387" s="92">
        <v>109.07</v>
      </c>
      <c r="S387" s="49">
        <v>91.8</v>
      </c>
      <c r="T387" s="50">
        <v>6.86</v>
      </c>
      <c r="U387" s="50">
        <v>3.82</v>
      </c>
      <c r="V387" s="50"/>
      <c r="W387" s="50"/>
      <c r="X387" s="50">
        <v>8.08</v>
      </c>
      <c r="Y387" s="51" t="s">
        <v>427</v>
      </c>
      <c r="Z387" s="51">
        <v>2</v>
      </c>
      <c r="AA387" s="80">
        <v>2.2431756944794521E-2</v>
      </c>
      <c r="AB387" s="51">
        <v>4.4579655640039309E-2</v>
      </c>
      <c r="AC387" s="51">
        <v>1E-3</v>
      </c>
      <c r="AD387" s="51"/>
      <c r="AE387" s="51"/>
      <c r="AF387" s="52">
        <v>5</v>
      </c>
      <c r="AG387" s="53">
        <v>0</v>
      </c>
      <c r="AH387" s="54">
        <v>37</v>
      </c>
      <c r="AI387" s="91">
        <v>480</v>
      </c>
      <c r="AJ387" s="53"/>
      <c r="AK387" s="53">
        <v>10</v>
      </c>
      <c r="AL387" s="53"/>
      <c r="AM387" s="53" t="s">
        <v>36</v>
      </c>
      <c r="AN387" s="55">
        <v>5</v>
      </c>
      <c r="AO387" s="56"/>
      <c r="AP387" s="56"/>
      <c r="AQ387" s="51" t="s">
        <v>43</v>
      </c>
      <c r="AR387" s="51" t="s">
        <v>431</v>
      </c>
      <c r="AS387" s="51"/>
      <c r="AT387" s="51" t="s">
        <v>215</v>
      </c>
      <c r="AU387" s="51" t="s">
        <v>432</v>
      </c>
      <c r="AV387" s="51" t="s">
        <v>431</v>
      </c>
      <c r="AW387" s="57" t="s">
        <v>303</v>
      </c>
      <c r="AX387" s="57" t="s">
        <v>2039</v>
      </c>
      <c r="AY387" s="57"/>
      <c r="AZ387" s="57"/>
      <c r="BA387" s="57"/>
      <c r="BB387" s="58">
        <v>3.5400000000000002E-3</v>
      </c>
      <c r="BC387" s="58">
        <v>7.9408419584572607E-2</v>
      </c>
      <c r="BD387" s="60">
        <v>1.5201808935562167E-2</v>
      </c>
      <c r="BE387" s="60">
        <v>8.4651472498319929E-3</v>
      </c>
      <c r="BF387" s="58"/>
      <c r="BG387" s="59">
        <v>-0.11671924290220823</v>
      </c>
      <c r="BH387" s="61"/>
      <c r="BI387" s="61"/>
      <c r="BL387" s="61"/>
      <c r="BM387" s="59"/>
      <c r="BN387" s="58">
        <v>0</v>
      </c>
      <c r="BO387" s="58">
        <v>0</v>
      </c>
      <c r="BP387" s="78">
        <v>0</v>
      </c>
      <c r="BQ387" s="58"/>
      <c r="BR387" s="59">
        <v>1</v>
      </c>
      <c r="BS387" s="58">
        <v>0.12315999999999999</v>
      </c>
      <c r="BT387" s="58">
        <v>2.7626951853208932</v>
      </c>
      <c r="BU387" s="60">
        <v>7.2883937152850662E-3</v>
      </c>
      <c r="BV387" s="58"/>
      <c r="BW387" s="59">
        <v>0.95483201367215442</v>
      </c>
      <c r="BX387" s="58"/>
      <c r="BY387" s="58"/>
      <c r="BZ387" s="58"/>
      <c r="CA387" s="59"/>
      <c r="CB387" s="58">
        <v>0</v>
      </c>
      <c r="CC387" s="58">
        <v>0</v>
      </c>
      <c r="CD387" s="58"/>
      <c r="CE387" s="58"/>
      <c r="CF387" s="59">
        <v>1</v>
      </c>
      <c r="CG387" s="62"/>
      <c r="CH387" s="62"/>
      <c r="CI387" s="62"/>
      <c r="CJ387" s="62"/>
      <c r="CK387" s="62"/>
      <c r="CL387" s="62" t="s">
        <v>900</v>
      </c>
      <c r="CM387" s="62"/>
      <c r="CN387" s="63"/>
      <c r="CO387" s="62"/>
      <c r="CP387" s="62" t="s">
        <v>36</v>
      </c>
      <c r="CQ387" s="64" t="s">
        <v>39</v>
      </c>
      <c r="CR387" s="65" t="s">
        <v>47</v>
      </c>
      <c r="CS387" s="64" t="s">
        <v>41</v>
      </c>
      <c r="CT387" s="64"/>
      <c r="CU387" s="64" t="s">
        <v>55</v>
      </c>
      <c r="CV387" s="64" t="s">
        <v>203</v>
      </c>
      <c r="CW387" s="64" t="s">
        <v>433</v>
      </c>
      <c r="CX387" s="64"/>
      <c r="CY387" s="66">
        <f>[1]Duration!EE386</f>
        <v>20</v>
      </c>
    </row>
    <row r="388" spans="1:103" hidden="1" x14ac:dyDescent="0.3">
      <c r="A388" s="43">
        <v>386</v>
      </c>
      <c r="B388" s="44" t="s">
        <v>1675</v>
      </c>
      <c r="C388" s="44" t="s">
        <v>430</v>
      </c>
      <c r="D388" s="44">
        <v>2015</v>
      </c>
      <c r="E388" s="45" t="s">
        <v>66</v>
      </c>
      <c r="F388" s="45" t="s">
        <v>1537</v>
      </c>
      <c r="G388" s="45" t="s">
        <v>4</v>
      </c>
      <c r="H388" s="45" t="s">
        <v>483</v>
      </c>
      <c r="I388" s="45" t="s">
        <v>63</v>
      </c>
      <c r="J388" s="46" t="s">
        <v>44</v>
      </c>
      <c r="K388" s="46" t="s">
        <v>799</v>
      </c>
      <c r="L388" s="46" t="s">
        <v>42</v>
      </c>
      <c r="M388" s="46" t="s">
        <v>42</v>
      </c>
      <c r="N388" s="46" t="s">
        <v>42</v>
      </c>
      <c r="O388" s="46" t="s">
        <v>42</v>
      </c>
      <c r="P388" s="47"/>
      <c r="Q388" s="47" t="s">
        <v>1537</v>
      </c>
      <c r="R388" s="92">
        <v>109.07</v>
      </c>
      <c r="S388" s="49">
        <v>91.8</v>
      </c>
      <c r="T388" s="50">
        <v>6.86</v>
      </c>
      <c r="U388" s="50">
        <v>3.82</v>
      </c>
      <c r="V388" s="50"/>
      <c r="W388" s="50"/>
      <c r="X388" s="50">
        <v>8.08</v>
      </c>
      <c r="Y388" s="51" t="s">
        <v>427</v>
      </c>
      <c r="Z388" s="51">
        <v>2</v>
      </c>
      <c r="AA388" s="80">
        <v>2.2431756944794521E-2</v>
      </c>
      <c r="AB388" s="51">
        <v>4.4579655640039309E-2</v>
      </c>
      <c r="AC388" s="51">
        <v>1E-3</v>
      </c>
      <c r="AD388" s="51"/>
      <c r="AE388" s="51"/>
      <c r="AF388" s="52">
        <v>5</v>
      </c>
      <c r="AG388" s="53">
        <v>0</v>
      </c>
      <c r="AH388" s="54">
        <v>37</v>
      </c>
      <c r="AI388" s="91">
        <v>2256</v>
      </c>
      <c r="AJ388" s="53"/>
      <c r="AK388" s="53">
        <v>10</v>
      </c>
      <c r="AL388" s="53"/>
      <c r="AM388" s="53" t="s">
        <v>36</v>
      </c>
      <c r="AN388" s="55">
        <v>5</v>
      </c>
      <c r="AO388" s="56"/>
      <c r="AP388" s="56"/>
      <c r="AQ388" s="51" t="s">
        <v>43</v>
      </c>
      <c r="AR388" s="51" t="s">
        <v>431</v>
      </c>
      <c r="AS388" s="51"/>
      <c r="AT388" s="51" t="s">
        <v>215</v>
      </c>
      <c r="AU388" s="51" t="s">
        <v>432</v>
      </c>
      <c r="AV388" s="51" t="s">
        <v>431</v>
      </c>
      <c r="AW388" s="57" t="s">
        <v>63</v>
      </c>
      <c r="AX388" s="57" t="s">
        <v>2040</v>
      </c>
      <c r="AY388" s="57"/>
      <c r="AZ388" s="57"/>
      <c r="BA388" s="57"/>
      <c r="BB388" s="58">
        <v>3.9700000000000004E-3</v>
      </c>
      <c r="BC388" s="58">
        <v>8.9054075070834252E-2</v>
      </c>
      <c r="BD388" s="60">
        <v>1.7048356348638917E-2</v>
      </c>
      <c r="BE388" s="60">
        <v>9.4933995993878514E-3</v>
      </c>
      <c r="BF388" s="58"/>
      <c r="BG388" s="59">
        <v>-0.25236593059936918</v>
      </c>
      <c r="BH388" s="61"/>
      <c r="BI388" s="61"/>
      <c r="BL388" s="61"/>
      <c r="BM388" s="59"/>
      <c r="BN388" s="58">
        <v>0</v>
      </c>
      <c r="BO388" s="58">
        <v>0</v>
      </c>
      <c r="BP388" s="78">
        <v>0</v>
      </c>
      <c r="BQ388" s="58"/>
      <c r="BR388" s="59">
        <v>1</v>
      </c>
      <c r="BS388" s="58">
        <v>0.82111999999999996</v>
      </c>
      <c r="BT388" s="58">
        <v>18.419164262509675</v>
      </c>
      <c r="BU388" s="60">
        <v>4.8592447608759928E-2</v>
      </c>
      <c r="BV388" s="58"/>
      <c r="BW388" s="59">
        <v>0.69886053155634442</v>
      </c>
      <c r="BX388" s="58"/>
      <c r="BY388" s="58"/>
      <c r="BZ388" s="58"/>
      <c r="CA388" s="59"/>
      <c r="CB388" s="58">
        <v>0</v>
      </c>
      <c r="CC388" s="58">
        <v>0</v>
      </c>
      <c r="CD388" s="58"/>
      <c r="CE388" s="58"/>
      <c r="CF388" s="59">
        <v>1</v>
      </c>
      <c r="CG388" s="62"/>
      <c r="CH388" s="62"/>
      <c r="CI388" s="62"/>
      <c r="CJ388" s="62"/>
      <c r="CK388" s="62"/>
      <c r="CL388" s="62" t="s">
        <v>900</v>
      </c>
      <c r="CM388" s="62"/>
      <c r="CN388" s="63"/>
      <c r="CO388" s="62"/>
      <c r="CP388" s="62" t="s">
        <v>36</v>
      </c>
      <c r="CQ388" s="64" t="s">
        <v>39</v>
      </c>
      <c r="CR388" s="65" t="s">
        <v>47</v>
      </c>
      <c r="CS388" s="64" t="s">
        <v>41</v>
      </c>
      <c r="CT388" s="64"/>
      <c r="CU388" s="64" t="s">
        <v>55</v>
      </c>
      <c r="CV388" s="64" t="s">
        <v>203</v>
      </c>
      <c r="CW388" s="64" t="s">
        <v>433</v>
      </c>
      <c r="CX388" s="64"/>
      <c r="CY388" s="66">
        <f>[1]Duration!EE387</f>
        <v>94</v>
      </c>
    </row>
    <row r="389" spans="1:103" hidden="1" x14ac:dyDescent="0.3">
      <c r="A389" s="43">
        <v>387</v>
      </c>
      <c r="B389" s="44" t="s">
        <v>1675</v>
      </c>
      <c r="C389" s="44" t="s">
        <v>430</v>
      </c>
      <c r="D389" s="44">
        <v>2015</v>
      </c>
      <c r="E389" s="45" t="s">
        <v>66</v>
      </c>
      <c r="F389" s="45" t="s">
        <v>1537</v>
      </c>
      <c r="G389" s="45" t="s">
        <v>4</v>
      </c>
      <c r="H389" s="45" t="s">
        <v>483</v>
      </c>
      <c r="I389" s="45" t="s">
        <v>179</v>
      </c>
      <c r="J389" s="46" t="s">
        <v>44</v>
      </c>
      <c r="K389" s="46" t="s">
        <v>799</v>
      </c>
      <c r="L389" s="46" t="s">
        <v>42</v>
      </c>
      <c r="M389" s="46" t="s">
        <v>42</v>
      </c>
      <c r="N389" s="46" t="s">
        <v>42</v>
      </c>
      <c r="O389" s="46" t="s">
        <v>42</v>
      </c>
      <c r="P389" s="47"/>
      <c r="Q389" s="47" t="s">
        <v>1537</v>
      </c>
      <c r="R389" s="92">
        <v>109.07</v>
      </c>
      <c r="S389" s="49">
        <v>91.8</v>
      </c>
      <c r="T389" s="50">
        <v>6.86</v>
      </c>
      <c r="U389" s="50">
        <v>3.82</v>
      </c>
      <c r="V389" s="50"/>
      <c r="W389" s="50"/>
      <c r="X389" s="50">
        <v>8.08</v>
      </c>
      <c r="Y389" s="51" t="s">
        <v>427</v>
      </c>
      <c r="Z389" s="51">
        <v>2</v>
      </c>
      <c r="AA389" s="80">
        <v>2.2431756944794521E-2</v>
      </c>
      <c r="AB389" s="51">
        <v>4.4579655640039309E-2</v>
      </c>
      <c r="AC389" s="51">
        <v>1E-3</v>
      </c>
      <c r="AD389" s="51"/>
      <c r="AE389" s="51"/>
      <c r="AF389" s="52">
        <v>5</v>
      </c>
      <c r="AG389" s="53">
        <v>0</v>
      </c>
      <c r="AH389" s="54">
        <v>37</v>
      </c>
      <c r="AI389" s="91">
        <v>4320</v>
      </c>
      <c r="AJ389" s="53"/>
      <c r="AK389" s="53">
        <v>10</v>
      </c>
      <c r="AL389" s="53"/>
      <c r="AM389" s="53" t="s">
        <v>36</v>
      </c>
      <c r="AN389" s="55">
        <v>5</v>
      </c>
      <c r="AO389" s="56"/>
      <c r="AP389" s="56"/>
      <c r="AQ389" s="51" t="s">
        <v>43</v>
      </c>
      <c r="AR389" s="51" t="s">
        <v>431</v>
      </c>
      <c r="AS389" s="51"/>
      <c r="AT389" s="51" t="s">
        <v>215</v>
      </c>
      <c r="AU389" s="51" t="s">
        <v>432</v>
      </c>
      <c r="AV389" s="51" t="s">
        <v>431</v>
      </c>
      <c r="AW389" s="57" t="s">
        <v>179</v>
      </c>
      <c r="AX389" s="57" t="s">
        <v>2041</v>
      </c>
      <c r="AY389" s="57"/>
      <c r="AZ389" s="57"/>
      <c r="BA389" s="57"/>
      <c r="BB389" s="58">
        <v>2.9E-4</v>
      </c>
      <c r="BC389" s="58">
        <v>6.5052095139904106E-3</v>
      </c>
      <c r="BD389" s="60">
        <v>1.2453459297494423E-3</v>
      </c>
      <c r="BE389" s="60">
        <v>6.9347251481674478E-4</v>
      </c>
      <c r="BF389" s="58"/>
      <c r="BG389" s="59">
        <v>0.90851735015772872</v>
      </c>
      <c r="BH389" s="61"/>
      <c r="BI389" s="61"/>
      <c r="BL389" s="61"/>
      <c r="BM389" s="59"/>
      <c r="BN389" s="58">
        <v>0</v>
      </c>
      <c r="BO389" s="58">
        <v>0</v>
      </c>
      <c r="BP389" s="78">
        <v>0</v>
      </c>
      <c r="BQ389" s="58"/>
      <c r="BR389" s="59">
        <v>1</v>
      </c>
      <c r="BS389" s="58">
        <v>1.5646900000000001</v>
      </c>
      <c r="BT389" s="58">
        <v>35.09874577395054</v>
      </c>
      <c r="BU389" s="60">
        <v>9.2595621649637791E-2</v>
      </c>
      <c r="BV389" s="58"/>
      <c r="BW389" s="59">
        <v>0.42616193141184799</v>
      </c>
      <c r="BX389" s="58"/>
      <c r="BY389" s="58"/>
      <c r="BZ389" s="58"/>
      <c r="CA389" s="59"/>
      <c r="CB389" s="58">
        <v>5.0000000000000002E-5</v>
      </c>
      <c r="CC389" s="58">
        <v>1.1215878472397259E-3</v>
      </c>
      <c r="CD389" s="58"/>
      <c r="CE389" s="58"/>
      <c r="CF389" s="59">
        <v>-0.66666666666666685</v>
      </c>
      <c r="CG389" s="62"/>
      <c r="CH389" s="62"/>
      <c r="CI389" s="62"/>
      <c r="CJ389" s="62"/>
      <c r="CK389" s="62"/>
      <c r="CL389" s="62" t="s">
        <v>900</v>
      </c>
      <c r="CM389" s="62"/>
      <c r="CN389" s="63"/>
      <c r="CO389" s="62"/>
      <c r="CP389" s="62" t="s">
        <v>36</v>
      </c>
      <c r="CQ389" s="64" t="s">
        <v>39</v>
      </c>
      <c r="CR389" s="65" t="s">
        <v>47</v>
      </c>
      <c r="CS389" s="64" t="s">
        <v>41</v>
      </c>
      <c r="CT389" s="64"/>
      <c r="CU389" s="64" t="s">
        <v>55</v>
      </c>
      <c r="CV389" s="64" t="s">
        <v>203</v>
      </c>
      <c r="CW389" s="64" t="s">
        <v>433</v>
      </c>
      <c r="CX389" s="64"/>
      <c r="CY389" s="66">
        <f>[1]Duration!EE388</f>
        <v>180</v>
      </c>
    </row>
    <row r="390" spans="1:103" hidden="1" x14ac:dyDescent="0.3">
      <c r="A390" s="43">
        <v>388</v>
      </c>
      <c r="B390" s="44" t="s">
        <v>1675</v>
      </c>
      <c r="C390" s="44" t="s">
        <v>430</v>
      </c>
      <c r="D390" s="44">
        <v>2015</v>
      </c>
      <c r="E390" s="45" t="s">
        <v>66</v>
      </c>
      <c r="F390" s="45" t="s">
        <v>1537</v>
      </c>
      <c r="G390" s="45" t="s">
        <v>4</v>
      </c>
      <c r="H390" s="45" t="s">
        <v>483</v>
      </c>
      <c r="I390" s="45" t="s">
        <v>38</v>
      </c>
      <c r="J390" s="46" t="s">
        <v>44</v>
      </c>
      <c r="K390" s="46" t="s">
        <v>799</v>
      </c>
      <c r="L390" s="46" t="s">
        <v>42</v>
      </c>
      <c r="M390" s="46" t="s">
        <v>42</v>
      </c>
      <c r="N390" s="46" t="s">
        <v>42</v>
      </c>
      <c r="O390" s="46" t="s">
        <v>42</v>
      </c>
      <c r="P390" s="47"/>
      <c r="Q390" s="47" t="s">
        <v>1537</v>
      </c>
      <c r="R390" s="92">
        <v>109.07</v>
      </c>
      <c r="S390" s="49">
        <v>91.8</v>
      </c>
      <c r="T390" s="50">
        <v>6.86</v>
      </c>
      <c r="U390" s="50">
        <v>3.82</v>
      </c>
      <c r="V390" s="50"/>
      <c r="W390" s="50"/>
      <c r="X390" s="50">
        <v>8.08</v>
      </c>
      <c r="Y390" s="51" t="s">
        <v>427</v>
      </c>
      <c r="Z390" s="51">
        <v>2</v>
      </c>
      <c r="AA390" s="80">
        <v>2.2431756944794521E-2</v>
      </c>
      <c r="AB390" s="51">
        <v>4.4579655640039309E-2</v>
      </c>
      <c r="AC390" s="51">
        <v>1E-3</v>
      </c>
      <c r="AD390" s="51"/>
      <c r="AE390" s="51"/>
      <c r="AF390" s="52">
        <v>15</v>
      </c>
      <c r="AG390" s="53">
        <v>0</v>
      </c>
      <c r="AH390" s="54">
        <v>37</v>
      </c>
      <c r="AI390" s="91">
        <v>4320</v>
      </c>
      <c r="AJ390" s="53"/>
      <c r="AK390" s="53">
        <v>10</v>
      </c>
      <c r="AL390" s="53"/>
      <c r="AM390" s="53" t="s">
        <v>36</v>
      </c>
      <c r="AN390" s="55">
        <v>15</v>
      </c>
      <c r="AO390" s="56"/>
      <c r="AP390" s="56"/>
      <c r="AQ390" s="51" t="s">
        <v>43</v>
      </c>
      <c r="AR390" s="51" t="s">
        <v>431</v>
      </c>
      <c r="AS390" s="51"/>
      <c r="AT390" s="51" t="s">
        <v>215</v>
      </c>
      <c r="AU390" s="51" t="s">
        <v>432</v>
      </c>
      <c r="AV390" s="51" t="s">
        <v>431</v>
      </c>
      <c r="AW390" s="57" t="s">
        <v>38</v>
      </c>
      <c r="AX390" s="57" t="s">
        <v>36</v>
      </c>
      <c r="AY390" s="57"/>
      <c r="AZ390" s="57"/>
      <c r="BA390" s="57"/>
      <c r="BB390" s="58">
        <v>9.9700000000000014E-3</v>
      </c>
      <c r="BC390" s="58">
        <v>0.2236446167396014</v>
      </c>
      <c r="BD390" s="60">
        <v>4.2814134205523942E-2</v>
      </c>
      <c r="BE390" s="60">
        <v>2.384110680249292E-2</v>
      </c>
      <c r="BF390" s="58"/>
      <c r="BG390" s="59"/>
      <c r="BH390" s="61"/>
      <c r="BI390" s="61"/>
      <c r="BL390" s="61"/>
      <c r="BM390" s="59"/>
      <c r="BN390" s="58">
        <v>0.13808999999999999</v>
      </c>
      <c r="BO390" s="58">
        <v>3.0976013165066751</v>
      </c>
      <c r="BP390" s="60">
        <v>2.5683192988402683E-2</v>
      </c>
      <c r="BQ390" s="58"/>
      <c r="BR390" s="59"/>
      <c r="BS390" s="58">
        <v>7.2301099999999998</v>
      </c>
      <c r="BT390" s="58">
        <v>162.18407020412832</v>
      </c>
      <c r="BU390" s="59">
        <v>0.42786528324796769</v>
      </c>
      <c r="BV390" s="58"/>
      <c r="BW390" s="59"/>
      <c r="BX390" s="58"/>
      <c r="BY390" s="58"/>
      <c r="BZ390" s="58"/>
      <c r="CA390" s="59"/>
      <c r="CB390" s="58">
        <v>3.7099999999999998E-3</v>
      </c>
      <c r="CC390" s="58">
        <v>8.3221818265187666E-2</v>
      </c>
      <c r="CD390" s="58"/>
      <c r="CE390" s="58"/>
      <c r="CF390" s="59"/>
      <c r="CG390" s="62"/>
      <c r="CH390" s="62"/>
      <c r="CI390" s="62"/>
      <c r="CJ390" s="62"/>
      <c r="CK390" s="62"/>
      <c r="CL390" s="62" t="s">
        <v>900</v>
      </c>
      <c r="CM390" s="62"/>
      <c r="CN390" s="63"/>
      <c r="CO390" s="62"/>
      <c r="CP390" s="62" t="s">
        <v>36</v>
      </c>
      <c r="CQ390" s="64" t="s">
        <v>39</v>
      </c>
      <c r="CR390" s="65" t="s">
        <v>47</v>
      </c>
      <c r="CS390" s="64" t="s">
        <v>41</v>
      </c>
      <c r="CT390" s="64"/>
      <c r="CU390" s="64" t="s">
        <v>55</v>
      </c>
      <c r="CV390" s="64" t="s">
        <v>203</v>
      </c>
      <c r="CW390" s="64" t="s">
        <v>435</v>
      </c>
      <c r="CX390" s="64"/>
      <c r="CY390" s="66">
        <f>[1]Duration!EE389</f>
        <v>180</v>
      </c>
    </row>
    <row r="391" spans="1:103" hidden="1" x14ac:dyDescent="0.3">
      <c r="A391" s="43">
        <v>389</v>
      </c>
      <c r="B391" s="44" t="s">
        <v>1675</v>
      </c>
      <c r="C391" s="44" t="s">
        <v>430</v>
      </c>
      <c r="D391" s="44">
        <v>2015</v>
      </c>
      <c r="E391" s="45" t="s">
        <v>66</v>
      </c>
      <c r="F391" s="45" t="s">
        <v>1537</v>
      </c>
      <c r="G391" s="45" t="s">
        <v>4</v>
      </c>
      <c r="H391" s="45" t="s">
        <v>483</v>
      </c>
      <c r="I391" s="45" t="s">
        <v>141</v>
      </c>
      <c r="J391" s="46" t="s">
        <v>44</v>
      </c>
      <c r="K391" s="46" t="s">
        <v>799</v>
      </c>
      <c r="L391" s="46" t="s">
        <v>42</v>
      </c>
      <c r="M391" s="46" t="s">
        <v>42</v>
      </c>
      <c r="N391" s="46" t="s">
        <v>42</v>
      </c>
      <c r="O391" s="46" t="s">
        <v>42</v>
      </c>
      <c r="P391" s="47"/>
      <c r="Q391" s="47" t="s">
        <v>1537</v>
      </c>
      <c r="R391" s="92">
        <v>109.07</v>
      </c>
      <c r="S391" s="49">
        <v>91.8</v>
      </c>
      <c r="T391" s="50">
        <v>6.86</v>
      </c>
      <c r="U391" s="50">
        <v>3.82</v>
      </c>
      <c r="V391" s="50"/>
      <c r="W391" s="50"/>
      <c r="X391" s="50">
        <v>8.08</v>
      </c>
      <c r="Y391" s="51" t="s">
        <v>427</v>
      </c>
      <c r="Z391" s="51">
        <v>2</v>
      </c>
      <c r="AA391" s="80">
        <v>2.2431756944794521E-2</v>
      </c>
      <c r="AB391" s="51">
        <v>4.4579655640039309E-2</v>
      </c>
      <c r="AC391" s="51">
        <v>1E-3</v>
      </c>
      <c r="AD391" s="51"/>
      <c r="AE391" s="51"/>
      <c r="AF391" s="52">
        <v>15</v>
      </c>
      <c r="AG391" s="53">
        <v>0</v>
      </c>
      <c r="AH391" s="54">
        <v>37</v>
      </c>
      <c r="AI391" s="91">
        <v>4320</v>
      </c>
      <c r="AJ391" s="53"/>
      <c r="AK391" s="53">
        <v>10</v>
      </c>
      <c r="AL391" s="53"/>
      <c r="AM391" s="53" t="s">
        <v>36</v>
      </c>
      <c r="AN391" s="55">
        <v>15</v>
      </c>
      <c r="AO391" s="56"/>
      <c r="AP391" s="56"/>
      <c r="AQ391" s="51" t="s">
        <v>43</v>
      </c>
      <c r="AR391" s="51" t="s">
        <v>431</v>
      </c>
      <c r="AS391" s="51"/>
      <c r="AT391" s="51" t="s">
        <v>215</v>
      </c>
      <c r="AU391" s="51" t="s">
        <v>432</v>
      </c>
      <c r="AV391" s="51" t="s">
        <v>431</v>
      </c>
      <c r="AW391" s="57" t="s">
        <v>141</v>
      </c>
      <c r="AX391" s="57" t="s">
        <v>2036</v>
      </c>
      <c r="AY391" s="57"/>
      <c r="AZ391" s="57"/>
      <c r="BA391" s="57"/>
      <c r="BB391" s="58">
        <v>1.8500000000000001E-3</v>
      </c>
      <c r="BC391" s="58">
        <v>4.1498750347869866E-2</v>
      </c>
      <c r="BD391" s="60">
        <v>7.9444481725395449E-3</v>
      </c>
      <c r="BE391" s="60">
        <v>4.4238763876240607E-3</v>
      </c>
      <c r="BF391" s="58"/>
      <c r="BG391" s="59">
        <v>0.81444332998997004</v>
      </c>
      <c r="BH391" s="61"/>
      <c r="BI391" s="61"/>
      <c r="BL391" s="61"/>
      <c r="BM391" s="59"/>
      <c r="BN391" s="58">
        <v>6.6629999999999995E-2</v>
      </c>
      <c r="BO391" s="58">
        <v>1.4946279652316588</v>
      </c>
      <c r="BP391" s="60">
        <v>1.2392433549259693E-2</v>
      </c>
      <c r="BQ391" s="58"/>
      <c r="BR391" s="59">
        <v>0.51748859439495987</v>
      </c>
      <c r="BS391" s="58">
        <v>4.9771899999999993</v>
      </c>
      <c r="BT391" s="58">
        <v>111.64711634806183</v>
      </c>
      <c r="BU391" s="59">
        <v>0.29454141211253387</v>
      </c>
      <c r="BV391" s="58"/>
      <c r="BW391" s="59">
        <v>0.31160245141498544</v>
      </c>
      <c r="BX391" s="58"/>
      <c r="BY391" s="58"/>
      <c r="BZ391" s="58"/>
      <c r="CA391" s="59"/>
      <c r="CB391" s="58">
        <v>2.2000000000000001E-4</v>
      </c>
      <c r="CC391" s="58">
        <v>4.9349865278547943E-3</v>
      </c>
      <c r="CD391" s="58"/>
      <c r="CE391" s="58"/>
      <c r="CF391" s="59">
        <v>0.94070080862533689</v>
      </c>
      <c r="CG391" s="62"/>
      <c r="CH391" s="62"/>
      <c r="CI391" s="62"/>
      <c r="CJ391" s="62"/>
      <c r="CK391" s="62"/>
      <c r="CL391" s="62" t="s">
        <v>900</v>
      </c>
      <c r="CM391" s="62"/>
      <c r="CN391" s="63"/>
      <c r="CO391" s="62"/>
      <c r="CP391" s="62" t="s">
        <v>36</v>
      </c>
      <c r="CQ391" s="64" t="s">
        <v>39</v>
      </c>
      <c r="CR391" s="65" t="s">
        <v>47</v>
      </c>
      <c r="CS391" s="64" t="s">
        <v>41</v>
      </c>
      <c r="CT391" s="64"/>
      <c r="CU391" s="64" t="s">
        <v>55</v>
      </c>
      <c r="CV391" s="64" t="s">
        <v>203</v>
      </c>
      <c r="CW391" s="64" t="s">
        <v>435</v>
      </c>
      <c r="CX391" s="64"/>
      <c r="CY391" s="66">
        <f>[1]Duration!EE390</f>
        <v>180</v>
      </c>
    </row>
    <row r="392" spans="1:103" hidden="1" x14ac:dyDescent="0.3">
      <c r="A392" s="43">
        <v>390</v>
      </c>
      <c r="B392" s="44" t="s">
        <v>1675</v>
      </c>
      <c r="C392" s="44" t="s">
        <v>430</v>
      </c>
      <c r="D392" s="44">
        <v>2015</v>
      </c>
      <c r="E392" s="45" t="s">
        <v>66</v>
      </c>
      <c r="F392" s="45" t="s">
        <v>1537</v>
      </c>
      <c r="G392" s="45" t="s">
        <v>4</v>
      </c>
      <c r="H392" s="45" t="s">
        <v>483</v>
      </c>
      <c r="I392" s="45" t="s">
        <v>419</v>
      </c>
      <c r="J392" s="46" t="s">
        <v>44</v>
      </c>
      <c r="K392" s="46" t="s">
        <v>799</v>
      </c>
      <c r="L392" s="46" t="s">
        <v>42</v>
      </c>
      <c r="M392" s="46" t="s">
        <v>42</v>
      </c>
      <c r="N392" s="46" t="s">
        <v>42</v>
      </c>
      <c r="O392" s="46" t="s">
        <v>42</v>
      </c>
      <c r="P392" s="47"/>
      <c r="Q392" s="47" t="s">
        <v>1537</v>
      </c>
      <c r="R392" s="92">
        <v>109.07</v>
      </c>
      <c r="S392" s="49">
        <v>91.8</v>
      </c>
      <c r="T392" s="50">
        <v>6.86</v>
      </c>
      <c r="U392" s="50">
        <v>3.82</v>
      </c>
      <c r="V392" s="50"/>
      <c r="W392" s="50"/>
      <c r="X392" s="50">
        <v>8.08</v>
      </c>
      <c r="Y392" s="51" t="s">
        <v>427</v>
      </c>
      <c r="Z392" s="51">
        <v>2</v>
      </c>
      <c r="AA392" s="80">
        <v>2.2431756944794521E-2</v>
      </c>
      <c r="AB392" s="51">
        <v>4.4579655640039309E-2</v>
      </c>
      <c r="AC392" s="51">
        <v>1E-3</v>
      </c>
      <c r="AD392" s="51"/>
      <c r="AE392" s="51"/>
      <c r="AF392" s="52">
        <v>15</v>
      </c>
      <c r="AG392" s="53">
        <v>0</v>
      </c>
      <c r="AH392" s="54">
        <v>37</v>
      </c>
      <c r="AI392" s="91">
        <v>4320</v>
      </c>
      <c r="AJ392" s="53"/>
      <c r="AK392" s="53">
        <v>10</v>
      </c>
      <c r="AL392" s="53"/>
      <c r="AM392" s="53" t="s">
        <v>36</v>
      </c>
      <c r="AN392" s="55">
        <v>15</v>
      </c>
      <c r="AO392" s="56"/>
      <c r="AP392" s="56"/>
      <c r="AQ392" s="51" t="s">
        <v>43</v>
      </c>
      <c r="AR392" s="51" t="s">
        <v>431</v>
      </c>
      <c r="AS392" s="51"/>
      <c r="AT392" s="51" t="s">
        <v>215</v>
      </c>
      <c r="AU392" s="51" t="s">
        <v>432</v>
      </c>
      <c r="AV392" s="51" t="s">
        <v>431</v>
      </c>
      <c r="AW392" s="57" t="s">
        <v>419</v>
      </c>
      <c r="AX392" s="57" t="s">
        <v>2037</v>
      </c>
      <c r="AY392" s="57"/>
      <c r="AZ392" s="57"/>
      <c r="BA392" s="57"/>
      <c r="BB392" s="58">
        <v>6.3699999999999998E-3</v>
      </c>
      <c r="BC392" s="58">
        <v>0.14289029173834109</v>
      </c>
      <c r="BD392" s="60">
        <v>2.7354667491392926E-2</v>
      </c>
      <c r="BE392" s="60">
        <v>1.5232482480629878E-2</v>
      </c>
      <c r="BF392" s="58"/>
      <c r="BG392" s="59">
        <v>0.36108324974924788</v>
      </c>
      <c r="BH392" s="61"/>
      <c r="BI392" s="61"/>
      <c r="BL392" s="61"/>
      <c r="BM392" s="59"/>
      <c r="BN392" s="58">
        <v>6.0800000000000003E-3</v>
      </c>
      <c r="BO392" s="58">
        <v>0.1363850822243507</v>
      </c>
      <c r="BP392" s="60">
        <v>1.1308118862299104E-3</v>
      </c>
      <c r="BQ392" s="58"/>
      <c r="BR392" s="59">
        <v>0.95597074371786517</v>
      </c>
      <c r="BS392" s="58">
        <v>5.5275100000000004</v>
      </c>
      <c r="BT392" s="58">
        <v>123.99176082992116</v>
      </c>
      <c r="BU392" s="59">
        <v>0.32710838864221631</v>
      </c>
      <c r="BV392" s="58"/>
      <c r="BW392" s="59">
        <v>0.2354874268856213</v>
      </c>
      <c r="BX392" s="58"/>
      <c r="BY392" s="58"/>
      <c r="BZ392" s="58"/>
      <c r="CA392" s="59"/>
      <c r="CB392" s="58">
        <v>8.9999999999999992E-5</v>
      </c>
      <c r="CC392" s="58">
        <v>2.0188581250315065E-3</v>
      </c>
      <c r="CD392" s="58"/>
      <c r="CE392" s="58"/>
      <c r="CF392" s="59">
        <v>0.97574123989218331</v>
      </c>
      <c r="CG392" s="62"/>
      <c r="CH392" s="62"/>
      <c r="CI392" s="62"/>
      <c r="CJ392" s="62"/>
      <c r="CK392" s="62"/>
      <c r="CL392" s="62" t="s">
        <v>900</v>
      </c>
      <c r="CM392" s="62"/>
      <c r="CN392" s="63"/>
      <c r="CO392" s="62"/>
      <c r="CP392" s="62" t="s">
        <v>36</v>
      </c>
      <c r="CQ392" s="64" t="s">
        <v>39</v>
      </c>
      <c r="CR392" s="65" t="s">
        <v>47</v>
      </c>
      <c r="CS392" s="64" t="s">
        <v>41</v>
      </c>
      <c r="CT392" s="64"/>
      <c r="CU392" s="64" t="s">
        <v>55</v>
      </c>
      <c r="CV392" s="64" t="s">
        <v>203</v>
      </c>
      <c r="CW392" s="64" t="s">
        <v>435</v>
      </c>
      <c r="CX392" s="64"/>
      <c r="CY392" s="66">
        <f>[1]Duration!EE391</f>
        <v>180</v>
      </c>
    </row>
    <row r="393" spans="1:103" hidden="1" x14ac:dyDescent="0.3">
      <c r="A393" s="43">
        <v>391</v>
      </c>
      <c r="B393" s="44" t="s">
        <v>1675</v>
      </c>
      <c r="C393" s="44" t="s">
        <v>430</v>
      </c>
      <c r="D393" s="44">
        <v>2015</v>
      </c>
      <c r="E393" s="45" t="s">
        <v>66</v>
      </c>
      <c r="F393" s="45" t="s">
        <v>1537</v>
      </c>
      <c r="G393" s="45" t="s">
        <v>4</v>
      </c>
      <c r="H393" s="45" t="s">
        <v>483</v>
      </c>
      <c r="I393" s="45" t="s">
        <v>309</v>
      </c>
      <c r="J393" s="46" t="s">
        <v>44</v>
      </c>
      <c r="K393" s="46" t="s">
        <v>799</v>
      </c>
      <c r="L393" s="46" t="s">
        <v>42</v>
      </c>
      <c r="M393" s="46" t="s">
        <v>42</v>
      </c>
      <c r="N393" s="46" t="s">
        <v>42</v>
      </c>
      <c r="O393" s="46" t="s">
        <v>42</v>
      </c>
      <c r="P393" s="47"/>
      <c r="Q393" s="47" t="s">
        <v>1537</v>
      </c>
      <c r="R393" s="92">
        <v>109.07</v>
      </c>
      <c r="S393" s="49">
        <v>91.8</v>
      </c>
      <c r="T393" s="50">
        <v>6.86</v>
      </c>
      <c r="U393" s="50">
        <v>3.82</v>
      </c>
      <c r="V393" s="50"/>
      <c r="W393" s="50"/>
      <c r="X393" s="50">
        <v>8.08</v>
      </c>
      <c r="Y393" s="51" t="s">
        <v>427</v>
      </c>
      <c r="Z393" s="51">
        <v>2</v>
      </c>
      <c r="AA393" s="80">
        <v>2.2431756944794521E-2</v>
      </c>
      <c r="AB393" s="51">
        <v>4.4579655640039309E-2</v>
      </c>
      <c r="AC393" s="51">
        <v>1E-3</v>
      </c>
      <c r="AD393" s="51"/>
      <c r="AE393" s="51"/>
      <c r="AF393" s="52">
        <v>15</v>
      </c>
      <c r="AG393" s="53">
        <v>0</v>
      </c>
      <c r="AH393" s="54">
        <v>37</v>
      </c>
      <c r="AI393" s="91">
        <v>4320</v>
      </c>
      <c r="AJ393" s="53"/>
      <c r="AK393" s="53">
        <v>10</v>
      </c>
      <c r="AL393" s="53"/>
      <c r="AM393" s="53" t="s">
        <v>36</v>
      </c>
      <c r="AN393" s="55">
        <v>15</v>
      </c>
      <c r="AO393" s="56"/>
      <c r="AP393" s="56"/>
      <c r="AQ393" s="51" t="s">
        <v>43</v>
      </c>
      <c r="AR393" s="51" t="s">
        <v>431</v>
      </c>
      <c r="AS393" s="51"/>
      <c r="AT393" s="51" t="s">
        <v>215</v>
      </c>
      <c r="AU393" s="51" t="s">
        <v>432</v>
      </c>
      <c r="AV393" s="51" t="s">
        <v>431</v>
      </c>
      <c r="AW393" s="57" t="s">
        <v>309</v>
      </c>
      <c r="AX393" s="57" t="s">
        <v>2038</v>
      </c>
      <c r="AY393" s="57"/>
      <c r="AZ393" s="57"/>
      <c r="BA393" s="57"/>
      <c r="BB393" s="58">
        <v>1.6239999999999997E-2</v>
      </c>
      <c r="BC393" s="58">
        <v>0.36429173278346294</v>
      </c>
      <c r="BD393" s="60">
        <v>6.9739372065968766E-2</v>
      </c>
      <c r="BE393" s="60">
        <v>3.8834460829737703E-2</v>
      </c>
      <c r="BF393" s="58"/>
      <c r="BG393" s="59">
        <v>-0.62888665997993931</v>
      </c>
      <c r="BH393" s="61"/>
      <c r="BI393" s="61"/>
      <c r="BL393" s="61"/>
      <c r="BM393" s="59"/>
      <c r="BN393" s="58">
        <v>0.17515</v>
      </c>
      <c r="BO393" s="58">
        <v>3.9289222288807601</v>
      </c>
      <c r="BP393" s="60">
        <v>3.2575937808086972E-2</v>
      </c>
      <c r="BQ393" s="58"/>
      <c r="BR393" s="59">
        <v>-0.268375697009197</v>
      </c>
      <c r="BS393" s="58">
        <v>3.94903</v>
      </c>
      <c r="BT393" s="58">
        <v>88.583681127701894</v>
      </c>
      <c r="BU393" s="59">
        <v>0.23369669887522074</v>
      </c>
      <c r="BV393" s="58"/>
      <c r="BW393" s="59">
        <v>0.45380775672845913</v>
      </c>
      <c r="BX393" s="58"/>
      <c r="BY393" s="58"/>
      <c r="BZ393" s="58"/>
      <c r="CA393" s="59"/>
      <c r="CB393" s="58">
        <v>9.470000000000001E-3</v>
      </c>
      <c r="CC393" s="58">
        <v>0.21242873826720415</v>
      </c>
      <c r="CD393" s="58"/>
      <c r="CE393" s="58"/>
      <c r="CF393" s="59">
        <v>-1.55256064690027</v>
      </c>
      <c r="CG393" s="62"/>
      <c r="CH393" s="62"/>
      <c r="CI393" s="62"/>
      <c r="CJ393" s="62"/>
      <c r="CK393" s="62"/>
      <c r="CL393" s="62" t="s">
        <v>900</v>
      </c>
      <c r="CM393" s="62"/>
      <c r="CN393" s="63"/>
      <c r="CO393" s="62"/>
      <c r="CP393" s="62" t="s">
        <v>36</v>
      </c>
      <c r="CQ393" s="64" t="s">
        <v>39</v>
      </c>
      <c r="CR393" s="65" t="s">
        <v>47</v>
      </c>
      <c r="CS393" s="64" t="s">
        <v>41</v>
      </c>
      <c r="CT393" s="64"/>
      <c r="CU393" s="64" t="s">
        <v>55</v>
      </c>
      <c r="CV393" s="64" t="s">
        <v>203</v>
      </c>
      <c r="CW393" s="64" t="s">
        <v>435</v>
      </c>
      <c r="CX393" s="64"/>
      <c r="CY393" s="66">
        <f>[1]Duration!EE392</f>
        <v>180</v>
      </c>
    </row>
    <row r="394" spans="1:103" hidden="1" x14ac:dyDescent="0.3">
      <c r="A394" s="43">
        <v>392</v>
      </c>
      <c r="B394" s="44" t="s">
        <v>1675</v>
      </c>
      <c r="C394" s="44" t="s">
        <v>430</v>
      </c>
      <c r="D394" s="44">
        <v>2015</v>
      </c>
      <c r="E394" s="45" t="s">
        <v>66</v>
      </c>
      <c r="F394" s="45" t="s">
        <v>1537</v>
      </c>
      <c r="G394" s="45" t="s">
        <v>4</v>
      </c>
      <c r="H394" s="45" t="s">
        <v>483</v>
      </c>
      <c r="I394" s="45" t="s">
        <v>303</v>
      </c>
      <c r="J394" s="46" t="s">
        <v>44</v>
      </c>
      <c r="K394" s="46" t="s">
        <v>799</v>
      </c>
      <c r="L394" s="46" t="s">
        <v>42</v>
      </c>
      <c r="M394" s="46" t="s">
        <v>42</v>
      </c>
      <c r="N394" s="46" t="s">
        <v>42</v>
      </c>
      <c r="O394" s="46" t="s">
        <v>42</v>
      </c>
      <c r="P394" s="47"/>
      <c r="Q394" s="47" t="s">
        <v>1537</v>
      </c>
      <c r="R394" s="92">
        <v>109.07</v>
      </c>
      <c r="S394" s="49">
        <v>91.8</v>
      </c>
      <c r="T394" s="50">
        <v>6.86</v>
      </c>
      <c r="U394" s="50">
        <v>3.82</v>
      </c>
      <c r="V394" s="50"/>
      <c r="W394" s="50"/>
      <c r="X394" s="50">
        <v>8.08</v>
      </c>
      <c r="Y394" s="51" t="s">
        <v>427</v>
      </c>
      <c r="Z394" s="51">
        <v>2</v>
      </c>
      <c r="AA394" s="80">
        <v>2.2431756944794521E-2</v>
      </c>
      <c r="AB394" s="51">
        <v>4.4579655640039309E-2</v>
      </c>
      <c r="AC394" s="51">
        <v>1E-3</v>
      </c>
      <c r="AD394" s="51"/>
      <c r="AE394" s="51"/>
      <c r="AF394" s="52">
        <v>15</v>
      </c>
      <c r="AG394" s="53">
        <v>0</v>
      </c>
      <c r="AH394" s="54">
        <v>37</v>
      </c>
      <c r="AI394" s="91">
        <v>4320</v>
      </c>
      <c r="AJ394" s="53"/>
      <c r="AK394" s="53">
        <v>10</v>
      </c>
      <c r="AL394" s="53"/>
      <c r="AM394" s="53" t="s">
        <v>36</v>
      </c>
      <c r="AN394" s="55">
        <v>15</v>
      </c>
      <c r="AO394" s="56"/>
      <c r="AP394" s="56"/>
      <c r="AQ394" s="51" t="s">
        <v>43</v>
      </c>
      <c r="AR394" s="51" t="s">
        <v>431</v>
      </c>
      <c r="AS394" s="51"/>
      <c r="AT394" s="51" t="s">
        <v>215</v>
      </c>
      <c r="AU394" s="51" t="s">
        <v>432</v>
      </c>
      <c r="AV394" s="51" t="s">
        <v>431</v>
      </c>
      <c r="AW394" s="57" t="s">
        <v>303</v>
      </c>
      <c r="AX394" s="57" t="s">
        <v>2039</v>
      </c>
      <c r="AY394" s="57"/>
      <c r="AZ394" s="57"/>
      <c r="BA394" s="57"/>
      <c r="BB394" s="58">
        <v>6.1200000000000004E-3</v>
      </c>
      <c r="BC394" s="58">
        <v>0.13728235250214249</v>
      </c>
      <c r="BD394" s="60">
        <v>2.6281093414022721E-2</v>
      </c>
      <c r="BE394" s="60">
        <v>1.463466134716717E-2</v>
      </c>
      <c r="BF394" s="58"/>
      <c r="BG394" s="59">
        <v>0.3861584754262789</v>
      </c>
      <c r="BH394" s="61"/>
      <c r="BI394" s="61"/>
      <c r="BL394" s="61"/>
      <c r="BM394" s="59"/>
      <c r="BN394" s="58">
        <v>0</v>
      </c>
      <c r="BO394" s="58">
        <v>0</v>
      </c>
      <c r="BP394" s="60">
        <v>0</v>
      </c>
      <c r="BQ394" s="58"/>
      <c r="BR394" s="59">
        <v>1</v>
      </c>
      <c r="BS394" s="58">
        <v>0.41787999999999997</v>
      </c>
      <c r="BT394" s="58">
        <v>9.3737825920907323</v>
      </c>
      <c r="BU394" s="60">
        <v>2.4729408620845428E-2</v>
      </c>
      <c r="BV394" s="58"/>
      <c r="BW394" s="59">
        <v>0.94220281572479525</v>
      </c>
      <c r="BX394" s="58"/>
      <c r="BY394" s="58"/>
      <c r="BZ394" s="58"/>
      <c r="CA394" s="59"/>
      <c r="CB394" s="58">
        <v>5.0000000000000002E-5</v>
      </c>
      <c r="CC394" s="58">
        <v>1.1215878472397259E-3</v>
      </c>
      <c r="CD394" s="58"/>
      <c r="CE394" s="58"/>
      <c r="CF394" s="59">
        <v>0.98652291105121293</v>
      </c>
      <c r="CG394" s="62"/>
      <c r="CH394" s="62"/>
      <c r="CI394" s="62"/>
      <c r="CJ394" s="62"/>
      <c r="CK394" s="62"/>
      <c r="CL394" s="62" t="s">
        <v>900</v>
      </c>
      <c r="CM394" s="62"/>
      <c r="CN394" s="63"/>
      <c r="CO394" s="62"/>
      <c r="CP394" s="62" t="s">
        <v>36</v>
      </c>
      <c r="CQ394" s="64" t="s">
        <v>39</v>
      </c>
      <c r="CR394" s="65" t="s">
        <v>47</v>
      </c>
      <c r="CS394" s="64" t="s">
        <v>41</v>
      </c>
      <c r="CT394" s="64"/>
      <c r="CU394" s="64" t="s">
        <v>55</v>
      </c>
      <c r="CV394" s="64" t="s">
        <v>203</v>
      </c>
      <c r="CW394" s="64" t="s">
        <v>435</v>
      </c>
      <c r="CX394" s="64"/>
      <c r="CY394" s="66">
        <f>[1]Duration!EE393</f>
        <v>180</v>
      </c>
    </row>
    <row r="395" spans="1:103" hidden="1" x14ac:dyDescent="0.3">
      <c r="A395" s="43">
        <v>393</v>
      </c>
      <c r="B395" s="44" t="s">
        <v>1675</v>
      </c>
      <c r="C395" s="44" t="s">
        <v>430</v>
      </c>
      <c r="D395" s="44">
        <v>2015</v>
      </c>
      <c r="E395" s="45" t="s">
        <v>66</v>
      </c>
      <c r="F395" s="45" t="s">
        <v>1537</v>
      </c>
      <c r="G395" s="45" t="s">
        <v>4</v>
      </c>
      <c r="H395" s="45" t="s">
        <v>483</v>
      </c>
      <c r="I395" s="45" t="s">
        <v>63</v>
      </c>
      <c r="J395" s="46" t="s">
        <v>44</v>
      </c>
      <c r="K395" s="46" t="s">
        <v>799</v>
      </c>
      <c r="L395" s="46" t="s">
        <v>42</v>
      </c>
      <c r="M395" s="46" t="s">
        <v>42</v>
      </c>
      <c r="N395" s="46" t="s">
        <v>42</v>
      </c>
      <c r="O395" s="46" t="s">
        <v>42</v>
      </c>
      <c r="P395" s="47"/>
      <c r="Q395" s="47" t="s">
        <v>1537</v>
      </c>
      <c r="R395" s="92">
        <v>109.07</v>
      </c>
      <c r="S395" s="49">
        <v>91.8</v>
      </c>
      <c r="T395" s="50">
        <v>6.86</v>
      </c>
      <c r="U395" s="50">
        <v>3.82</v>
      </c>
      <c r="V395" s="50"/>
      <c r="W395" s="50"/>
      <c r="X395" s="50">
        <v>8.08</v>
      </c>
      <c r="Y395" s="51" t="s">
        <v>427</v>
      </c>
      <c r="Z395" s="51">
        <v>2</v>
      </c>
      <c r="AA395" s="80">
        <v>2.2431756944794521E-2</v>
      </c>
      <c r="AB395" s="51">
        <v>4.4579655640039309E-2</v>
      </c>
      <c r="AC395" s="51">
        <v>1E-3</v>
      </c>
      <c r="AD395" s="51"/>
      <c r="AE395" s="51"/>
      <c r="AF395" s="52">
        <v>15</v>
      </c>
      <c r="AG395" s="53">
        <v>0</v>
      </c>
      <c r="AH395" s="54">
        <v>37</v>
      </c>
      <c r="AI395" s="54"/>
      <c r="AJ395" s="53"/>
      <c r="AK395" s="53">
        <v>10</v>
      </c>
      <c r="AL395" s="53"/>
      <c r="AM395" s="53" t="s">
        <v>36</v>
      </c>
      <c r="AN395" s="55">
        <v>15</v>
      </c>
      <c r="AO395" s="56"/>
      <c r="AP395" s="56"/>
      <c r="AQ395" s="51" t="s">
        <v>43</v>
      </c>
      <c r="AR395" s="51" t="s">
        <v>431</v>
      </c>
      <c r="AS395" s="51"/>
      <c r="AT395" s="51" t="s">
        <v>215</v>
      </c>
      <c r="AU395" s="51" t="s">
        <v>432</v>
      </c>
      <c r="AV395" s="51" t="s">
        <v>431</v>
      </c>
      <c r="AW395" s="57" t="s">
        <v>63</v>
      </c>
      <c r="AX395" s="57" t="s">
        <v>2040</v>
      </c>
      <c r="AY395" s="57"/>
      <c r="AZ395" s="57"/>
      <c r="BA395" s="57"/>
      <c r="BB395" s="58">
        <v>7.2100000000000003E-3</v>
      </c>
      <c r="BC395" s="58">
        <v>0.16173296757196851</v>
      </c>
      <c r="BD395" s="60">
        <v>3.0961876391356828E-2</v>
      </c>
      <c r="BE395" s="60">
        <v>1.7241161489064585E-2</v>
      </c>
      <c r="BF395" s="58"/>
      <c r="BG395" s="59">
        <v>0.27683049147442335</v>
      </c>
      <c r="BH395" s="61"/>
      <c r="BI395" s="61"/>
      <c r="BL395" s="61"/>
      <c r="BM395" s="59"/>
      <c r="BN395" s="58">
        <v>0.10112</v>
      </c>
      <c r="BO395" s="58">
        <v>2.2682992622576221</v>
      </c>
      <c r="BP395" s="60">
        <v>1.8807187160455353E-2</v>
      </c>
      <c r="BQ395" s="58"/>
      <c r="BR395" s="59">
        <v>0.26772394814975736</v>
      </c>
      <c r="BS395" s="58">
        <v>1.5464200000000001</v>
      </c>
      <c r="BT395" s="58">
        <v>34.688917574569146</v>
      </c>
      <c r="BU395" s="60">
        <v>9.1514434956082594E-2</v>
      </c>
      <c r="BV395" s="58"/>
      <c r="BW395" s="59">
        <v>0.78611390421445859</v>
      </c>
      <c r="BX395" s="58"/>
      <c r="BY395" s="58"/>
      <c r="BZ395" s="58"/>
      <c r="CA395" s="59"/>
      <c r="CB395" s="58">
        <v>4.8999999999999998E-4</v>
      </c>
      <c r="CC395" s="58">
        <v>1.0991560902949313E-2</v>
      </c>
      <c r="CD395" s="58"/>
      <c r="CE395" s="58"/>
      <c r="CF395" s="59">
        <v>0.86792452830188682</v>
      </c>
      <c r="CG395" s="62"/>
      <c r="CH395" s="62"/>
      <c r="CI395" s="62"/>
      <c r="CJ395" s="62"/>
      <c r="CK395" s="62"/>
      <c r="CL395" s="62" t="s">
        <v>900</v>
      </c>
      <c r="CM395" s="62"/>
      <c r="CN395" s="63"/>
      <c r="CO395" s="62"/>
      <c r="CP395" s="62" t="s">
        <v>36</v>
      </c>
      <c r="CQ395" s="64" t="s">
        <v>39</v>
      </c>
      <c r="CR395" s="65" t="s">
        <v>47</v>
      </c>
      <c r="CS395" s="64" t="s">
        <v>41</v>
      </c>
      <c r="CT395" s="64"/>
      <c r="CU395" s="64" t="s">
        <v>55</v>
      </c>
      <c r="CV395" s="64" t="s">
        <v>203</v>
      </c>
      <c r="CW395" s="64" t="s">
        <v>435</v>
      </c>
      <c r="CX395" s="64"/>
      <c r="CY395" s="66">
        <f>[1]Duration!EE394</f>
        <v>197</v>
      </c>
    </row>
    <row r="396" spans="1:103" hidden="1" x14ac:dyDescent="0.3">
      <c r="A396" s="43">
        <v>394</v>
      </c>
      <c r="B396" s="44" t="s">
        <v>1675</v>
      </c>
      <c r="C396" s="44" t="s">
        <v>430</v>
      </c>
      <c r="D396" s="44">
        <v>2015</v>
      </c>
      <c r="E396" s="45" t="s">
        <v>66</v>
      </c>
      <c r="F396" s="45" t="s">
        <v>1537</v>
      </c>
      <c r="G396" s="45" t="s">
        <v>4</v>
      </c>
      <c r="H396" s="45" t="s">
        <v>483</v>
      </c>
      <c r="I396" s="45" t="s">
        <v>179</v>
      </c>
      <c r="J396" s="46" t="s">
        <v>44</v>
      </c>
      <c r="K396" s="46" t="s">
        <v>799</v>
      </c>
      <c r="L396" s="46" t="s">
        <v>42</v>
      </c>
      <c r="M396" s="46" t="s">
        <v>42</v>
      </c>
      <c r="N396" s="46" t="s">
        <v>42</v>
      </c>
      <c r="O396" s="46" t="s">
        <v>42</v>
      </c>
      <c r="P396" s="47"/>
      <c r="Q396" s="47" t="s">
        <v>1537</v>
      </c>
      <c r="R396" s="92">
        <v>109.07</v>
      </c>
      <c r="S396" s="49">
        <v>91.8</v>
      </c>
      <c r="T396" s="50">
        <v>6.86</v>
      </c>
      <c r="U396" s="50">
        <v>3.82</v>
      </c>
      <c r="V396" s="50"/>
      <c r="W396" s="50"/>
      <c r="X396" s="50">
        <v>8.08</v>
      </c>
      <c r="Y396" s="51" t="s">
        <v>427</v>
      </c>
      <c r="Z396" s="51">
        <v>2</v>
      </c>
      <c r="AA396" s="80">
        <v>2.2431756944794521E-2</v>
      </c>
      <c r="AB396" s="51">
        <v>4.4579655640039309E-2</v>
      </c>
      <c r="AC396" s="51">
        <v>1E-3</v>
      </c>
      <c r="AD396" s="51"/>
      <c r="AE396" s="51"/>
      <c r="AF396" s="52">
        <v>15</v>
      </c>
      <c r="AG396" s="53">
        <v>0</v>
      </c>
      <c r="AH396" s="54">
        <v>37</v>
      </c>
      <c r="AI396" s="54"/>
      <c r="AJ396" s="53"/>
      <c r="AK396" s="53">
        <v>10</v>
      </c>
      <c r="AL396" s="53"/>
      <c r="AM396" s="53" t="s">
        <v>36</v>
      </c>
      <c r="AN396" s="55">
        <v>15</v>
      </c>
      <c r="AO396" s="56"/>
      <c r="AP396" s="56"/>
      <c r="AQ396" s="51" t="s">
        <v>43</v>
      </c>
      <c r="AR396" s="51" t="s">
        <v>431</v>
      </c>
      <c r="AS396" s="51"/>
      <c r="AT396" s="51" t="s">
        <v>215</v>
      </c>
      <c r="AU396" s="51" t="s">
        <v>432</v>
      </c>
      <c r="AV396" s="51" t="s">
        <v>431</v>
      </c>
      <c r="AW396" s="57" t="s">
        <v>179</v>
      </c>
      <c r="AX396" s="57" t="s">
        <v>2041</v>
      </c>
      <c r="AY396" s="57"/>
      <c r="AZ396" s="57"/>
      <c r="BA396" s="57"/>
      <c r="BB396" s="58">
        <v>1.39E-3</v>
      </c>
      <c r="BC396" s="58">
        <v>3.1180142153264381E-2</v>
      </c>
      <c r="BD396" s="60">
        <v>5.9690718701783619E-3</v>
      </c>
      <c r="BE396" s="60">
        <v>3.3238855020526737E-3</v>
      </c>
      <c r="BF396" s="58"/>
      <c r="BG396" s="59">
        <v>0.86058174523570707</v>
      </c>
      <c r="BH396" s="61"/>
      <c r="BI396" s="61"/>
      <c r="BL396" s="61"/>
      <c r="BM396" s="59"/>
      <c r="BN396" s="58">
        <v>6.1500000000000001E-3</v>
      </c>
      <c r="BO396" s="58">
        <v>0.1379553052104863</v>
      </c>
      <c r="BP396" s="60">
        <v>1.1438311020253206E-3</v>
      </c>
      <c r="BQ396" s="58"/>
      <c r="BR396" s="59">
        <v>0.9554638279383012</v>
      </c>
      <c r="BS396" s="58">
        <v>3.2054</v>
      </c>
      <c r="BT396" s="58">
        <v>71.902753710844351</v>
      </c>
      <c r="BU396" s="59">
        <v>0.18968997413912592</v>
      </c>
      <c r="BV396" s="58"/>
      <c r="BW396" s="59">
        <v>0.55665958055963183</v>
      </c>
      <c r="BX396" s="58"/>
      <c r="BY396" s="58"/>
      <c r="BZ396" s="58"/>
      <c r="CA396" s="59"/>
      <c r="CB396" s="58">
        <v>8.9999999999999992E-5</v>
      </c>
      <c r="CC396" s="58">
        <v>2.0188581250315065E-3</v>
      </c>
      <c r="CD396" s="58"/>
      <c r="CE396" s="58"/>
      <c r="CF396" s="59">
        <v>0.97574123989218331</v>
      </c>
      <c r="CG396" s="62"/>
      <c r="CH396" s="62"/>
      <c r="CI396" s="62"/>
      <c r="CJ396" s="62"/>
      <c r="CK396" s="62"/>
      <c r="CL396" s="62" t="s">
        <v>900</v>
      </c>
      <c r="CM396" s="62"/>
      <c r="CN396" s="63"/>
      <c r="CO396" s="62"/>
      <c r="CP396" s="62" t="s">
        <v>36</v>
      </c>
      <c r="CQ396" s="64" t="s">
        <v>39</v>
      </c>
      <c r="CR396" s="65" t="s">
        <v>47</v>
      </c>
      <c r="CS396" s="64" t="s">
        <v>41</v>
      </c>
      <c r="CT396" s="64"/>
      <c r="CU396" s="64" t="s">
        <v>55</v>
      </c>
      <c r="CV396" s="64" t="s">
        <v>203</v>
      </c>
      <c r="CW396" s="64" t="s">
        <v>435</v>
      </c>
      <c r="CX396" s="64"/>
      <c r="CY396" s="66">
        <f>[1]Duration!EE395</f>
        <v>197</v>
      </c>
    </row>
    <row r="397" spans="1:103" hidden="1" x14ac:dyDescent="0.3">
      <c r="A397" s="43">
        <v>395</v>
      </c>
      <c r="B397" s="44" t="s">
        <v>1675</v>
      </c>
      <c r="C397" s="44" t="s">
        <v>430</v>
      </c>
      <c r="D397" s="44">
        <v>2015</v>
      </c>
      <c r="E397" s="45" t="s">
        <v>66</v>
      </c>
      <c r="F397" s="45" t="s">
        <v>1537</v>
      </c>
      <c r="G397" s="45" t="s">
        <v>4</v>
      </c>
      <c r="H397" s="45" t="s">
        <v>483</v>
      </c>
      <c r="I397" s="45" t="s">
        <v>38</v>
      </c>
      <c r="J397" s="46" t="s">
        <v>44</v>
      </c>
      <c r="K397" s="46" t="s">
        <v>799</v>
      </c>
      <c r="L397" s="46" t="s">
        <v>42</v>
      </c>
      <c r="M397" s="46" t="s">
        <v>42</v>
      </c>
      <c r="N397" s="46" t="s">
        <v>42</v>
      </c>
      <c r="O397" s="46" t="s">
        <v>42</v>
      </c>
      <c r="P397" s="47"/>
      <c r="Q397" s="47" t="s">
        <v>1537</v>
      </c>
      <c r="R397" s="92">
        <v>109.07</v>
      </c>
      <c r="S397" s="49">
        <v>91.8</v>
      </c>
      <c r="T397" s="50">
        <v>6.86</v>
      </c>
      <c r="U397" s="50">
        <v>3.82</v>
      </c>
      <c r="V397" s="50"/>
      <c r="W397" s="50"/>
      <c r="X397" s="50">
        <v>8.08</v>
      </c>
      <c r="Y397" s="51" t="s">
        <v>427</v>
      </c>
      <c r="Z397" s="51">
        <v>2</v>
      </c>
      <c r="AA397" s="80">
        <v>2.2431756944794521E-2</v>
      </c>
      <c r="AB397" s="51">
        <v>4.4579655640039309E-2</v>
      </c>
      <c r="AC397" s="51">
        <v>1E-3</v>
      </c>
      <c r="AD397" s="51"/>
      <c r="AE397" s="51"/>
      <c r="AF397" s="52">
        <v>25</v>
      </c>
      <c r="AG397" s="53">
        <v>0</v>
      </c>
      <c r="AH397" s="54">
        <v>37</v>
      </c>
      <c r="AI397" s="54"/>
      <c r="AJ397" s="53"/>
      <c r="AK397" s="53">
        <v>10</v>
      </c>
      <c r="AL397" s="53"/>
      <c r="AM397" s="53" t="s">
        <v>36</v>
      </c>
      <c r="AN397" s="55">
        <v>25</v>
      </c>
      <c r="AO397" s="56"/>
      <c r="AP397" s="56"/>
      <c r="AQ397" s="51" t="s">
        <v>43</v>
      </c>
      <c r="AR397" s="51" t="s">
        <v>431</v>
      </c>
      <c r="AS397" s="51"/>
      <c r="AT397" s="51" t="s">
        <v>215</v>
      </c>
      <c r="AU397" s="51" t="s">
        <v>432</v>
      </c>
      <c r="AV397" s="51" t="s">
        <v>431</v>
      </c>
      <c r="AW397" s="57" t="s">
        <v>38</v>
      </c>
      <c r="AX397" s="57" t="s">
        <v>36</v>
      </c>
      <c r="AY397" s="57"/>
      <c r="AZ397" s="57"/>
      <c r="BA397" s="57"/>
      <c r="BB397" s="58">
        <v>3.175E-2</v>
      </c>
      <c r="BC397" s="58">
        <v>0.71220828299722594</v>
      </c>
      <c r="BD397" s="59">
        <v>0.13634390782601652</v>
      </c>
      <c r="BE397" s="60">
        <v>7.5923283949764289E-2</v>
      </c>
      <c r="BF397" s="58"/>
      <c r="BG397" s="59"/>
      <c r="BH397" s="61"/>
      <c r="BI397" s="61"/>
      <c r="BL397" s="61"/>
      <c r="BM397" s="59"/>
      <c r="BN397" s="58">
        <v>0.28212999999999999</v>
      </c>
      <c r="BO397" s="58">
        <v>6.3286715868348775</v>
      </c>
      <c r="BP397" s="60">
        <v>5.247301931941524E-2</v>
      </c>
      <c r="BQ397" s="58"/>
      <c r="BR397" s="59"/>
      <c r="BS397" s="58">
        <v>12.8453</v>
      </c>
      <c r="BT397" s="58">
        <v>288.1426474829691</v>
      </c>
      <c r="BU397" s="59">
        <v>0.7601624211671909</v>
      </c>
      <c r="BV397" s="58"/>
      <c r="BW397" s="59"/>
      <c r="BX397" s="58"/>
      <c r="BY397" s="58"/>
      <c r="BZ397" s="58"/>
      <c r="CA397" s="59"/>
      <c r="CB397" s="58">
        <v>2.0619999999999999E-2</v>
      </c>
      <c r="CC397" s="58">
        <v>0.46254282820166298</v>
      </c>
      <c r="CD397" s="58"/>
      <c r="CE397" s="58"/>
      <c r="CF397" s="59"/>
      <c r="CG397" s="62"/>
      <c r="CH397" s="62"/>
      <c r="CI397" s="62"/>
      <c r="CJ397" s="62"/>
      <c r="CK397" s="62"/>
      <c r="CL397" s="62" t="s">
        <v>900</v>
      </c>
      <c r="CM397" s="62"/>
      <c r="CN397" s="63"/>
      <c r="CO397" s="62"/>
      <c r="CP397" s="62" t="s">
        <v>36</v>
      </c>
      <c r="CQ397" s="64" t="s">
        <v>39</v>
      </c>
      <c r="CR397" s="65" t="s">
        <v>47</v>
      </c>
      <c r="CS397" s="64" t="s">
        <v>41</v>
      </c>
      <c r="CT397" s="64"/>
      <c r="CU397" s="64" t="s">
        <v>55</v>
      </c>
      <c r="CV397" s="64" t="s">
        <v>203</v>
      </c>
      <c r="CW397" s="64" t="s">
        <v>436</v>
      </c>
      <c r="CX397" s="64"/>
      <c r="CY397" s="66">
        <f>[1]Duration!EE396</f>
        <v>197</v>
      </c>
    </row>
    <row r="398" spans="1:103" hidden="1" x14ac:dyDescent="0.3">
      <c r="A398" s="43">
        <v>396</v>
      </c>
      <c r="B398" s="44" t="s">
        <v>1675</v>
      </c>
      <c r="C398" s="44" t="s">
        <v>430</v>
      </c>
      <c r="D398" s="44">
        <v>2015</v>
      </c>
      <c r="E398" s="45" t="s">
        <v>66</v>
      </c>
      <c r="F398" s="45" t="s">
        <v>1537</v>
      </c>
      <c r="G398" s="45" t="s">
        <v>4</v>
      </c>
      <c r="H398" s="45" t="s">
        <v>483</v>
      </c>
      <c r="I398" s="45" t="s">
        <v>141</v>
      </c>
      <c r="J398" s="46" t="s">
        <v>44</v>
      </c>
      <c r="K398" s="46" t="s">
        <v>799</v>
      </c>
      <c r="L398" s="46" t="s">
        <v>42</v>
      </c>
      <c r="M398" s="46" t="s">
        <v>42</v>
      </c>
      <c r="N398" s="46" t="s">
        <v>42</v>
      </c>
      <c r="O398" s="46" t="s">
        <v>42</v>
      </c>
      <c r="P398" s="47"/>
      <c r="Q398" s="47" t="s">
        <v>1537</v>
      </c>
      <c r="R398" s="92">
        <v>109.07</v>
      </c>
      <c r="S398" s="49">
        <v>91.8</v>
      </c>
      <c r="T398" s="50">
        <v>6.86</v>
      </c>
      <c r="U398" s="50">
        <v>3.82</v>
      </c>
      <c r="V398" s="50"/>
      <c r="W398" s="50"/>
      <c r="X398" s="50">
        <v>8.08</v>
      </c>
      <c r="Y398" s="51" t="s">
        <v>427</v>
      </c>
      <c r="Z398" s="51">
        <v>2</v>
      </c>
      <c r="AA398" s="80">
        <v>2.2431756944794521E-2</v>
      </c>
      <c r="AB398" s="51">
        <v>4.4579655640039309E-2</v>
      </c>
      <c r="AC398" s="51">
        <v>1E-3</v>
      </c>
      <c r="AD398" s="51"/>
      <c r="AE398" s="51"/>
      <c r="AF398" s="52">
        <v>25</v>
      </c>
      <c r="AG398" s="53">
        <v>0</v>
      </c>
      <c r="AH398" s="54">
        <v>37</v>
      </c>
      <c r="AI398" s="54"/>
      <c r="AJ398" s="53"/>
      <c r="AK398" s="53">
        <v>10</v>
      </c>
      <c r="AL398" s="53"/>
      <c r="AM398" s="53" t="s">
        <v>36</v>
      </c>
      <c r="AN398" s="55">
        <v>25</v>
      </c>
      <c r="AO398" s="56"/>
      <c r="AP398" s="56"/>
      <c r="AQ398" s="51" t="s">
        <v>43</v>
      </c>
      <c r="AR398" s="51" t="s">
        <v>431</v>
      </c>
      <c r="AS398" s="51"/>
      <c r="AT398" s="51" t="s">
        <v>215</v>
      </c>
      <c r="AU398" s="51" t="s">
        <v>432</v>
      </c>
      <c r="AV398" s="51" t="s">
        <v>431</v>
      </c>
      <c r="AW398" s="57" t="s">
        <v>141</v>
      </c>
      <c r="AX398" s="57" t="s">
        <v>2036</v>
      </c>
      <c r="AY398" s="57"/>
      <c r="AZ398" s="57"/>
      <c r="BA398" s="57"/>
      <c r="BB398" s="58">
        <v>4.7599999999999995E-3</v>
      </c>
      <c r="BC398" s="58">
        <v>0.1067751630572219</v>
      </c>
      <c r="BD398" s="60">
        <v>2.0440850433128776E-2</v>
      </c>
      <c r="BE398" s="60">
        <v>1.1382514381130016E-2</v>
      </c>
      <c r="BF398" s="58"/>
      <c r="BG398" s="59">
        <v>0.85007874015748031</v>
      </c>
      <c r="BH398" s="61"/>
      <c r="BI398" s="61"/>
      <c r="BL398" s="61"/>
      <c r="BM398" s="59"/>
      <c r="BN398" s="58">
        <v>0.16259000000000001</v>
      </c>
      <c r="BO398" s="58">
        <v>3.6471793616541412</v>
      </c>
      <c r="BP398" s="60">
        <v>3.0239918516796242E-2</v>
      </c>
      <c r="BQ398" s="58"/>
      <c r="BR398" s="59">
        <v>0.4237053840428171</v>
      </c>
      <c r="BS398" s="58">
        <v>10.757760000000001</v>
      </c>
      <c r="BT398" s="58">
        <v>241.31545759043274</v>
      </c>
      <c r="BU398" s="59">
        <v>0.63662544961468881</v>
      </c>
      <c r="BV398" s="58"/>
      <c r="BW398" s="59">
        <v>0.16251391559558739</v>
      </c>
      <c r="BX398" s="58"/>
      <c r="BY398" s="58"/>
      <c r="BZ398" s="58"/>
      <c r="CA398" s="59"/>
      <c r="CB398" s="58">
        <v>7.5000000000000002E-4</v>
      </c>
      <c r="CC398" s="58">
        <v>1.6823817708595892E-2</v>
      </c>
      <c r="CD398" s="58"/>
      <c r="CE398" s="58"/>
      <c r="CF398" s="59">
        <v>0.96362754607177492</v>
      </c>
      <c r="CG398" s="62"/>
      <c r="CH398" s="62"/>
      <c r="CI398" s="62"/>
      <c r="CJ398" s="62"/>
      <c r="CK398" s="62"/>
      <c r="CL398" s="62" t="s">
        <v>900</v>
      </c>
      <c r="CM398" s="62"/>
      <c r="CN398" s="63"/>
      <c r="CO398" s="62"/>
      <c r="CP398" s="62" t="s">
        <v>36</v>
      </c>
      <c r="CQ398" s="64" t="s">
        <v>39</v>
      </c>
      <c r="CR398" s="65" t="s">
        <v>47</v>
      </c>
      <c r="CS398" s="64" t="s">
        <v>41</v>
      </c>
      <c r="CT398" s="64"/>
      <c r="CU398" s="64" t="s">
        <v>55</v>
      </c>
      <c r="CV398" s="64" t="s">
        <v>203</v>
      </c>
      <c r="CW398" s="64" t="s">
        <v>436</v>
      </c>
      <c r="CX398" s="64"/>
      <c r="CY398" s="66">
        <f>[1]Duration!EE397</f>
        <v>197</v>
      </c>
    </row>
    <row r="399" spans="1:103" hidden="1" x14ac:dyDescent="0.3">
      <c r="A399" s="43">
        <v>397</v>
      </c>
      <c r="B399" s="44" t="s">
        <v>1675</v>
      </c>
      <c r="C399" s="44" t="s">
        <v>430</v>
      </c>
      <c r="D399" s="44">
        <v>2015</v>
      </c>
      <c r="E399" s="45" t="s">
        <v>66</v>
      </c>
      <c r="F399" s="45" t="s">
        <v>1537</v>
      </c>
      <c r="G399" s="45" t="s">
        <v>4</v>
      </c>
      <c r="H399" s="45" t="s">
        <v>483</v>
      </c>
      <c r="I399" s="45" t="s">
        <v>419</v>
      </c>
      <c r="J399" s="46" t="s">
        <v>44</v>
      </c>
      <c r="K399" s="46" t="s">
        <v>799</v>
      </c>
      <c r="L399" s="46" t="s">
        <v>42</v>
      </c>
      <c r="M399" s="46" t="s">
        <v>42</v>
      </c>
      <c r="N399" s="46" t="s">
        <v>42</v>
      </c>
      <c r="O399" s="46" t="s">
        <v>42</v>
      </c>
      <c r="P399" s="47"/>
      <c r="Q399" s="47" t="s">
        <v>1537</v>
      </c>
      <c r="R399" s="92">
        <v>109.07</v>
      </c>
      <c r="S399" s="49">
        <v>91.8</v>
      </c>
      <c r="T399" s="50">
        <v>6.86</v>
      </c>
      <c r="U399" s="50">
        <v>3.82</v>
      </c>
      <c r="V399" s="50"/>
      <c r="W399" s="50"/>
      <c r="X399" s="50">
        <v>8.08</v>
      </c>
      <c r="Y399" s="51" t="s">
        <v>427</v>
      </c>
      <c r="Z399" s="51">
        <v>2</v>
      </c>
      <c r="AA399" s="80">
        <v>2.2431756944794521E-2</v>
      </c>
      <c r="AB399" s="51">
        <v>4.4579655640039309E-2</v>
      </c>
      <c r="AC399" s="51">
        <v>1E-3</v>
      </c>
      <c r="AD399" s="51"/>
      <c r="AE399" s="51"/>
      <c r="AF399" s="52">
        <v>25</v>
      </c>
      <c r="AG399" s="53">
        <v>0</v>
      </c>
      <c r="AH399" s="54">
        <v>37</v>
      </c>
      <c r="AI399" s="54"/>
      <c r="AJ399" s="53"/>
      <c r="AK399" s="53">
        <v>10</v>
      </c>
      <c r="AL399" s="53"/>
      <c r="AM399" s="53" t="s">
        <v>36</v>
      </c>
      <c r="AN399" s="55">
        <v>25</v>
      </c>
      <c r="AO399" s="56"/>
      <c r="AP399" s="56"/>
      <c r="AQ399" s="51" t="s">
        <v>43</v>
      </c>
      <c r="AR399" s="51" t="s">
        <v>431</v>
      </c>
      <c r="AS399" s="51"/>
      <c r="AT399" s="51" t="s">
        <v>215</v>
      </c>
      <c r="AU399" s="51" t="s">
        <v>432</v>
      </c>
      <c r="AV399" s="51" t="s">
        <v>431</v>
      </c>
      <c r="AW399" s="57" t="s">
        <v>419</v>
      </c>
      <c r="AX399" s="57" t="s">
        <v>2037</v>
      </c>
      <c r="AY399" s="57"/>
      <c r="AZ399" s="57"/>
      <c r="BA399" s="57"/>
      <c r="BB399" s="58">
        <v>1.0369999999999999E-2</v>
      </c>
      <c r="BC399" s="58">
        <v>0.23261731951751916</v>
      </c>
      <c r="BD399" s="60">
        <v>4.4531852729316264E-2</v>
      </c>
      <c r="BE399" s="60">
        <v>2.4797620616033252E-2</v>
      </c>
      <c r="BF399" s="58"/>
      <c r="BG399" s="59">
        <v>0.6733858267716536</v>
      </c>
      <c r="BH399" s="61"/>
      <c r="BI399" s="61"/>
      <c r="BL399" s="61"/>
      <c r="BM399" s="59"/>
      <c r="BN399" s="58">
        <v>7.5590000000000004E-2</v>
      </c>
      <c r="BO399" s="58">
        <v>1.6956165074570178</v>
      </c>
      <c r="BP399" s="60">
        <v>1.4058893171072194E-2</v>
      </c>
      <c r="BQ399" s="58"/>
      <c r="BR399" s="59">
        <v>0.73207386665721474</v>
      </c>
      <c r="BS399" s="58">
        <v>16.411169999999998</v>
      </c>
      <c r="BT399" s="58">
        <v>368.13137661970347</v>
      </c>
      <c r="BU399" s="59">
        <v>0.97118438038709665</v>
      </c>
      <c r="BV399" s="58"/>
      <c r="BW399" s="59">
        <v>-0.27760114594443092</v>
      </c>
      <c r="BX399" s="58"/>
      <c r="BY399" s="58"/>
      <c r="BZ399" s="58"/>
      <c r="CA399" s="59"/>
      <c r="CB399" s="58">
        <v>8.5900000000000004E-3</v>
      </c>
      <c r="CC399" s="58">
        <v>0.19268879215578494</v>
      </c>
      <c r="CD399" s="58"/>
      <c r="CE399" s="58"/>
      <c r="CF399" s="59">
        <v>0.58341416100872934</v>
      </c>
      <c r="CG399" s="62"/>
      <c r="CH399" s="62"/>
      <c r="CI399" s="62"/>
      <c r="CJ399" s="62"/>
      <c r="CK399" s="62"/>
      <c r="CL399" s="62" t="s">
        <v>900</v>
      </c>
      <c r="CM399" s="62"/>
      <c r="CN399" s="63"/>
      <c r="CO399" s="62"/>
      <c r="CP399" s="62" t="s">
        <v>36</v>
      </c>
      <c r="CQ399" s="64" t="s">
        <v>39</v>
      </c>
      <c r="CR399" s="65" t="s">
        <v>47</v>
      </c>
      <c r="CS399" s="64" t="s">
        <v>41</v>
      </c>
      <c r="CT399" s="64"/>
      <c r="CU399" s="64" t="s">
        <v>55</v>
      </c>
      <c r="CV399" s="64" t="s">
        <v>203</v>
      </c>
      <c r="CW399" s="64" t="s">
        <v>436</v>
      </c>
      <c r="CX399" s="64"/>
      <c r="CY399" s="66">
        <f>[1]Duration!EE398</f>
        <v>197</v>
      </c>
    </row>
    <row r="400" spans="1:103" hidden="1" x14ac:dyDescent="0.3">
      <c r="A400" s="43">
        <v>398</v>
      </c>
      <c r="B400" s="44" t="s">
        <v>1675</v>
      </c>
      <c r="C400" s="44" t="s">
        <v>430</v>
      </c>
      <c r="D400" s="44">
        <v>2015</v>
      </c>
      <c r="E400" s="45" t="s">
        <v>66</v>
      </c>
      <c r="F400" s="45" t="s">
        <v>1537</v>
      </c>
      <c r="G400" s="45" t="s">
        <v>4</v>
      </c>
      <c r="H400" s="45" t="s">
        <v>483</v>
      </c>
      <c r="I400" s="45" t="s">
        <v>309</v>
      </c>
      <c r="J400" s="46" t="s">
        <v>44</v>
      </c>
      <c r="K400" s="46" t="s">
        <v>799</v>
      </c>
      <c r="L400" s="46" t="s">
        <v>42</v>
      </c>
      <c r="M400" s="46" t="s">
        <v>42</v>
      </c>
      <c r="N400" s="46" t="s">
        <v>42</v>
      </c>
      <c r="O400" s="46" t="s">
        <v>42</v>
      </c>
      <c r="P400" s="47"/>
      <c r="Q400" s="47" t="s">
        <v>1537</v>
      </c>
      <c r="R400" s="92">
        <v>109.07</v>
      </c>
      <c r="S400" s="49">
        <v>91.8</v>
      </c>
      <c r="T400" s="50">
        <v>6.86</v>
      </c>
      <c r="U400" s="50">
        <v>3.82</v>
      </c>
      <c r="V400" s="50"/>
      <c r="W400" s="50"/>
      <c r="X400" s="50">
        <v>8.08</v>
      </c>
      <c r="Y400" s="51" t="s">
        <v>427</v>
      </c>
      <c r="Z400" s="51">
        <v>2</v>
      </c>
      <c r="AA400" s="80">
        <v>2.2431756944794521E-2</v>
      </c>
      <c r="AB400" s="51">
        <v>4.4579655640039309E-2</v>
      </c>
      <c r="AC400" s="51">
        <v>1E-3</v>
      </c>
      <c r="AD400" s="51"/>
      <c r="AE400" s="51"/>
      <c r="AF400" s="52">
        <v>25</v>
      </c>
      <c r="AG400" s="53">
        <v>0</v>
      </c>
      <c r="AH400" s="54">
        <v>37</v>
      </c>
      <c r="AI400" s="54"/>
      <c r="AJ400" s="53"/>
      <c r="AK400" s="53">
        <v>10</v>
      </c>
      <c r="AL400" s="53"/>
      <c r="AM400" s="53" t="s">
        <v>36</v>
      </c>
      <c r="AN400" s="55">
        <v>25</v>
      </c>
      <c r="AO400" s="56"/>
      <c r="AP400" s="56"/>
      <c r="AQ400" s="51" t="s">
        <v>43</v>
      </c>
      <c r="AR400" s="51" t="s">
        <v>431</v>
      </c>
      <c r="AS400" s="51"/>
      <c r="AT400" s="51" t="s">
        <v>215</v>
      </c>
      <c r="AU400" s="51" t="s">
        <v>432</v>
      </c>
      <c r="AV400" s="51" t="s">
        <v>431</v>
      </c>
      <c r="AW400" s="57" t="s">
        <v>309</v>
      </c>
      <c r="AX400" s="57" t="s">
        <v>2038</v>
      </c>
      <c r="AY400" s="57"/>
      <c r="AZ400" s="57"/>
      <c r="BA400" s="57"/>
      <c r="BB400" s="58">
        <v>2.5510000000000001E-2</v>
      </c>
      <c r="BC400" s="58">
        <v>0.57223411966170834</v>
      </c>
      <c r="BD400" s="59">
        <v>0.10954749885485615</v>
      </c>
      <c r="BE400" s="60">
        <v>6.1001668458535052E-2</v>
      </c>
      <c r="BF400" s="58"/>
      <c r="BG400" s="59">
        <v>0.1965354330708661</v>
      </c>
      <c r="BH400" s="61"/>
      <c r="BI400" s="61"/>
      <c r="BL400" s="61"/>
      <c r="BM400" s="59"/>
      <c r="BN400" s="58">
        <v>0.40416000000000002</v>
      </c>
      <c r="BO400" s="58">
        <v>9.0660188868081537</v>
      </c>
      <c r="BP400" s="60">
        <v>7.5169232226756671E-2</v>
      </c>
      <c r="BQ400" s="58"/>
      <c r="BR400" s="59">
        <v>-0.43253110268316036</v>
      </c>
      <c r="BS400" s="58">
        <v>8.8495699999999999</v>
      </c>
      <c r="BT400" s="58">
        <v>198.51140330594524</v>
      </c>
      <c r="BU400" s="59">
        <v>0.5237020978481266</v>
      </c>
      <c r="BV400" s="58"/>
      <c r="BW400" s="59">
        <v>0.31106552591220138</v>
      </c>
      <c r="BX400" s="58"/>
      <c r="BY400" s="58"/>
      <c r="BZ400" s="58"/>
      <c r="CA400" s="59"/>
      <c r="CB400" s="58">
        <v>1.6899999999999998E-2</v>
      </c>
      <c r="CC400" s="58">
        <v>0.37909669236702737</v>
      </c>
      <c r="CD400" s="58"/>
      <c r="CE400" s="58"/>
      <c r="CF400" s="59">
        <v>0.18040737148399619</v>
      </c>
      <c r="CG400" s="62"/>
      <c r="CH400" s="62"/>
      <c r="CI400" s="62"/>
      <c r="CJ400" s="62"/>
      <c r="CK400" s="62"/>
      <c r="CL400" s="62" t="s">
        <v>900</v>
      </c>
      <c r="CM400" s="62"/>
      <c r="CN400" s="63"/>
      <c r="CO400" s="62"/>
      <c r="CP400" s="62" t="s">
        <v>36</v>
      </c>
      <c r="CQ400" s="64" t="s">
        <v>39</v>
      </c>
      <c r="CR400" s="65" t="s">
        <v>47</v>
      </c>
      <c r="CS400" s="64" t="s">
        <v>41</v>
      </c>
      <c r="CT400" s="64"/>
      <c r="CU400" s="64" t="s">
        <v>55</v>
      </c>
      <c r="CV400" s="64" t="s">
        <v>203</v>
      </c>
      <c r="CW400" s="64" t="s">
        <v>436</v>
      </c>
      <c r="CX400" s="64"/>
      <c r="CY400" s="66">
        <f>[1]Duration!EE399</f>
        <v>197</v>
      </c>
    </row>
    <row r="401" spans="1:103" hidden="1" x14ac:dyDescent="0.3">
      <c r="A401" s="43">
        <v>399</v>
      </c>
      <c r="B401" s="44" t="s">
        <v>1675</v>
      </c>
      <c r="C401" s="44" t="s">
        <v>430</v>
      </c>
      <c r="D401" s="44">
        <v>2015</v>
      </c>
      <c r="E401" s="45" t="s">
        <v>66</v>
      </c>
      <c r="F401" s="45" t="s">
        <v>1537</v>
      </c>
      <c r="G401" s="45" t="s">
        <v>4</v>
      </c>
      <c r="H401" s="45" t="s">
        <v>483</v>
      </c>
      <c r="I401" s="45" t="s">
        <v>303</v>
      </c>
      <c r="J401" s="46" t="s">
        <v>44</v>
      </c>
      <c r="K401" s="46" t="s">
        <v>799</v>
      </c>
      <c r="L401" s="46" t="s">
        <v>42</v>
      </c>
      <c r="M401" s="46" t="s">
        <v>42</v>
      </c>
      <c r="N401" s="46" t="s">
        <v>42</v>
      </c>
      <c r="O401" s="46" t="s">
        <v>42</v>
      </c>
      <c r="P401" s="47"/>
      <c r="Q401" s="47" t="s">
        <v>1537</v>
      </c>
      <c r="R401" s="92">
        <v>109.07</v>
      </c>
      <c r="S401" s="49">
        <v>91.8</v>
      </c>
      <c r="T401" s="50">
        <v>6.86</v>
      </c>
      <c r="U401" s="50">
        <v>3.82</v>
      </c>
      <c r="V401" s="50"/>
      <c r="W401" s="50"/>
      <c r="X401" s="50">
        <v>8.08</v>
      </c>
      <c r="Y401" s="51" t="s">
        <v>427</v>
      </c>
      <c r="Z401" s="51">
        <v>2</v>
      </c>
      <c r="AA401" s="80">
        <v>2.2431756944794521E-2</v>
      </c>
      <c r="AB401" s="51">
        <v>4.4579655640039309E-2</v>
      </c>
      <c r="AC401" s="51">
        <v>1E-3</v>
      </c>
      <c r="AD401" s="51"/>
      <c r="AE401" s="51"/>
      <c r="AF401" s="52">
        <v>25</v>
      </c>
      <c r="AG401" s="53">
        <v>0</v>
      </c>
      <c r="AH401" s="54">
        <v>37</v>
      </c>
      <c r="AI401" s="54"/>
      <c r="AJ401" s="53"/>
      <c r="AK401" s="53">
        <v>10</v>
      </c>
      <c r="AL401" s="53"/>
      <c r="AM401" s="53" t="s">
        <v>36</v>
      </c>
      <c r="AN401" s="55">
        <v>25</v>
      </c>
      <c r="AO401" s="56"/>
      <c r="AP401" s="56"/>
      <c r="AQ401" s="51" t="s">
        <v>43</v>
      </c>
      <c r="AR401" s="51" t="s">
        <v>431</v>
      </c>
      <c r="AS401" s="51"/>
      <c r="AT401" s="51" t="s">
        <v>215</v>
      </c>
      <c r="AU401" s="51" t="s">
        <v>432</v>
      </c>
      <c r="AV401" s="51" t="s">
        <v>431</v>
      </c>
      <c r="AW401" s="57" t="s">
        <v>303</v>
      </c>
      <c r="AX401" s="57" t="s">
        <v>2039</v>
      </c>
      <c r="AY401" s="57"/>
      <c r="AZ401" s="57"/>
      <c r="BA401" s="57"/>
      <c r="BB401" s="58">
        <v>7.6500000000000005E-3</v>
      </c>
      <c r="BC401" s="58">
        <v>0.17160294062767809</v>
      </c>
      <c r="BD401" s="60">
        <v>3.2851366767528402E-2</v>
      </c>
      <c r="BE401" s="60">
        <v>1.8293326683958961E-2</v>
      </c>
      <c r="BF401" s="58"/>
      <c r="BG401" s="59">
        <v>0.75905511811023618</v>
      </c>
      <c r="BH401" s="61"/>
      <c r="BI401" s="61"/>
      <c r="BL401" s="61"/>
      <c r="BM401" s="59"/>
      <c r="BN401" s="58">
        <v>0</v>
      </c>
      <c r="BO401" s="58">
        <v>0</v>
      </c>
      <c r="BP401" s="60">
        <v>0</v>
      </c>
      <c r="BQ401" s="58"/>
      <c r="BR401" s="59">
        <v>1</v>
      </c>
      <c r="BS401" s="58">
        <v>3.1250999999999998</v>
      </c>
      <c r="BT401" s="58">
        <v>70.101483628177348</v>
      </c>
      <c r="BU401" s="59">
        <v>0.18493796037380122</v>
      </c>
      <c r="BV401" s="58"/>
      <c r="BW401" s="59">
        <v>0.75671257191346253</v>
      </c>
      <c r="BX401" s="58"/>
      <c r="BY401" s="58"/>
      <c r="BZ401" s="58"/>
      <c r="CA401" s="59"/>
      <c r="CB401" s="58">
        <v>5.11E-3</v>
      </c>
      <c r="CC401" s="58">
        <v>0.1146262779879</v>
      </c>
      <c r="CD401" s="58"/>
      <c r="CE401" s="58"/>
      <c r="CF401" s="59">
        <v>0.75218234723569355</v>
      </c>
      <c r="CG401" s="62"/>
      <c r="CH401" s="62"/>
      <c r="CI401" s="62"/>
      <c r="CJ401" s="62"/>
      <c r="CK401" s="62"/>
      <c r="CL401" s="62" t="s">
        <v>900</v>
      </c>
      <c r="CM401" s="62"/>
      <c r="CN401" s="63"/>
      <c r="CO401" s="62"/>
      <c r="CP401" s="62" t="s">
        <v>36</v>
      </c>
      <c r="CQ401" s="64" t="s">
        <v>39</v>
      </c>
      <c r="CR401" s="65" t="s">
        <v>47</v>
      </c>
      <c r="CS401" s="64" t="s">
        <v>41</v>
      </c>
      <c r="CT401" s="64"/>
      <c r="CU401" s="64" t="s">
        <v>55</v>
      </c>
      <c r="CV401" s="64" t="s">
        <v>203</v>
      </c>
      <c r="CW401" s="64" t="s">
        <v>436</v>
      </c>
      <c r="CX401" s="64"/>
      <c r="CY401" s="66">
        <f>[1]Duration!EE400</f>
        <v>197</v>
      </c>
    </row>
    <row r="402" spans="1:103" hidden="1" x14ac:dyDescent="0.3">
      <c r="A402" s="43">
        <v>400</v>
      </c>
      <c r="B402" s="44" t="s">
        <v>1675</v>
      </c>
      <c r="C402" s="44" t="s">
        <v>430</v>
      </c>
      <c r="D402" s="44">
        <v>2015</v>
      </c>
      <c r="E402" s="45" t="s">
        <v>66</v>
      </c>
      <c r="F402" s="45" t="s">
        <v>1537</v>
      </c>
      <c r="G402" s="45" t="s">
        <v>4</v>
      </c>
      <c r="H402" s="45" t="s">
        <v>483</v>
      </c>
      <c r="I402" s="45" t="s">
        <v>63</v>
      </c>
      <c r="J402" s="46" t="s">
        <v>44</v>
      </c>
      <c r="K402" s="46" t="s">
        <v>799</v>
      </c>
      <c r="L402" s="46" t="s">
        <v>42</v>
      </c>
      <c r="M402" s="46" t="s">
        <v>42</v>
      </c>
      <c r="N402" s="46" t="s">
        <v>42</v>
      </c>
      <c r="O402" s="46" t="s">
        <v>42</v>
      </c>
      <c r="P402" s="47"/>
      <c r="Q402" s="47" t="s">
        <v>1537</v>
      </c>
      <c r="R402" s="92">
        <v>109.07</v>
      </c>
      <c r="S402" s="49">
        <v>91.8</v>
      </c>
      <c r="T402" s="50">
        <v>6.86</v>
      </c>
      <c r="U402" s="50">
        <v>3.82</v>
      </c>
      <c r="V402" s="50"/>
      <c r="W402" s="50"/>
      <c r="X402" s="50">
        <v>8.08</v>
      </c>
      <c r="Y402" s="51" t="s">
        <v>427</v>
      </c>
      <c r="Z402" s="51">
        <v>2</v>
      </c>
      <c r="AA402" s="80">
        <v>2.2431756944794521E-2</v>
      </c>
      <c r="AB402" s="51">
        <v>4.4579655640039309E-2</v>
      </c>
      <c r="AC402" s="51">
        <v>1E-3</v>
      </c>
      <c r="AD402" s="51"/>
      <c r="AE402" s="51"/>
      <c r="AF402" s="52">
        <v>25</v>
      </c>
      <c r="AG402" s="53">
        <v>0</v>
      </c>
      <c r="AH402" s="54">
        <v>37</v>
      </c>
      <c r="AI402" s="54"/>
      <c r="AJ402" s="53"/>
      <c r="AK402" s="53">
        <v>10</v>
      </c>
      <c r="AL402" s="53"/>
      <c r="AM402" s="53" t="s">
        <v>36</v>
      </c>
      <c r="AN402" s="55">
        <v>25</v>
      </c>
      <c r="AO402" s="56"/>
      <c r="AP402" s="56"/>
      <c r="AQ402" s="51" t="s">
        <v>43</v>
      </c>
      <c r="AR402" s="51" t="s">
        <v>431</v>
      </c>
      <c r="AS402" s="51"/>
      <c r="AT402" s="51" t="s">
        <v>215</v>
      </c>
      <c r="AU402" s="51" t="s">
        <v>432</v>
      </c>
      <c r="AV402" s="51" t="s">
        <v>431</v>
      </c>
      <c r="AW402" s="57" t="s">
        <v>63</v>
      </c>
      <c r="AX402" s="57" t="s">
        <v>2040</v>
      </c>
      <c r="AY402" s="57"/>
      <c r="AZ402" s="57"/>
      <c r="BA402" s="57"/>
      <c r="BB402" s="58">
        <v>1.413E-2</v>
      </c>
      <c r="BC402" s="58">
        <v>0.31696072562994654</v>
      </c>
      <c r="BD402" s="60">
        <v>6.0678406852964197E-2</v>
      </c>
      <c r="BE402" s="60">
        <v>3.3788850463312418E-2</v>
      </c>
      <c r="BF402" s="58"/>
      <c r="BG402" s="59">
        <v>0.55496062992125983</v>
      </c>
      <c r="BH402" s="61"/>
      <c r="BI402" s="61"/>
      <c r="BL402" s="61"/>
      <c r="BM402" s="59"/>
      <c r="BN402" s="58">
        <v>0.41264000000000001</v>
      </c>
      <c r="BO402" s="58">
        <v>9.2562401857000118</v>
      </c>
      <c r="BP402" s="60">
        <v>7.6746417225972072E-2</v>
      </c>
      <c r="BQ402" s="58"/>
      <c r="BR402" s="59">
        <v>-0.46258816857477059</v>
      </c>
      <c r="BS402" s="58">
        <v>7.3484399999999992</v>
      </c>
      <c r="BT402" s="58">
        <v>164.83842000340584</v>
      </c>
      <c r="BU402" s="59">
        <v>0.43486784599828998</v>
      </c>
      <c r="BV402" s="58"/>
      <c r="BW402" s="59">
        <v>0.42792772453737948</v>
      </c>
      <c r="BX402" s="58"/>
      <c r="BY402" s="58"/>
      <c r="BZ402" s="58"/>
      <c r="CA402" s="59"/>
      <c r="CB402" s="58">
        <v>2.2499999999999998E-3</v>
      </c>
      <c r="CC402" s="58">
        <v>5.0471453125787671E-2</v>
      </c>
      <c r="CD402" s="58"/>
      <c r="CE402" s="58"/>
      <c r="CF402" s="59">
        <v>0.89088263821532498</v>
      </c>
      <c r="CG402" s="62"/>
      <c r="CH402" s="62"/>
      <c r="CI402" s="62"/>
      <c r="CJ402" s="62"/>
      <c r="CK402" s="62"/>
      <c r="CL402" s="62" t="s">
        <v>900</v>
      </c>
      <c r="CM402" s="62"/>
      <c r="CN402" s="63"/>
      <c r="CO402" s="62"/>
      <c r="CP402" s="62" t="s">
        <v>36</v>
      </c>
      <c r="CQ402" s="64" t="s">
        <v>39</v>
      </c>
      <c r="CR402" s="65" t="s">
        <v>47</v>
      </c>
      <c r="CS402" s="64" t="s">
        <v>41</v>
      </c>
      <c r="CT402" s="64"/>
      <c r="CU402" s="64" t="s">
        <v>55</v>
      </c>
      <c r="CV402" s="64" t="s">
        <v>203</v>
      </c>
      <c r="CW402" s="64" t="s">
        <v>436</v>
      </c>
      <c r="CX402" s="64"/>
      <c r="CY402" s="66">
        <f>[1]Duration!EE401</f>
        <v>197</v>
      </c>
    </row>
    <row r="403" spans="1:103" hidden="1" x14ac:dyDescent="0.3">
      <c r="A403" s="43">
        <v>401</v>
      </c>
      <c r="B403" s="44" t="s">
        <v>1675</v>
      </c>
      <c r="C403" s="44" t="s">
        <v>430</v>
      </c>
      <c r="D403" s="44">
        <v>2015</v>
      </c>
      <c r="E403" s="45" t="s">
        <v>66</v>
      </c>
      <c r="F403" s="45" t="s">
        <v>1537</v>
      </c>
      <c r="G403" s="45" t="s">
        <v>4</v>
      </c>
      <c r="H403" s="45" t="s">
        <v>483</v>
      </c>
      <c r="I403" s="45" t="s">
        <v>179</v>
      </c>
      <c r="J403" s="46" t="s">
        <v>44</v>
      </c>
      <c r="K403" s="46" t="s">
        <v>799</v>
      </c>
      <c r="L403" s="46" t="s">
        <v>42</v>
      </c>
      <c r="M403" s="46" t="s">
        <v>42</v>
      </c>
      <c r="N403" s="46" t="s">
        <v>42</v>
      </c>
      <c r="O403" s="46" t="s">
        <v>42</v>
      </c>
      <c r="P403" s="47"/>
      <c r="Q403" s="47" t="s">
        <v>1537</v>
      </c>
      <c r="R403" s="92">
        <v>109.07</v>
      </c>
      <c r="S403" s="49">
        <v>91.8</v>
      </c>
      <c r="T403" s="50">
        <v>6.86</v>
      </c>
      <c r="U403" s="50">
        <v>3.82</v>
      </c>
      <c r="V403" s="50"/>
      <c r="W403" s="50"/>
      <c r="X403" s="50">
        <v>8.08</v>
      </c>
      <c r="Y403" s="51" t="s">
        <v>427</v>
      </c>
      <c r="Z403" s="51">
        <v>2</v>
      </c>
      <c r="AA403" s="80">
        <v>2.2431756944794521E-2</v>
      </c>
      <c r="AB403" s="51">
        <v>4.4579655640039309E-2</v>
      </c>
      <c r="AC403" s="51">
        <v>1E-3</v>
      </c>
      <c r="AD403" s="51"/>
      <c r="AE403" s="51"/>
      <c r="AF403" s="52">
        <v>25</v>
      </c>
      <c r="AG403" s="53">
        <v>0</v>
      </c>
      <c r="AH403" s="54">
        <v>37</v>
      </c>
      <c r="AI403" s="54"/>
      <c r="AJ403" s="53"/>
      <c r="AK403" s="53">
        <v>10</v>
      </c>
      <c r="AL403" s="53"/>
      <c r="AM403" s="53" t="s">
        <v>36</v>
      </c>
      <c r="AN403" s="55">
        <v>25</v>
      </c>
      <c r="AO403" s="56"/>
      <c r="AP403" s="56"/>
      <c r="AQ403" s="51" t="s">
        <v>43</v>
      </c>
      <c r="AR403" s="51" t="s">
        <v>431</v>
      </c>
      <c r="AS403" s="51"/>
      <c r="AT403" s="51" t="s">
        <v>215</v>
      </c>
      <c r="AU403" s="51" t="s">
        <v>432</v>
      </c>
      <c r="AV403" s="51" t="s">
        <v>431</v>
      </c>
      <c r="AW403" s="57" t="s">
        <v>179</v>
      </c>
      <c r="AX403" s="57" t="s">
        <v>2041</v>
      </c>
      <c r="AY403" s="57"/>
      <c r="AZ403" s="57"/>
      <c r="BA403" s="57"/>
      <c r="BB403" s="58">
        <v>4.7800000000000004E-3</v>
      </c>
      <c r="BC403" s="58">
        <v>0.10722379819611781</v>
      </c>
      <c r="BD403" s="60">
        <v>2.0526736359318395E-2</v>
      </c>
      <c r="BE403" s="60">
        <v>1.1430340071807037E-2</v>
      </c>
      <c r="BF403" s="58"/>
      <c r="BG403" s="59">
        <v>0.84944881889763779</v>
      </c>
      <c r="BH403" s="61"/>
      <c r="BI403" s="61"/>
      <c r="BL403" s="61"/>
      <c r="BM403" s="59"/>
      <c r="BN403" s="58">
        <v>1.83E-2</v>
      </c>
      <c r="BO403" s="58">
        <v>0.41050115208973975</v>
      </c>
      <c r="BP403" s="60">
        <v>3.4035949865143687E-3</v>
      </c>
      <c r="BQ403" s="58"/>
      <c r="BR403" s="59">
        <v>0.93513628469145438</v>
      </c>
      <c r="BS403" s="58">
        <v>4.4004799999999999</v>
      </c>
      <c r="BT403" s="58">
        <v>98.710497800429394</v>
      </c>
      <c r="BU403" s="59">
        <v>0.26041272146993849</v>
      </c>
      <c r="BV403" s="58"/>
      <c r="BW403" s="59">
        <v>0.65742489470857046</v>
      </c>
      <c r="BX403" s="58"/>
      <c r="BY403" s="58"/>
      <c r="BZ403" s="58"/>
      <c r="CA403" s="59"/>
      <c r="CB403" s="58">
        <v>4.0000000000000002E-4</v>
      </c>
      <c r="CC403" s="58">
        <v>8.9727027779178074E-3</v>
      </c>
      <c r="CD403" s="58"/>
      <c r="CE403" s="58"/>
      <c r="CF403" s="59">
        <v>0.98060135790494662</v>
      </c>
      <c r="CG403" s="62"/>
      <c r="CH403" s="62"/>
      <c r="CI403" s="62"/>
      <c r="CJ403" s="62" t="s">
        <v>1384</v>
      </c>
      <c r="CK403" s="62"/>
      <c r="CL403" s="62" t="s">
        <v>900</v>
      </c>
      <c r="CM403" s="62"/>
      <c r="CN403" s="63"/>
      <c r="CO403" s="62"/>
      <c r="CP403" s="62" t="s">
        <v>36</v>
      </c>
      <c r="CQ403" s="64" t="s">
        <v>39</v>
      </c>
      <c r="CR403" s="65" t="s">
        <v>47</v>
      </c>
      <c r="CS403" s="64" t="s">
        <v>41</v>
      </c>
      <c r="CT403" s="64"/>
      <c r="CU403" s="64" t="s">
        <v>55</v>
      </c>
      <c r="CV403" s="64" t="s">
        <v>203</v>
      </c>
      <c r="CW403" s="64" t="s">
        <v>436</v>
      </c>
      <c r="CX403" s="64"/>
      <c r="CY403" s="66">
        <f>[1]Duration!EE402</f>
        <v>197</v>
      </c>
    </row>
    <row r="404" spans="1:103" hidden="1" x14ac:dyDescent="0.3">
      <c r="A404" s="43">
        <v>402</v>
      </c>
      <c r="B404" s="44" t="s">
        <v>1676</v>
      </c>
      <c r="C404" s="44" t="s">
        <v>437</v>
      </c>
      <c r="D404" s="44">
        <v>2016</v>
      </c>
      <c r="E404" s="45" t="s">
        <v>66</v>
      </c>
      <c r="F404" s="45" t="s">
        <v>1537</v>
      </c>
      <c r="G404" s="45" t="s">
        <v>1804</v>
      </c>
      <c r="H404" s="45" t="s">
        <v>78</v>
      </c>
      <c r="I404" s="45" t="s">
        <v>38</v>
      </c>
      <c r="J404" s="68" t="s">
        <v>44</v>
      </c>
      <c r="K404" s="68" t="s">
        <v>91</v>
      </c>
      <c r="L404" s="68" t="s">
        <v>39</v>
      </c>
      <c r="M404" s="68" t="s">
        <v>42</v>
      </c>
      <c r="N404" s="68" t="s">
        <v>42</v>
      </c>
      <c r="O404" s="68" t="s">
        <v>42</v>
      </c>
      <c r="P404" s="47"/>
      <c r="Q404" s="47" t="s">
        <v>1537</v>
      </c>
      <c r="R404" s="49">
        <v>21.260999999999999</v>
      </c>
      <c r="S404" s="49">
        <v>15.714</v>
      </c>
      <c r="T404" s="50">
        <v>1.9870000000000001</v>
      </c>
      <c r="U404" s="50"/>
      <c r="V404" s="50"/>
      <c r="W404" s="50"/>
      <c r="X404" s="50"/>
      <c r="Y404" s="51" t="s">
        <v>1369</v>
      </c>
      <c r="Z404" s="51">
        <v>1</v>
      </c>
      <c r="AA404" s="69">
        <v>1644</v>
      </c>
      <c r="AB404" s="52">
        <v>5</v>
      </c>
      <c r="AC404" s="69">
        <v>8220</v>
      </c>
      <c r="AD404" s="51"/>
      <c r="AE404" s="51"/>
      <c r="AF404" s="52">
        <v>13.5</v>
      </c>
      <c r="AG404" s="53" t="s">
        <v>79</v>
      </c>
      <c r="AH404" s="54">
        <v>30</v>
      </c>
      <c r="AI404" s="54">
        <v>720</v>
      </c>
      <c r="AJ404" s="53" t="s">
        <v>143</v>
      </c>
      <c r="AK404" s="53" t="s">
        <v>172</v>
      </c>
      <c r="AL404" s="53">
        <v>0.25</v>
      </c>
      <c r="AM404" s="53" t="s">
        <v>96</v>
      </c>
      <c r="AN404" s="55">
        <v>13.5</v>
      </c>
      <c r="AO404" s="56"/>
      <c r="AP404" s="56"/>
      <c r="AQ404" s="51" t="s">
        <v>106</v>
      </c>
      <c r="AR404" s="51" t="s">
        <v>173</v>
      </c>
      <c r="AS404" s="51" t="s">
        <v>174</v>
      </c>
      <c r="AT404" s="51" t="s">
        <v>173</v>
      </c>
      <c r="AU404" s="51"/>
      <c r="AV404" s="51"/>
      <c r="AW404" s="57" t="s">
        <v>38</v>
      </c>
      <c r="AX404" s="57" t="s">
        <v>36</v>
      </c>
      <c r="AY404" s="57" t="s">
        <v>102</v>
      </c>
      <c r="AZ404" s="57"/>
      <c r="BA404" s="57"/>
      <c r="BB404" s="58">
        <v>0.14387416362530414</v>
      </c>
      <c r="BC404" s="58"/>
      <c r="BD404" s="59"/>
      <c r="BE404" s="59"/>
      <c r="BF404" s="58">
        <v>3.0416666666666665</v>
      </c>
      <c r="BG404" s="59"/>
      <c r="BH404" s="61" t="s">
        <v>438</v>
      </c>
      <c r="BI404" s="61" t="s">
        <v>438</v>
      </c>
      <c r="BL404" s="61" t="s">
        <v>438</v>
      </c>
      <c r="BM404" s="59"/>
      <c r="BN404" s="58">
        <v>0.91970802919708028</v>
      </c>
      <c r="BO404" s="58"/>
      <c r="BQ404" s="58">
        <v>18.833333333333332</v>
      </c>
      <c r="BR404" s="59"/>
      <c r="BS404" s="58"/>
      <c r="BT404" s="58"/>
      <c r="BV404" s="58"/>
      <c r="BW404" s="59"/>
      <c r="BX404" s="58"/>
      <c r="BY404" s="58"/>
      <c r="BZ404" s="58"/>
      <c r="CA404" s="59"/>
      <c r="CB404" s="58"/>
      <c r="CC404" s="58"/>
      <c r="CD404" s="58"/>
      <c r="CE404" s="58"/>
      <c r="CF404" s="59"/>
      <c r="CG404" s="62"/>
      <c r="CH404" s="62"/>
      <c r="CI404" s="62"/>
      <c r="CJ404" s="62" t="s">
        <v>1384</v>
      </c>
      <c r="CK404" s="62" t="s">
        <v>440</v>
      </c>
      <c r="CL404" s="62" t="s">
        <v>1320</v>
      </c>
      <c r="CM404" s="62" t="s">
        <v>1321</v>
      </c>
      <c r="CN404" s="63"/>
      <c r="CO404" s="62"/>
      <c r="CP404" s="62"/>
      <c r="CQ404" s="64" t="s">
        <v>39</v>
      </c>
      <c r="CR404" s="65" t="s">
        <v>47</v>
      </c>
      <c r="CS404" s="64" t="s">
        <v>205</v>
      </c>
      <c r="CT404" s="64" t="s">
        <v>439</v>
      </c>
      <c r="CU404" s="64" t="s">
        <v>55</v>
      </c>
      <c r="CV404" s="64" t="s">
        <v>86</v>
      </c>
      <c r="CW404" s="64"/>
      <c r="CX404" s="64" t="s">
        <v>73</v>
      </c>
      <c r="CY404" s="66">
        <f>[1]Duration!EE403</f>
        <v>30</v>
      </c>
    </row>
    <row r="405" spans="1:103" hidden="1" x14ac:dyDescent="0.3">
      <c r="A405" s="43">
        <v>403</v>
      </c>
      <c r="B405" s="44" t="s">
        <v>1676</v>
      </c>
      <c r="C405" s="44" t="s">
        <v>437</v>
      </c>
      <c r="D405" s="44">
        <v>2016</v>
      </c>
      <c r="E405" s="45" t="s">
        <v>66</v>
      </c>
      <c r="F405" s="45" t="s">
        <v>1537</v>
      </c>
      <c r="G405" s="45" t="s">
        <v>1804</v>
      </c>
      <c r="H405" s="45" t="s">
        <v>78</v>
      </c>
      <c r="I405" s="45" t="s">
        <v>38</v>
      </c>
      <c r="J405" s="68" t="s">
        <v>44</v>
      </c>
      <c r="K405" s="68" t="s">
        <v>53</v>
      </c>
      <c r="L405" s="68" t="s">
        <v>39</v>
      </c>
      <c r="M405" s="68" t="s">
        <v>42</v>
      </c>
      <c r="N405" s="68" t="s">
        <v>42</v>
      </c>
      <c r="O405" s="68" t="s">
        <v>42</v>
      </c>
      <c r="P405" s="47"/>
      <c r="Q405" s="47" t="s">
        <v>1537</v>
      </c>
      <c r="R405" s="49">
        <v>18.559000000000001</v>
      </c>
      <c r="S405" s="49">
        <v>13.762</v>
      </c>
      <c r="T405" s="50">
        <v>1.3680000000000001</v>
      </c>
      <c r="U405" s="50"/>
      <c r="V405" s="50"/>
      <c r="W405" s="50"/>
      <c r="X405" s="50"/>
      <c r="Y405" s="51" t="s">
        <v>1369</v>
      </c>
      <c r="Z405" s="51">
        <v>1</v>
      </c>
      <c r="AA405" s="69">
        <v>1644</v>
      </c>
      <c r="AB405" s="52">
        <v>5</v>
      </c>
      <c r="AC405" s="69">
        <v>8220</v>
      </c>
      <c r="AD405" s="51"/>
      <c r="AE405" s="51"/>
      <c r="AF405" s="52">
        <v>23</v>
      </c>
      <c r="AG405" s="53" t="s">
        <v>79</v>
      </c>
      <c r="AH405" s="54">
        <v>30</v>
      </c>
      <c r="AI405" s="54">
        <v>720</v>
      </c>
      <c r="AJ405" s="53" t="s">
        <v>143</v>
      </c>
      <c r="AK405" s="53" t="s">
        <v>172</v>
      </c>
      <c r="AL405" s="53">
        <v>0.25</v>
      </c>
      <c r="AM405" s="53" t="s">
        <v>52</v>
      </c>
      <c r="AN405" s="55">
        <v>24.5</v>
      </c>
      <c r="AO405" s="56"/>
      <c r="AP405" s="56"/>
      <c r="AQ405" s="51" t="s">
        <v>106</v>
      </c>
      <c r="AR405" s="51" t="s">
        <v>173</v>
      </c>
      <c r="AS405" s="51" t="s">
        <v>174</v>
      </c>
      <c r="AT405" s="51" t="s">
        <v>173</v>
      </c>
      <c r="AU405" s="51"/>
      <c r="AV405" s="51"/>
      <c r="AW405" s="57" t="s">
        <v>38</v>
      </c>
      <c r="AX405" s="57" t="s">
        <v>36</v>
      </c>
      <c r="AY405" s="57" t="s">
        <v>102</v>
      </c>
      <c r="AZ405" s="57"/>
      <c r="BA405" s="57"/>
      <c r="BB405" s="58">
        <v>0.49130909367396597</v>
      </c>
      <c r="BC405" s="58"/>
      <c r="BD405" s="59"/>
      <c r="BE405" s="59"/>
      <c r="BF405" s="58">
        <v>13.041666666666666</v>
      </c>
      <c r="BG405" s="59"/>
      <c r="BH405" s="61" t="s">
        <v>438</v>
      </c>
      <c r="BI405" s="61" t="s">
        <v>438</v>
      </c>
      <c r="BL405" s="61" t="s">
        <v>438</v>
      </c>
      <c r="BM405" s="59"/>
      <c r="BN405" s="58">
        <v>1.2074209245742094</v>
      </c>
      <c r="BO405" s="58"/>
      <c r="BQ405" s="58">
        <v>32.875</v>
      </c>
      <c r="BR405" s="59"/>
      <c r="BS405" s="58"/>
      <c r="BT405" s="58"/>
      <c r="BV405" s="58"/>
      <c r="BW405" s="59"/>
      <c r="BX405" s="58"/>
      <c r="BY405" s="58"/>
      <c r="BZ405" s="58"/>
      <c r="CA405" s="59"/>
      <c r="CB405" s="58"/>
      <c r="CC405" s="58"/>
      <c r="CD405" s="58"/>
      <c r="CE405" s="58"/>
      <c r="CF405" s="59"/>
      <c r="CG405" s="62"/>
      <c r="CH405" s="62"/>
      <c r="CI405" s="62"/>
      <c r="CJ405" s="62"/>
      <c r="CK405" s="62" t="s">
        <v>440</v>
      </c>
      <c r="CL405" s="62" t="s">
        <v>1322</v>
      </c>
      <c r="CM405" s="62" t="s">
        <v>1323</v>
      </c>
      <c r="CN405" s="63"/>
      <c r="CO405" s="62"/>
      <c r="CP405" s="62"/>
      <c r="CQ405" s="64" t="s">
        <v>39</v>
      </c>
      <c r="CR405" s="65" t="s">
        <v>47</v>
      </c>
      <c r="CS405" s="64" t="s">
        <v>205</v>
      </c>
      <c r="CT405" s="64" t="s">
        <v>439</v>
      </c>
      <c r="CU405" s="64" t="s">
        <v>55</v>
      </c>
      <c r="CV405" s="64" t="s">
        <v>86</v>
      </c>
      <c r="CW405" s="64"/>
      <c r="CX405" s="64" t="s">
        <v>73</v>
      </c>
      <c r="CY405" s="66">
        <f>[1]Duration!EE404</f>
        <v>30</v>
      </c>
    </row>
    <row r="406" spans="1:103" hidden="1" x14ac:dyDescent="0.3">
      <c r="A406" s="43">
        <v>404</v>
      </c>
      <c r="B406" s="44" t="s">
        <v>1676</v>
      </c>
      <c r="C406" s="44" t="s">
        <v>437</v>
      </c>
      <c r="D406" s="44">
        <v>2016</v>
      </c>
      <c r="E406" s="45" t="s">
        <v>66</v>
      </c>
      <c r="F406" s="45" t="s">
        <v>1537</v>
      </c>
      <c r="G406" s="45" t="s">
        <v>3</v>
      </c>
      <c r="H406" s="45" t="s">
        <v>483</v>
      </c>
      <c r="I406" s="45" t="s">
        <v>38</v>
      </c>
      <c r="J406" s="68" t="s">
        <v>44</v>
      </c>
      <c r="K406" s="68" t="s">
        <v>91</v>
      </c>
      <c r="L406" s="68" t="s">
        <v>42</v>
      </c>
      <c r="M406" s="68" t="s">
        <v>42</v>
      </c>
      <c r="N406" s="68" t="s">
        <v>42</v>
      </c>
      <c r="O406" s="68" t="s">
        <v>42</v>
      </c>
      <c r="P406" s="47"/>
      <c r="Q406" s="47" t="s">
        <v>1537</v>
      </c>
      <c r="R406" s="49">
        <v>24</v>
      </c>
      <c r="S406" s="49">
        <v>17.14</v>
      </c>
      <c r="T406" s="50">
        <v>2.4</v>
      </c>
      <c r="U406" s="50"/>
      <c r="V406" s="50"/>
      <c r="W406" s="50"/>
      <c r="X406" s="50"/>
      <c r="Y406" s="51" t="s">
        <v>1269</v>
      </c>
      <c r="Z406" s="51">
        <v>1</v>
      </c>
      <c r="AA406" s="69"/>
      <c r="AB406" s="52"/>
      <c r="AC406" s="52">
        <v>10</v>
      </c>
      <c r="AD406" s="51"/>
      <c r="AE406" s="51"/>
      <c r="AF406" s="51"/>
      <c r="AG406" s="53">
        <v>30</v>
      </c>
      <c r="AH406" s="54">
        <v>30</v>
      </c>
      <c r="AI406" s="54">
        <v>720</v>
      </c>
      <c r="AJ406" s="53" t="s">
        <v>143</v>
      </c>
      <c r="AK406" s="53" t="s">
        <v>172</v>
      </c>
      <c r="AL406" s="53">
        <v>0.25</v>
      </c>
      <c r="AM406" s="53" t="s">
        <v>96</v>
      </c>
      <c r="AN406" s="55">
        <v>13.5</v>
      </c>
      <c r="AO406" s="56"/>
      <c r="AP406" s="56"/>
      <c r="AQ406" s="51" t="s">
        <v>106</v>
      </c>
      <c r="AR406" s="51" t="s">
        <v>173</v>
      </c>
      <c r="AS406" s="51" t="s">
        <v>174</v>
      </c>
      <c r="AT406" s="51" t="s">
        <v>173</v>
      </c>
      <c r="AU406" s="51"/>
      <c r="AV406" s="51"/>
      <c r="AW406" s="57" t="s">
        <v>38</v>
      </c>
      <c r="AX406" s="57" t="s">
        <v>36</v>
      </c>
      <c r="AY406" s="57" t="s">
        <v>102</v>
      </c>
      <c r="AZ406" s="57"/>
      <c r="BA406" s="57"/>
      <c r="BB406" s="58"/>
      <c r="BC406" s="58"/>
      <c r="BD406" s="59"/>
      <c r="BE406" s="59"/>
      <c r="BF406" s="58">
        <v>5.8184523809523809E-5</v>
      </c>
      <c r="BG406" s="59">
        <v>0.99998087084148723</v>
      </c>
      <c r="BH406" s="61"/>
      <c r="BI406" s="61"/>
      <c r="BL406" s="61">
        <v>6.5476190476190473E-8</v>
      </c>
      <c r="BM406" s="59"/>
      <c r="BN406" s="58"/>
      <c r="BO406" s="58"/>
      <c r="BQ406" s="58">
        <v>4.4375000000000003E-4</v>
      </c>
      <c r="BR406" s="59">
        <v>0.99997643805309744</v>
      </c>
      <c r="BS406" s="58"/>
      <c r="BT406" s="58"/>
      <c r="BV406" s="58"/>
      <c r="BW406" s="59"/>
      <c r="BX406" s="58"/>
      <c r="BY406" s="58"/>
      <c r="BZ406" s="58"/>
      <c r="CA406" s="59"/>
      <c r="CB406" s="58"/>
      <c r="CC406" s="58"/>
      <c r="CD406" s="58"/>
      <c r="CE406" s="58"/>
      <c r="CF406" s="59"/>
      <c r="CG406" s="62"/>
      <c r="CH406" s="62"/>
      <c r="CI406" s="62"/>
      <c r="CJ406" s="62"/>
      <c r="CK406" s="62"/>
      <c r="CL406" s="62"/>
      <c r="CM406" s="62" t="s">
        <v>1321</v>
      </c>
      <c r="CN406" s="63"/>
      <c r="CO406" s="62"/>
      <c r="CP406" s="62"/>
      <c r="CQ406" s="64" t="s">
        <v>39</v>
      </c>
      <c r="CR406" s="65" t="s">
        <v>47</v>
      </c>
      <c r="CS406" s="64" t="s">
        <v>205</v>
      </c>
      <c r="CT406" s="64" t="s">
        <v>439</v>
      </c>
      <c r="CU406" s="64" t="s">
        <v>55</v>
      </c>
      <c r="CV406" s="64" t="s">
        <v>56</v>
      </c>
      <c r="CW406" s="64"/>
      <c r="CX406" s="64" t="s">
        <v>88</v>
      </c>
      <c r="CY406" s="66">
        <f>[1]Duration!EE405</f>
        <v>30</v>
      </c>
    </row>
    <row r="407" spans="1:103" hidden="1" x14ac:dyDescent="0.3">
      <c r="A407" s="43">
        <v>405</v>
      </c>
      <c r="B407" s="44" t="s">
        <v>1676</v>
      </c>
      <c r="C407" s="44" t="s">
        <v>437</v>
      </c>
      <c r="D407" s="44">
        <v>2016</v>
      </c>
      <c r="E407" s="45" t="s">
        <v>66</v>
      </c>
      <c r="F407" s="45" t="s">
        <v>1537</v>
      </c>
      <c r="G407" s="45" t="s">
        <v>3</v>
      </c>
      <c r="H407" s="45" t="s">
        <v>483</v>
      </c>
      <c r="I407" s="45" t="s">
        <v>38</v>
      </c>
      <c r="J407" s="68" t="s">
        <v>44</v>
      </c>
      <c r="K407" s="68" t="s">
        <v>53</v>
      </c>
      <c r="L407" s="68" t="s">
        <v>42</v>
      </c>
      <c r="M407" s="68" t="s">
        <v>42</v>
      </c>
      <c r="N407" s="68" t="s">
        <v>42</v>
      </c>
      <c r="O407" s="68" t="s">
        <v>42</v>
      </c>
      <c r="P407" s="47"/>
      <c r="Q407" s="47" t="s">
        <v>1537</v>
      </c>
      <c r="R407" s="49">
        <v>17.132999999999999</v>
      </c>
      <c r="S407" s="49">
        <v>12.2</v>
      </c>
      <c r="T407" s="50">
        <v>2.02</v>
      </c>
      <c r="U407" s="50"/>
      <c r="V407" s="50"/>
      <c r="W407" s="50"/>
      <c r="X407" s="50"/>
      <c r="Y407" s="51" t="s">
        <v>1269</v>
      </c>
      <c r="Z407" s="51">
        <v>1</v>
      </c>
      <c r="AA407" s="69"/>
      <c r="AB407" s="52"/>
      <c r="AC407" s="52">
        <v>10</v>
      </c>
      <c r="AD407" s="51"/>
      <c r="AE407" s="51"/>
      <c r="AF407" s="51"/>
      <c r="AG407" s="53">
        <v>30</v>
      </c>
      <c r="AH407" s="54">
        <v>30</v>
      </c>
      <c r="AI407" s="54">
        <v>720</v>
      </c>
      <c r="AJ407" s="53" t="s">
        <v>143</v>
      </c>
      <c r="AK407" s="53" t="s">
        <v>172</v>
      </c>
      <c r="AL407" s="53">
        <v>0.25</v>
      </c>
      <c r="AM407" s="53" t="s">
        <v>52</v>
      </c>
      <c r="AN407" s="55">
        <v>24.5</v>
      </c>
      <c r="AO407" s="56"/>
      <c r="AP407" s="56"/>
      <c r="AQ407" s="51" t="s">
        <v>106</v>
      </c>
      <c r="AR407" s="51" t="s">
        <v>173</v>
      </c>
      <c r="AS407" s="51" t="s">
        <v>174</v>
      </c>
      <c r="AT407" s="51" t="s">
        <v>173</v>
      </c>
      <c r="AU407" s="51"/>
      <c r="AV407" s="51"/>
      <c r="AW407" s="57" t="s">
        <v>38</v>
      </c>
      <c r="AX407" s="57" t="s">
        <v>36</v>
      </c>
      <c r="AY407" s="57" t="s">
        <v>102</v>
      </c>
      <c r="AZ407" s="57"/>
      <c r="BA407" s="57"/>
      <c r="BB407" s="58"/>
      <c r="BC407" s="58"/>
      <c r="BD407" s="59"/>
      <c r="BE407" s="59"/>
      <c r="BF407" s="58">
        <v>1.5077380952380952E-3</v>
      </c>
      <c r="BG407" s="59">
        <v>0.999884390689183</v>
      </c>
      <c r="BH407" s="61"/>
      <c r="BI407" s="61"/>
      <c r="BL407" s="61">
        <v>3.863095238095239E-4</v>
      </c>
      <c r="BM407" s="59"/>
      <c r="BN407" s="58"/>
      <c r="BO407" s="58"/>
      <c r="BQ407" s="58">
        <v>0.17116666666666666</v>
      </c>
      <c r="BR407" s="59">
        <v>0.99479340937896077</v>
      </c>
      <c r="BS407" s="58"/>
      <c r="BT407" s="58"/>
      <c r="BV407" s="58"/>
      <c r="BW407" s="59"/>
      <c r="BX407" s="58"/>
      <c r="BY407" s="58"/>
      <c r="BZ407" s="58"/>
      <c r="CA407" s="59"/>
      <c r="CB407" s="58"/>
      <c r="CC407" s="58"/>
      <c r="CD407" s="58"/>
      <c r="CE407" s="58"/>
      <c r="CF407" s="59"/>
      <c r="CG407" s="62"/>
      <c r="CH407" s="62"/>
      <c r="CI407" s="62"/>
      <c r="CJ407" s="62" t="s">
        <v>1385</v>
      </c>
      <c r="CK407" s="62"/>
      <c r="CL407" s="62"/>
      <c r="CM407" s="62" t="s">
        <v>1323</v>
      </c>
      <c r="CN407" s="63"/>
      <c r="CO407" s="62"/>
      <c r="CP407" s="62"/>
      <c r="CQ407" s="64" t="s">
        <v>39</v>
      </c>
      <c r="CR407" s="65" t="s">
        <v>47</v>
      </c>
      <c r="CS407" s="64" t="s">
        <v>205</v>
      </c>
      <c r="CT407" s="64" t="s">
        <v>439</v>
      </c>
      <c r="CU407" s="64" t="s">
        <v>55</v>
      </c>
      <c r="CV407" s="64" t="s">
        <v>56</v>
      </c>
      <c r="CW407" s="64"/>
      <c r="CX407" s="64" t="s">
        <v>88</v>
      </c>
      <c r="CY407" s="66">
        <f>[1]Duration!EE406</f>
        <v>30</v>
      </c>
    </row>
    <row r="408" spans="1:103" x14ac:dyDescent="0.3">
      <c r="A408" s="43">
        <v>406</v>
      </c>
      <c r="B408" s="44" t="s">
        <v>1677</v>
      </c>
      <c r="C408" s="44" t="s">
        <v>97</v>
      </c>
      <c r="D408" s="44">
        <v>2008</v>
      </c>
      <c r="E408" s="45" t="s">
        <v>31</v>
      </c>
      <c r="F408" s="45" t="s">
        <v>1537</v>
      </c>
      <c r="G408" s="45" t="s">
        <v>1804</v>
      </c>
      <c r="H408" s="45" t="s">
        <v>116</v>
      </c>
      <c r="I408" s="45" t="s">
        <v>38</v>
      </c>
      <c r="J408" s="68" t="s">
        <v>44</v>
      </c>
      <c r="K408" s="68" t="s">
        <v>53</v>
      </c>
      <c r="L408" s="68" t="s">
        <v>39</v>
      </c>
      <c r="M408" s="68" t="s">
        <v>39</v>
      </c>
      <c r="N408" s="68" t="s">
        <v>42</v>
      </c>
      <c r="O408" s="68" t="s">
        <v>42</v>
      </c>
      <c r="P408" s="47" t="s">
        <v>183</v>
      </c>
      <c r="Q408" s="47" t="s">
        <v>1537</v>
      </c>
      <c r="R408" s="49"/>
      <c r="S408" s="49"/>
      <c r="T408" s="50"/>
      <c r="U408" s="50">
        <v>0.83099999999999996</v>
      </c>
      <c r="V408" s="50"/>
      <c r="W408" s="50"/>
      <c r="X408" s="50"/>
      <c r="Y408" s="51" t="s">
        <v>1371</v>
      </c>
      <c r="Z408" s="51">
        <v>1</v>
      </c>
      <c r="AA408" s="69">
        <v>3198</v>
      </c>
      <c r="AB408" s="52">
        <v>3.3771106941838651</v>
      </c>
      <c r="AC408" s="69">
        <v>10800</v>
      </c>
      <c r="AD408" s="51"/>
      <c r="AE408" s="51" t="s">
        <v>441</v>
      </c>
      <c r="AF408" s="52">
        <v>22.3</v>
      </c>
      <c r="AG408" s="53" t="s">
        <v>79</v>
      </c>
      <c r="AH408" s="54">
        <v>85</v>
      </c>
      <c r="AI408" s="54">
        <v>2040</v>
      </c>
      <c r="AJ408" s="53" t="s">
        <v>143</v>
      </c>
      <c r="AK408" s="53" t="s">
        <v>172</v>
      </c>
      <c r="AL408" s="53">
        <v>0.25</v>
      </c>
      <c r="AM408" s="53" t="s">
        <v>52</v>
      </c>
      <c r="AN408" s="55"/>
      <c r="AO408" s="56"/>
      <c r="AP408" s="56"/>
      <c r="AQ408" s="51" t="s">
        <v>106</v>
      </c>
      <c r="AR408" s="51" t="s">
        <v>107</v>
      </c>
      <c r="AS408" s="51"/>
      <c r="AT408" s="51"/>
      <c r="AU408" s="51"/>
      <c r="AV408" s="51"/>
      <c r="AW408" s="57" t="s">
        <v>38</v>
      </c>
      <c r="AX408" s="57" t="s">
        <v>36</v>
      </c>
      <c r="AY408" s="57" t="s">
        <v>443</v>
      </c>
      <c r="AZ408" s="57">
        <v>1</v>
      </c>
      <c r="BA408" s="57"/>
      <c r="BB408" s="58">
        <v>0.21249999999999999</v>
      </c>
      <c r="BC408" s="58"/>
      <c r="BD408" s="59">
        <v>0.13</v>
      </c>
      <c r="BE408" s="59"/>
      <c r="BF408" s="58"/>
      <c r="BG408" s="59"/>
      <c r="BH408" s="61"/>
      <c r="BI408" s="61"/>
      <c r="BL408" s="61"/>
      <c r="BM408" s="59"/>
      <c r="BN408" s="58"/>
      <c r="BO408" s="58"/>
      <c r="BQ408" s="58"/>
      <c r="BR408" s="59"/>
      <c r="BS408" s="58"/>
      <c r="BT408" s="58"/>
      <c r="BV408" s="58"/>
      <c r="BW408" s="59"/>
      <c r="BX408" s="58"/>
      <c r="BY408" s="58"/>
      <c r="BZ408" s="58"/>
      <c r="CA408" s="59"/>
      <c r="CB408" s="58"/>
      <c r="CC408" s="58"/>
      <c r="CD408" s="58"/>
      <c r="CE408" s="58"/>
      <c r="CF408" s="59"/>
      <c r="CG408" s="62"/>
      <c r="CH408" s="62"/>
      <c r="CI408" s="62"/>
      <c r="CJ408" s="62" t="s">
        <v>1386</v>
      </c>
      <c r="CK408" s="62"/>
      <c r="CL408" s="62"/>
      <c r="CM408" s="62"/>
      <c r="CN408" s="63"/>
      <c r="CO408" s="62" t="s">
        <v>422</v>
      </c>
      <c r="CP408" s="62" t="s">
        <v>442</v>
      </c>
      <c r="CQ408" s="64" t="s">
        <v>39</v>
      </c>
      <c r="CR408" s="65" t="s">
        <v>47</v>
      </c>
      <c r="CS408" s="64" t="s">
        <v>1344</v>
      </c>
      <c r="CT408" s="64" t="s">
        <v>444</v>
      </c>
      <c r="CU408" s="64" t="s">
        <v>213</v>
      </c>
      <c r="CV408" s="64" t="s">
        <v>86</v>
      </c>
      <c r="CW408" s="64"/>
      <c r="CX408" s="64" t="s">
        <v>73</v>
      </c>
      <c r="CY408" s="66">
        <f>[1]Duration!EE407</f>
        <v>85</v>
      </c>
    </row>
    <row r="409" spans="1:103" hidden="1" x14ac:dyDescent="0.3">
      <c r="A409" s="43">
        <v>407</v>
      </c>
      <c r="B409" s="44" t="s">
        <v>1678</v>
      </c>
      <c r="C409" s="44" t="s">
        <v>445</v>
      </c>
      <c r="D409" s="44">
        <v>2013</v>
      </c>
      <c r="E409" s="45" t="s">
        <v>31</v>
      </c>
      <c r="F409" s="45" t="s">
        <v>1537</v>
      </c>
      <c r="G409" s="45" t="s">
        <v>1804</v>
      </c>
      <c r="H409" s="45" t="s">
        <v>116</v>
      </c>
      <c r="I409" s="45" t="s">
        <v>38</v>
      </c>
      <c r="J409" s="68" t="s">
        <v>44</v>
      </c>
      <c r="K409" s="68" t="s">
        <v>53</v>
      </c>
      <c r="L409" s="68" t="s">
        <v>39</v>
      </c>
      <c r="M409" s="68" t="s">
        <v>42</v>
      </c>
      <c r="N409" s="68" t="s">
        <v>42</v>
      </c>
      <c r="O409" s="68" t="s">
        <v>42</v>
      </c>
      <c r="P409" s="47" t="s">
        <v>183</v>
      </c>
      <c r="Q409" s="47" t="s">
        <v>1537</v>
      </c>
      <c r="R409" s="49">
        <v>64.900000000000006</v>
      </c>
      <c r="S409" s="49">
        <v>51.3</v>
      </c>
      <c r="T409" s="50">
        <v>3.37</v>
      </c>
      <c r="U409" s="50">
        <v>2.23</v>
      </c>
      <c r="V409" s="50"/>
      <c r="W409" s="50"/>
      <c r="X409" s="50">
        <v>6.5</v>
      </c>
      <c r="Y409" s="51" t="s">
        <v>421</v>
      </c>
      <c r="Z409" s="51">
        <v>1</v>
      </c>
      <c r="AA409" s="69">
        <v>415.47562843725012</v>
      </c>
      <c r="AB409" s="52">
        <v>2.4068800467583418</v>
      </c>
      <c r="AC409" s="69">
        <v>1000</v>
      </c>
      <c r="AD409" s="51"/>
      <c r="AE409" s="51"/>
      <c r="AF409" s="52">
        <v>22.2</v>
      </c>
      <c r="AG409" s="53" t="s">
        <v>79</v>
      </c>
      <c r="AH409" s="54">
        <v>22</v>
      </c>
      <c r="AI409" s="54">
        <v>504</v>
      </c>
      <c r="AJ409" s="53" t="s">
        <v>143</v>
      </c>
      <c r="AK409" s="53" t="s">
        <v>172</v>
      </c>
      <c r="AL409" s="53">
        <v>1</v>
      </c>
      <c r="AM409" s="53" t="s">
        <v>52</v>
      </c>
      <c r="AN409" s="55">
        <v>20.5</v>
      </c>
      <c r="AO409" s="56"/>
      <c r="AP409" s="77">
        <v>174.5</v>
      </c>
      <c r="AQ409" s="51" t="s">
        <v>43</v>
      </c>
      <c r="AR409" s="51" t="s">
        <v>37</v>
      </c>
      <c r="AS409" s="51" t="s">
        <v>37</v>
      </c>
      <c r="AT409" s="51" t="s">
        <v>37</v>
      </c>
      <c r="AU409" s="51" t="s">
        <v>37</v>
      </c>
      <c r="AV409" s="51"/>
      <c r="AW409" s="57" t="s">
        <v>38</v>
      </c>
      <c r="AX409" s="57" t="s">
        <v>36</v>
      </c>
      <c r="AY409" s="57" t="s">
        <v>42</v>
      </c>
      <c r="AZ409" s="57" t="s">
        <v>36</v>
      </c>
      <c r="BA409" s="57" t="s">
        <v>36</v>
      </c>
      <c r="BB409" s="58">
        <v>2.2916666666666669E-2</v>
      </c>
      <c r="BC409" s="58"/>
      <c r="BD409" s="59"/>
      <c r="BE409" s="59"/>
      <c r="BF409" s="58"/>
      <c r="BG409" s="59"/>
      <c r="BH409" s="61">
        <v>2.3083333333333332E-3</v>
      </c>
      <c r="BI409" s="61"/>
      <c r="BL409" s="61"/>
      <c r="BM409" s="59"/>
      <c r="BN409" s="58">
        <v>2.2833333333333332</v>
      </c>
      <c r="BO409" s="58"/>
      <c r="BQ409" s="58"/>
      <c r="BR409" s="59"/>
      <c r="BS409" s="58">
        <v>25.083333333333332</v>
      </c>
      <c r="BT409" s="58"/>
      <c r="BV409" s="58"/>
      <c r="BW409" s="59"/>
      <c r="BX409" s="58"/>
      <c r="BY409" s="58"/>
      <c r="BZ409" s="58"/>
      <c r="CA409" s="59"/>
      <c r="CB409" s="58"/>
      <c r="CC409" s="58"/>
      <c r="CD409" s="58"/>
      <c r="CE409" s="58"/>
      <c r="CF409" s="59"/>
      <c r="CG409" s="62"/>
      <c r="CH409" s="62"/>
      <c r="CI409" s="62"/>
      <c r="CJ409" s="62"/>
      <c r="CK409" s="62"/>
      <c r="CL409" s="62"/>
      <c r="CM409" s="62"/>
      <c r="CN409" s="63"/>
      <c r="CO409" s="62"/>
      <c r="CP409" s="62"/>
      <c r="CQ409" s="64" t="s">
        <v>39</v>
      </c>
      <c r="CR409" s="65" t="s">
        <v>47</v>
      </c>
      <c r="CS409" s="64" t="s">
        <v>1344</v>
      </c>
      <c r="CT409" s="64" t="s">
        <v>446</v>
      </c>
      <c r="CU409" s="64" t="s">
        <v>447</v>
      </c>
      <c r="CV409" s="64" t="s">
        <v>86</v>
      </c>
      <c r="CW409" s="64"/>
      <c r="CX409" s="64" t="s">
        <v>73</v>
      </c>
      <c r="CY409" s="66">
        <f>[1]Duration!EE408</f>
        <v>21</v>
      </c>
    </row>
    <row r="410" spans="1:103" hidden="1" x14ac:dyDescent="0.3">
      <c r="A410" s="43">
        <v>408</v>
      </c>
      <c r="B410" s="44" t="s">
        <v>1678</v>
      </c>
      <c r="C410" s="44" t="s">
        <v>445</v>
      </c>
      <c r="D410" s="44">
        <v>2013</v>
      </c>
      <c r="E410" s="45" t="s">
        <v>31</v>
      </c>
      <c r="F410" s="45" t="s">
        <v>1537</v>
      </c>
      <c r="G410" s="45" t="s">
        <v>1804</v>
      </c>
      <c r="H410" s="45" t="s">
        <v>116</v>
      </c>
      <c r="I410" s="45" t="s">
        <v>38</v>
      </c>
      <c r="J410" s="68" t="s">
        <v>44</v>
      </c>
      <c r="K410" s="68" t="s">
        <v>75</v>
      </c>
      <c r="L410" s="68" t="s">
        <v>39</v>
      </c>
      <c r="M410" s="68" t="s">
        <v>42</v>
      </c>
      <c r="N410" s="68" t="s">
        <v>42</v>
      </c>
      <c r="O410" s="68" t="s">
        <v>42</v>
      </c>
      <c r="P410" s="47" t="s">
        <v>183</v>
      </c>
      <c r="Q410" s="47" t="s">
        <v>1537</v>
      </c>
      <c r="R410" s="49">
        <v>75.7</v>
      </c>
      <c r="S410" s="49">
        <v>60.7</v>
      </c>
      <c r="T410" s="50">
        <v>3.46</v>
      </c>
      <c r="U410" s="50">
        <v>1.56</v>
      </c>
      <c r="V410" s="50"/>
      <c r="W410" s="50"/>
      <c r="X410" s="50">
        <v>7.05</v>
      </c>
      <c r="Y410" s="51" t="s">
        <v>421</v>
      </c>
      <c r="Z410" s="51">
        <v>1</v>
      </c>
      <c r="AA410" s="69">
        <v>415.47562843725012</v>
      </c>
      <c r="AB410" s="52">
        <v>3.5236723884542123</v>
      </c>
      <c r="AC410" s="69">
        <v>1464</v>
      </c>
      <c r="AD410" s="51">
        <v>10</v>
      </c>
      <c r="AE410" s="51" t="s">
        <v>1271</v>
      </c>
      <c r="AF410" s="52">
        <v>17.3</v>
      </c>
      <c r="AG410" s="53" t="s">
        <v>79</v>
      </c>
      <c r="AH410" s="54">
        <v>25</v>
      </c>
      <c r="AI410" s="54">
        <v>504</v>
      </c>
      <c r="AJ410" s="53" t="s">
        <v>143</v>
      </c>
      <c r="AK410" s="53" t="s">
        <v>172</v>
      </c>
      <c r="AL410" s="53">
        <v>1</v>
      </c>
      <c r="AM410" s="53" t="s">
        <v>80</v>
      </c>
      <c r="AN410" s="55">
        <v>11.1</v>
      </c>
      <c r="AO410" s="56"/>
      <c r="AP410" s="86">
        <v>68.5</v>
      </c>
      <c r="AQ410" s="51" t="s">
        <v>43</v>
      </c>
      <c r="AR410" s="51" t="s">
        <v>37</v>
      </c>
      <c r="AS410" s="51" t="s">
        <v>37</v>
      </c>
      <c r="AT410" s="51" t="s">
        <v>37</v>
      </c>
      <c r="AU410" s="51" t="s">
        <v>37</v>
      </c>
      <c r="AV410" s="51"/>
      <c r="AW410" s="57" t="s">
        <v>38</v>
      </c>
      <c r="AX410" s="57" t="s">
        <v>36</v>
      </c>
      <c r="AY410" s="57" t="s">
        <v>42</v>
      </c>
      <c r="AZ410" s="57" t="s">
        <v>36</v>
      </c>
      <c r="BA410" s="57" t="s">
        <v>36</v>
      </c>
      <c r="BB410" s="58">
        <v>3.0416666666666665E-2</v>
      </c>
      <c r="BC410" s="58"/>
      <c r="BD410" s="59"/>
      <c r="BE410" s="59"/>
      <c r="BF410" s="58"/>
      <c r="BG410" s="59"/>
      <c r="BH410" s="61">
        <v>2.8416666666666664E-3</v>
      </c>
      <c r="BI410" s="61"/>
      <c r="BL410" s="61"/>
      <c r="BM410" s="59"/>
      <c r="BN410" s="58">
        <v>2.2583333333333333</v>
      </c>
      <c r="BO410" s="58"/>
      <c r="BQ410" s="58"/>
      <c r="BR410" s="59"/>
      <c r="BS410" s="58">
        <v>11.416666666666666</v>
      </c>
      <c r="BT410" s="58"/>
      <c r="BV410" s="58"/>
      <c r="BW410" s="59"/>
      <c r="BX410" s="58"/>
      <c r="BY410" s="58"/>
      <c r="BZ410" s="58"/>
      <c r="CA410" s="59"/>
      <c r="CB410" s="58"/>
      <c r="CC410" s="58"/>
      <c r="CD410" s="58"/>
      <c r="CE410" s="58"/>
      <c r="CF410" s="59"/>
      <c r="CG410" s="62"/>
      <c r="CH410" s="62"/>
      <c r="CI410" s="62"/>
      <c r="CJ410" s="62"/>
      <c r="CK410" s="62"/>
      <c r="CL410" s="62"/>
      <c r="CM410" s="62"/>
      <c r="CN410" s="63"/>
      <c r="CO410" s="62"/>
      <c r="CP410" s="62"/>
      <c r="CQ410" s="64" t="s">
        <v>39</v>
      </c>
      <c r="CR410" s="65" t="s">
        <v>47</v>
      </c>
      <c r="CS410" s="64" t="s">
        <v>1344</v>
      </c>
      <c r="CT410" s="64" t="s">
        <v>446</v>
      </c>
      <c r="CU410" s="64" t="s">
        <v>447</v>
      </c>
      <c r="CV410" s="64" t="s">
        <v>86</v>
      </c>
      <c r="CW410" s="64"/>
      <c r="CX410" s="64" t="s">
        <v>73</v>
      </c>
      <c r="CY410" s="66">
        <f>[1]Duration!EE409</f>
        <v>21</v>
      </c>
    </row>
    <row r="411" spans="1:103" hidden="1" x14ac:dyDescent="0.3">
      <c r="A411" s="43">
        <v>409</v>
      </c>
      <c r="B411" s="44" t="s">
        <v>1678</v>
      </c>
      <c r="C411" s="44" t="s">
        <v>445</v>
      </c>
      <c r="D411" s="44">
        <v>2013</v>
      </c>
      <c r="E411" s="45" t="s">
        <v>31</v>
      </c>
      <c r="F411" s="45" t="s">
        <v>1537</v>
      </c>
      <c r="G411" s="45" t="s">
        <v>1804</v>
      </c>
      <c r="H411" s="45" t="s">
        <v>116</v>
      </c>
      <c r="I411" s="45" t="s">
        <v>38</v>
      </c>
      <c r="J411" s="68" t="s">
        <v>44</v>
      </c>
      <c r="K411" s="68" t="s">
        <v>53</v>
      </c>
      <c r="L411" s="68" t="s">
        <v>39</v>
      </c>
      <c r="M411" s="68" t="s">
        <v>42</v>
      </c>
      <c r="N411" s="68" t="s">
        <v>42</v>
      </c>
      <c r="O411" s="68" t="s">
        <v>42</v>
      </c>
      <c r="P411" s="47" t="s">
        <v>183</v>
      </c>
      <c r="Q411" s="47" t="s">
        <v>1537</v>
      </c>
      <c r="R411" s="49">
        <v>65.2</v>
      </c>
      <c r="S411" s="49">
        <v>52.3</v>
      </c>
      <c r="T411" s="50">
        <v>2.89</v>
      </c>
      <c r="U411" s="50">
        <v>1.33</v>
      </c>
      <c r="V411" s="50"/>
      <c r="W411" s="50"/>
      <c r="X411" s="50">
        <v>6.45</v>
      </c>
      <c r="Y411" s="51" t="s">
        <v>421</v>
      </c>
      <c r="Z411" s="51">
        <v>1</v>
      </c>
      <c r="AA411" s="69">
        <v>415.47562843725012</v>
      </c>
      <c r="AB411" s="52">
        <v>1.9255040374066734</v>
      </c>
      <c r="AC411" s="69">
        <v>800</v>
      </c>
      <c r="AD411" s="51"/>
      <c r="AE411" s="51"/>
      <c r="AF411" s="52">
        <v>15.4</v>
      </c>
      <c r="AG411" s="53" t="s">
        <v>79</v>
      </c>
      <c r="AH411" s="54">
        <v>20</v>
      </c>
      <c r="AI411" s="54">
        <v>504</v>
      </c>
      <c r="AJ411" s="53" t="s">
        <v>143</v>
      </c>
      <c r="AK411" s="53" t="s">
        <v>172</v>
      </c>
      <c r="AL411" s="53">
        <v>1</v>
      </c>
      <c r="AM411" s="53" t="s">
        <v>52</v>
      </c>
      <c r="AN411" s="55">
        <v>12.9</v>
      </c>
      <c r="AO411" s="56"/>
      <c r="AP411" s="86">
        <v>64</v>
      </c>
      <c r="AQ411" s="51" t="s">
        <v>43</v>
      </c>
      <c r="AR411" s="51" t="s">
        <v>37</v>
      </c>
      <c r="AS411" s="51" t="s">
        <v>37</v>
      </c>
      <c r="AT411" s="51" t="s">
        <v>37</v>
      </c>
      <c r="AU411" s="51" t="s">
        <v>37</v>
      </c>
      <c r="AV411" s="51"/>
      <c r="AW411" s="57" t="s">
        <v>38</v>
      </c>
      <c r="AX411" s="57" t="s">
        <v>36</v>
      </c>
      <c r="AY411" s="57" t="s">
        <v>42</v>
      </c>
      <c r="AZ411" s="57" t="s">
        <v>36</v>
      </c>
      <c r="BA411" s="57" t="s">
        <v>36</v>
      </c>
      <c r="BB411" s="58">
        <v>1.9166666666666669E-2</v>
      </c>
      <c r="BC411" s="58"/>
      <c r="BD411" s="59"/>
      <c r="BE411" s="59"/>
      <c r="BF411" s="58"/>
      <c r="BG411" s="59"/>
      <c r="BH411" s="61">
        <v>0</v>
      </c>
      <c r="BI411" s="61"/>
      <c r="BL411" s="61"/>
      <c r="BM411" s="59"/>
      <c r="BN411" s="58">
        <v>1.4291666666666665</v>
      </c>
      <c r="BO411" s="58"/>
      <c r="BQ411" s="58"/>
      <c r="BR411" s="59"/>
      <c r="BS411" s="58">
        <v>10.583333333333334</v>
      </c>
      <c r="BT411" s="58"/>
      <c r="BV411" s="58"/>
      <c r="BW411" s="59"/>
      <c r="BX411" s="58"/>
      <c r="BY411" s="58"/>
      <c r="BZ411" s="58"/>
      <c r="CA411" s="59"/>
      <c r="CB411" s="58"/>
      <c r="CC411" s="58"/>
      <c r="CD411" s="58"/>
      <c r="CE411" s="58"/>
      <c r="CF411" s="59"/>
      <c r="CG411" s="62"/>
      <c r="CH411" s="62"/>
      <c r="CI411" s="62"/>
      <c r="CJ411" s="62" t="s">
        <v>1387</v>
      </c>
      <c r="CK411" s="62" t="s">
        <v>448</v>
      </c>
      <c r="CL411" s="62"/>
      <c r="CM411" s="62"/>
      <c r="CN411" s="63"/>
      <c r="CO411" s="62"/>
      <c r="CP411" s="62"/>
      <c r="CQ411" s="64" t="s">
        <v>39</v>
      </c>
      <c r="CR411" s="65" t="s">
        <v>47</v>
      </c>
      <c r="CS411" s="64" t="s">
        <v>1344</v>
      </c>
      <c r="CT411" s="64" t="s">
        <v>446</v>
      </c>
      <c r="CU411" s="64" t="s">
        <v>447</v>
      </c>
      <c r="CV411" s="64" t="s">
        <v>86</v>
      </c>
      <c r="CW411" s="64"/>
      <c r="CX411" s="64" t="s">
        <v>73</v>
      </c>
      <c r="CY411" s="66">
        <f>[1]Duration!EE410</f>
        <v>21</v>
      </c>
    </row>
    <row r="412" spans="1:103" hidden="1" x14ac:dyDescent="0.3">
      <c r="A412" s="43">
        <v>410</v>
      </c>
      <c r="B412" s="44" t="s">
        <v>1679</v>
      </c>
      <c r="C412" s="44" t="s">
        <v>30</v>
      </c>
      <c r="D412" s="44">
        <v>2003</v>
      </c>
      <c r="E412" s="45" t="s">
        <v>66</v>
      </c>
      <c r="F412" s="45" t="s">
        <v>59</v>
      </c>
      <c r="G412" s="93" t="s">
        <v>1804</v>
      </c>
      <c r="H412" s="45" t="s">
        <v>78</v>
      </c>
      <c r="I412" s="45" t="s">
        <v>38</v>
      </c>
      <c r="J412" s="68" t="s">
        <v>44</v>
      </c>
      <c r="K412" s="68" t="s">
        <v>53</v>
      </c>
      <c r="L412" s="68" t="s">
        <v>39</v>
      </c>
      <c r="M412" s="68" t="s">
        <v>42</v>
      </c>
      <c r="N412" s="68" t="s">
        <v>42</v>
      </c>
      <c r="O412" s="68" t="s">
        <v>39</v>
      </c>
      <c r="P412" s="47"/>
      <c r="Q412" s="47" t="s">
        <v>1537</v>
      </c>
      <c r="R412" s="94"/>
      <c r="S412" s="94"/>
      <c r="T412" s="95">
        <v>0.60699999999999998</v>
      </c>
      <c r="U412" s="95">
        <v>0.46500000000000002</v>
      </c>
      <c r="V412" s="95"/>
      <c r="W412" s="95"/>
      <c r="X412" s="95"/>
      <c r="Y412" s="51" t="s">
        <v>1345</v>
      </c>
      <c r="Z412" s="51">
        <v>1</v>
      </c>
      <c r="AA412" s="69">
        <v>2000</v>
      </c>
      <c r="AB412" s="51">
        <v>2.6</v>
      </c>
      <c r="AC412" s="51"/>
      <c r="AD412" s="51"/>
      <c r="AE412" s="51"/>
      <c r="AF412" s="51"/>
      <c r="AG412" s="53" t="s">
        <v>79</v>
      </c>
      <c r="AH412" s="54">
        <v>1</v>
      </c>
      <c r="AI412" s="54">
        <v>2</v>
      </c>
      <c r="AJ412" s="53" t="s">
        <v>143</v>
      </c>
      <c r="AK412" s="53">
        <v>1</v>
      </c>
      <c r="AL412" s="91">
        <v>2</v>
      </c>
      <c r="AM412" s="96" t="s">
        <v>52</v>
      </c>
      <c r="AN412" s="55"/>
      <c r="AO412" s="56">
        <v>2.1</v>
      </c>
      <c r="AP412" s="56"/>
      <c r="AQ412" s="51" t="s">
        <v>449</v>
      </c>
      <c r="AR412" s="51" t="s">
        <v>173</v>
      </c>
      <c r="AS412" s="51"/>
      <c r="AT412" s="51"/>
      <c r="AU412" s="51"/>
      <c r="AV412" s="51"/>
      <c r="AW412" s="57" t="s">
        <v>38</v>
      </c>
      <c r="AX412" s="57" t="s">
        <v>36</v>
      </c>
      <c r="AY412" s="57"/>
      <c r="AZ412" s="97"/>
      <c r="BA412" s="97"/>
      <c r="BB412" s="58">
        <v>0.45</v>
      </c>
      <c r="BC412" s="58"/>
      <c r="BD412" s="59"/>
      <c r="BE412" s="59"/>
      <c r="BF412" s="58"/>
      <c r="BG412" s="59"/>
      <c r="BH412" s="61"/>
      <c r="BI412" s="61"/>
      <c r="BL412" s="61"/>
      <c r="BM412" s="59"/>
      <c r="BN412" s="58"/>
      <c r="BO412" s="58"/>
      <c r="BQ412" s="58"/>
      <c r="BR412" s="59"/>
      <c r="BS412" s="58"/>
      <c r="BT412" s="58"/>
      <c r="BV412" s="58"/>
      <c r="BW412" s="59"/>
      <c r="BX412" s="58"/>
      <c r="BY412" s="58"/>
      <c r="BZ412" s="58"/>
      <c r="CA412" s="59"/>
      <c r="CB412" s="58"/>
      <c r="CC412" s="58"/>
      <c r="CD412" s="58"/>
      <c r="CE412" s="58"/>
      <c r="CF412" s="59"/>
      <c r="CG412" s="62"/>
      <c r="CH412" s="62"/>
      <c r="CI412" s="62"/>
      <c r="CJ412" s="62" t="s">
        <v>1387</v>
      </c>
      <c r="CK412" s="62"/>
      <c r="CL412" s="73"/>
      <c r="CM412" s="73"/>
      <c r="CN412" s="63"/>
      <c r="CO412" s="73"/>
      <c r="CP412" s="73"/>
      <c r="CQ412" s="64" t="s">
        <v>39</v>
      </c>
      <c r="CR412" s="65" t="s">
        <v>47</v>
      </c>
      <c r="CS412" s="64" t="s">
        <v>205</v>
      </c>
      <c r="CT412" s="64" t="s">
        <v>450</v>
      </c>
      <c r="CU412" s="64" t="s">
        <v>85</v>
      </c>
      <c r="CV412" s="64" t="s">
        <v>86</v>
      </c>
      <c r="CW412" s="64" t="s">
        <v>69</v>
      </c>
      <c r="CX412" s="64" t="s">
        <v>73</v>
      </c>
      <c r="CY412" s="66">
        <f>[1]Duration!EE411</f>
        <v>8.3333333333333329E-2</v>
      </c>
    </row>
    <row r="413" spans="1:103" hidden="1" x14ac:dyDescent="0.3">
      <c r="A413" s="43">
        <v>411</v>
      </c>
      <c r="B413" s="44" t="s">
        <v>1679</v>
      </c>
      <c r="C413" s="44" t="s">
        <v>30</v>
      </c>
      <c r="D413" s="44">
        <v>2003</v>
      </c>
      <c r="E413" s="45" t="s">
        <v>66</v>
      </c>
      <c r="F413" s="45" t="s">
        <v>59</v>
      </c>
      <c r="G413" s="93" t="s">
        <v>1804</v>
      </c>
      <c r="H413" s="45" t="s">
        <v>78</v>
      </c>
      <c r="I413" s="45" t="s">
        <v>1823</v>
      </c>
      <c r="J413" s="68" t="s">
        <v>44</v>
      </c>
      <c r="K413" s="68" t="s">
        <v>53</v>
      </c>
      <c r="L413" s="68" t="s">
        <v>42</v>
      </c>
      <c r="M413" s="68" t="s">
        <v>42</v>
      </c>
      <c r="N413" s="68" t="s">
        <v>42</v>
      </c>
      <c r="O413" s="68" t="s">
        <v>39</v>
      </c>
      <c r="P413" s="47"/>
      <c r="Q413" s="47" t="s">
        <v>1537</v>
      </c>
      <c r="R413" s="94"/>
      <c r="S413" s="94"/>
      <c r="T413" s="50">
        <v>0.59828571428571398</v>
      </c>
      <c r="U413" s="50">
        <v>0.47957142857142898</v>
      </c>
      <c r="V413" s="95"/>
      <c r="W413" s="95"/>
      <c r="X413" s="95"/>
      <c r="Y413" s="51" t="s">
        <v>1345</v>
      </c>
      <c r="Z413" s="51">
        <v>1</v>
      </c>
      <c r="AA413" s="69">
        <v>2000</v>
      </c>
      <c r="AB413" s="51">
        <v>2.6</v>
      </c>
      <c r="AC413" s="51"/>
      <c r="AD413" s="51"/>
      <c r="AE413" s="51"/>
      <c r="AF413" s="51"/>
      <c r="AG413" s="53" t="s">
        <v>79</v>
      </c>
      <c r="AH413" s="54">
        <v>1</v>
      </c>
      <c r="AI413" s="54">
        <v>2</v>
      </c>
      <c r="AJ413" s="53" t="s">
        <v>143</v>
      </c>
      <c r="AK413" s="53">
        <v>1</v>
      </c>
      <c r="AL413" s="91">
        <v>2</v>
      </c>
      <c r="AM413" s="96" t="s">
        <v>52</v>
      </c>
      <c r="AN413" s="55"/>
      <c r="AO413" s="56">
        <v>3</v>
      </c>
      <c r="AP413" s="56"/>
      <c r="AQ413" s="51" t="s">
        <v>449</v>
      </c>
      <c r="AR413" s="51" t="s">
        <v>173</v>
      </c>
      <c r="AS413" s="51"/>
      <c r="AT413" s="51"/>
      <c r="AU413" s="51"/>
      <c r="AV413" s="51"/>
      <c r="AW413" s="97" t="s">
        <v>1823</v>
      </c>
      <c r="AX413" s="97" t="s">
        <v>813</v>
      </c>
      <c r="AY413" s="57"/>
      <c r="AZ413" s="97"/>
      <c r="BA413" s="97"/>
      <c r="BB413" s="58">
        <v>0.10980000000000001</v>
      </c>
      <c r="BC413" s="58"/>
      <c r="BD413" s="59"/>
      <c r="BE413" s="59"/>
      <c r="BF413" s="58"/>
      <c r="BG413" s="59">
        <v>0.75600000000000001</v>
      </c>
      <c r="BH413" s="61"/>
      <c r="BI413" s="61"/>
      <c r="BL413" s="61"/>
      <c r="BM413" s="59"/>
      <c r="BN413" s="58"/>
      <c r="BO413" s="58"/>
      <c r="BQ413" s="58"/>
      <c r="BR413" s="59"/>
      <c r="BS413" s="58"/>
      <c r="BT413" s="58"/>
      <c r="BV413" s="58"/>
      <c r="BW413" s="59"/>
      <c r="BX413" s="58"/>
      <c r="BY413" s="58"/>
      <c r="BZ413" s="58"/>
      <c r="CA413" s="59"/>
      <c r="CB413" s="58"/>
      <c r="CC413" s="58"/>
      <c r="CD413" s="58"/>
      <c r="CE413" s="58"/>
      <c r="CF413" s="59"/>
      <c r="CG413" s="62"/>
      <c r="CH413" s="62"/>
      <c r="CI413" s="62"/>
      <c r="CJ413" s="62" t="s">
        <v>1387</v>
      </c>
      <c r="CK413" s="62"/>
      <c r="CL413" s="73"/>
      <c r="CM413" s="73"/>
      <c r="CN413" s="63"/>
      <c r="CO413" s="73"/>
      <c r="CP413" s="73"/>
      <c r="CQ413" s="64" t="s">
        <v>39</v>
      </c>
      <c r="CR413" s="65" t="s">
        <v>47</v>
      </c>
      <c r="CS413" s="64" t="s">
        <v>205</v>
      </c>
      <c r="CT413" s="64" t="s">
        <v>450</v>
      </c>
      <c r="CU413" s="64" t="s">
        <v>85</v>
      </c>
      <c r="CV413" s="64" t="s">
        <v>86</v>
      </c>
      <c r="CW413" s="64" t="s">
        <v>69</v>
      </c>
      <c r="CX413" s="64"/>
      <c r="CY413" s="66">
        <f>[1]Duration!EE412</f>
        <v>8.3333333333333329E-2</v>
      </c>
    </row>
    <row r="414" spans="1:103" hidden="1" x14ac:dyDescent="0.3">
      <c r="A414" s="43">
        <v>412</v>
      </c>
      <c r="B414" s="44" t="s">
        <v>1679</v>
      </c>
      <c r="C414" s="44" t="s">
        <v>30</v>
      </c>
      <c r="D414" s="44">
        <v>2003</v>
      </c>
      <c r="E414" s="45" t="s">
        <v>66</v>
      </c>
      <c r="F414" s="45" t="s">
        <v>59</v>
      </c>
      <c r="G414" s="93" t="s">
        <v>1804</v>
      </c>
      <c r="H414" s="45" t="s">
        <v>78</v>
      </c>
      <c r="I414" s="45" t="s">
        <v>1823</v>
      </c>
      <c r="J414" s="68" t="s">
        <v>44</v>
      </c>
      <c r="K414" s="68" t="s">
        <v>75</v>
      </c>
      <c r="L414" s="68" t="s">
        <v>42</v>
      </c>
      <c r="M414" s="68" t="s">
        <v>42</v>
      </c>
      <c r="N414" s="68" t="s">
        <v>42</v>
      </c>
      <c r="O414" s="68" t="s">
        <v>39</v>
      </c>
      <c r="P414" s="47"/>
      <c r="Q414" s="47" t="s">
        <v>1537</v>
      </c>
      <c r="R414" s="94"/>
      <c r="S414" s="94"/>
      <c r="T414" s="95"/>
      <c r="U414" s="95"/>
      <c r="V414" s="95"/>
      <c r="W414" s="95"/>
      <c r="X414" s="95"/>
      <c r="Y414" s="51" t="s">
        <v>1345</v>
      </c>
      <c r="Z414" s="51">
        <v>1</v>
      </c>
      <c r="AA414" s="69">
        <v>2000</v>
      </c>
      <c r="AB414" s="51">
        <v>2.6</v>
      </c>
      <c r="AC414" s="51"/>
      <c r="AD414" s="51"/>
      <c r="AE414" s="51"/>
      <c r="AF414" s="51"/>
      <c r="AG414" s="53" t="s">
        <v>79</v>
      </c>
      <c r="AH414" s="54">
        <v>1</v>
      </c>
      <c r="AI414" s="54">
        <v>2</v>
      </c>
      <c r="AJ414" s="53" t="s">
        <v>143</v>
      </c>
      <c r="AK414" s="53">
        <v>1</v>
      </c>
      <c r="AL414" s="91">
        <v>2</v>
      </c>
      <c r="AM414" s="96" t="s">
        <v>80</v>
      </c>
      <c r="AN414" s="55"/>
      <c r="AO414" s="56"/>
      <c r="AP414" s="56"/>
      <c r="AQ414" s="51" t="s">
        <v>449</v>
      </c>
      <c r="AR414" s="51" t="s">
        <v>173</v>
      </c>
      <c r="AS414" s="51"/>
      <c r="AT414" s="51"/>
      <c r="AU414" s="51"/>
      <c r="AV414" s="51"/>
      <c r="AW414" s="97" t="s">
        <v>1823</v>
      </c>
      <c r="AX414" s="97" t="s">
        <v>813</v>
      </c>
      <c r="AY414" s="57"/>
      <c r="AZ414" s="97"/>
      <c r="BA414" s="97"/>
      <c r="BB414" s="58">
        <v>1.26E-2</v>
      </c>
      <c r="BC414" s="58"/>
      <c r="BD414" s="59"/>
      <c r="BE414" s="59"/>
      <c r="BF414" s="58"/>
      <c r="BG414" s="59">
        <v>0.97199999999999998</v>
      </c>
      <c r="BH414" s="61"/>
      <c r="BI414" s="61"/>
      <c r="BL414" s="61"/>
      <c r="BM414" s="59"/>
      <c r="BN414" s="58"/>
      <c r="BO414" s="58"/>
      <c r="BQ414" s="58"/>
      <c r="BR414" s="59"/>
      <c r="BS414" s="58"/>
      <c r="BT414" s="58"/>
      <c r="BV414" s="58"/>
      <c r="BW414" s="59"/>
      <c r="BX414" s="58"/>
      <c r="BY414" s="58"/>
      <c r="BZ414" s="58"/>
      <c r="CA414" s="59"/>
      <c r="CB414" s="58"/>
      <c r="CC414" s="58"/>
      <c r="CD414" s="58"/>
      <c r="CE414" s="58"/>
      <c r="CF414" s="59"/>
      <c r="CG414" s="62"/>
      <c r="CH414" s="62"/>
      <c r="CI414" s="62"/>
      <c r="CJ414" s="62"/>
      <c r="CK414" s="62"/>
      <c r="CL414" s="73"/>
      <c r="CM414" s="73"/>
      <c r="CN414" s="63"/>
      <c r="CO414" s="73"/>
      <c r="CP414" s="73"/>
      <c r="CQ414" s="64" t="s">
        <v>39</v>
      </c>
      <c r="CR414" s="65" t="s">
        <v>47</v>
      </c>
      <c r="CS414" s="64" t="s">
        <v>205</v>
      </c>
      <c r="CT414" s="64" t="s">
        <v>450</v>
      </c>
      <c r="CU414" s="64" t="s">
        <v>85</v>
      </c>
      <c r="CV414" s="64" t="s">
        <v>86</v>
      </c>
      <c r="CW414" s="64" t="s">
        <v>69</v>
      </c>
      <c r="CX414" s="64"/>
      <c r="CY414" s="66">
        <f>[1]Duration!EE413</f>
        <v>8.3333333333333329E-2</v>
      </c>
    </row>
    <row r="415" spans="1:103" hidden="1" x14ac:dyDescent="0.3">
      <c r="A415" s="43">
        <v>413</v>
      </c>
      <c r="B415" s="44" t="s">
        <v>1680</v>
      </c>
      <c r="C415" s="44" t="s">
        <v>228</v>
      </c>
      <c r="D415" s="44">
        <v>2016</v>
      </c>
      <c r="E415" s="45" t="s">
        <v>66</v>
      </c>
      <c r="F415" s="45" t="s">
        <v>1537</v>
      </c>
      <c r="G415" s="45" t="s">
        <v>3</v>
      </c>
      <c r="H415" s="45" t="s">
        <v>483</v>
      </c>
      <c r="I415" s="45" t="s">
        <v>38</v>
      </c>
      <c r="J415" s="68" t="s">
        <v>44</v>
      </c>
      <c r="K415" s="68" t="s">
        <v>262</v>
      </c>
      <c r="L415" s="68" t="s">
        <v>39</v>
      </c>
      <c r="M415" s="68" t="s">
        <v>39</v>
      </c>
      <c r="N415" s="68" t="s">
        <v>42</v>
      </c>
      <c r="O415" s="68" t="s">
        <v>39</v>
      </c>
      <c r="P415" s="47" t="s">
        <v>1261</v>
      </c>
      <c r="Q415" s="47" t="s">
        <v>1537</v>
      </c>
      <c r="R415" s="47">
        <v>61.5</v>
      </c>
      <c r="S415" s="47">
        <v>49.6</v>
      </c>
      <c r="T415" s="47">
        <v>5.62</v>
      </c>
      <c r="U415" s="47">
        <v>3.69</v>
      </c>
      <c r="V415" s="50"/>
      <c r="W415" s="50"/>
      <c r="X415" s="50">
        <v>7.1</v>
      </c>
      <c r="Y415" s="51" t="s">
        <v>34</v>
      </c>
      <c r="Z415" s="51">
        <v>3</v>
      </c>
      <c r="AA415" s="52">
        <v>1.1309733552923256</v>
      </c>
      <c r="AB415" s="51">
        <v>0.8</v>
      </c>
      <c r="AC415" s="80">
        <v>0.90477868423386054</v>
      </c>
      <c r="AD415" s="51"/>
      <c r="AE415" s="51"/>
      <c r="AF415" s="51"/>
      <c r="AG415" s="53" t="s">
        <v>451</v>
      </c>
      <c r="AH415" s="54">
        <v>70</v>
      </c>
      <c r="AI415" s="91">
        <v>850</v>
      </c>
      <c r="AJ415" s="53" t="s">
        <v>452</v>
      </c>
      <c r="AK415" s="53">
        <v>20</v>
      </c>
      <c r="AL415" s="53" t="s">
        <v>453</v>
      </c>
      <c r="AM415" s="53" t="s">
        <v>261</v>
      </c>
      <c r="AN415" s="55">
        <v>9.1999999999999993</v>
      </c>
      <c r="AO415" s="56"/>
      <c r="AP415" s="56"/>
      <c r="AQ415" s="51" t="s">
        <v>43</v>
      </c>
      <c r="AR415" s="51" t="s">
        <v>132</v>
      </c>
      <c r="AS415" s="51" t="s">
        <v>146</v>
      </c>
      <c r="AT415" s="51" t="s">
        <v>146</v>
      </c>
      <c r="AU415" s="51" t="s">
        <v>146</v>
      </c>
      <c r="AV415" s="51"/>
      <c r="AW415" s="57" t="s">
        <v>38</v>
      </c>
      <c r="AX415" s="57" t="s">
        <v>36</v>
      </c>
      <c r="AY415" s="57" t="s">
        <v>42</v>
      </c>
      <c r="AZ415" s="57" t="s">
        <v>36</v>
      </c>
      <c r="BA415" s="57" t="s">
        <v>36</v>
      </c>
      <c r="BB415" s="58">
        <v>0.23071428571428573</v>
      </c>
      <c r="BC415" s="58">
        <v>0.28839285714285717</v>
      </c>
      <c r="BD415" s="59">
        <v>0.1</v>
      </c>
      <c r="BE415" s="60">
        <v>7.0999999999999994E-2</v>
      </c>
      <c r="BF415" s="58"/>
      <c r="BG415" s="59"/>
      <c r="BH415" s="61" t="s">
        <v>438</v>
      </c>
      <c r="BI415" s="61" t="s">
        <v>438</v>
      </c>
      <c r="BL415" s="61"/>
      <c r="BM415" s="59"/>
      <c r="BN415" s="58">
        <v>0.12888888888888891</v>
      </c>
      <c r="BO415" s="58">
        <v>0.16111111111111112</v>
      </c>
      <c r="BP415" s="60">
        <v>4.67741935483871E-3</v>
      </c>
      <c r="BQ415" s="58"/>
      <c r="BR415" s="59"/>
      <c r="BS415" s="58">
        <v>6.8619047619047633</v>
      </c>
      <c r="BT415" s="58">
        <v>8.5773809523809526</v>
      </c>
      <c r="BU415" s="60">
        <v>7.923387096774194E-2</v>
      </c>
      <c r="BV415" s="58"/>
      <c r="BW415" s="59"/>
      <c r="BX415" s="58"/>
      <c r="BY415" s="58"/>
      <c r="BZ415" s="58"/>
      <c r="CA415" s="59"/>
      <c r="CB415" s="58"/>
      <c r="CC415" s="58"/>
      <c r="CD415" s="58"/>
      <c r="CE415" s="58"/>
      <c r="CF415" s="59"/>
      <c r="CG415" s="62"/>
      <c r="CH415" s="62"/>
      <c r="CI415" s="62"/>
      <c r="CJ415" s="62"/>
      <c r="CK415" s="62" t="s">
        <v>329</v>
      </c>
      <c r="CL415" s="62"/>
      <c r="CM415" s="62"/>
      <c r="CN415" s="63"/>
      <c r="CO415" s="62"/>
      <c r="CP415" s="62" t="s">
        <v>36</v>
      </c>
      <c r="CQ415" s="64" t="s">
        <v>39</v>
      </c>
      <c r="CR415" s="65" t="s">
        <v>47</v>
      </c>
      <c r="CS415" s="64" t="s">
        <v>41</v>
      </c>
      <c r="CT415" s="64"/>
      <c r="CU415" s="64" t="s">
        <v>55</v>
      </c>
      <c r="CV415" s="64" t="s">
        <v>343</v>
      </c>
      <c r="CW415" s="64" t="s">
        <v>454</v>
      </c>
      <c r="CX415" s="64" t="s">
        <v>73</v>
      </c>
      <c r="CY415" s="66">
        <f>[1]Duration!EE414</f>
        <v>35.416666666666664</v>
      </c>
    </row>
    <row r="416" spans="1:103" hidden="1" x14ac:dyDescent="0.3">
      <c r="A416" s="43">
        <v>414</v>
      </c>
      <c r="B416" s="44" t="s">
        <v>1680</v>
      </c>
      <c r="C416" s="44" t="s">
        <v>228</v>
      </c>
      <c r="D416" s="44">
        <v>2016</v>
      </c>
      <c r="E416" s="45" t="s">
        <v>66</v>
      </c>
      <c r="F416" s="45" t="s">
        <v>1537</v>
      </c>
      <c r="G416" s="45" t="s">
        <v>3</v>
      </c>
      <c r="H416" s="45" t="s">
        <v>483</v>
      </c>
      <c r="I416" s="45" t="s">
        <v>141</v>
      </c>
      <c r="J416" s="68" t="s">
        <v>44</v>
      </c>
      <c r="K416" s="68" t="s">
        <v>262</v>
      </c>
      <c r="L416" s="68" t="s">
        <v>42</v>
      </c>
      <c r="M416" s="68" t="s">
        <v>39</v>
      </c>
      <c r="N416" s="68" t="s">
        <v>42</v>
      </c>
      <c r="O416" s="68" t="s">
        <v>39</v>
      </c>
      <c r="P416" s="47"/>
      <c r="Q416" s="47" t="s">
        <v>1537</v>
      </c>
      <c r="R416" s="47">
        <v>61.5</v>
      </c>
      <c r="S416" s="47">
        <v>49.6</v>
      </c>
      <c r="T416" s="47">
        <v>5.62</v>
      </c>
      <c r="U416" s="47">
        <v>3.69</v>
      </c>
      <c r="V416" s="50"/>
      <c r="W416" s="50"/>
      <c r="X416" s="50">
        <v>7.1</v>
      </c>
      <c r="Y416" s="51" t="s">
        <v>34</v>
      </c>
      <c r="Z416" s="51">
        <v>3</v>
      </c>
      <c r="AA416" s="52">
        <v>1.1309733552923256</v>
      </c>
      <c r="AB416" s="51">
        <v>0.8</v>
      </c>
      <c r="AC416" s="80">
        <v>0.90477868423386054</v>
      </c>
      <c r="AD416" s="51"/>
      <c r="AE416" s="51"/>
      <c r="AF416" s="51"/>
      <c r="AG416" s="53" t="s">
        <v>451</v>
      </c>
      <c r="AH416" s="54">
        <v>70</v>
      </c>
      <c r="AI416" s="91">
        <v>850</v>
      </c>
      <c r="AJ416" s="53" t="s">
        <v>452</v>
      </c>
      <c r="AK416" s="53">
        <v>20</v>
      </c>
      <c r="AL416" s="53" t="s">
        <v>453</v>
      </c>
      <c r="AM416" s="53" t="s">
        <v>261</v>
      </c>
      <c r="AN416" s="55">
        <v>9.1999999999999993</v>
      </c>
      <c r="AO416" s="56"/>
      <c r="AP416" s="56"/>
      <c r="AQ416" s="51" t="s">
        <v>43</v>
      </c>
      <c r="AR416" s="51" t="s">
        <v>132</v>
      </c>
      <c r="AS416" s="51" t="s">
        <v>146</v>
      </c>
      <c r="AT416" s="51" t="s">
        <v>146</v>
      </c>
      <c r="AU416" s="51" t="s">
        <v>146</v>
      </c>
      <c r="AV416" s="51"/>
      <c r="AW416" s="57" t="s">
        <v>141</v>
      </c>
      <c r="AX416" s="57" t="s">
        <v>2017</v>
      </c>
      <c r="AY416" s="57" t="s">
        <v>42</v>
      </c>
      <c r="AZ416" s="57" t="s">
        <v>36</v>
      </c>
      <c r="BA416" s="57" t="s">
        <v>36</v>
      </c>
      <c r="BB416" s="58">
        <v>8.904761904761907E-2</v>
      </c>
      <c r="BC416" s="58">
        <v>0.11130952380952383</v>
      </c>
      <c r="BD416" s="60">
        <v>4.2000000000000003E-2</v>
      </c>
      <c r="BE416" s="60">
        <v>2.7000000000000003E-2</v>
      </c>
      <c r="BF416" s="58"/>
      <c r="BG416" s="59">
        <v>0.57999999999999996</v>
      </c>
      <c r="BH416" s="61" t="s">
        <v>438</v>
      </c>
      <c r="BI416" s="61" t="s">
        <v>438</v>
      </c>
      <c r="BL416" s="61"/>
      <c r="BM416" s="59"/>
      <c r="BN416" s="58">
        <v>0.14031746031746034</v>
      </c>
      <c r="BO416" s="58">
        <v>0.17539682539682541</v>
      </c>
      <c r="BP416" s="60">
        <v>5.0921658986175121E-3</v>
      </c>
      <c r="BQ416" s="58"/>
      <c r="BR416" s="59">
        <v>-8.8669950738916287E-2</v>
      </c>
      <c r="BS416" s="58">
        <v>4.8871428571428579</v>
      </c>
      <c r="BT416" s="58">
        <v>6.1089285714285717</v>
      </c>
      <c r="BU416" s="60">
        <v>5.6431451612903222E-2</v>
      </c>
      <c r="BV416" s="58"/>
      <c r="BW416" s="59">
        <v>0.28778625954198472</v>
      </c>
      <c r="BX416" s="58"/>
      <c r="BY416" s="58"/>
      <c r="BZ416" s="58"/>
      <c r="CA416" s="59"/>
      <c r="CB416" s="58"/>
      <c r="CC416" s="58"/>
      <c r="CD416" s="58"/>
      <c r="CE416" s="58"/>
      <c r="CF416" s="59"/>
      <c r="CG416" s="62"/>
      <c r="CH416" s="62"/>
      <c r="CI416" s="62"/>
      <c r="CJ416" s="62"/>
      <c r="CK416" s="62" t="s">
        <v>329</v>
      </c>
      <c r="CL416" s="62" t="s">
        <v>896</v>
      </c>
      <c r="CM416" s="62"/>
      <c r="CN416" s="63"/>
      <c r="CO416" s="62"/>
      <c r="CP416" s="62" t="s">
        <v>36</v>
      </c>
      <c r="CQ416" s="64" t="s">
        <v>39</v>
      </c>
      <c r="CR416" s="65" t="s">
        <v>47</v>
      </c>
      <c r="CS416" s="64" t="s">
        <v>41</v>
      </c>
      <c r="CT416" s="64"/>
      <c r="CU416" s="64" t="s">
        <v>55</v>
      </c>
      <c r="CV416" s="64" t="s">
        <v>343</v>
      </c>
      <c r="CW416" s="64" t="s">
        <v>454</v>
      </c>
      <c r="CX416" s="64"/>
      <c r="CY416" s="66">
        <f>[1]Duration!EE415</f>
        <v>35.416666666666664</v>
      </c>
    </row>
    <row r="417" spans="1:103" hidden="1" x14ac:dyDescent="0.3">
      <c r="A417" s="43">
        <v>415</v>
      </c>
      <c r="B417" s="44" t="s">
        <v>1680</v>
      </c>
      <c r="C417" s="44" t="s">
        <v>228</v>
      </c>
      <c r="D417" s="44">
        <v>2016</v>
      </c>
      <c r="E417" s="45" t="s">
        <v>66</v>
      </c>
      <c r="F417" s="45" t="s">
        <v>1537</v>
      </c>
      <c r="G417" s="45" t="s">
        <v>3</v>
      </c>
      <c r="H417" s="45" t="s">
        <v>483</v>
      </c>
      <c r="I417" s="45" t="s">
        <v>38</v>
      </c>
      <c r="J417" s="68" t="s">
        <v>44</v>
      </c>
      <c r="K417" s="68" t="s">
        <v>71</v>
      </c>
      <c r="L417" s="68" t="s">
        <v>39</v>
      </c>
      <c r="M417" s="68" t="s">
        <v>39</v>
      </c>
      <c r="N417" s="68" t="s">
        <v>42</v>
      </c>
      <c r="O417" s="68" t="s">
        <v>39</v>
      </c>
      <c r="P417" s="47" t="s">
        <v>1261</v>
      </c>
      <c r="Q417" s="47" t="s">
        <v>1537</v>
      </c>
      <c r="R417" s="47">
        <v>81.099999999999994</v>
      </c>
      <c r="S417" s="47">
        <v>64.3</v>
      </c>
      <c r="T417" s="47">
        <v>6.32</v>
      </c>
      <c r="U417" s="47">
        <v>2.83</v>
      </c>
      <c r="V417" s="50"/>
      <c r="W417" s="50"/>
      <c r="X417" s="50">
        <v>8.1</v>
      </c>
      <c r="Y417" s="51" t="s">
        <v>34</v>
      </c>
      <c r="Z417" s="51">
        <v>3</v>
      </c>
      <c r="AA417" s="52">
        <v>1.1309733552923256</v>
      </c>
      <c r="AB417" s="51">
        <v>0.8</v>
      </c>
      <c r="AC417" s="80">
        <v>0.90477868423386054</v>
      </c>
      <c r="AD417" s="51"/>
      <c r="AE417" s="51"/>
      <c r="AF417" s="51"/>
      <c r="AG417" s="53" t="s">
        <v>451</v>
      </c>
      <c r="AH417" s="54">
        <v>70</v>
      </c>
      <c r="AI417" s="91">
        <v>850</v>
      </c>
      <c r="AJ417" s="53" t="s">
        <v>452</v>
      </c>
      <c r="AK417" s="53">
        <v>20</v>
      </c>
      <c r="AL417" s="53" t="s">
        <v>453</v>
      </c>
      <c r="AM417" s="53" t="s">
        <v>214</v>
      </c>
      <c r="AN417" s="55">
        <v>11.1</v>
      </c>
      <c r="AO417" s="56"/>
      <c r="AP417" s="56"/>
      <c r="AQ417" s="51" t="s">
        <v>43</v>
      </c>
      <c r="AR417" s="51" t="s">
        <v>132</v>
      </c>
      <c r="AS417" s="51" t="s">
        <v>146</v>
      </c>
      <c r="AT417" s="51" t="s">
        <v>146</v>
      </c>
      <c r="AU417" s="51" t="s">
        <v>146</v>
      </c>
      <c r="AV417" s="51"/>
      <c r="AW417" s="57" t="s">
        <v>38</v>
      </c>
      <c r="AX417" s="57" t="s">
        <v>36</v>
      </c>
      <c r="AY417" s="57" t="s">
        <v>42</v>
      </c>
      <c r="AZ417" s="57" t="s">
        <v>36</v>
      </c>
      <c r="BA417" s="57" t="s">
        <v>36</v>
      </c>
      <c r="BB417" s="58">
        <v>0.64530612244897967</v>
      </c>
      <c r="BC417" s="58">
        <v>0.80663265306122445</v>
      </c>
      <c r="BD417" s="59">
        <v>0.42</v>
      </c>
      <c r="BE417" s="59">
        <v>0.18</v>
      </c>
      <c r="BF417" s="58"/>
      <c r="BG417" s="59"/>
      <c r="BH417" s="61" t="s">
        <v>438</v>
      </c>
      <c r="BI417" s="61" t="s">
        <v>438</v>
      </c>
      <c r="BL417" s="61"/>
      <c r="BM417" s="59"/>
      <c r="BN417" s="58">
        <v>0.83428571428571441</v>
      </c>
      <c r="BO417" s="58">
        <v>1.0428571428571429</v>
      </c>
      <c r="BP417" s="60">
        <v>2.3354810042212841E-2</v>
      </c>
      <c r="BQ417" s="58"/>
      <c r="BR417" s="59"/>
      <c r="BS417" s="58">
        <v>11.087301587301587</v>
      </c>
      <c r="BT417" s="58">
        <v>13.859126984126982</v>
      </c>
      <c r="BU417" s="59">
        <v>9.8755832037325034E-2</v>
      </c>
      <c r="BV417" s="58"/>
      <c r="BW417" s="59"/>
      <c r="BX417" s="58"/>
      <c r="BY417" s="58"/>
      <c r="BZ417" s="58"/>
      <c r="CA417" s="59"/>
      <c r="CB417" s="58"/>
      <c r="CC417" s="58"/>
      <c r="CD417" s="58"/>
      <c r="CE417" s="58"/>
      <c r="CF417" s="59"/>
      <c r="CG417" s="62"/>
      <c r="CH417" s="62"/>
      <c r="CI417" s="62"/>
      <c r="CJ417" s="62"/>
      <c r="CK417" s="62" t="s">
        <v>329</v>
      </c>
      <c r="CL417" s="62"/>
      <c r="CM417" s="62"/>
      <c r="CN417" s="63"/>
      <c r="CO417" s="62"/>
      <c r="CP417" s="62" t="s">
        <v>36</v>
      </c>
      <c r="CQ417" s="64" t="s">
        <v>39</v>
      </c>
      <c r="CR417" s="65" t="s">
        <v>47</v>
      </c>
      <c r="CS417" s="64" t="s">
        <v>41</v>
      </c>
      <c r="CT417" s="64"/>
      <c r="CU417" s="64" t="s">
        <v>55</v>
      </c>
      <c r="CV417" s="64" t="s">
        <v>343</v>
      </c>
      <c r="CW417" s="64" t="s">
        <v>455</v>
      </c>
      <c r="CX417" s="64" t="s">
        <v>73</v>
      </c>
      <c r="CY417" s="66">
        <f>[1]Duration!EE416</f>
        <v>35.416666666666664</v>
      </c>
    </row>
    <row r="418" spans="1:103" hidden="1" x14ac:dyDescent="0.3">
      <c r="A418" s="43">
        <v>416</v>
      </c>
      <c r="B418" s="44" t="s">
        <v>1680</v>
      </c>
      <c r="C418" s="44" t="s">
        <v>228</v>
      </c>
      <c r="D418" s="44">
        <v>2016</v>
      </c>
      <c r="E418" s="45" t="s">
        <v>66</v>
      </c>
      <c r="F418" s="45" t="s">
        <v>1537</v>
      </c>
      <c r="G418" s="45" t="s">
        <v>3</v>
      </c>
      <c r="H418" s="45" t="s">
        <v>483</v>
      </c>
      <c r="I418" s="45" t="s">
        <v>141</v>
      </c>
      <c r="J418" s="68" t="s">
        <v>44</v>
      </c>
      <c r="K418" s="68" t="s">
        <v>71</v>
      </c>
      <c r="L418" s="68" t="s">
        <v>42</v>
      </c>
      <c r="M418" s="68" t="s">
        <v>39</v>
      </c>
      <c r="N418" s="68" t="s">
        <v>42</v>
      </c>
      <c r="O418" s="68" t="s">
        <v>39</v>
      </c>
      <c r="P418" s="47"/>
      <c r="Q418" s="47" t="s">
        <v>1537</v>
      </c>
      <c r="R418" s="47">
        <v>81.099999999999994</v>
      </c>
      <c r="S418" s="47">
        <v>64.3</v>
      </c>
      <c r="T418" s="47">
        <v>6.32</v>
      </c>
      <c r="U418" s="47">
        <v>2.83</v>
      </c>
      <c r="V418" s="50"/>
      <c r="W418" s="50"/>
      <c r="X418" s="50">
        <v>8.1</v>
      </c>
      <c r="Y418" s="51" t="s">
        <v>34</v>
      </c>
      <c r="Z418" s="51">
        <v>3</v>
      </c>
      <c r="AA418" s="52">
        <v>1.1309733552923256</v>
      </c>
      <c r="AB418" s="51">
        <v>0.8</v>
      </c>
      <c r="AC418" s="80">
        <v>0.90477868423386054</v>
      </c>
      <c r="AD418" s="51"/>
      <c r="AE418" s="51"/>
      <c r="AF418" s="51"/>
      <c r="AG418" s="53" t="s">
        <v>451</v>
      </c>
      <c r="AH418" s="54">
        <v>70</v>
      </c>
      <c r="AI418" s="91">
        <v>850</v>
      </c>
      <c r="AJ418" s="53" t="s">
        <v>452</v>
      </c>
      <c r="AK418" s="53">
        <v>20</v>
      </c>
      <c r="AL418" s="53" t="s">
        <v>453</v>
      </c>
      <c r="AM418" s="53" t="s">
        <v>214</v>
      </c>
      <c r="AN418" s="55">
        <v>11.1</v>
      </c>
      <c r="AO418" s="56"/>
      <c r="AP418" s="56"/>
      <c r="AQ418" s="51" t="s">
        <v>43</v>
      </c>
      <c r="AR418" s="51" t="s">
        <v>132</v>
      </c>
      <c r="AS418" s="51" t="s">
        <v>146</v>
      </c>
      <c r="AT418" s="51" t="s">
        <v>146</v>
      </c>
      <c r="AU418" s="51" t="s">
        <v>146</v>
      </c>
      <c r="AV418" s="51"/>
      <c r="AW418" s="57" t="s">
        <v>141</v>
      </c>
      <c r="AX418" s="57" t="s">
        <v>2017</v>
      </c>
      <c r="AY418" s="57" t="s">
        <v>42</v>
      </c>
      <c r="AZ418" s="57" t="s">
        <v>36</v>
      </c>
      <c r="BA418" s="57" t="s">
        <v>36</v>
      </c>
      <c r="BB418" s="58">
        <v>0.18387755102040818</v>
      </c>
      <c r="BC418" s="58">
        <v>0.22984693877551018</v>
      </c>
      <c r="BD418" s="59">
        <v>0.11</v>
      </c>
      <c r="BE418" s="60">
        <v>0.05</v>
      </c>
      <c r="BF418" s="58"/>
      <c r="BG418" s="59">
        <v>0.73809523809523814</v>
      </c>
      <c r="BH418" s="61" t="s">
        <v>438</v>
      </c>
      <c r="BI418" s="61" t="s">
        <v>438</v>
      </c>
      <c r="BL418" s="61"/>
      <c r="BM418" s="59"/>
      <c r="BN418" s="58">
        <v>0.85650793650793655</v>
      </c>
      <c r="BO418" s="58">
        <v>1.0706349206349206</v>
      </c>
      <c r="BP418" s="60">
        <v>2.397689402355032E-2</v>
      </c>
      <c r="BQ418" s="58"/>
      <c r="BR418" s="59">
        <v>-2.6636225266362158E-2</v>
      </c>
      <c r="BS418" s="58">
        <v>6.622698412698413</v>
      </c>
      <c r="BT418" s="58">
        <v>8.2783730158730151</v>
      </c>
      <c r="BU418" s="60">
        <v>5.8989113530326605E-2</v>
      </c>
      <c r="BV418" s="58"/>
      <c r="BW418" s="59">
        <v>0.40267716535433068</v>
      </c>
      <c r="BX418" s="58"/>
      <c r="BY418" s="58"/>
      <c r="BZ418" s="58"/>
      <c r="CA418" s="59"/>
      <c r="CB418" s="58"/>
      <c r="CC418" s="58"/>
      <c r="CD418" s="58"/>
      <c r="CE418" s="58"/>
      <c r="CF418" s="59"/>
      <c r="CG418" s="62"/>
      <c r="CH418" s="62"/>
      <c r="CI418" s="62"/>
      <c r="CJ418" s="62"/>
      <c r="CK418" s="62" t="s">
        <v>329</v>
      </c>
      <c r="CL418" s="62" t="s">
        <v>897</v>
      </c>
      <c r="CM418" s="62"/>
      <c r="CN418" s="63"/>
      <c r="CO418" s="62"/>
      <c r="CP418" s="62" t="s">
        <v>36</v>
      </c>
      <c r="CQ418" s="64" t="s">
        <v>39</v>
      </c>
      <c r="CR418" s="65" t="s">
        <v>47</v>
      </c>
      <c r="CS418" s="64" t="s">
        <v>41</v>
      </c>
      <c r="CT418" s="64"/>
      <c r="CU418" s="64" t="s">
        <v>55</v>
      </c>
      <c r="CV418" s="64" t="s">
        <v>343</v>
      </c>
      <c r="CW418" s="64" t="s">
        <v>455</v>
      </c>
      <c r="CX418" s="64"/>
      <c r="CY418" s="66">
        <f>[1]Duration!EE417</f>
        <v>35.416666666666664</v>
      </c>
    </row>
    <row r="419" spans="1:103" hidden="1" x14ac:dyDescent="0.3">
      <c r="A419" s="43">
        <v>417</v>
      </c>
      <c r="B419" s="44" t="s">
        <v>1680</v>
      </c>
      <c r="C419" s="44" t="s">
        <v>228</v>
      </c>
      <c r="D419" s="44">
        <v>2016</v>
      </c>
      <c r="E419" s="45" t="s">
        <v>66</v>
      </c>
      <c r="F419" s="45" t="s">
        <v>1537</v>
      </c>
      <c r="G419" s="45" t="s">
        <v>3</v>
      </c>
      <c r="H419" s="45" t="s">
        <v>483</v>
      </c>
      <c r="I419" s="45" t="s">
        <v>38</v>
      </c>
      <c r="J419" s="68" t="s">
        <v>44</v>
      </c>
      <c r="K419" s="68" t="s">
        <v>53</v>
      </c>
      <c r="L419" s="68" t="s">
        <v>39</v>
      </c>
      <c r="M419" s="68" t="s">
        <v>39</v>
      </c>
      <c r="N419" s="68" t="s">
        <v>42</v>
      </c>
      <c r="O419" s="68" t="s">
        <v>39</v>
      </c>
      <c r="P419" s="47" t="s">
        <v>1261</v>
      </c>
      <c r="Q419" s="47" t="s">
        <v>1537</v>
      </c>
      <c r="R419" s="47">
        <v>61.7</v>
      </c>
      <c r="S419" s="47">
        <v>50.1</v>
      </c>
      <c r="T419" s="47">
        <v>5.74</v>
      </c>
      <c r="U419" s="47">
        <v>2.88</v>
      </c>
      <c r="V419" s="50"/>
      <c r="W419" s="50"/>
      <c r="X419" s="50">
        <v>7.9</v>
      </c>
      <c r="Y419" s="51" t="s">
        <v>34</v>
      </c>
      <c r="Z419" s="51">
        <v>3</v>
      </c>
      <c r="AA419" s="52">
        <v>1.1309733552923256</v>
      </c>
      <c r="AB419" s="51">
        <v>0.8</v>
      </c>
      <c r="AC419" s="80">
        <v>0.90477868423386054</v>
      </c>
      <c r="AD419" s="51"/>
      <c r="AE419" s="51"/>
      <c r="AF419" s="51"/>
      <c r="AG419" s="53" t="s">
        <v>451</v>
      </c>
      <c r="AH419" s="54">
        <v>61</v>
      </c>
      <c r="AI419" s="91">
        <v>740.5</v>
      </c>
      <c r="AJ419" s="53" t="s">
        <v>452</v>
      </c>
      <c r="AK419" s="53">
        <v>17</v>
      </c>
      <c r="AL419" s="53" t="s">
        <v>453</v>
      </c>
      <c r="AM419" s="53" t="s">
        <v>52</v>
      </c>
      <c r="AN419" s="55">
        <v>17.100000000000001</v>
      </c>
      <c r="AO419" s="56"/>
      <c r="AP419" s="56"/>
      <c r="AQ419" s="51" t="s">
        <v>43</v>
      </c>
      <c r="AR419" s="51" t="s">
        <v>132</v>
      </c>
      <c r="AS419" s="51" t="s">
        <v>146</v>
      </c>
      <c r="AT419" s="51" t="s">
        <v>146</v>
      </c>
      <c r="AU419" s="51" t="s">
        <v>146</v>
      </c>
      <c r="AV419" s="51"/>
      <c r="AW419" s="57" t="s">
        <v>38</v>
      </c>
      <c r="AX419" s="57" t="s">
        <v>36</v>
      </c>
      <c r="AY419" s="57" t="s">
        <v>42</v>
      </c>
      <c r="AZ419" s="57" t="s">
        <v>36</v>
      </c>
      <c r="BA419" s="57" t="s">
        <v>36</v>
      </c>
      <c r="BB419" s="58">
        <v>0.92112244897959206</v>
      </c>
      <c r="BC419" s="58">
        <v>1.1514030612244899</v>
      </c>
      <c r="BD419" s="59">
        <v>0.53</v>
      </c>
      <c r="BE419" s="59">
        <v>0.28000000000000003</v>
      </c>
      <c r="BF419" s="58"/>
      <c r="BG419" s="59"/>
      <c r="BH419" s="61" t="s">
        <v>438</v>
      </c>
      <c r="BI419" s="61" t="s">
        <v>438</v>
      </c>
      <c r="BL419" s="61"/>
      <c r="BM419" s="59"/>
      <c r="BN419" s="58">
        <v>0.8546031746031747</v>
      </c>
      <c r="BO419" s="58">
        <v>1.0682539682539682</v>
      </c>
      <c r="BP419" s="60">
        <v>2.6756609230518567E-2</v>
      </c>
      <c r="BQ419" s="58"/>
      <c r="BR419" s="59"/>
      <c r="BS419" s="58">
        <v>13.351904761904764</v>
      </c>
      <c r="BT419" s="58">
        <v>16.689880952380953</v>
      </c>
      <c r="BU419" s="59">
        <v>0.13301026518391793</v>
      </c>
      <c r="BV419" s="58"/>
      <c r="BW419" s="59"/>
      <c r="BX419" s="58"/>
      <c r="BY419" s="58"/>
      <c r="BZ419" s="58"/>
      <c r="CA419" s="59"/>
      <c r="CB419" s="58"/>
      <c r="CC419" s="58"/>
      <c r="CD419" s="58"/>
      <c r="CE419" s="58"/>
      <c r="CF419" s="59"/>
      <c r="CG419" s="62"/>
      <c r="CH419" s="62"/>
      <c r="CI419" s="62"/>
      <c r="CJ419" s="62"/>
      <c r="CK419" s="62" t="s">
        <v>329</v>
      </c>
      <c r="CL419" s="62"/>
      <c r="CM419" s="62"/>
      <c r="CN419" s="63"/>
      <c r="CO419" s="62"/>
      <c r="CP419" s="62" t="s">
        <v>36</v>
      </c>
      <c r="CQ419" s="64" t="s">
        <v>39</v>
      </c>
      <c r="CR419" s="65" t="s">
        <v>47</v>
      </c>
      <c r="CS419" s="64" t="s">
        <v>41</v>
      </c>
      <c r="CT419" s="64"/>
      <c r="CU419" s="64" t="s">
        <v>55</v>
      </c>
      <c r="CV419" s="64" t="s">
        <v>343</v>
      </c>
      <c r="CW419" s="64" t="s">
        <v>456</v>
      </c>
      <c r="CX419" s="64" t="s">
        <v>73</v>
      </c>
      <c r="CY419" s="66">
        <f>[1]Duration!EE418</f>
        <v>30.854166666666668</v>
      </c>
    </row>
    <row r="420" spans="1:103" hidden="1" x14ac:dyDescent="0.3">
      <c r="A420" s="43">
        <v>418</v>
      </c>
      <c r="B420" s="44" t="s">
        <v>1680</v>
      </c>
      <c r="C420" s="44" t="s">
        <v>228</v>
      </c>
      <c r="D420" s="44">
        <v>2016</v>
      </c>
      <c r="E420" s="45" t="s">
        <v>66</v>
      </c>
      <c r="F420" s="45" t="s">
        <v>1537</v>
      </c>
      <c r="G420" s="45" t="s">
        <v>3</v>
      </c>
      <c r="H420" s="45" t="s">
        <v>483</v>
      </c>
      <c r="I420" s="45" t="s">
        <v>141</v>
      </c>
      <c r="J420" s="68" t="s">
        <v>44</v>
      </c>
      <c r="K420" s="68" t="s">
        <v>53</v>
      </c>
      <c r="L420" s="68" t="s">
        <v>42</v>
      </c>
      <c r="M420" s="68" t="s">
        <v>39</v>
      </c>
      <c r="N420" s="68" t="s">
        <v>42</v>
      </c>
      <c r="O420" s="68" t="s">
        <v>39</v>
      </c>
      <c r="P420" s="47"/>
      <c r="Q420" s="47" t="s">
        <v>1537</v>
      </c>
      <c r="R420" s="47">
        <v>61.7</v>
      </c>
      <c r="S420" s="47">
        <v>50.1</v>
      </c>
      <c r="T420" s="47">
        <v>5.74</v>
      </c>
      <c r="U420" s="47">
        <v>2.88</v>
      </c>
      <c r="V420" s="50"/>
      <c r="W420" s="50"/>
      <c r="X420" s="50">
        <v>7.9</v>
      </c>
      <c r="Y420" s="51" t="s">
        <v>34</v>
      </c>
      <c r="Z420" s="51">
        <v>3</v>
      </c>
      <c r="AA420" s="52">
        <v>1.1309733552923256</v>
      </c>
      <c r="AB420" s="51">
        <v>0.8</v>
      </c>
      <c r="AC420" s="80">
        <v>0.90477868423386054</v>
      </c>
      <c r="AD420" s="51"/>
      <c r="AE420" s="51"/>
      <c r="AF420" s="51"/>
      <c r="AG420" s="53" t="s">
        <v>451</v>
      </c>
      <c r="AH420" s="54">
        <v>61</v>
      </c>
      <c r="AI420" s="91">
        <v>740.5</v>
      </c>
      <c r="AJ420" s="53" t="s">
        <v>452</v>
      </c>
      <c r="AK420" s="53">
        <v>17</v>
      </c>
      <c r="AL420" s="53" t="s">
        <v>453</v>
      </c>
      <c r="AM420" s="53" t="s">
        <v>52</v>
      </c>
      <c r="AN420" s="55">
        <v>17.100000000000001</v>
      </c>
      <c r="AO420" s="56"/>
      <c r="AP420" s="56"/>
      <c r="AQ420" s="51" t="s">
        <v>43</v>
      </c>
      <c r="AR420" s="51" t="s">
        <v>132</v>
      </c>
      <c r="AS420" s="51" t="s">
        <v>146</v>
      </c>
      <c r="AT420" s="51" t="s">
        <v>146</v>
      </c>
      <c r="AU420" s="51" t="s">
        <v>146</v>
      </c>
      <c r="AV420" s="51"/>
      <c r="AW420" s="57" t="s">
        <v>141</v>
      </c>
      <c r="AX420" s="57" t="s">
        <v>2017</v>
      </c>
      <c r="AY420" s="57" t="s">
        <v>42</v>
      </c>
      <c r="AZ420" s="57" t="s">
        <v>36</v>
      </c>
      <c r="BA420" s="57" t="s">
        <v>36</v>
      </c>
      <c r="BB420" s="58">
        <v>0.14860544217687077</v>
      </c>
      <c r="BC420" s="58">
        <v>0.18575680272108844</v>
      </c>
      <c r="BD420" s="60">
        <v>9.1999999999999998E-2</v>
      </c>
      <c r="BE420" s="60">
        <v>4.4999999999999998E-2</v>
      </c>
      <c r="BF420" s="58"/>
      <c r="BG420" s="59">
        <v>0.82641509433962268</v>
      </c>
      <c r="BH420" s="61" t="s">
        <v>438</v>
      </c>
      <c r="BI420" s="61" t="s">
        <v>438</v>
      </c>
      <c r="BL420" s="61"/>
      <c r="BM420" s="59"/>
      <c r="BN420" s="58">
        <v>0.88190476190476186</v>
      </c>
      <c r="BO420" s="58">
        <v>1.1023809523809522</v>
      </c>
      <c r="BP420" s="60">
        <v>2.7611389465966023E-2</v>
      </c>
      <c r="BQ420" s="58"/>
      <c r="BR420" s="59">
        <v>-3.1946508172362442E-2</v>
      </c>
      <c r="BS420" s="58">
        <v>10.247460317460318</v>
      </c>
      <c r="BT420" s="58">
        <v>12.809325396825395</v>
      </c>
      <c r="BU420" s="59">
        <v>0.10208411747932708</v>
      </c>
      <c r="BV420" s="58"/>
      <c r="BW420" s="59">
        <v>0.23250948084216047</v>
      </c>
      <c r="BX420" s="58"/>
      <c r="BY420" s="58"/>
      <c r="BZ420" s="58"/>
      <c r="CA420" s="59"/>
      <c r="CB420" s="58"/>
      <c r="CC420" s="58"/>
      <c r="CD420" s="58"/>
      <c r="CE420" s="58"/>
      <c r="CF420" s="59"/>
      <c r="CG420" s="62"/>
      <c r="CH420" s="62"/>
      <c r="CI420" s="62"/>
      <c r="CJ420" s="62"/>
      <c r="CK420" s="62" t="s">
        <v>329</v>
      </c>
      <c r="CL420" s="62" t="s">
        <v>898</v>
      </c>
      <c r="CM420" s="62"/>
      <c r="CN420" s="63"/>
      <c r="CO420" s="62"/>
      <c r="CP420" s="62" t="s">
        <v>36</v>
      </c>
      <c r="CQ420" s="64" t="s">
        <v>39</v>
      </c>
      <c r="CR420" s="65" t="s">
        <v>47</v>
      </c>
      <c r="CS420" s="64" t="s">
        <v>41</v>
      </c>
      <c r="CT420" s="64"/>
      <c r="CU420" s="64" t="s">
        <v>55</v>
      </c>
      <c r="CV420" s="64" t="s">
        <v>343</v>
      </c>
      <c r="CW420" s="64" t="s">
        <v>456</v>
      </c>
      <c r="CX420" s="64"/>
      <c r="CY420" s="66">
        <f>[1]Duration!EE419</f>
        <v>30.854166666666668</v>
      </c>
    </row>
    <row r="421" spans="1:103" hidden="1" x14ac:dyDescent="0.3">
      <c r="A421" s="43">
        <v>419</v>
      </c>
      <c r="B421" s="44" t="s">
        <v>1680</v>
      </c>
      <c r="C421" s="44" t="s">
        <v>228</v>
      </c>
      <c r="D421" s="44">
        <v>2016</v>
      </c>
      <c r="E421" s="45" t="s">
        <v>31</v>
      </c>
      <c r="F421" s="45" t="s">
        <v>1537</v>
      </c>
      <c r="G421" s="45" t="s">
        <v>3</v>
      </c>
      <c r="H421" s="45" t="s">
        <v>483</v>
      </c>
      <c r="I421" s="45" t="s">
        <v>38</v>
      </c>
      <c r="J421" s="68" t="s">
        <v>44</v>
      </c>
      <c r="K421" s="68" t="s">
        <v>91</v>
      </c>
      <c r="L421" s="68" t="s">
        <v>39</v>
      </c>
      <c r="M421" s="68" t="s">
        <v>39</v>
      </c>
      <c r="N421" s="68" t="s">
        <v>39</v>
      </c>
      <c r="O421" s="68" t="s">
        <v>42</v>
      </c>
      <c r="P421" s="47" t="s">
        <v>1261</v>
      </c>
      <c r="Q421" s="47" t="s">
        <v>1537</v>
      </c>
      <c r="R421" s="47">
        <v>54.2</v>
      </c>
      <c r="S421" s="47">
        <v>43.3</v>
      </c>
      <c r="T421" s="47">
        <v>2.4900000000000002</v>
      </c>
      <c r="U421" s="47">
        <v>0.78</v>
      </c>
      <c r="V421" s="50"/>
      <c r="W421" s="50"/>
      <c r="X421" s="50">
        <v>7.3</v>
      </c>
      <c r="Y421" s="51" t="s">
        <v>34</v>
      </c>
      <c r="Z421" s="51">
        <v>3</v>
      </c>
      <c r="AA421" s="52">
        <v>1.1309733552923256</v>
      </c>
      <c r="AB421" s="51">
        <v>0.8</v>
      </c>
      <c r="AC421" s="80">
        <v>0.90477868423386054</v>
      </c>
      <c r="AD421" s="51"/>
      <c r="AE421" s="51"/>
      <c r="AF421" s="51"/>
      <c r="AG421" s="53" t="s">
        <v>457</v>
      </c>
      <c r="AH421" s="54">
        <v>62</v>
      </c>
      <c r="AI421" s="91">
        <v>753</v>
      </c>
      <c r="AJ421" s="53" t="s">
        <v>452</v>
      </c>
      <c r="AK421" s="53">
        <v>18</v>
      </c>
      <c r="AL421" s="53" t="s">
        <v>453</v>
      </c>
      <c r="AM421" s="53" t="s">
        <v>96</v>
      </c>
      <c r="AN421" s="55">
        <v>7.3</v>
      </c>
      <c r="AO421" s="56"/>
      <c r="AP421" s="56"/>
      <c r="AQ421" s="51" t="s">
        <v>43</v>
      </c>
      <c r="AR421" s="51" t="s">
        <v>132</v>
      </c>
      <c r="AS421" s="51" t="s">
        <v>146</v>
      </c>
      <c r="AT421" s="51" t="s">
        <v>146</v>
      </c>
      <c r="AU421" s="51" t="s">
        <v>146</v>
      </c>
      <c r="AV421" s="51"/>
      <c r="AW421" s="57" t="s">
        <v>38</v>
      </c>
      <c r="AX421" s="57" t="s">
        <v>36</v>
      </c>
      <c r="AY421" s="57" t="s">
        <v>42</v>
      </c>
      <c r="AZ421" s="57" t="s">
        <v>36</v>
      </c>
      <c r="BA421" s="57" t="s">
        <v>36</v>
      </c>
      <c r="BB421" s="58">
        <v>6.0136054421768718E-2</v>
      </c>
      <c r="BC421" s="58">
        <v>7.5170068027210893E-2</v>
      </c>
      <c r="BD421" s="59">
        <v>0.13</v>
      </c>
      <c r="BE421" s="60">
        <v>4.0999999999999995E-2</v>
      </c>
      <c r="BF421" s="58"/>
      <c r="BG421" s="59"/>
      <c r="BH421" s="61" t="s">
        <v>438</v>
      </c>
      <c r="BI421" s="61" t="s">
        <v>438</v>
      </c>
      <c r="BL421" s="61"/>
      <c r="BM421" s="59"/>
      <c r="BN421" s="58">
        <v>4.6984126984126996E-2</v>
      </c>
      <c r="BO421" s="58">
        <v>5.8730158730158737E-2</v>
      </c>
      <c r="BP421" s="60">
        <v>1.729933543856342E-3</v>
      </c>
      <c r="BQ421" s="58"/>
      <c r="BR421" s="59"/>
      <c r="BS421" s="58">
        <v>4.3476190476190473</v>
      </c>
      <c r="BT421" s="58">
        <v>5.4345238095238093</v>
      </c>
      <c r="BU421" s="60">
        <v>5.0933685252391933E-2</v>
      </c>
      <c r="BV421" s="58"/>
      <c r="BW421" s="59"/>
      <c r="BX421" s="58"/>
      <c r="BY421" s="58"/>
      <c r="BZ421" s="58"/>
      <c r="CA421" s="59"/>
      <c r="CB421" s="58"/>
      <c r="CC421" s="58"/>
      <c r="CD421" s="58"/>
      <c r="CE421" s="58"/>
      <c r="CF421" s="59"/>
      <c r="CG421" s="62"/>
      <c r="CH421" s="62"/>
      <c r="CI421" s="62"/>
      <c r="CJ421" s="62"/>
      <c r="CK421" s="62" t="s">
        <v>329</v>
      </c>
      <c r="CL421" s="62"/>
      <c r="CM421" s="62"/>
      <c r="CN421" s="63"/>
      <c r="CO421" s="62"/>
      <c r="CP421" s="62" t="s">
        <v>36</v>
      </c>
      <c r="CQ421" s="64" t="s">
        <v>39</v>
      </c>
      <c r="CR421" s="65" t="s">
        <v>47</v>
      </c>
      <c r="CS421" s="64" t="s">
        <v>41</v>
      </c>
      <c r="CT421" s="64"/>
      <c r="CU421" s="64" t="s">
        <v>55</v>
      </c>
      <c r="CV421" s="64" t="s">
        <v>343</v>
      </c>
      <c r="CW421" s="64" t="s">
        <v>192</v>
      </c>
      <c r="CX421" s="64" t="s">
        <v>73</v>
      </c>
      <c r="CY421" s="66">
        <f>[1]Duration!EE420</f>
        <v>31.375</v>
      </c>
    </row>
    <row r="422" spans="1:103" hidden="1" x14ac:dyDescent="0.3">
      <c r="A422" s="43">
        <v>420</v>
      </c>
      <c r="B422" s="44" t="s">
        <v>1680</v>
      </c>
      <c r="C422" s="44" t="s">
        <v>228</v>
      </c>
      <c r="D422" s="44">
        <v>2016</v>
      </c>
      <c r="E422" s="45" t="s">
        <v>31</v>
      </c>
      <c r="F422" s="45" t="s">
        <v>459</v>
      </c>
      <c r="G422" s="45" t="s">
        <v>3</v>
      </c>
      <c r="H422" s="45" t="s">
        <v>483</v>
      </c>
      <c r="I422" s="45" t="s">
        <v>38</v>
      </c>
      <c r="J422" s="68" t="s">
        <v>44</v>
      </c>
      <c r="K422" s="68" t="s">
        <v>91</v>
      </c>
      <c r="L422" s="68" t="s">
        <v>42</v>
      </c>
      <c r="M422" s="68" t="s">
        <v>39</v>
      </c>
      <c r="N422" s="68" t="s">
        <v>39</v>
      </c>
      <c r="O422" s="68" t="s">
        <v>42</v>
      </c>
      <c r="P422" s="47"/>
      <c r="Q422" s="47" t="s">
        <v>458</v>
      </c>
      <c r="R422" s="47">
        <v>54.2</v>
      </c>
      <c r="S422" s="47">
        <v>43.3</v>
      </c>
      <c r="T422" s="47">
        <v>2.4900000000000002</v>
      </c>
      <c r="U422" s="47">
        <v>0.78</v>
      </c>
      <c r="V422" s="50"/>
      <c r="W422" s="50"/>
      <c r="X422" s="50">
        <v>7.3</v>
      </c>
      <c r="Y422" s="51" t="s">
        <v>34</v>
      </c>
      <c r="Z422" s="51">
        <v>3</v>
      </c>
      <c r="AA422" s="52">
        <v>1.1309733552923256</v>
      </c>
      <c r="AB422" s="51">
        <v>0.8</v>
      </c>
      <c r="AC422" s="80">
        <v>0.90477868423386054</v>
      </c>
      <c r="AD422" s="51"/>
      <c r="AE422" s="51"/>
      <c r="AF422" s="51"/>
      <c r="AG422" s="53" t="s">
        <v>457</v>
      </c>
      <c r="AH422" s="54">
        <v>62</v>
      </c>
      <c r="AI422" s="91">
        <v>753</v>
      </c>
      <c r="AJ422" s="53" t="s">
        <v>452</v>
      </c>
      <c r="AK422" s="53">
        <v>18</v>
      </c>
      <c r="AL422" s="53" t="s">
        <v>453</v>
      </c>
      <c r="AM422" s="53" t="s">
        <v>96</v>
      </c>
      <c r="AN422" s="55">
        <v>7.3</v>
      </c>
      <c r="AO422" s="56"/>
      <c r="AP422" s="56"/>
      <c r="AQ422" s="51" t="s">
        <v>43</v>
      </c>
      <c r="AR422" s="51" t="s">
        <v>132</v>
      </c>
      <c r="AS422" s="51" t="s">
        <v>146</v>
      </c>
      <c r="AT422" s="51" t="s">
        <v>146</v>
      </c>
      <c r="AU422" s="51" t="s">
        <v>146</v>
      </c>
      <c r="AV422" s="51"/>
      <c r="AW422" s="57" t="s">
        <v>38</v>
      </c>
      <c r="AX422" s="57" t="s">
        <v>36</v>
      </c>
      <c r="AY422" s="57" t="s">
        <v>42</v>
      </c>
      <c r="AZ422" s="57" t="s">
        <v>36</v>
      </c>
      <c r="BA422" s="57" t="s">
        <v>36</v>
      </c>
      <c r="BB422" s="58">
        <v>2.6598639455782318E-2</v>
      </c>
      <c r="BC422" s="58">
        <v>3.3248299319727892E-2</v>
      </c>
      <c r="BD422" s="60">
        <v>5.7999999999999996E-2</v>
      </c>
      <c r="BE422" s="60">
        <v>1.9E-2</v>
      </c>
      <c r="BF422" s="58"/>
      <c r="BG422" s="59">
        <v>0.55384615384615388</v>
      </c>
      <c r="BH422" s="61" t="s">
        <v>438</v>
      </c>
      <c r="BI422" s="61" t="s">
        <v>438</v>
      </c>
      <c r="BL422" s="61"/>
      <c r="BM422" s="59"/>
      <c r="BN422" s="58">
        <v>7.6190476190476182E-3</v>
      </c>
      <c r="BO422" s="58">
        <v>9.5238095238095229E-3</v>
      </c>
      <c r="BP422" s="60">
        <v>2.8052976386859588E-4</v>
      </c>
      <c r="BQ422" s="58"/>
      <c r="BR422" s="59">
        <v>0.83783783783783783</v>
      </c>
      <c r="BS422" s="58">
        <v>3.1358730158730159</v>
      </c>
      <c r="BT422" s="58">
        <v>3.9198412698412697</v>
      </c>
      <c r="BU422" s="60">
        <v>3.6737710326624866E-2</v>
      </c>
      <c r="BV422" s="58"/>
      <c r="BW422" s="59">
        <v>0.27871485943775098</v>
      </c>
      <c r="BX422" s="58"/>
      <c r="BY422" s="58"/>
      <c r="BZ422" s="58"/>
      <c r="CA422" s="59"/>
      <c r="CB422" s="58"/>
      <c r="CC422" s="58"/>
      <c r="CD422" s="58"/>
      <c r="CE422" s="58"/>
      <c r="CF422" s="59"/>
      <c r="CG422" s="62"/>
      <c r="CH422" s="62"/>
      <c r="CI422" s="62"/>
      <c r="CJ422" s="62"/>
      <c r="CK422" s="62" t="s">
        <v>329</v>
      </c>
      <c r="CL422" s="62"/>
      <c r="CM422" s="62"/>
      <c r="CN422" s="63"/>
      <c r="CO422" s="62"/>
      <c r="CP422" s="62" t="s">
        <v>36</v>
      </c>
      <c r="CQ422" s="64" t="s">
        <v>39</v>
      </c>
      <c r="CR422" s="65" t="s">
        <v>47</v>
      </c>
      <c r="CS422" s="64" t="s">
        <v>41</v>
      </c>
      <c r="CT422" s="64"/>
      <c r="CU422" s="64" t="s">
        <v>55</v>
      </c>
      <c r="CV422" s="64" t="s">
        <v>343</v>
      </c>
      <c r="CW422" s="64" t="s">
        <v>192</v>
      </c>
      <c r="CX422" s="64"/>
      <c r="CY422" s="66">
        <f>[1]Duration!EE421</f>
        <v>31.375</v>
      </c>
    </row>
    <row r="423" spans="1:103" hidden="1" x14ac:dyDescent="0.3">
      <c r="A423" s="43">
        <v>421</v>
      </c>
      <c r="B423" s="44" t="s">
        <v>1680</v>
      </c>
      <c r="C423" s="44" t="s">
        <v>228</v>
      </c>
      <c r="D423" s="44">
        <v>2016</v>
      </c>
      <c r="E423" s="45" t="s">
        <v>31</v>
      </c>
      <c r="F423" s="45" t="s">
        <v>1537</v>
      </c>
      <c r="G423" s="45" t="s">
        <v>3</v>
      </c>
      <c r="H423" s="45" t="s">
        <v>483</v>
      </c>
      <c r="I423" s="45" t="s">
        <v>38</v>
      </c>
      <c r="J423" s="68" t="s">
        <v>44</v>
      </c>
      <c r="K423" s="68" t="s">
        <v>75</v>
      </c>
      <c r="L423" s="68" t="s">
        <v>39</v>
      </c>
      <c r="M423" s="68" t="s">
        <v>39</v>
      </c>
      <c r="N423" s="68" t="s">
        <v>39</v>
      </c>
      <c r="O423" s="68" t="s">
        <v>42</v>
      </c>
      <c r="P423" s="47" t="s">
        <v>1261</v>
      </c>
      <c r="Q423" s="47" t="s">
        <v>1537</v>
      </c>
      <c r="R423" s="47">
        <v>66.2</v>
      </c>
      <c r="S423" s="47">
        <v>49.4</v>
      </c>
      <c r="T423" s="47">
        <v>2.76</v>
      </c>
      <c r="U423" s="47">
        <v>0.84</v>
      </c>
      <c r="V423" s="50"/>
      <c r="W423" s="50"/>
      <c r="X423" s="50">
        <v>7.1</v>
      </c>
      <c r="Y423" s="51" t="s">
        <v>34</v>
      </c>
      <c r="Z423" s="51">
        <v>3</v>
      </c>
      <c r="AA423" s="52">
        <v>1.1309733552923256</v>
      </c>
      <c r="AB423" s="51">
        <v>0.8</v>
      </c>
      <c r="AC423" s="80">
        <v>0.90477868423386054</v>
      </c>
      <c r="AD423" s="51"/>
      <c r="AE423" s="51"/>
      <c r="AF423" s="51"/>
      <c r="AG423" s="53" t="s">
        <v>457</v>
      </c>
      <c r="AH423" s="54">
        <v>71</v>
      </c>
      <c r="AI423" s="91">
        <v>880</v>
      </c>
      <c r="AJ423" s="53" t="s">
        <v>452</v>
      </c>
      <c r="AK423" s="53">
        <v>20</v>
      </c>
      <c r="AL423" s="53" t="s">
        <v>453</v>
      </c>
      <c r="AM423" s="53" t="s">
        <v>80</v>
      </c>
      <c r="AN423" s="55">
        <v>11</v>
      </c>
      <c r="AO423" s="56"/>
      <c r="AP423" s="56"/>
      <c r="AQ423" s="51" t="s">
        <v>43</v>
      </c>
      <c r="AR423" s="51" t="s">
        <v>132</v>
      </c>
      <c r="AS423" s="51" t="s">
        <v>146</v>
      </c>
      <c r="AT423" s="51" t="s">
        <v>146</v>
      </c>
      <c r="AU423" s="51" t="s">
        <v>146</v>
      </c>
      <c r="AV423" s="51"/>
      <c r="AW423" s="57" t="s">
        <v>38</v>
      </c>
      <c r="AX423" s="57" t="s">
        <v>36</v>
      </c>
      <c r="AY423" s="57" t="s">
        <v>42</v>
      </c>
      <c r="AZ423" s="57" t="s">
        <v>36</v>
      </c>
      <c r="BA423" s="57" t="s">
        <v>36</v>
      </c>
      <c r="BB423" s="58">
        <v>9.5986394557823138E-2</v>
      </c>
      <c r="BC423" s="58">
        <v>0.11998299319727891</v>
      </c>
      <c r="BD423" s="59">
        <v>0.23</v>
      </c>
      <c r="BE423" s="60">
        <v>6.0999999999999999E-2</v>
      </c>
      <c r="BF423" s="58"/>
      <c r="BG423" s="59"/>
      <c r="BH423" s="61" t="s">
        <v>438</v>
      </c>
      <c r="BI423" s="61" t="s">
        <v>438</v>
      </c>
      <c r="BL423" s="61"/>
      <c r="BM423" s="59"/>
      <c r="BN423" s="58">
        <v>2.5396825396825397E-2</v>
      </c>
      <c r="BO423" s="58">
        <v>3.1746031746031744E-2</v>
      </c>
      <c r="BP423" s="60">
        <v>9.3861026191853253E-4</v>
      </c>
      <c r="BQ423" s="58"/>
      <c r="BR423" s="59"/>
      <c r="BS423" s="58">
        <v>5.2188888888888902</v>
      </c>
      <c r="BT423" s="58">
        <v>6.5236111111111112</v>
      </c>
      <c r="BU423" s="60">
        <v>6.1370445344129561E-2</v>
      </c>
      <c r="BV423" s="58"/>
      <c r="BW423" s="59"/>
      <c r="BX423" s="58"/>
      <c r="BY423" s="58"/>
      <c r="BZ423" s="58"/>
      <c r="CA423" s="59"/>
      <c r="CB423" s="58"/>
      <c r="CC423" s="58"/>
      <c r="CD423" s="58"/>
      <c r="CE423" s="58"/>
      <c r="CF423" s="59"/>
      <c r="CG423" s="62"/>
      <c r="CH423" s="62"/>
      <c r="CI423" s="62"/>
      <c r="CJ423" s="62"/>
      <c r="CK423" s="62" t="s">
        <v>329</v>
      </c>
      <c r="CL423" s="62"/>
      <c r="CM423" s="62"/>
      <c r="CN423" s="63"/>
      <c r="CO423" s="62"/>
      <c r="CP423" s="62" t="s">
        <v>36</v>
      </c>
      <c r="CQ423" s="64" t="s">
        <v>39</v>
      </c>
      <c r="CR423" s="65" t="s">
        <v>47</v>
      </c>
      <c r="CS423" s="64" t="s">
        <v>41</v>
      </c>
      <c r="CT423" s="64"/>
      <c r="CU423" s="64" t="s">
        <v>55</v>
      </c>
      <c r="CV423" s="64" t="s">
        <v>343</v>
      </c>
      <c r="CW423" s="64" t="s">
        <v>460</v>
      </c>
      <c r="CX423" s="64" t="s">
        <v>88</v>
      </c>
      <c r="CY423" s="66">
        <f>[1]Duration!EE422</f>
        <v>36.666666666666664</v>
      </c>
    </row>
    <row r="424" spans="1:103" hidden="1" x14ac:dyDescent="0.3">
      <c r="A424" s="43">
        <v>422</v>
      </c>
      <c r="B424" s="44" t="s">
        <v>1680</v>
      </c>
      <c r="C424" s="44" t="s">
        <v>228</v>
      </c>
      <c r="D424" s="44">
        <v>2016</v>
      </c>
      <c r="E424" s="45" t="s">
        <v>31</v>
      </c>
      <c r="F424" s="45" t="s">
        <v>459</v>
      </c>
      <c r="G424" s="45" t="s">
        <v>3</v>
      </c>
      <c r="H424" s="45" t="s">
        <v>483</v>
      </c>
      <c r="I424" s="45" t="s">
        <v>38</v>
      </c>
      <c r="J424" s="68" t="s">
        <v>44</v>
      </c>
      <c r="K424" s="68" t="s">
        <v>75</v>
      </c>
      <c r="L424" s="68" t="s">
        <v>42</v>
      </c>
      <c r="M424" s="68" t="s">
        <v>39</v>
      </c>
      <c r="N424" s="68" t="s">
        <v>39</v>
      </c>
      <c r="O424" s="68" t="s">
        <v>42</v>
      </c>
      <c r="P424" s="47"/>
      <c r="Q424" s="47" t="s">
        <v>458</v>
      </c>
      <c r="R424" s="47">
        <v>66.2</v>
      </c>
      <c r="S424" s="47">
        <v>49.4</v>
      </c>
      <c r="T424" s="47">
        <v>2.76</v>
      </c>
      <c r="U424" s="47">
        <v>0.84</v>
      </c>
      <c r="V424" s="50"/>
      <c r="W424" s="50"/>
      <c r="X424" s="50">
        <v>7.1</v>
      </c>
      <c r="Y424" s="51" t="s">
        <v>34</v>
      </c>
      <c r="Z424" s="51">
        <v>3</v>
      </c>
      <c r="AA424" s="52">
        <v>1.1309733552923256</v>
      </c>
      <c r="AB424" s="51">
        <v>0.8</v>
      </c>
      <c r="AC424" s="80">
        <v>0.90477868423386054</v>
      </c>
      <c r="AD424" s="51"/>
      <c r="AE424" s="51"/>
      <c r="AF424" s="51"/>
      <c r="AG424" s="53" t="s">
        <v>457</v>
      </c>
      <c r="AH424" s="54">
        <v>71</v>
      </c>
      <c r="AI424" s="91">
        <v>880</v>
      </c>
      <c r="AJ424" s="53" t="s">
        <v>452</v>
      </c>
      <c r="AK424" s="53">
        <v>20</v>
      </c>
      <c r="AL424" s="53" t="s">
        <v>453</v>
      </c>
      <c r="AM424" s="53" t="s">
        <v>80</v>
      </c>
      <c r="AN424" s="55">
        <v>11</v>
      </c>
      <c r="AO424" s="56"/>
      <c r="AP424" s="56"/>
      <c r="AQ424" s="51" t="s">
        <v>43</v>
      </c>
      <c r="AR424" s="51" t="s">
        <v>132</v>
      </c>
      <c r="AS424" s="51" t="s">
        <v>146</v>
      </c>
      <c r="AT424" s="51" t="s">
        <v>146</v>
      </c>
      <c r="AU424" s="51" t="s">
        <v>146</v>
      </c>
      <c r="AV424" s="51"/>
      <c r="AW424" s="57" t="s">
        <v>38</v>
      </c>
      <c r="AX424" s="57" t="s">
        <v>36</v>
      </c>
      <c r="AY424" s="57" t="s">
        <v>42</v>
      </c>
      <c r="AZ424" s="57" t="s">
        <v>36</v>
      </c>
      <c r="BA424" s="57" t="s">
        <v>36</v>
      </c>
      <c r="BB424" s="58">
        <v>1.1564625850340137E-3</v>
      </c>
      <c r="BC424" s="58">
        <v>1.4455782312925169E-3</v>
      </c>
      <c r="BD424" s="60">
        <v>2E-3</v>
      </c>
      <c r="BE424" s="60">
        <v>1E-3</v>
      </c>
      <c r="BF424" s="58"/>
      <c r="BG424" s="59">
        <v>0.9913043478260869</v>
      </c>
      <c r="BH424" s="61" t="s">
        <v>438</v>
      </c>
      <c r="BI424" s="61" t="s">
        <v>438</v>
      </c>
      <c r="BL424" s="61"/>
      <c r="BM424" s="59"/>
      <c r="BN424" s="58">
        <v>2.5396825396825397E-3</v>
      </c>
      <c r="BO424" s="58">
        <v>3.1746031746031742E-3</v>
      </c>
      <c r="BP424" s="60">
        <v>9.3861026191853253E-5</v>
      </c>
      <c r="BQ424" s="58"/>
      <c r="BR424" s="59">
        <v>0.9</v>
      </c>
      <c r="BS424" s="58">
        <v>5.0512698412698427</v>
      </c>
      <c r="BT424" s="58">
        <v>6.3140873015873025</v>
      </c>
      <c r="BU424" s="60">
        <v>5.9399363794100643E-2</v>
      </c>
      <c r="BV424" s="58"/>
      <c r="BW424" s="59">
        <v>3.2117765138842305E-2</v>
      </c>
      <c r="BX424" s="58"/>
      <c r="BY424" s="58"/>
      <c r="BZ424" s="58"/>
      <c r="CA424" s="59"/>
      <c r="CB424" s="58"/>
      <c r="CC424" s="58"/>
      <c r="CD424" s="58"/>
      <c r="CE424" s="58"/>
      <c r="CF424" s="59"/>
      <c r="CG424" s="62"/>
      <c r="CH424" s="62"/>
      <c r="CI424" s="62"/>
      <c r="CJ424" s="62"/>
      <c r="CK424" s="62" t="s">
        <v>329</v>
      </c>
      <c r="CL424" s="62"/>
      <c r="CM424" s="62"/>
      <c r="CN424" s="63"/>
      <c r="CO424" s="62"/>
      <c r="CP424" s="62" t="s">
        <v>36</v>
      </c>
      <c r="CQ424" s="64" t="s">
        <v>39</v>
      </c>
      <c r="CR424" s="65" t="s">
        <v>47</v>
      </c>
      <c r="CS424" s="64" t="s">
        <v>41</v>
      </c>
      <c r="CT424" s="64"/>
      <c r="CU424" s="64" t="s">
        <v>55</v>
      </c>
      <c r="CV424" s="64" t="s">
        <v>343</v>
      </c>
      <c r="CW424" s="64" t="s">
        <v>460</v>
      </c>
      <c r="CX424" s="64"/>
      <c r="CY424" s="66">
        <f>[1]Duration!EE423</f>
        <v>36.666666666666664</v>
      </c>
    </row>
    <row r="425" spans="1:103" hidden="1" x14ac:dyDescent="0.3">
      <c r="A425" s="43">
        <v>423</v>
      </c>
      <c r="B425" s="44" t="s">
        <v>1680</v>
      </c>
      <c r="C425" s="44" t="s">
        <v>228</v>
      </c>
      <c r="D425" s="44">
        <v>2016</v>
      </c>
      <c r="E425" s="45" t="s">
        <v>31</v>
      </c>
      <c r="F425" s="45" t="s">
        <v>1537</v>
      </c>
      <c r="G425" s="45" t="s">
        <v>3</v>
      </c>
      <c r="H425" s="45" t="s">
        <v>483</v>
      </c>
      <c r="I425" s="45" t="s">
        <v>38</v>
      </c>
      <c r="J425" s="68" t="s">
        <v>44</v>
      </c>
      <c r="K425" s="68" t="s">
        <v>71</v>
      </c>
      <c r="L425" s="68" t="s">
        <v>39</v>
      </c>
      <c r="M425" s="68" t="s">
        <v>39</v>
      </c>
      <c r="N425" s="68" t="s">
        <v>39</v>
      </c>
      <c r="O425" s="68" t="s">
        <v>42</v>
      </c>
      <c r="P425" s="47" t="s">
        <v>1261</v>
      </c>
      <c r="Q425" s="47" t="s">
        <v>1537</v>
      </c>
      <c r="R425" s="47">
        <v>60.5</v>
      </c>
      <c r="S425" s="47">
        <v>51.1</v>
      </c>
      <c r="T425" s="47">
        <v>2.76</v>
      </c>
      <c r="U425" s="47">
        <v>0.95</v>
      </c>
      <c r="V425" s="50"/>
      <c r="W425" s="50"/>
      <c r="X425" s="50">
        <v>7.3</v>
      </c>
      <c r="Y425" s="51" t="s">
        <v>34</v>
      </c>
      <c r="Z425" s="51">
        <v>3</v>
      </c>
      <c r="AA425" s="52">
        <v>1.1309733552923256</v>
      </c>
      <c r="AB425" s="51">
        <v>0.8</v>
      </c>
      <c r="AC425" s="80">
        <v>0.90477868423386054</v>
      </c>
      <c r="AD425" s="51"/>
      <c r="AE425" s="51"/>
      <c r="AF425" s="51"/>
      <c r="AG425" s="53" t="s">
        <v>457</v>
      </c>
      <c r="AH425" s="54">
        <v>72</v>
      </c>
      <c r="AI425" s="91">
        <v>874.5</v>
      </c>
      <c r="AJ425" s="53" t="s">
        <v>452</v>
      </c>
      <c r="AK425" s="53">
        <v>21</v>
      </c>
      <c r="AL425" s="53" t="s">
        <v>453</v>
      </c>
      <c r="AM425" s="53" t="s">
        <v>70</v>
      </c>
      <c r="AN425" s="55">
        <v>17.2</v>
      </c>
      <c r="AO425" s="56"/>
      <c r="AP425" s="56"/>
      <c r="AQ425" s="51" t="s">
        <v>43</v>
      </c>
      <c r="AR425" s="51" t="s">
        <v>132</v>
      </c>
      <c r="AS425" s="51" t="s">
        <v>146</v>
      </c>
      <c r="AT425" s="51" t="s">
        <v>146</v>
      </c>
      <c r="AU425" s="51" t="s">
        <v>146</v>
      </c>
      <c r="AV425" s="51"/>
      <c r="AW425" s="57" t="s">
        <v>38</v>
      </c>
      <c r="AX425" s="57" t="s">
        <v>36</v>
      </c>
      <c r="AY425" s="57" t="s">
        <v>39</v>
      </c>
      <c r="AZ425" s="57"/>
      <c r="BA425" s="57"/>
      <c r="BB425" s="58">
        <v>0.18561224489795919</v>
      </c>
      <c r="BC425" s="58">
        <v>0.23201530612244897</v>
      </c>
      <c r="BD425" s="59">
        <v>0.33</v>
      </c>
      <c r="BE425" s="59">
        <v>0.12</v>
      </c>
      <c r="BF425" s="58"/>
      <c r="BG425" s="59"/>
      <c r="BH425" s="61" t="s">
        <v>438</v>
      </c>
      <c r="BI425" s="61" t="s">
        <v>438</v>
      </c>
      <c r="BL425" s="61"/>
      <c r="BM425" s="59"/>
      <c r="BN425" s="58">
        <v>2.8939682539682541</v>
      </c>
      <c r="BO425" s="58">
        <v>3.6174603174603175</v>
      </c>
      <c r="BP425" s="59">
        <v>0.10485274971045173</v>
      </c>
      <c r="BQ425" s="58"/>
      <c r="BR425" s="59"/>
      <c r="BS425" s="58">
        <v>20.686984126984132</v>
      </c>
      <c r="BT425" s="58">
        <v>25.858730158730165</v>
      </c>
      <c r="BU425" s="59">
        <v>0.23848364551299975</v>
      </c>
      <c r="BV425" s="58"/>
      <c r="BW425" s="59"/>
      <c r="BX425" s="58"/>
      <c r="BY425" s="58"/>
      <c r="BZ425" s="58"/>
      <c r="CA425" s="59"/>
      <c r="CB425" s="58"/>
      <c r="CC425" s="58"/>
      <c r="CD425" s="58"/>
      <c r="CE425" s="58"/>
      <c r="CF425" s="59"/>
      <c r="CG425" s="62"/>
      <c r="CH425" s="62"/>
      <c r="CI425" s="62"/>
      <c r="CJ425" s="62"/>
      <c r="CK425" s="62" t="s">
        <v>329</v>
      </c>
      <c r="CL425" s="62"/>
      <c r="CM425" s="62"/>
      <c r="CN425" s="63"/>
      <c r="CO425" s="62"/>
      <c r="CP425" s="62" t="s">
        <v>36</v>
      </c>
      <c r="CQ425" s="64" t="s">
        <v>39</v>
      </c>
      <c r="CR425" s="65" t="s">
        <v>47</v>
      </c>
      <c r="CS425" s="64" t="s">
        <v>41</v>
      </c>
      <c r="CT425" s="64"/>
      <c r="CU425" s="64" t="s">
        <v>55</v>
      </c>
      <c r="CV425" s="64" t="s">
        <v>343</v>
      </c>
      <c r="CW425" s="64" t="s">
        <v>193</v>
      </c>
      <c r="CX425" s="64" t="s">
        <v>88</v>
      </c>
      <c r="CY425" s="66">
        <f>[1]Duration!EE424</f>
        <v>36.4375</v>
      </c>
    </row>
    <row r="426" spans="1:103" hidden="1" x14ac:dyDescent="0.3">
      <c r="A426" s="43">
        <v>424</v>
      </c>
      <c r="B426" s="44" t="s">
        <v>1680</v>
      </c>
      <c r="C426" s="44" t="s">
        <v>228</v>
      </c>
      <c r="D426" s="44">
        <v>2016</v>
      </c>
      <c r="E426" s="45" t="s">
        <v>31</v>
      </c>
      <c r="F426" s="45" t="s">
        <v>459</v>
      </c>
      <c r="G426" s="45" t="s">
        <v>3</v>
      </c>
      <c r="H426" s="45" t="s">
        <v>483</v>
      </c>
      <c r="I426" s="45" t="s">
        <v>38</v>
      </c>
      <c r="J426" s="68" t="s">
        <v>44</v>
      </c>
      <c r="K426" s="68" t="s">
        <v>71</v>
      </c>
      <c r="L426" s="68" t="s">
        <v>42</v>
      </c>
      <c r="M426" s="68" t="s">
        <v>39</v>
      </c>
      <c r="N426" s="68" t="s">
        <v>39</v>
      </c>
      <c r="O426" s="68" t="s">
        <v>42</v>
      </c>
      <c r="P426" s="47"/>
      <c r="Q426" s="47" t="s">
        <v>458</v>
      </c>
      <c r="R426" s="47">
        <v>60.5</v>
      </c>
      <c r="S426" s="47">
        <v>51.1</v>
      </c>
      <c r="T426" s="47">
        <v>2.76</v>
      </c>
      <c r="U426" s="47">
        <v>0.95</v>
      </c>
      <c r="V426" s="50"/>
      <c r="W426" s="50"/>
      <c r="X426" s="50">
        <v>7.3</v>
      </c>
      <c r="Y426" s="51" t="s">
        <v>34</v>
      </c>
      <c r="Z426" s="51">
        <v>3</v>
      </c>
      <c r="AA426" s="52">
        <v>1.1309733552923256</v>
      </c>
      <c r="AB426" s="51">
        <v>0.8</v>
      </c>
      <c r="AC426" s="80">
        <v>0.90477868423386054</v>
      </c>
      <c r="AD426" s="51"/>
      <c r="AE426" s="51"/>
      <c r="AF426" s="51"/>
      <c r="AG426" s="53" t="s">
        <v>457</v>
      </c>
      <c r="AH426" s="54">
        <v>72</v>
      </c>
      <c r="AI426" s="91">
        <v>874.5</v>
      </c>
      <c r="AJ426" s="53" t="s">
        <v>452</v>
      </c>
      <c r="AK426" s="53">
        <v>21</v>
      </c>
      <c r="AL426" s="53" t="s">
        <v>453</v>
      </c>
      <c r="AM426" s="53" t="s">
        <v>70</v>
      </c>
      <c r="AN426" s="55">
        <v>17.2</v>
      </c>
      <c r="AO426" s="56"/>
      <c r="AP426" s="56"/>
      <c r="AQ426" s="51" t="s">
        <v>43</v>
      </c>
      <c r="AR426" s="51" t="s">
        <v>132</v>
      </c>
      <c r="AS426" s="51" t="s">
        <v>146</v>
      </c>
      <c r="AT426" s="51" t="s">
        <v>146</v>
      </c>
      <c r="AU426" s="51" t="s">
        <v>146</v>
      </c>
      <c r="AV426" s="51"/>
      <c r="AW426" s="57" t="s">
        <v>38</v>
      </c>
      <c r="AX426" s="57" t="s">
        <v>36</v>
      </c>
      <c r="AY426" s="57" t="s">
        <v>39</v>
      </c>
      <c r="AZ426" s="57"/>
      <c r="BA426" s="57"/>
      <c r="BB426" s="58">
        <v>5.89795918367347E-2</v>
      </c>
      <c r="BC426" s="58">
        <v>7.3724489795918363E-2</v>
      </c>
      <c r="BD426" s="59">
        <v>0.11</v>
      </c>
      <c r="BE426" s="60">
        <v>3.7000000000000005E-2</v>
      </c>
      <c r="BF426" s="58"/>
      <c r="BG426" s="59">
        <v>0.66666666666666674</v>
      </c>
      <c r="BH426" s="61" t="s">
        <v>438</v>
      </c>
      <c r="BI426" s="61" t="s">
        <v>438</v>
      </c>
      <c r="BL426" s="61"/>
      <c r="BM426" s="59"/>
      <c r="BN426" s="58">
        <v>1.0673015873015872</v>
      </c>
      <c r="BO426" s="58">
        <v>1.3341269841269841</v>
      </c>
      <c r="BP426" s="60">
        <v>3.8669914932704975E-2</v>
      </c>
      <c r="BQ426" s="58"/>
      <c r="BR426" s="59">
        <v>0.63119789381307589</v>
      </c>
      <c r="BS426" s="58">
        <v>14.189999999999998</v>
      </c>
      <c r="BT426" s="58">
        <v>17.737499999999997</v>
      </c>
      <c r="BU426" s="59">
        <v>0.16358512720156551</v>
      </c>
      <c r="BV426" s="58"/>
      <c r="BW426" s="59">
        <v>0.31406144496961541</v>
      </c>
      <c r="BX426" s="58"/>
      <c r="BY426" s="58"/>
      <c r="BZ426" s="58"/>
      <c r="CA426" s="59"/>
      <c r="CB426" s="58"/>
      <c r="CC426" s="58"/>
      <c r="CD426" s="58"/>
      <c r="CE426" s="58"/>
      <c r="CF426" s="59"/>
      <c r="CG426" s="62"/>
      <c r="CH426" s="62"/>
      <c r="CI426" s="62"/>
      <c r="CJ426" s="62"/>
      <c r="CK426" s="62" t="s">
        <v>329</v>
      </c>
      <c r="CL426" s="62"/>
      <c r="CM426" s="62"/>
      <c r="CN426" s="63"/>
      <c r="CO426" s="62"/>
      <c r="CP426" s="62" t="s">
        <v>36</v>
      </c>
      <c r="CQ426" s="64" t="s">
        <v>39</v>
      </c>
      <c r="CR426" s="65" t="s">
        <v>47</v>
      </c>
      <c r="CS426" s="64" t="s">
        <v>41</v>
      </c>
      <c r="CT426" s="64"/>
      <c r="CU426" s="64" t="s">
        <v>55</v>
      </c>
      <c r="CV426" s="64" t="s">
        <v>343</v>
      </c>
      <c r="CW426" s="64" t="s">
        <v>193</v>
      </c>
      <c r="CX426" s="64"/>
      <c r="CY426" s="66">
        <f>[1]Duration!EE425</f>
        <v>36.4375</v>
      </c>
    </row>
    <row r="427" spans="1:103" hidden="1" x14ac:dyDescent="0.3">
      <c r="A427" s="43">
        <v>425</v>
      </c>
      <c r="B427" s="44" t="s">
        <v>1681</v>
      </c>
      <c r="C427" s="44" t="s">
        <v>228</v>
      </c>
      <c r="D427" s="44">
        <v>2005</v>
      </c>
      <c r="E427" s="45" t="s">
        <v>31</v>
      </c>
      <c r="F427" s="45" t="s">
        <v>1537</v>
      </c>
      <c r="G427" s="45" t="s">
        <v>3</v>
      </c>
      <c r="H427" s="45" t="s">
        <v>483</v>
      </c>
      <c r="I427" s="45" t="s">
        <v>38</v>
      </c>
      <c r="J427" s="68" t="s">
        <v>44</v>
      </c>
      <c r="K427" s="68" t="s">
        <v>262</v>
      </c>
      <c r="L427" s="68" t="s">
        <v>39</v>
      </c>
      <c r="M427" s="68" t="s">
        <v>39</v>
      </c>
      <c r="N427" s="68" t="s">
        <v>42</v>
      </c>
      <c r="O427" s="68" t="s">
        <v>42</v>
      </c>
      <c r="P427" s="47" t="s">
        <v>461</v>
      </c>
      <c r="Q427" s="47" t="s">
        <v>1537</v>
      </c>
      <c r="R427" s="49">
        <v>68.5</v>
      </c>
      <c r="S427" s="49"/>
      <c r="T427" s="50">
        <v>2.4000000000000004</v>
      </c>
      <c r="U427" s="50">
        <v>0.9</v>
      </c>
      <c r="V427" s="50"/>
      <c r="W427" s="50"/>
      <c r="X427" s="50">
        <v>6.8</v>
      </c>
      <c r="Y427" s="51" t="s">
        <v>210</v>
      </c>
      <c r="Z427" s="51">
        <v>4</v>
      </c>
      <c r="AA427" s="52">
        <v>0.8481802536416112</v>
      </c>
      <c r="AB427" s="52">
        <v>0.58949733603591914</v>
      </c>
      <c r="AC427" s="80">
        <v>0.5</v>
      </c>
      <c r="AD427" s="51">
        <v>0</v>
      </c>
      <c r="AE427" s="51"/>
      <c r="AF427" s="52">
        <v>6</v>
      </c>
      <c r="AG427" s="53">
        <v>80</v>
      </c>
      <c r="AH427" s="54">
        <v>80</v>
      </c>
      <c r="AI427" s="54">
        <v>24.857142857142858</v>
      </c>
      <c r="AJ427" s="53"/>
      <c r="AK427" s="54">
        <v>12.428571428571429</v>
      </c>
      <c r="AL427" s="53">
        <v>2</v>
      </c>
      <c r="AM427" s="53" t="s">
        <v>261</v>
      </c>
      <c r="AN427" s="55"/>
      <c r="AO427" s="56"/>
      <c r="AP427" s="56"/>
      <c r="AQ427" s="51" t="s">
        <v>43</v>
      </c>
      <c r="AR427" s="51" t="s">
        <v>132</v>
      </c>
      <c r="AS427" s="51"/>
      <c r="AT427" s="51"/>
      <c r="AU427" s="51"/>
      <c r="AV427" s="51"/>
      <c r="AW427" s="57" t="s">
        <v>38</v>
      </c>
      <c r="AX427" s="57" t="s">
        <v>36</v>
      </c>
      <c r="AY427" s="57" t="s">
        <v>39</v>
      </c>
      <c r="AZ427" s="57" t="s">
        <v>462</v>
      </c>
      <c r="BA427" s="57">
        <v>20</v>
      </c>
      <c r="BB427" s="58">
        <v>0.11636904761904761</v>
      </c>
      <c r="BC427" s="58">
        <v>0.19740385665111307</v>
      </c>
      <c r="BD427" s="60">
        <v>7.5393800323698773E-2</v>
      </c>
      <c r="BE427" s="60">
        <v>2.8272675121387033E-2</v>
      </c>
      <c r="BF427" s="58"/>
      <c r="BG427" s="59"/>
      <c r="BH427" s="61"/>
      <c r="BI427" s="61"/>
      <c r="BL427" s="61"/>
      <c r="BM427" s="59"/>
      <c r="BN427" s="58"/>
      <c r="BO427" s="58"/>
      <c r="BQ427" s="58"/>
      <c r="BR427" s="59"/>
      <c r="BS427" s="58"/>
      <c r="BT427" s="58"/>
      <c r="BV427" s="58"/>
      <c r="BW427" s="59"/>
      <c r="BX427" s="58"/>
      <c r="BY427" s="58"/>
      <c r="BZ427" s="58"/>
      <c r="CA427" s="59"/>
      <c r="CB427" s="58"/>
      <c r="CC427" s="58"/>
      <c r="CD427" s="58"/>
      <c r="CE427" s="58"/>
      <c r="CF427" s="59"/>
      <c r="CG427" s="62" t="s">
        <v>463</v>
      </c>
      <c r="CH427" s="62" t="s">
        <v>464</v>
      </c>
      <c r="CI427" s="62"/>
      <c r="CJ427" s="62"/>
      <c r="CK427" s="62"/>
      <c r="CL427" s="62"/>
      <c r="CM427" s="62"/>
      <c r="CN427" s="63"/>
      <c r="CO427" s="62"/>
      <c r="CP427" s="62" t="s">
        <v>36</v>
      </c>
      <c r="CQ427" s="64" t="s">
        <v>39</v>
      </c>
      <c r="CR427" s="65" t="s">
        <v>47</v>
      </c>
      <c r="CS427" s="64" t="s">
        <v>41</v>
      </c>
      <c r="CT427" s="64"/>
      <c r="CU427" s="64" t="s">
        <v>55</v>
      </c>
      <c r="CV427" s="64" t="s">
        <v>343</v>
      </c>
      <c r="CW427" s="64"/>
      <c r="CX427" s="64" t="s">
        <v>73</v>
      </c>
      <c r="CY427" s="66">
        <f>[1]Duration!EE426</f>
        <v>1.0357142857142858</v>
      </c>
    </row>
    <row r="428" spans="1:103" hidden="1" x14ac:dyDescent="0.3">
      <c r="A428" s="43">
        <v>426</v>
      </c>
      <c r="B428" s="44" t="s">
        <v>1681</v>
      </c>
      <c r="C428" s="44" t="s">
        <v>228</v>
      </c>
      <c r="D428" s="44">
        <v>2005</v>
      </c>
      <c r="E428" s="45" t="s">
        <v>31</v>
      </c>
      <c r="F428" s="45" t="s">
        <v>1537</v>
      </c>
      <c r="G428" s="45" t="s">
        <v>3</v>
      </c>
      <c r="H428" s="45" t="s">
        <v>483</v>
      </c>
      <c r="I428" s="45" t="s">
        <v>38</v>
      </c>
      <c r="J428" s="68" t="s">
        <v>44</v>
      </c>
      <c r="K428" s="68" t="s">
        <v>71</v>
      </c>
      <c r="L428" s="68" t="s">
        <v>39</v>
      </c>
      <c r="M428" s="68" t="s">
        <v>39</v>
      </c>
      <c r="N428" s="68" t="s">
        <v>42</v>
      </c>
      <c r="O428" s="68" t="s">
        <v>42</v>
      </c>
      <c r="P428" s="47" t="s">
        <v>465</v>
      </c>
      <c r="Q428" s="47" t="s">
        <v>1537</v>
      </c>
      <c r="R428" s="49">
        <v>41.666666666666671</v>
      </c>
      <c r="S428" s="49"/>
      <c r="T428" s="50">
        <v>1.7</v>
      </c>
      <c r="U428" s="50">
        <v>0.76666666666666661</v>
      </c>
      <c r="V428" s="50"/>
      <c r="W428" s="50"/>
      <c r="X428" s="50">
        <v>6.8</v>
      </c>
      <c r="Y428" s="51" t="s">
        <v>210</v>
      </c>
      <c r="Z428" s="51">
        <v>4</v>
      </c>
      <c r="AA428" s="52">
        <v>0.8494866535306802</v>
      </c>
      <c r="AB428" s="52">
        <v>0.5885907658723939</v>
      </c>
      <c r="AC428" s="80">
        <v>0.5</v>
      </c>
      <c r="AD428" s="51">
        <v>0</v>
      </c>
      <c r="AE428" s="51"/>
      <c r="AF428" s="52">
        <v>13.2</v>
      </c>
      <c r="AG428" s="53">
        <v>90</v>
      </c>
      <c r="AH428" s="54">
        <v>90</v>
      </c>
      <c r="AI428" s="54">
        <v>27.714285714285715</v>
      </c>
      <c r="AJ428" s="53"/>
      <c r="AK428" s="54">
        <v>13.857142857142858</v>
      </c>
      <c r="AL428" s="53">
        <v>2</v>
      </c>
      <c r="AM428" s="53" t="s">
        <v>70</v>
      </c>
      <c r="AN428" s="55"/>
      <c r="AO428" s="56"/>
      <c r="AP428" s="56"/>
      <c r="AQ428" s="51" t="s">
        <v>43</v>
      </c>
      <c r="AR428" s="51" t="s">
        <v>132</v>
      </c>
      <c r="AS428" s="51"/>
      <c r="AT428" s="51"/>
      <c r="AU428" s="51"/>
      <c r="AV428" s="51"/>
      <c r="AW428" s="57" t="s">
        <v>38</v>
      </c>
      <c r="AX428" s="57" t="s">
        <v>36</v>
      </c>
      <c r="AY428" s="57" t="s">
        <v>39</v>
      </c>
      <c r="AZ428" s="57" t="s">
        <v>466</v>
      </c>
      <c r="BA428" s="57">
        <v>20</v>
      </c>
      <c r="BB428" s="58">
        <v>0.43511904761904763</v>
      </c>
      <c r="BC428" s="58">
        <v>0.73925564729872295</v>
      </c>
      <c r="BD428" s="59">
        <v>0.49861173142018189</v>
      </c>
      <c r="BE428" s="59">
        <v>0.22486411416988594</v>
      </c>
      <c r="BF428" s="58"/>
      <c r="BG428" s="59"/>
      <c r="BH428" s="61"/>
      <c r="BI428" s="61"/>
      <c r="BL428" s="61"/>
      <c r="BM428" s="59"/>
      <c r="BN428" s="58"/>
      <c r="BO428" s="58"/>
      <c r="BQ428" s="58"/>
      <c r="BR428" s="59"/>
      <c r="BS428" s="58"/>
      <c r="BT428" s="58"/>
      <c r="BV428" s="58"/>
      <c r="BW428" s="59"/>
      <c r="BX428" s="58"/>
      <c r="BY428" s="58"/>
      <c r="BZ428" s="58"/>
      <c r="CA428" s="59"/>
      <c r="CB428" s="58"/>
      <c r="CC428" s="58"/>
      <c r="CD428" s="58"/>
      <c r="CE428" s="58"/>
      <c r="CF428" s="59"/>
      <c r="CG428" s="62" t="s">
        <v>467</v>
      </c>
      <c r="CH428" s="62" t="s">
        <v>468</v>
      </c>
      <c r="CI428" s="62"/>
      <c r="CJ428" s="62"/>
      <c r="CK428" s="62"/>
      <c r="CL428" s="62"/>
      <c r="CM428" s="62"/>
      <c r="CN428" s="63"/>
      <c r="CO428" s="62"/>
      <c r="CP428" s="62" t="s">
        <v>36</v>
      </c>
      <c r="CQ428" s="64" t="s">
        <v>39</v>
      </c>
      <c r="CR428" s="65" t="s">
        <v>47</v>
      </c>
      <c r="CS428" s="64" t="s">
        <v>41</v>
      </c>
      <c r="CT428" s="64"/>
      <c r="CU428" s="64" t="s">
        <v>55</v>
      </c>
      <c r="CV428" s="64" t="s">
        <v>343</v>
      </c>
      <c r="CW428" s="64"/>
      <c r="CX428" s="64" t="s">
        <v>73</v>
      </c>
      <c r="CY428" s="66">
        <f>[1]Duration!EE427</f>
        <v>1.1547619047619049</v>
      </c>
    </row>
    <row r="429" spans="1:103" hidden="1" x14ac:dyDescent="0.3">
      <c r="A429" s="43">
        <v>427</v>
      </c>
      <c r="B429" s="44" t="s">
        <v>1681</v>
      </c>
      <c r="C429" s="44" t="s">
        <v>228</v>
      </c>
      <c r="D429" s="44">
        <v>2005</v>
      </c>
      <c r="E429" s="45" t="s">
        <v>31</v>
      </c>
      <c r="F429" s="45" t="s">
        <v>1537</v>
      </c>
      <c r="G429" s="45" t="s">
        <v>3</v>
      </c>
      <c r="H429" s="45" t="s">
        <v>483</v>
      </c>
      <c r="I429" s="45" t="s">
        <v>38</v>
      </c>
      <c r="J429" s="68" t="s">
        <v>44</v>
      </c>
      <c r="K429" s="68" t="s">
        <v>71</v>
      </c>
      <c r="L429" s="68" t="s">
        <v>39</v>
      </c>
      <c r="M429" s="68" t="s">
        <v>39</v>
      </c>
      <c r="N429" s="68" t="s">
        <v>42</v>
      </c>
      <c r="O429" s="68" t="s">
        <v>42</v>
      </c>
      <c r="P429" s="47" t="s">
        <v>469</v>
      </c>
      <c r="Q429" s="47" t="s">
        <v>1537</v>
      </c>
      <c r="R429" s="49">
        <v>70</v>
      </c>
      <c r="S429" s="49"/>
      <c r="T429" s="50"/>
      <c r="U429" s="50">
        <v>0.8</v>
      </c>
      <c r="V429" s="50"/>
      <c r="W429" s="50"/>
      <c r="X429" s="50">
        <v>7</v>
      </c>
      <c r="Y429" s="51" t="s">
        <v>210</v>
      </c>
      <c r="Z429" s="51">
        <v>4</v>
      </c>
      <c r="AA429" s="52">
        <v>0.8494866535306802</v>
      </c>
      <c r="AB429" s="52">
        <v>0.5885907658723939</v>
      </c>
      <c r="AC429" s="80">
        <v>0.5</v>
      </c>
      <c r="AD429" s="51">
        <v>0</v>
      </c>
      <c r="AE429" s="51"/>
      <c r="AF429" s="52">
        <v>15.1</v>
      </c>
      <c r="AG429" s="53">
        <v>75</v>
      </c>
      <c r="AH429" s="54">
        <v>75</v>
      </c>
      <c r="AI429" s="54">
        <v>23.428571428571427</v>
      </c>
      <c r="AJ429" s="53"/>
      <c r="AK429" s="54">
        <v>11.714285714285714</v>
      </c>
      <c r="AL429" s="53">
        <v>2</v>
      </c>
      <c r="AM429" s="53" t="s">
        <v>70</v>
      </c>
      <c r="AN429" s="55"/>
      <c r="AO429" s="56"/>
      <c r="AP429" s="56"/>
      <c r="AQ429" s="51" t="s">
        <v>43</v>
      </c>
      <c r="AR429" s="51" t="s">
        <v>132</v>
      </c>
      <c r="AS429" s="51"/>
      <c r="AT429" s="51"/>
      <c r="AU429" s="51"/>
      <c r="AV429" s="51"/>
      <c r="AW429" s="57" t="s">
        <v>38</v>
      </c>
      <c r="AX429" s="57" t="s">
        <v>36</v>
      </c>
      <c r="AY429" s="57" t="s">
        <v>39</v>
      </c>
      <c r="AZ429" s="57" t="s">
        <v>470</v>
      </c>
      <c r="BA429" s="57">
        <v>10</v>
      </c>
      <c r="BB429" s="58">
        <v>8.6011904761904762E-2</v>
      </c>
      <c r="BC429" s="58">
        <v>0.14613193027998012</v>
      </c>
      <c r="BD429" s="60">
        <v>6.3711499014801026E-2</v>
      </c>
      <c r="BE429" s="59"/>
      <c r="BF429" s="58"/>
      <c r="BG429" s="59"/>
      <c r="BH429" s="61"/>
      <c r="BI429" s="61"/>
      <c r="BL429" s="61"/>
      <c r="BM429" s="59"/>
      <c r="BN429" s="58"/>
      <c r="BO429" s="58"/>
      <c r="BQ429" s="58"/>
      <c r="BR429" s="59"/>
      <c r="BS429" s="58"/>
      <c r="BT429" s="58"/>
      <c r="BV429" s="58"/>
      <c r="BW429" s="59"/>
      <c r="BX429" s="58"/>
      <c r="BY429" s="58"/>
      <c r="BZ429" s="58"/>
      <c r="CA429" s="59"/>
      <c r="CB429" s="58"/>
      <c r="CC429" s="58"/>
      <c r="CD429" s="58"/>
      <c r="CE429" s="58"/>
      <c r="CF429" s="59"/>
      <c r="CG429" s="62" t="s">
        <v>471</v>
      </c>
      <c r="CH429" s="62" t="s">
        <v>472</v>
      </c>
      <c r="CI429" s="62"/>
      <c r="CJ429" s="62"/>
      <c r="CK429" s="62"/>
      <c r="CL429" s="62"/>
      <c r="CM429" s="62"/>
      <c r="CN429" s="63"/>
      <c r="CO429" s="62"/>
      <c r="CP429" s="62" t="s">
        <v>36</v>
      </c>
      <c r="CQ429" s="64" t="s">
        <v>39</v>
      </c>
      <c r="CR429" s="65" t="s">
        <v>47</v>
      </c>
      <c r="CS429" s="64" t="s">
        <v>41</v>
      </c>
      <c r="CT429" s="64"/>
      <c r="CU429" s="64" t="s">
        <v>55</v>
      </c>
      <c r="CV429" s="64" t="s">
        <v>343</v>
      </c>
      <c r="CW429" s="64"/>
      <c r="CX429" s="64" t="s">
        <v>73</v>
      </c>
      <c r="CY429" s="66">
        <f>[1]Duration!EE428</f>
        <v>0.97619047619047616</v>
      </c>
    </row>
    <row r="430" spans="1:103" hidden="1" x14ac:dyDescent="0.3">
      <c r="A430" s="43">
        <v>428</v>
      </c>
      <c r="B430" s="44" t="s">
        <v>1681</v>
      </c>
      <c r="C430" s="44" t="s">
        <v>228</v>
      </c>
      <c r="D430" s="44">
        <v>2005</v>
      </c>
      <c r="E430" s="45" t="s">
        <v>31</v>
      </c>
      <c r="F430" s="45" t="s">
        <v>1537</v>
      </c>
      <c r="G430" s="45" t="s">
        <v>3</v>
      </c>
      <c r="H430" s="45" t="s">
        <v>483</v>
      </c>
      <c r="I430" s="45" t="s">
        <v>38</v>
      </c>
      <c r="J430" s="68" t="s">
        <v>44</v>
      </c>
      <c r="K430" s="68" t="s">
        <v>71</v>
      </c>
      <c r="L430" s="68" t="s">
        <v>39</v>
      </c>
      <c r="M430" s="68" t="s">
        <v>39</v>
      </c>
      <c r="N430" s="68" t="s">
        <v>42</v>
      </c>
      <c r="O430" s="68" t="s">
        <v>42</v>
      </c>
      <c r="P430" s="47" t="s">
        <v>469</v>
      </c>
      <c r="Q430" s="47" t="s">
        <v>1537</v>
      </c>
      <c r="R430" s="49">
        <v>70</v>
      </c>
      <c r="S430" s="49"/>
      <c r="T430" s="50"/>
      <c r="U430" s="50">
        <v>0.8</v>
      </c>
      <c r="V430" s="50"/>
      <c r="W430" s="50"/>
      <c r="X430" s="50">
        <v>7</v>
      </c>
      <c r="Y430" s="51" t="s">
        <v>210</v>
      </c>
      <c r="Z430" s="51">
        <v>4</v>
      </c>
      <c r="AA430" s="52">
        <v>0.8494866535306802</v>
      </c>
      <c r="AB430" s="52">
        <v>0.5885907658723939</v>
      </c>
      <c r="AC430" s="80">
        <v>0.5</v>
      </c>
      <c r="AD430" s="51">
        <v>0</v>
      </c>
      <c r="AE430" s="51"/>
      <c r="AF430" s="52">
        <v>15.1</v>
      </c>
      <c r="AG430" s="53">
        <v>75</v>
      </c>
      <c r="AH430" s="54">
        <v>75</v>
      </c>
      <c r="AI430" s="54">
        <v>23.428571428571427</v>
      </c>
      <c r="AJ430" s="53"/>
      <c r="AK430" s="54">
        <v>11.714285714285714</v>
      </c>
      <c r="AL430" s="53">
        <v>2</v>
      </c>
      <c r="AM430" s="53" t="s">
        <v>70</v>
      </c>
      <c r="AN430" s="55"/>
      <c r="AO430" s="56"/>
      <c r="AP430" s="56"/>
      <c r="AQ430" s="51" t="s">
        <v>43</v>
      </c>
      <c r="AR430" s="51" t="s">
        <v>132</v>
      </c>
      <c r="AS430" s="51"/>
      <c r="AT430" s="51"/>
      <c r="AU430" s="51"/>
      <c r="AV430" s="51"/>
      <c r="AW430" s="57" t="s">
        <v>38</v>
      </c>
      <c r="AX430" s="57" t="s">
        <v>36</v>
      </c>
      <c r="AY430" s="57" t="s">
        <v>39</v>
      </c>
      <c r="AZ430" s="57" t="s">
        <v>470</v>
      </c>
      <c r="BA430" s="57">
        <v>10</v>
      </c>
      <c r="BB430" s="58">
        <v>0.12142857142857143</v>
      </c>
      <c r="BC430" s="58">
        <v>0.20630390157173661</v>
      </c>
      <c r="BD430" s="59">
        <v>9.5567248522201512E-2</v>
      </c>
      <c r="BE430" s="59"/>
      <c r="BF430" s="58"/>
      <c r="BG430" s="59"/>
      <c r="BH430" s="61"/>
      <c r="BI430" s="61"/>
      <c r="BL430" s="61"/>
      <c r="BM430" s="59"/>
      <c r="BN430" s="58"/>
      <c r="BO430" s="58"/>
      <c r="BQ430" s="58"/>
      <c r="BR430" s="59"/>
      <c r="BS430" s="58"/>
      <c r="BT430" s="58"/>
      <c r="BV430" s="58"/>
      <c r="BW430" s="59"/>
      <c r="BX430" s="58"/>
      <c r="BY430" s="58"/>
      <c r="BZ430" s="58"/>
      <c r="CA430" s="59"/>
      <c r="CB430" s="58"/>
      <c r="CC430" s="58"/>
      <c r="CD430" s="58"/>
      <c r="CE430" s="58"/>
      <c r="CF430" s="59"/>
      <c r="CG430" s="62" t="s">
        <v>473</v>
      </c>
      <c r="CH430" s="62" t="s">
        <v>472</v>
      </c>
      <c r="CI430" s="62"/>
      <c r="CJ430" s="62"/>
      <c r="CK430" s="62"/>
      <c r="CL430" s="62"/>
      <c r="CM430" s="62"/>
      <c r="CN430" s="63"/>
      <c r="CO430" s="62"/>
      <c r="CP430" s="62" t="s">
        <v>36</v>
      </c>
      <c r="CQ430" s="64" t="s">
        <v>39</v>
      </c>
      <c r="CR430" s="65" t="s">
        <v>47</v>
      </c>
      <c r="CS430" s="64" t="s">
        <v>41</v>
      </c>
      <c r="CT430" s="64"/>
      <c r="CU430" s="64" t="s">
        <v>55</v>
      </c>
      <c r="CV430" s="64" t="s">
        <v>343</v>
      </c>
      <c r="CW430" s="64"/>
      <c r="CX430" s="64" t="s">
        <v>73</v>
      </c>
      <c r="CY430" s="66">
        <f>[1]Duration!EE429</f>
        <v>0.97619047619047616</v>
      </c>
    </row>
    <row r="431" spans="1:103" hidden="1" x14ac:dyDescent="0.3">
      <c r="A431" s="43">
        <v>429</v>
      </c>
      <c r="B431" s="44" t="s">
        <v>1681</v>
      </c>
      <c r="C431" s="44" t="s">
        <v>228</v>
      </c>
      <c r="D431" s="44">
        <v>2005</v>
      </c>
      <c r="E431" s="45" t="s">
        <v>31</v>
      </c>
      <c r="F431" s="45" t="s">
        <v>1537</v>
      </c>
      <c r="G431" s="45" t="s">
        <v>3</v>
      </c>
      <c r="H431" s="45" t="s">
        <v>483</v>
      </c>
      <c r="I431" s="45" t="s">
        <v>38</v>
      </c>
      <c r="J431" s="68" t="s">
        <v>44</v>
      </c>
      <c r="K431" s="68" t="s">
        <v>71</v>
      </c>
      <c r="L431" s="68" t="s">
        <v>39</v>
      </c>
      <c r="M431" s="68" t="s">
        <v>39</v>
      </c>
      <c r="N431" s="68" t="s">
        <v>42</v>
      </c>
      <c r="O431" s="68" t="s">
        <v>42</v>
      </c>
      <c r="P431" s="47" t="s">
        <v>469</v>
      </c>
      <c r="Q431" s="47" t="s">
        <v>1537</v>
      </c>
      <c r="R431" s="49">
        <v>70</v>
      </c>
      <c r="S431" s="49"/>
      <c r="T431" s="50"/>
      <c r="U431" s="50">
        <v>0.8</v>
      </c>
      <c r="V431" s="50"/>
      <c r="W431" s="50"/>
      <c r="X431" s="50">
        <v>7</v>
      </c>
      <c r="Y431" s="51" t="s">
        <v>210</v>
      </c>
      <c r="Z431" s="51">
        <v>4</v>
      </c>
      <c r="AA431" s="52">
        <v>0.8494866535306802</v>
      </c>
      <c r="AB431" s="52">
        <v>0.5885907658723939</v>
      </c>
      <c r="AC431" s="80">
        <v>0.5</v>
      </c>
      <c r="AD431" s="51">
        <v>0</v>
      </c>
      <c r="AE431" s="51"/>
      <c r="AF431" s="52">
        <v>15.1</v>
      </c>
      <c r="AG431" s="53">
        <v>75</v>
      </c>
      <c r="AH431" s="54">
        <v>75</v>
      </c>
      <c r="AI431" s="54">
        <v>23.428571428571427</v>
      </c>
      <c r="AJ431" s="53"/>
      <c r="AK431" s="54">
        <v>11.714285714285714</v>
      </c>
      <c r="AL431" s="53">
        <v>2</v>
      </c>
      <c r="AM431" s="53" t="s">
        <v>70</v>
      </c>
      <c r="AN431" s="55"/>
      <c r="AO431" s="56"/>
      <c r="AP431" s="56"/>
      <c r="AQ431" s="51" t="s">
        <v>43</v>
      </c>
      <c r="AR431" s="51" t="s">
        <v>132</v>
      </c>
      <c r="AS431" s="51"/>
      <c r="AT431" s="51"/>
      <c r="AU431" s="51"/>
      <c r="AV431" s="51"/>
      <c r="AW431" s="57" t="s">
        <v>38</v>
      </c>
      <c r="AX431" s="57" t="s">
        <v>36</v>
      </c>
      <c r="AY431" s="57" t="s">
        <v>39</v>
      </c>
      <c r="AZ431" s="57" t="s">
        <v>470</v>
      </c>
      <c r="BA431" s="57">
        <v>10</v>
      </c>
      <c r="BB431" s="58">
        <v>0.2630952380952381</v>
      </c>
      <c r="BC431" s="58">
        <v>0.44699178673876272</v>
      </c>
      <c r="BD431" s="59">
        <v>0.2070623717981033</v>
      </c>
      <c r="BE431" s="59"/>
      <c r="BF431" s="58"/>
      <c r="BG431" s="59"/>
      <c r="BH431" s="61"/>
      <c r="BI431" s="61"/>
      <c r="BL431" s="61"/>
      <c r="BM431" s="59"/>
      <c r="BN431" s="58"/>
      <c r="BO431" s="58"/>
      <c r="BQ431" s="58"/>
      <c r="BR431" s="59"/>
      <c r="BS431" s="58"/>
      <c r="BT431" s="58"/>
      <c r="BV431" s="58"/>
      <c r="BW431" s="59"/>
      <c r="BX431" s="58"/>
      <c r="BY431" s="58"/>
      <c r="BZ431" s="58"/>
      <c r="CA431" s="59"/>
      <c r="CB431" s="58"/>
      <c r="CC431" s="58"/>
      <c r="CD431" s="58"/>
      <c r="CE431" s="58"/>
      <c r="CF431" s="59"/>
      <c r="CG431" s="62" t="s">
        <v>474</v>
      </c>
      <c r="CH431" s="62" t="s">
        <v>472</v>
      </c>
      <c r="CI431" s="62"/>
      <c r="CJ431" s="62"/>
      <c r="CK431" s="62"/>
      <c r="CL431" s="62"/>
      <c r="CM431" s="62"/>
      <c r="CN431" s="63"/>
      <c r="CO431" s="62"/>
      <c r="CP431" s="62" t="s">
        <v>36</v>
      </c>
      <c r="CQ431" s="64" t="s">
        <v>39</v>
      </c>
      <c r="CR431" s="65" t="s">
        <v>47</v>
      </c>
      <c r="CS431" s="64" t="s">
        <v>41</v>
      </c>
      <c r="CT431" s="64"/>
      <c r="CU431" s="64" t="s">
        <v>55</v>
      </c>
      <c r="CV431" s="64" t="s">
        <v>343</v>
      </c>
      <c r="CW431" s="64"/>
      <c r="CX431" s="64" t="s">
        <v>73</v>
      </c>
      <c r="CY431" s="66">
        <f>[1]Duration!EE430</f>
        <v>0.97619047619047616</v>
      </c>
    </row>
    <row r="432" spans="1:103" hidden="1" x14ac:dyDescent="0.3">
      <c r="A432" s="43">
        <v>430</v>
      </c>
      <c r="B432" s="44" t="s">
        <v>1681</v>
      </c>
      <c r="C432" s="44" t="s">
        <v>228</v>
      </c>
      <c r="D432" s="44">
        <v>2005</v>
      </c>
      <c r="E432" s="45" t="s">
        <v>31</v>
      </c>
      <c r="F432" s="45" t="s">
        <v>1537</v>
      </c>
      <c r="G432" s="45" t="s">
        <v>3</v>
      </c>
      <c r="H432" s="45" t="s">
        <v>483</v>
      </c>
      <c r="I432" s="45" t="s">
        <v>38</v>
      </c>
      <c r="J432" s="68" t="s">
        <v>44</v>
      </c>
      <c r="K432" s="68" t="s">
        <v>71</v>
      </c>
      <c r="L432" s="68" t="s">
        <v>39</v>
      </c>
      <c r="M432" s="68" t="s">
        <v>39</v>
      </c>
      <c r="N432" s="68" t="s">
        <v>42</v>
      </c>
      <c r="O432" s="68" t="s">
        <v>42</v>
      </c>
      <c r="P432" s="47" t="s">
        <v>475</v>
      </c>
      <c r="Q432" s="47" t="s">
        <v>1537</v>
      </c>
      <c r="R432" s="49">
        <v>78</v>
      </c>
      <c r="S432" s="49"/>
      <c r="T432" s="50"/>
      <c r="U432" s="50">
        <v>1.1000000000000001</v>
      </c>
      <c r="V432" s="50"/>
      <c r="W432" s="50"/>
      <c r="X432" s="50"/>
      <c r="Y432" s="51" t="s">
        <v>210</v>
      </c>
      <c r="Z432" s="51">
        <v>4</v>
      </c>
      <c r="AA432" s="52">
        <v>0.8494866535306802</v>
      </c>
      <c r="AB432" s="52">
        <v>0.5885907658723939</v>
      </c>
      <c r="AC432" s="80">
        <v>0.5</v>
      </c>
      <c r="AD432" s="51">
        <v>0</v>
      </c>
      <c r="AE432" s="51"/>
      <c r="AF432" s="52">
        <v>13.5</v>
      </c>
      <c r="AG432" s="53">
        <v>49</v>
      </c>
      <c r="AH432" s="54">
        <v>49</v>
      </c>
      <c r="AI432" s="54">
        <v>16</v>
      </c>
      <c r="AJ432" s="53"/>
      <c r="AK432" s="53">
        <v>8</v>
      </c>
      <c r="AL432" s="53">
        <v>2</v>
      </c>
      <c r="AM432" s="53" t="s">
        <v>214</v>
      </c>
      <c r="AN432" s="55"/>
      <c r="AO432" s="56"/>
      <c r="AP432" s="70">
        <v>0.999</v>
      </c>
      <c r="AQ432" s="51" t="s">
        <v>43</v>
      </c>
      <c r="AR432" s="51" t="s">
        <v>132</v>
      </c>
      <c r="AS432" s="51"/>
      <c r="AT432" s="51"/>
      <c r="AU432" s="51"/>
      <c r="AV432" s="51"/>
      <c r="AW432" s="57" t="s">
        <v>38</v>
      </c>
      <c r="AX432" s="57" t="s">
        <v>36</v>
      </c>
      <c r="AY432" s="57" t="s">
        <v>39</v>
      </c>
      <c r="AZ432" s="57" t="s">
        <v>462</v>
      </c>
      <c r="BA432" s="57">
        <v>12</v>
      </c>
      <c r="BB432" s="58">
        <v>0.15178571428571427</v>
      </c>
      <c r="BC432" s="58">
        <v>0.25787987696467074</v>
      </c>
      <c r="BD432" s="60">
        <v>3.7840769111821208E-2</v>
      </c>
      <c r="BE432" s="60"/>
      <c r="BF432" s="58"/>
      <c r="BG432" s="59"/>
      <c r="BH432" s="61"/>
      <c r="BI432" s="61"/>
      <c r="BL432" s="61"/>
      <c r="BM432" s="59"/>
      <c r="BN432" s="58"/>
      <c r="BO432" s="58"/>
      <c r="BQ432" s="58"/>
      <c r="BR432" s="59"/>
      <c r="BS432" s="58"/>
      <c r="BT432" s="58"/>
      <c r="BV432" s="58"/>
      <c r="BW432" s="59"/>
      <c r="BX432" s="58"/>
      <c r="BY432" s="58"/>
      <c r="BZ432" s="58"/>
      <c r="CA432" s="59"/>
      <c r="CB432" s="58"/>
      <c r="CC432" s="58"/>
      <c r="CD432" s="58"/>
      <c r="CE432" s="58"/>
      <c r="CF432" s="59"/>
      <c r="CG432" s="62" t="s">
        <v>477</v>
      </c>
      <c r="CH432" s="62" t="s">
        <v>478</v>
      </c>
      <c r="CI432" s="62"/>
      <c r="CJ432" s="62"/>
      <c r="CK432" s="62"/>
      <c r="CL432" s="62"/>
      <c r="CM432" s="62"/>
      <c r="CN432" s="63"/>
      <c r="CO432" s="62"/>
      <c r="CP432" s="62" t="s">
        <v>476</v>
      </c>
      <c r="CQ432" s="64" t="s">
        <v>39</v>
      </c>
      <c r="CR432" s="65" t="s">
        <v>47</v>
      </c>
      <c r="CS432" s="64" t="s">
        <v>41</v>
      </c>
      <c r="CT432" s="64"/>
      <c r="CU432" s="64" t="s">
        <v>55</v>
      </c>
      <c r="CV432" s="64" t="s">
        <v>343</v>
      </c>
      <c r="CW432" s="64"/>
      <c r="CX432" s="64" t="s">
        <v>73</v>
      </c>
      <c r="CY432" s="66">
        <f>[1]Duration!EE431</f>
        <v>0.66666666666666663</v>
      </c>
    </row>
    <row r="433" spans="1:103" hidden="1" x14ac:dyDescent="0.3">
      <c r="A433" s="43">
        <v>431</v>
      </c>
      <c r="B433" s="44" t="s">
        <v>1682</v>
      </c>
      <c r="C433" s="44" t="s">
        <v>204</v>
      </c>
      <c r="D433" s="44">
        <v>2010</v>
      </c>
      <c r="E433" s="45" t="s">
        <v>31</v>
      </c>
      <c r="F433" s="45" t="s">
        <v>1537</v>
      </c>
      <c r="G433" s="45" t="s">
        <v>4</v>
      </c>
      <c r="H433" s="45" t="s">
        <v>483</v>
      </c>
      <c r="I433" s="45" t="s">
        <v>38</v>
      </c>
      <c r="J433" s="68" t="s">
        <v>44</v>
      </c>
      <c r="K433" s="68" t="s">
        <v>71</v>
      </c>
      <c r="L433" s="68" t="s">
        <v>42</v>
      </c>
      <c r="M433" s="68" t="s">
        <v>42</v>
      </c>
      <c r="N433" s="68" t="s">
        <v>39</v>
      </c>
      <c r="O433" s="68" t="s">
        <v>42</v>
      </c>
      <c r="P433" s="47"/>
      <c r="Q433" s="47" t="s">
        <v>1537</v>
      </c>
      <c r="R433" s="49">
        <v>57.6</v>
      </c>
      <c r="S433" s="49">
        <v>44.1</v>
      </c>
      <c r="T433" s="50">
        <v>3.04</v>
      </c>
      <c r="U433" s="50">
        <v>1.65</v>
      </c>
      <c r="V433" s="50"/>
      <c r="W433" s="50"/>
      <c r="X433" s="50"/>
      <c r="Y433" s="51" t="s">
        <v>479</v>
      </c>
      <c r="Z433" s="51">
        <v>3</v>
      </c>
      <c r="AA433" s="80">
        <v>2.8352873698647883E-2</v>
      </c>
      <c r="AB433" s="52">
        <v>0.10580938044890549</v>
      </c>
      <c r="AC433" s="98">
        <v>3.0000000000000001E-3</v>
      </c>
      <c r="AD433" s="51">
        <v>0</v>
      </c>
      <c r="AE433" s="51"/>
      <c r="AF433" s="52">
        <v>14</v>
      </c>
      <c r="AG433" s="53"/>
      <c r="AH433" s="54">
        <v>60</v>
      </c>
      <c r="AI433" s="54">
        <v>2</v>
      </c>
      <c r="AJ433" s="53"/>
      <c r="AK433" s="53">
        <v>20</v>
      </c>
      <c r="AL433" s="53">
        <v>0.1</v>
      </c>
      <c r="AM433" s="53" t="s">
        <v>70</v>
      </c>
      <c r="AN433" s="55">
        <v>14</v>
      </c>
      <c r="AO433" s="56"/>
      <c r="AP433" s="56">
        <v>0</v>
      </c>
      <c r="AQ433" s="51" t="s">
        <v>43</v>
      </c>
      <c r="AR433" s="51" t="s">
        <v>37</v>
      </c>
      <c r="AS433" s="51" t="s">
        <v>37</v>
      </c>
      <c r="AT433" s="51" t="s">
        <v>37</v>
      </c>
      <c r="AU433" s="51" t="s">
        <v>37</v>
      </c>
      <c r="AV433" s="51"/>
      <c r="AW433" s="57" t="s">
        <v>38</v>
      </c>
      <c r="AX433" s="57" t="s">
        <v>36</v>
      </c>
      <c r="AY433" s="57"/>
      <c r="AZ433" s="57"/>
      <c r="BA433" s="57"/>
      <c r="BB433" s="58">
        <v>8.404130478363586E-4</v>
      </c>
      <c r="BC433" s="58">
        <v>7.9427083333333329E-3</v>
      </c>
      <c r="BD433" s="81">
        <v>6.9056603773584909E-3</v>
      </c>
      <c r="BE433" s="81">
        <v>3.7731958762886601E-3</v>
      </c>
      <c r="BF433" s="58"/>
      <c r="BG433" s="75"/>
      <c r="BH433" s="61">
        <v>0</v>
      </c>
      <c r="BI433" s="61">
        <v>0</v>
      </c>
      <c r="BJ433" s="82">
        <v>0</v>
      </c>
      <c r="BK433" s="82">
        <v>0</v>
      </c>
      <c r="BL433" s="61"/>
      <c r="BM433" s="75"/>
      <c r="BN433" s="58">
        <v>1.5614231489855847E-4</v>
      </c>
      <c r="BO433" s="58">
        <v>1.4756944444444444E-3</v>
      </c>
      <c r="BP433" s="82">
        <v>4.1302235179786194E-5</v>
      </c>
      <c r="BQ433" s="58"/>
      <c r="BR433" s="75"/>
      <c r="BS433" s="58"/>
      <c r="BT433" s="58"/>
      <c r="BU433" s="75"/>
      <c r="BV433" s="58"/>
      <c r="BW433" s="75"/>
      <c r="BX433" s="58"/>
      <c r="BY433" s="58"/>
      <c r="BZ433" s="58"/>
      <c r="CA433" s="75"/>
      <c r="CB433" s="58"/>
      <c r="CC433" s="58"/>
      <c r="CD433" s="58"/>
      <c r="CE433" s="58"/>
      <c r="CF433" s="75"/>
      <c r="CG433" s="62"/>
      <c r="CH433" s="62"/>
      <c r="CI433" s="62"/>
      <c r="CJ433" s="62"/>
      <c r="CK433" s="62" t="s">
        <v>329</v>
      </c>
      <c r="CL433" s="62"/>
      <c r="CM433" s="62"/>
      <c r="CN433" s="63"/>
      <c r="CO433" s="62"/>
      <c r="CP433" s="62" t="s">
        <v>1329</v>
      </c>
      <c r="CQ433" s="64" t="s">
        <v>42</v>
      </c>
      <c r="CR433" s="65" t="s">
        <v>226</v>
      </c>
      <c r="CS433" s="64" t="s">
        <v>41</v>
      </c>
      <c r="CT433" s="64"/>
      <c r="CU433" s="64" t="s">
        <v>55</v>
      </c>
      <c r="CV433" s="64" t="s">
        <v>203</v>
      </c>
      <c r="CW433" s="64" t="s">
        <v>207</v>
      </c>
      <c r="CX433" s="64"/>
      <c r="CY433" s="66">
        <f>[1]Duration!EE432</f>
        <v>8.3333333333333329E-2</v>
      </c>
    </row>
    <row r="434" spans="1:103" hidden="1" x14ac:dyDescent="0.3">
      <c r="A434" s="43">
        <v>432</v>
      </c>
      <c r="B434" s="44" t="s">
        <v>1682</v>
      </c>
      <c r="C434" s="44" t="s">
        <v>204</v>
      </c>
      <c r="D434" s="44">
        <v>2010</v>
      </c>
      <c r="E434" s="45" t="s">
        <v>31</v>
      </c>
      <c r="F434" s="45" t="s">
        <v>59</v>
      </c>
      <c r="G434" s="45" t="s">
        <v>4</v>
      </c>
      <c r="H434" s="45" t="s">
        <v>483</v>
      </c>
      <c r="I434" s="45" t="s">
        <v>38</v>
      </c>
      <c r="J434" s="68" t="s">
        <v>44</v>
      </c>
      <c r="K434" s="68" t="s">
        <v>71</v>
      </c>
      <c r="L434" s="68" t="s">
        <v>42</v>
      </c>
      <c r="M434" s="68" t="s">
        <v>42</v>
      </c>
      <c r="N434" s="68" t="s">
        <v>39</v>
      </c>
      <c r="O434" s="68" t="s">
        <v>42</v>
      </c>
      <c r="P434" s="47" t="s">
        <v>860</v>
      </c>
      <c r="Q434" s="47" t="s">
        <v>123</v>
      </c>
      <c r="R434" s="49">
        <v>39</v>
      </c>
      <c r="S434" s="49">
        <v>26.4</v>
      </c>
      <c r="T434" s="50">
        <v>3.11</v>
      </c>
      <c r="U434" s="50">
        <v>1.64</v>
      </c>
      <c r="V434" s="50"/>
      <c r="W434" s="50"/>
      <c r="X434" s="50"/>
      <c r="Y434" s="51" t="s">
        <v>479</v>
      </c>
      <c r="Z434" s="51">
        <v>3</v>
      </c>
      <c r="AA434" s="80">
        <v>2.8352873698647883E-2</v>
      </c>
      <c r="AB434" s="52">
        <v>0.10580938044890549</v>
      </c>
      <c r="AC434" s="98">
        <v>3.0000000000000001E-3</v>
      </c>
      <c r="AD434" s="51">
        <v>0</v>
      </c>
      <c r="AE434" s="51"/>
      <c r="AF434" s="52">
        <v>14</v>
      </c>
      <c r="AG434" s="53"/>
      <c r="AH434" s="54">
        <v>60</v>
      </c>
      <c r="AI434" s="54">
        <v>2</v>
      </c>
      <c r="AJ434" s="53"/>
      <c r="AK434" s="53">
        <v>20</v>
      </c>
      <c r="AL434" s="53">
        <v>0.1</v>
      </c>
      <c r="AM434" s="53" t="s">
        <v>70</v>
      </c>
      <c r="AN434" s="55">
        <v>14</v>
      </c>
      <c r="AO434" s="56"/>
      <c r="AP434" s="56">
        <v>0</v>
      </c>
      <c r="AQ434" s="51" t="s">
        <v>43</v>
      </c>
      <c r="AR434" s="51" t="s">
        <v>37</v>
      </c>
      <c r="AS434" s="51" t="s">
        <v>37</v>
      </c>
      <c r="AT434" s="51" t="s">
        <v>37</v>
      </c>
      <c r="AU434" s="51" t="s">
        <v>37</v>
      </c>
      <c r="AV434" s="51"/>
      <c r="AW434" s="57" t="s">
        <v>38</v>
      </c>
      <c r="AX434" s="57" t="s">
        <v>36</v>
      </c>
      <c r="AY434" s="57"/>
      <c r="AZ434" s="57"/>
      <c r="BA434" s="57"/>
      <c r="BB434" s="58">
        <v>1.0998107645226736E-3</v>
      </c>
      <c r="BC434" s="58">
        <v>1.039426523297491E-2</v>
      </c>
      <c r="BD434" s="81">
        <v>9.0980392156862749E-3</v>
      </c>
      <c r="BE434" s="81">
        <v>4.7346938775510205E-3</v>
      </c>
      <c r="BF434" s="58"/>
      <c r="BG434" s="75">
        <v>-0.3174756241294332</v>
      </c>
      <c r="BH434" s="61">
        <v>0</v>
      </c>
      <c r="BI434" s="61">
        <v>0</v>
      </c>
      <c r="BJ434" s="82">
        <v>0</v>
      </c>
      <c r="BK434" s="82">
        <v>0</v>
      </c>
      <c r="BL434" s="61"/>
      <c r="BM434" s="75">
        <v>0</v>
      </c>
      <c r="BN434" s="58">
        <v>1.374763455653342E-4</v>
      </c>
      <c r="BO434" s="58">
        <v>1.2992831541218637E-3</v>
      </c>
      <c r="BP434" s="82">
        <v>6.0745705906996243E-5</v>
      </c>
      <c r="BQ434" s="58"/>
      <c r="BR434" s="75">
        <v>0.11954459203036055</v>
      </c>
      <c r="BS434" s="58"/>
      <c r="BT434" s="58"/>
      <c r="BU434" s="75"/>
      <c r="BV434" s="58"/>
      <c r="BW434" s="75"/>
      <c r="BX434" s="58"/>
      <c r="BY434" s="58"/>
      <c r="BZ434" s="58"/>
      <c r="CA434" s="75"/>
      <c r="CB434" s="58"/>
      <c r="CC434" s="58"/>
      <c r="CD434" s="58"/>
      <c r="CE434" s="58"/>
      <c r="CF434" s="75"/>
      <c r="CG434" s="62"/>
      <c r="CH434" s="62"/>
      <c r="CI434" s="62"/>
      <c r="CJ434" s="62"/>
      <c r="CK434" s="62" t="s">
        <v>329</v>
      </c>
      <c r="CL434" s="62"/>
      <c r="CM434" s="62"/>
      <c r="CN434" s="63"/>
      <c r="CO434" s="62"/>
      <c r="CP434" s="62" t="s">
        <v>1329</v>
      </c>
      <c r="CQ434" s="64" t="s">
        <v>42</v>
      </c>
      <c r="CR434" s="65" t="s">
        <v>226</v>
      </c>
      <c r="CS434" s="64" t="s">
        <v>41</v>
      </c>
      <c r="CT434" s="64"/>
      <c r="CU434" s="64" t="s">
        <v>55</v>
      </c>
      <c r="CV434" s="64" t="s">
        <v>203</v>
      </c>
      <c r="CW434" s="64" t="s">
        <v>207</v>
      </c>
      <c r="CX434" s="64"/>
      <c r="CY434" s="66">
        <f>[1]Duration!EE433</f>
        <v>8.3333333333333329E-2</v>
      </c>
    </row>
    <row r="435" spans="1:103" hidden="1" x14ac:dyDescent="0.3">
      <c r="A435" s="43">
        <v>433</v>
      </c>
      <c r="B435" s="44" t="s">
        <v>1682</v>
      </c>
      <c r="C435" s="44" t="s">
        <v>204</v>
      </c>
      <c r="D435" s="44">
        <v>2010</v>
      </c>
      <c r="E435" s="45" t="s">
        <v>31</v>
      </c>
      <c r="F435" s="45" t="s">
        <v>1537</v>
      </c>
      <c r="G435" s="45" t="s">
        <v>4</v>
      </c>
      <c r="H435" s="45" t="s">
        <v>483</v>
      </c>
      <c r="I435" s="45" t="s">
        <v>38</v>
      </c>
      <c r="J435" s="68" t="s">
        <v>44</v>
      </c>
      <c r="K435" s="68" t="s">
        <v>71</v>
      </c>
      <c r="L435" s="68" t="s">
        <v>42</v>
      </c>
      <c r="M435" s="68" t="s">
        <v>42</v>
      </c>
      <c r="N435" s="68" t="s">
        <v>39</v>
      </c>
      <c r="O435" s="68" t="s">
        <v>42</v>
      </c>
      <c r="P435" s="47"/>
      <c r="Q435" s="47" t="s">
        <v>1537</v>
      </c>
      <c r="R435" s="49">
        <v>81.8</v>
      </c>
      <c r="S435" s="49">
        <v>63.1</v>
      </c>
      <c r="T435" s="50">
        <v>4.62</v>
      </c>
      <c r="U435" s="50">
        <v>2.5</v>
      </c>
      <c r="V435" s="50"/>
      <c r="W435" s="50"/>
      <c r="X435" s="50"/>
      <c r="Y435" s="51" t="s">
        <v>479</v>
      </c>
      <c r="Z435" s="51">
        <v>3</v>
      </c>
      <c r="AA435" s="80">
        <v>2.8352873698647883E-2</v>
      </c>
      <c r="AB435" s="52">
        <v>0.10580938044890549</v>
      </c>
      <c r="AC435" s="98">
        <v>3.0000000000000001E-3</v>
      </c>
      <c r="AD435" s="51">
        <v>0</v>
      </c>
      <c r="AE435" s="51"/>
      <c r="AF435" s="52">
        <v>14</v>
      </c>
      <c r="AG435" s="53"/>
      <c r="AH435" s="54">
        <v>60</v>
      </c>
      <c r="AI435" s="54">
        <v>2</v>
      </c>
      <c r="AJ435" s="53"/>
      <c r="AK435" s="53">
        <v>20</v>
      </c>
      <c r="AL435" s="53">
        <v>0.1</v>
      </c>
      <c r="AM435" s="53" t="s">
        <v>70</v>
      </c>
      <c r="AN435" s="55">
        <v>14</v>
      </c>
      <c r="AO435" s="56"/>
      <c r="AP435" s="56">
        <v>0</v>
      </c>
      <c r="AQ435" s="51" t="s">
        <v>43</v>
      </c>
      <c r="AR435" s="51" t="s">
        <v>37</v>
      </c>
      <c r="AS435" s="51" t="s">
        <v>37</v>
      </c>
      <c r="AT435" s="51" t="s">
        <v>37</v>
      </c>
      <c r="AU435" s="51" t="s">
        <v>37</v>
      </c>
      <c r="AV435" s="51"/>
      <c r="AW435" s="57" t="s">
        <v>38</v>
      </c>
      <c r="AX435" s="57" t="s">
        <v>36</v>
      </c>
      <c r="AY435" s="57"/>
      <c r="AZ435" s="57"/>
      <c r="BA435" s="57"/>
      <c r="BB435" s="58">
        <v>1.3340983081773889E-3</v>
      </c>
      <c r="BC435" s="58">
        <v>1.2608506944444443E-2</v>
      </c>
      <c r="BD435" s="81">
        <v>7.1728395061728401E-3</v>
      </c>
      <c r="BE435" s="81">
        <v>3.8733333333333332E-3</v>
      </c>
      <c r="BF435" s="58"/>
      <c r="BG435" s="75"/>
      <c r="BH435" s="61">
        <v>0</v>
      </c>
      <c r="BI435" s="61">
        <v>0</v>
      </c>
      <c r="BJ435" s="82">
        <v>0</v>
      </c>
      <c r="BK435" s="82">
        <v>0</v>
      </c>
      <c r="BL435" s="61"/>
      <c r="BM435" s="75"/>
      <c r="BN435" s="58">
        <v>8.7485620553457019E-4</v>
      </c>
      <c r="BO435" s="58">
        <v>8.2682291666666668E-3</v>
      </c>
      <c r="BP435" s="82">
        <v>1.6173307674892463E-4</v>
      </c>
      <c r="BQ435" s="58"/>
      <c r="BR435" s="75"/>
      <c r="BS435" s="58"/>
      <c r="BT435" s="58"/>
      <c r="BU435" s="75"/>
      <c r="BV435" s="58"/>
      <c r="BW435" s="75"/>
      <c r="BX435" s="58"/>
      <c r="BY435" s="58"/>
      <c r="BZ435" s="58"/>
      <c r="CA435" s="75"/>
      <c r="CB435" s="58"/>
      <c r="CC435" s="58"/>
      <c r="CD435" s="58"/>
      <c r="CE435" s="58"/>
      <c r="CF435" s="75"/>
      <c r="CG435" s="62"/>
      <c r="CH435" s="62"/>
      <c r="CI435" s="62"/>
      <c r="CJ435" s="62"/>
      <c r="CK435" s="62" t="s">
        <v>329</v>
      </c>
      <c r="CL435" s="62"/>
      <c r="CM435" s="62"/>
      <c r="CN435" s="63"/>
      <c r="CO435" s="62"/>
      <c r="CP435" s="62" t="s">
        <v>1329</v>
      </c>
      <c r="CQ435" s="64" t="s">
        <v>42</v>
      </c>
      <c r="CR435" s="65" t="s">
        <v>226</v>
      </c>
      <c r="CS435" s="64" t="s">
        <v>41</v>
      </c>
      <c r="CT435" s="64"/>
      <c r="CU435" s="64" t="s">
        <v>55</v>
      </c>
      <c r="CV435" s="64" t="s">
        <v>203</v>
      </c>
      <c r="CW435" s="64" t="s">
        <v>209</v>
      </c>
      <c r="CX435" s="64"/>
      <c r="CY435" s="66">
        <f>[1]Duration!EE434</f>
        <v>8.3333333333333329E-2</v>
      </c>
    </row>
    <row r="436" spans="1:103" hidden="1" x14ac:dyDescent="0.3">
      <c r="A436" s="43">
        <v>434</v>
      </c>
      <c r="B436" s="44" t="s">
        <v>1682</v>
      </c>
      <c r="C436" s="44" t="s">
        <v>204</v>
      </c>
      <c r="D436" s="44">
        <v>2010</v>
      </c>
      <c r="E436" s="45" t="s">
        <v>31</v>
      </c>
      <c r="F436" s="45" t="s">
        <v>59</v>
      </c>
      <c r="G436" s="45" t="s">
        <v>4</v>
      </c>
      <c r="H436" s="45" t="s">
        <v>483</v>
      </c>
      <c r="I436" s="45" t="s">
        <v>38</v>
      </c>
      <c r="J436" s="68" t="s">
        <v>44</v>
      </c>
      <c r="K436" s="68" t="s">
        <v>71</v>
      </c>
      <c r="L436" s="68" t="s">
        <v>42</v>
      </c>
      <c r="M436" s="68" t="s">
        <v>42</v>
      </c>
      <c r="N436" s="68" t="s">
        <v>39</v>
      </c>
      <c r="O436" s="68" t="s">
        <v>42</v>
      </c>
      <c r="P436" s="47" t="s">
        <v>861</v>
      </c>
      <c r="Q436" s="47" t="s">
        <v>123</v>
      </c>
      <c r="R436" s="49">
        <v>42.9</v>
      </c>
      <c r="S436" s="49">
        <v>28.7</v>
      </c>
      <c r="T436" s="50">
        <v>4.25</v>
      </c>
      <c r="U436" s="50">
        <v>2.36</v>
      </c>
      <c r="V436" s="50"/>
      <c r="W436" s="50"/>
      <c r="X436" s="50"/>
      <c r="Y436" s="51" t="s">
        <v>479</v>
      </c>
      <c r="Z436" s="51">
        <v>3</v>
      </c>
      <c r="AA436" s="80">
        <v>2.8352873698647883E-2</v>
      </c>
      <c r="AB436" s="52">
        <v>0.10580938044890549</v>
      </c>
      <c r="AC436" s="98">
        <v>3.0000000000000001E-3</v>
      </c>
      <c r="AD436" s="51">
        <v>0</v>
      </c>
      <c r="AE436" s="51"/>
      <c r="AF436" s="52">
        <v>14</v>
      </c>
      <c r="AG436" s="53"/>
      <c r="AH436" s="54">
        <v>60</v>
      </c>
      <c r="AI436" s="54">
        <v>2</v>
      </c>
      <c r="AJ436" s="53"/>
      <c r="AK436" s="53">
        <v>20</v>
      </c>
      <c r="AL436" s="53">
        <v>0.1</v>
      </c>
      <c r="AM436" s="53" t="s">
        <v>70</v>
      </c>
      <c r="AN436" s="55">
        <v>14</v>
      </c>
      <c r="AO436" s="56"/>
      <c r="AP436" s="56">
        <v>0</v>
      </c>
      <c r="AQ436" s="51" t="s">
        <v>43</v>
      </c>
      <c r="AR436" s="51" t="s">
        <v>37</v>
      </c>
      <c r="AS436" s="51" t="s">
        <v>37</v>
      </c>
      <c r="AT436" s="51" t="s">
        <v>37</v>
      </c>
      <c r="AU436" s="51" t="s">
        <v>37</v>
      </c>
      <c r="AV436" s="51"/>
      <c r="AW436" s="57" t="s">
        <v>38</v>
      </c>
      <c r="AX436" s="57" t="s">
        <v>36</v>
      </c>
      <c r="AY436" s="57"/>
      <c r="AZ436" s="57"/>
      <c r="BA436" s="57"/>
      <c r="BB436" s="58">
        <v>1.1641787301995459E-3</v>
      </c>
      <c r="BC436" s="58">
        <v>1.1002604166666666E-2</v>
      </c>
      <c r="BD436" s="81">
        <v>6.6710526315789474E-3</v>
      </c>
      <c r="BE436" s="81">
        <v>3.7007299270072993E-3</v>
      </c>
      <c r="BF436" s="58"/>
      <c r="BG436" s="75">
        <v>6.9956517800525475E-2</v>
      </c>
      <c r="BH436" s="61">
        <v>0</v>
      </c>
      <c r="BI436" s="61">
        <v>0</v>
      </c>
      <c r="BJ436" s="82">
        <v>0</v>
      </c>
      <c r="BK436" s="82">
        <v>0</v>
      </c>
      <c r="BL436" s="61"/>
      <c r="BM436" s="75">
        <v>0</v>
      </c>
      <c r="BN436" s="58">
        <v>6.7508589088494391E-4</v>
      </c>
      <c r="BO436" s="58">
        <v>6.3802083333333332E-3</v>
      </c>
      <c r="BP436" s="82">
        <v>2.7439024390243911E-4</v>
      </c>
      <c r="BQ436" s="58"/>
      <c r="BR436" s="75">
        <v>0.22834645669291342</v>
      </c>
      <c r="BS436" s="58"/>
      <c r="BT436" s="58"/>
      <c r="BU436" s="75"/>
      <c r="BV436" s="58"/>
      <c r="BW436" s="75"/>
      <c r="BX436" s="58"/>
      <c r="BY436" s="58"/>
      <c r="BZ436" s="58"/>
      <c r="CA436" s="75"/>
      <c r="CB436" s="58"/>
      <c r="CC436" s="58"/>
      <c r="CD436" s="58"/>
      <c r="CE436" s="58"/>
      <c r="CF436" s="75"/>
      <c r="CG436" s="62"/>
      <c r="CH436" s="62"/>
      <c r="CI436" s="62"/>
      <c r="CJ436" s="62"/>
      <c r="CK436" s="62" t="s">
        <v>329</v>
      </c>
      <c r="CL436" s="62"/>
      <c r="CM436" s="62"/>
      <c r="CN436" s="63"/>
      <c r="CO436" s="62"/>
      <c r="CP436" s="62" t="s">
        <v>1329</v>
      </c>
      <c r="CQ436" s="64" t="s">
        <v>42</v>
      </c>
      <c r="CR436" s="65" t="s">
        <v>226</v>
      </c>
      <c r="CS436" s="64" t="s">
        <v>41</v>
      </c>
      <c r="CT436" s="64"/>
      <c r="CU436" s="64" t="s">
        <v>55</v>
      </c>
      <c r="CV436" s="64" t="s">
        <v>203</v>
      </c>
      <c r="CW436" s="64" t="s">
        <v>209</v>
      </c>
      <c r="CX436" s="64"/>
      <c r="CY436" s="66">
        <f>[1]Duration!EE435</f>
        <v>8.3333333333333329E-2</v>
      </c>
    </row>
    <row r="437" spans="1:103" hidden="1" x14ac:dyDescent="0.3">
      <c r="A437" s="43">
        <v>435</v>
      </c>
      <c r="B437" s="44" t="s">
        <v>1682</v>
      </c>
      <c r="C437" s="44" t="s">
        <v>204</v>
      </c>
      <c r="D437" s="44">
        <v>2010</v>
      </c>
      <c r="E437" s="45" t="s">
        <v>66</v>
      </c>
      <c r="F437" s="45" t="s">
        <v>1537</v>
      </c>
      <c r="G437" s="45" t="s">
        <v>4</v>
      </c>
      <c r="H437" s="45" t="s">
        <v>483</v>
      </c>
      <c r="I437" s="45" t="s">
        <v>38</v>
      </c>
      <c r="J437" s="68" t="s">
        <v>44</v>
      </c>
      <c r="K437" s="68" t="s">
        <v>71</v>
      </c>
      <c r="L437" s="68" t="s">
        <v>42</v>
      </c>
      <c r="M437" s="68" t="s">
        <v>42</v>
      </c>
      <c r="N437" s="68" t="s">
        <v>39</v>
      </c>
      <c r="O437" s="68" t="s">
        <v>42</v>
      </c>
      <c r="P437" s="47" t="s">
        <v>480</v>
      </c>
      <c r="Q437" s="47" t="s">
        <v>1537</v>
      </c>
      <c r="R437" s="49">
        <v>78</v>
      </c>
      <c r="S437" s="49">
        <v>59.2</v>
      </c>
      <c r="T437" s="50">
        <v>5.79</v>
      </c>
      <c r="U437" s="50">
        <v>3.87</v>
      </c>
      <c r="V437" s="50"/>
      <c r="W437" s="50"/>
      <c r="X437" s="50"/>
      <c r="Y437" s="51" t="s">
        <v>479</v>
      </c>
      <c r="Z437" s="51">
        <v>3</v>
      </c>
      <c r="AA437" s="80">
        <v>2.8352873698647883E-2</v>
      </c>
      <c r="AB437" s="52">
        <v>0.10580938044890549</v>
      </c>
      <c r="AC437" s="98">
        <v>3.0000000000000001E-3</v>
      </c>
      <c r="AD437" s="51">
        <v>0</v>
      </c>
      <c r="AE437" s="51"/>
      <c r="AF437" s="52">
        <v>14</v>
      </c>
      <c r="AG437" s="53"/>
      <c r="AH437" s="54">
        <v>60</v>
      </c>
      <c r="AI437" s="54">
        <v>2</v>
      </c>
      <c r="AJ437" s="53"/>
      <c r="AK437" s="53">
        <v>20</v>
      </c>
      <c r="AL437" s="53">
        <v>0.1</v>
      </c>
      <c r="AM437" s="53" t="s">
        <v>70</v>
      </c>
      <c r="AN437" s="55">
        <v>14</v>
      </c>
      <c r="AO437" s="56"/>
      <c r="AP437" s="56">
        <v>0</v>
      </c>
      <c r="AQ437" s="51" t="s">
        <v>43</v>
      </c>
      <c r="AR437" s="51" t="s">
        <v>37</v>
      </c>
      <c r="AS437" s="51" t="s">
        <v>37</v>
      </c>
      <c r="AT437" s="51" t="s">
        <v>37</v>
      </c>
      <c r="AU437" s="51" t="s">
        <v>37</v>
      </c>
      <c r="AV437" s="51"/>
      <c r="AW437" s="57" t="s">
        <v>38</v>
      </c>
      <c r="AX437" s="57" t="s">
        <v>36</v>
      </c>
      <c r="AY437" s="57"/>
      <c r="AZ437" s="57"/>
      <c r="BA437" s="57"/>
      <c r="BB437" s="58">
        <v>1.9460732010173276E-3</v>
      </c>
      <c r="BC437" s="58">
        <v>1.8392255892255894E-2</v>
      </c>
      <c r="BD437" s="81">
        <v>6.8818897637795279E-3</v>
      </c>
      <c r="BE437" s="81">
        <v>4.5999999999999999E-3</v>
      </c>
      <c r="BF437" s="58"/>
      <c r="BG437" s="75"/>
      <c r="BH437" s="61">
        <v>0</v>
      </c>
      <c r="BI437" s="61">
        <v>0</v>
      </c>
      <c r="BJ437" s="82">
        <v>0</v>
      </c>
      <c r="BK437" s="82">
        <v>0</v>
      </c>
      <c r="BL437" s="61"/>
      <c r="BM437" s="75"/>
      <c r="BN437" s="58">
        <v>2.3001071128728829E-3</v>
      </c>
      <c r="BO437" s="58">
        <v>2.1738215488215491E-2</v>
      </c>
      <c r="BP437" s="82">
        <v>4.532292032292033E-4</v>
      </c>
      <c r="BQ437" s="58"/>
      <c r="BR437" s="75"/>
      <c r="BS437" s="58"/>
      <c r="BT437" s="58"/>
      <c r="BU437" s="75"/>
      <c r="BV437" s="58"/>
      <c r="BW437" s="75"/>
      <c r="BX437" s="58"/>
      <c r="BY437" s="58"/>
      <c r="BZ437" s="58"/>
      <c r="CA437" s="75"/>
      <c r="CB437" s="58"/>
      <c r="CC437" s="58"/>
      <c r="CD437" s="58"/>
      <c r="CE437" s="58"/>
      <c r="CF437" s="75"/>
      <c r="CG437" s="62"/>
      <c r="CH437" s="62"/>
      <c r="CI437" s="62"/>
      <c r="CJ437" s="62"/>
      <c r="CK437" s="62" t="s">
        <v>329</v>
      </c>
      <c r="CL437" s="62"/>
      <c r="CM437" s="62"/>
      <c r="CN437" s="63"/>
      <c r="CO437" s="62"/>
      <c r="CP437" s="62" t="s">
        <v>1329</v>
      </c>
      <c r="CQ437" s="64" t="s">
        <v>42</v>
      </c>
      <c r="CR437" s="65" t="s">
        <v>226</v>
      </c>
      <c r="CS437" s="64" t="s">
        <v>41</v>
      </c>
      <c r="CT437" s="64"/>
      <c r="CU437" s="64" t="s">
        <v>55</v>
      </c>
      <c r="CV437" s="64" t="s">
        <v>203</v>
      </c>
      <c r="CW437" s="64" t="s">
        <v>69</v>
      </c>
      <c r="CX437" s="64"/>
      <c r="CY437" s="66">
        <f>[1]Duration!EE436</f>
        <v>8.3333333333333329E-2</v>
      </c>
    </row>
    <row r="438" spans="1:103" hidden="1" x14ac:dyDescent="0.3">
      <c r="A438" s="43">
        <v>436</v>
      </c>
      <c r="B438" s="44" t="s">
        <v>1682</v>
      </c>
      <c r="C438" s="44" t="s">
        <v>204</v>
      </c>
      <c r="D438" s="44">
        <v>2010</v>
      </c>
      <c r="E438" s="45" t="s">
        <v>66</v>
      </c>
      <c r="F438" s="45" t="s">
        <v>59</v>
      </c>
      <c r="G438" s="45" t="s">
        <v>4</v>
      </c>
      <c r="H438" s="45" t="s">
        <v>483</v>
      </c>
      <c r="I438" s="45" t="s">
        <v>38</v>
      </c>
      <c r="J438" s="68" t="s">
        <v>44</v>
      </c>
      <c r="K438" s="68" t="s">
        <v>71</v>
      </c>
      <c r="L438" s="68" t="s">
        <v>42</v>
      </c>
      <c r="M438" s="68" t="s">
        <v>42</v>
      </c>
      <c r="N438" s="68" t="s">
        <v>39</v>
      </c>
      <c r="O438" s="68" t="s">
        <v>42</v>
      </c>
      <c r="P438" s="47" t="s">
        <v>480</v>
      </c>
      <c r="Q438" s="47" t="s">
        <v>123</v>
      </c>
      <c r="R438" s="49">
        <v>35.1</v>
      </c>
      <c r="S438" s="49">
        <v>22.7</v>
      </c>
      <c r="T438" s="50">
        <v>4.76</v>
      </c>
      <c r="U438" s="50">
        <v>3.58</v>
      </c>
      <c r="V438" s="50"/>
      <c r="W438" s="50"/>
      <c r="X438" s="50"/>
      <c r="Y438" s="51" t="s">
        <v>479</v>
      </c>
      <c r="Z438" s="51">
        <v>3</v>
      </c>
      <c r="AA438" s="80">
        <v>2.8352873698647883E-2</v>
      </c>
      <c r="AB438" s="52">
        <v>0.10580938044890549</v>
      </c>
      <c r="AC438" s="98">
        <v>3.0000000000000001E-3</v>
      </c>
      <c r="AD438" s="51">
        <v>0</v>
      </c>
      <c r="AE438" s="51"/>
      <c r="AF438" s="52">
        <v>14</v>
      </c>
      <c r="AG438" s="53"/>
      <c r="AH438" s="54">
        <v>60</v>
      </c>
      <c r="AI438" s="54">
        <v>2</v>
      </c>
      <c r="AJ438" s="53"/>
      <c r="AK438" s="53">
        <v>20</v>
      </c>
      <c r="AL438" s="53">
        <v>0.1</v>
      </c>
      <c r="AM438" s="53" t="s">
        <v>70</v>
      </c>
      <c r="AN438" s="55">
        <v>14</v>
      </c>
      <c r="AO438" s="56"/>
      <c r="AP438" s="56">
        <v>0</v>
      </c>
      <c r="AQ438" s="51" t="s">
        <v>43</v>
      </c>
      <c r="AR438" s="51" t="s">
        <v>37</v>
      </c>
      <c r="AS438" s="51" t="s">
        <v>37</v>
      </c>
      <c r="AT438" s="51" t="s">
        <v>37</v>
      </c>
      <c r="AU438" s="51" t="s">
        <v>37</v>
      </c>
      <c r="AV438" s="51"/>
      <c r="AW438" s="57" t="s">
        <v>38</v>
      </c>
      <c r="AX438" s="57" t="s">
        <v>36</v>
      </c>
      <c r="AY438" s="57"/>
      <c r="AZ438" s="57"/>
      <c r="BA438" s="57"/>
      <c r="BB438" s="58">
        <v>2.4684263017051514E-3</v>
      </c>
      <c r="BC438" s="58">
        <v>2.3328993055555552E-2</v>
      </c>
      <c r="BD438" s="81">
        <v>9.4298245614035086E-3</v>
      </c>
      <c r="BE438" s="81">
        <v>7.0723684210526319E-3</v>
      </c>
      <c r="BF438" s="58"/>
      <c r="BG438" s="75">
        <v>-0.37023766510096745</v>
      </c>
      <c r="BH438" s="61">
        <v>0</v>
      </c>
      <c r="BI438" s="61">
        <v>0</v>
      </c>
      <c r="BJ438" s="82">
        <v>0</v>
      </c>
      <c r="BK438" s="82">
        <v>0</v>
      </c>
      <c r="BL438" s="61"/>
      <c r="BM438" s="75">
        <v>0</v>
      </c>
      <c r="BN438" s="58">
        <v>2.5487936696676455E-4</v>
      </c>
      <c r="BO438" s="58">
        <v>2.4088541666666668E-3</v>
      </c>
      <c r="BP438" s="82">
        <v>1.3097860289490245E-4</v>
      </c>
      <c r="BQ438" s="58"/>
      <c r="BR438" s="75">
        <v>0.88918804453049383</v>
      </c>
      <c r="BS438" s="58"/>
      <c r="BT438" s="58"/>
      <c r="BU438" s="75"/>
      <c r="BV438" s="58"/>
      <c r="BW438" s="75"/>
      <c r="BX438" s="58"/>
      <c r="BY438" s="58"/>
      <c r="BZ438" s="58"/>
      <c r="CA438" s="75"/>
      <c r="CB438" s="58"/>
      <c r="CC438" s="58"/>
      <c r="CD438" s="58"/>
      <c r="CE438" s="58"/>
      <c r="CF438" s="75"/>
      <c r="CG438" s="62"/>
      <c r="CH438" s="62"/>
      <c r="CI438" s="62"/>
      <c r="CJ438" s="62"/>
      <c r="CK438" s="62" t="s">
        <v>329</v>
      </c>
      <c r="CL438" s="62"/>
      <c r="CM438" s="62"/>
      <c r="CN438" s="63"/>
      <c r="CO438" s="62"/>
      <c r="CP438" s="62" t="s">
        <v>1329</v>
      </c>
      <c r="CQ438" s="64" t="s">
        <v>42</v>
      </c>
      <c r="CR438" s="65" t="s">
        <v>226</v>
      </c>
      <c r="CS438" s="64" t="s">
        <v>41</v>
      </c>
      <c r="CT438" s="64"/>
      <c r="CU438" s="64" t="s">
        <v>55</v>
      </c>
      <c r="CV438" s="64" t="s">
        <v>203</v>
      </c>
      <c r="CW438" s="64" t="s">
        <v>69</v>
      </c>
      <c r="CX438" s="64"/>
      <c r="CY438" s="66">
        <f>[1]Duration!EE437</f>
        <v>8.3333333333333329E-2</v>
      </c>
    </row>
    <row r="439" spans="1:103" hidden="1" x14ac:dyDescent="0.3">
      <c r="A439" s="43">
        <v>437</v>
      </c>
      <c r="B439" s="44" t="s">
        <v>1682</v>
      </c>
      <c r="C439" s="44" t="s">
        <v>204</v>
      </c>
      <c r="D439" s="44">
        <v>2010</v>
      </c>
      <c r="E439" s="45" t="s">
        <v>66</v>
      </c>
      <c r="F439" s="45" t="s">
        <v>1537</v>
      </c>
      <c r="G439" s="45" t="s">
        <v>4</v>
      </c>
      <c r="H439" s="45" t="s">
        <v>483</v>
      </c>
      <c r="I439" s="45" t="s">
        <v>38</v>
      </c>
      <c r="J439" s="68" t="s">
        <v>44</v>
      </c>
      <c r="K439" s="68" t="s">
        <v>71</v>
      </c>
      <c r="L439" s="68" t="s">
        <v>42</v>
      </c>
      <c r="M439" s="68" t="s">
        <v>42</v>
      </c>
      <c r="N439" s="68" t="s">
        <v>39</v>
      </c>
      <c r="O439" s="68" t="s">
        <v>42</v>
      </c>
      <c r="P439" s="47" t="s">
        <v>480</v>
      </c>
      <c r="Q439" s="47" t="s">
        <v>1537</v>
      </c>
      <c r="R439" s="48">
        <v>107</v>
      </c>
      <c r="S439" s="49">
        <v>76</v>
      </c>
      <c r="T439" s="50">
        <v>5.99</v>
      </c>
      <c r="U439" s="50">
        <v>3.53</v>
      </c>
      <c r="V439" s="50"/>
      <c r="W439" s="50"/>
      <c r="X439" s="50"/>
      <c r="Y439" s="51" t="s">
        <v>479</v>
      </c>
      <c r="Z439" s="51">
        <v>3</v>
      </c>
      <c r="AA439" s="80">
        <v>2.8352873698647883E-2</v>
      </c>
      <c r="AB439" s="52">
        <v>0.10580938044890549</v>
      </c>
      <c r="AC439" s="98">
        <v>3.0000000000000001E-3</v>
      </c>
      <c r="AD439" s="51">
        <v>0</v>
      </c>
      <c r="AE439" s="51"/>
      <c r="AF439" s="52">
        <v>14</v>
      </c>
      <c r="AG439" s="53"/>
      <c r="AH439" s="54">
        <v>60</v>
      </c>
      <c r="AI439" s="54">
        <v>2</v>
      </c>
      <c r="AJ439" s="53"/>
      <c r="AK439" s="53">
        <v>20</v>
      </c>
      <c r="AL439" s="53">
        <v>0.1</v>
      </c>
      <c r="AM439" s="53" t="s">
        <v>70</v>
      </c>
      <c r="AN439" s="55">
        <v>14</v>
      </c>
      <c r="AO439" s="56"/>
      <c r="AP439" s="56">
        <v>0</v>
      </c>
      <c r="AQ439" s="51" t="s">
        <v>43</v>
      </c>
      <c r="AR439" s="51" t="s">
        <v>37</v>
      </c>
      <c r="AS439" s="51" t="s">
        <v>37</v>
      </c>
      <c r="AT439" s="51" t="s">
        <v>37</v>
      </c>
      <c r="AU439" s="51" t="s">
        <v>37</v>
      </c>
      <c r="AV439" s="51"/>
      <c r="AW439" s="57" t="s">
        <v>38</v>
      </c>
      <c r="AX439" s="57" t="s">
        <v>36</v>
      </c>
      <c r="AY439" s="57"/>
      <c r="AZ439" s="57"/>
      <c r="BA439" s="57"/>
      <c r="BB439" s="58">
        <v>2.242214775085182E-3</v>
      </c>
      <c r="BC439" s="58">
        <v>2.1191077441077445E-2</v>
      </c>
      <c r="BD439" s="81">
        <v>8.6810344827586202E-3</v>
      </c>
      <c r="BE439" s="81">
        <v>5.085858585858586E-3</v>
      </c>
      <c r="BF439" s="58"/>
      <c r="BG439" s="75"/>
      <c r="BH439" s="61">
        <v>0</v>
      </c>
      <c r="BI439" s="61">
        <v>0</v>
      </c>
      <c r="BJ439" s="82">
        <v>0</v>
      </c>
      <c r="BK439" s="82">
        <v>0</v>
      </c>
      <c r="BL439" s="61"/>
      <c r="BM439" s="75"/>
      <c r="BN439" s="58">
        <v>1.9727927415347278E-3</v>
      </c>
      <c r="BO439" s="58">
        <v>1.8644781144781145E-2</v>
      </c>
      <c r="BP439" s="82">
        <v>3.0280246069719759E-4</v>
      </c>
      <c r="BQ439" s="58"/>
      <c r="BR439" s="75"/>
      <c r="BS439" s="58"/>
      <c r="BT439" s="58"/>
      <c r="BU439" s="75"/>
      <c r="BV439" s="58"/>
      <c r="BW439" s="75"/>
      <c r="BX439" s="58"/>
      <c r="BY439" s="58"/>
      <c r="BZ439" s="58"/>
      <c r="CA439" s="75"/>
      <c r="CB439" s="58"/>
      <c r="CC439" s="58"/>
      <c r="CD439" s="58"/>
      <c r="CE439" s="58"/>
      <c r="CF439" s="75"/>
      <c r="CG439" s="62"/>
      <c r="CH439" s="62"/>
      <c r="CI439" s="62"/>
      <c r="CJ439" s="62"/>
      <c r="CK439" s="62" t="s">
        <v>329</v>
      </c>
      <c r="CL439" s="62"/>
      <c r="CM439" s="62"/>
      <c r="CN439" s="63"/>
      <c r="CO439" s="62"/>
      <c r="CP439" s="62" t="s">
        <v>1329</v>
      </c>
      <c r="CQ439" s="64" t="s">
        <v>42</v>
      </c>
      <c r="CR439" s="65" t="s">
        <v>226</v>
      </c>
      <c r="CS439" s="64" t="s">
        <v>41</v>
      </c>
      <c r="CT439" s="64"/>
      <c r="CU439" s="64" t="s">
        <v>55</v>
      </c>
      <c r="CV439" s="64" t="s">
        <v>203</v>
      </c>
      <c r="CW439" s="64" t="s">
        <v>72</v>
      </c>
      <c r="CX439" s="64"/>
      <c r="CY439" s="66">
        <f>[1]Duration!EE438</f>
        <v>8.3333333333333329E-2</v>
      </c>
    </row>
    <row r="440" spans="1:103" hidden="1" x14ac:dyDescent="0.3">
      <c r="A440" s="43">
        <v>438</v>
      </c>
      <c r="B440" s="44" t="s">
        <v>1682</v>
      </c>
      <c r="C440" s="44" t="s">
        <v>204</v>
      </c>
      <c r="D440" s="44">
        <v>2010</v>
      </c>
      <c r="E440" s="45" t="s">
        <v>66</v>
      </c>
      <c r="F440" s="45" t="s">
        <v>59</v>
      </c>
      <c r="G440" s="45" t="s">
        <v>4</v>
      </c>
      <c r="H440" s="45" t="s">
        <v>483</v>
      </c>
      <c r="I440" s="45" t="s">
        <v>38</v>
      </c>
      <c r="J440" s="68" t="s">
        <v>44</v>
      </c>
      <c r="K440" s="68" t="s">
        <v>71</v>
      </c>
      <c r="L440" s="68" t="s">
        <v>42</v>
      </c>
      <c r="M440" s="68" t="s">
        <v>42</v>
      </c>
      <c r="N440" s="68" t="s">
        <v>39</v>
      </c>
      <c r="O440" s="68" t="s">
        <v>42</v>
      </c>
      <c r="P440" s="47" t="s">
        <v>480</v>
      </c>
      <c r="Q440" s="47" t="s">
        <v>123</v>
      </c>
      <c r="R440" s="49">
        <v>37</v>
      </c>
      <c r="S440" s="49">
        <v>21.8</v>
      </c>
      <c r="T440" s="50">
        <v>4.74</v>
      </c>
      <c r="U440" s="50">
        <v>3</v>
      </c>
      <c r="V440" s="50"/>
      <c r="W440" s="50"/>
      <c r="X440" s="50"/>
      <c r="Y440" s="51" t="s">
        <v>479</v>
      </c>
      <c r="Z440" s="51">
        <v>3</v>
      </c>
      <c r="AA440" s="80">
        <v>2.8352873698647883E-2</v>
      </c>
      <c r="AB440" s="52">
        <v>0.10580938044890549</v>
      </c>
      <c r="AC440" s="98">
        <v>3.0000000000000001E-3</v>
      </c>
      <c r="AD440" s="51">
        <v>0</v>
      </c>
      <c r="AE440" s="51"/>
      <c r="AF440" s="52">
        <v>14</v>
      </c>
      <c r="AG440" s="53"/>
      <c r="AH440" s="54">
        <v>60</v>
      </c>
      <c r="AI440" s="54">
        <v>2</v>
      </c>
      <c r="AJ440" s="53"/>
      <c r="AK440" s="53">
        <v>20</v>
      </c>
      <c r="AL440" s="53">
        <v>0.1</v>
      </c>
      <c r="AM440" s="53" t="s">
        <v>70</v>
      </c>
      <c r="AN440" s="55">
        <v>14</v>
      </c>
      <c r="AO440" s="56"/>
      <c r="AP440" s="56">
        <v>0</v>
      </c>
      <c r="AQ440" s="51" t="s">
        <v>43</v>
      </c>
      <c r="AR440" s="51" t="s">
        <v>37</v>
      </c>
      <c r="AS440" s="51" t="s">
        <v>37</v>
      </c>
      <c r="AT440" s="51" t="s">
        <v>37</v>
      </c>
      <c r="AU440" s="51" t="s">
        <v>37</v>
      </c>
      <c r="AV440" s="51"/>
      <c r="AW440" s="57" t="s">
        <v>38</v>
      </c>
      <c r="AX440" s="57" t="s">
        <v>36</v>
      </c>
      <c r="AY440" s="57"/>
      <c r="AZ440" s="57"/>
      <c r="BA440" s="57"/>
      <c r="BB440" s="58">
        <v>2.1354757772891085E-3</v>
      </c>
      <c r="BC440" s="58">
        <v>2.0182291666666668E-2</v>
      </c>
      <c r="BD440" s="81">
        <v>9.587628865979381E-3</v>
      </c>
      <c r="BE440" s="81">
        <v>6.0389610389610391E-3</v>
      </c>
      <c r="BF440" s="58"/>
      <c r="BG440" s="75">
        <v>-0.10443391107607573</v>
      </c>
      <c r="BH440" s="61">
        <v>0</v>
      </c>
      <c r="BI440" s="61">
        <v>0</v>
      </c>
      <c r="BJ440" s="82">
        <v>0</v>
      </c>
      <c r="BK440" s="82">
        <v>0</v>
      </c>
      <c r="BL440" s="61"/>
      <c r="BM440" s="75">
        <v>0</v>
      </c>
      <c r="BN440" s="58">
        <v>9.8737052068206084E-5</v>
      </c>
      <c r="BO440" s="58">
        <v>9.3315972222222227E-4</v>
      </c>
      <c r="BP440" s="82">
        <v>5.2834207077326345E-5</v>
      </c>
      <c r="BQ440" s="58"/>
      <c r="BR440" s="75">
        <v>0.94995062076749437</v>
      </c>
      <c r="BS440" s="58"/>
      <c r="BT440" s="58"/>
      <c r="BU440" s="75"/>
      <c r="BV440" s="58"/>
      <c r="BW440" s="75"/>
      <c r="BX440" s="58"/>
      <c r="BY440" s="58"/>
      <c r="BZ440" s="58"/>
      <c r="CA440" s="75"/>
      <c r="CB440" s="58"/>
      <c r="CC440" s="58"/>
      <c r="CD440" s="58"/>
      <c r="CE440" s="58"/>
      <c r="CF440" s="75"/>
      <c r="CG440" s="62"/>
      <c r="CH440" s="62"/>
      <c r="CI440" s="62"/>
      <c r="CJ440" s="62"/>
      <c r="CK440" s="62" t="s">
        <v>329</v>
      </c>
      <c r="CL440" s="62"/>
      <c r="CM440" s="62"/>
      <c r="CN440" s="63"/>
      <c r="CO440" s="62"/>
      <c r="CP440" s="62" t="s">
        <v>1329</v>
      </c>
      <c r="CQ440" s="64" t="s">
        <v>42</v>
      </c>
      <c r="CR440" s="65" t="s">
        <v>226</v>
      </c>
      <c r="CS440" s="64" t="s">
        <v>41</v>
      </c>
      <c r="CT440" s="64"/>
      <c r="CU440" s="64" t="s">
        <v>55</v>
      </c>
      <c r="CV440" s="64" t="s">
        <v>203</v>
      </c>
      <c r="CW440" s="64" t="s">
        <v>72</v>
      </c>
      <c r="CX440" s="64"/>
      <c r="CY440" s="66">
        <f>[1]Duration!EE439</f>
        <v>8.3333333333333329E-2</v>
      </c>
    </row>
    <row r="441" spans="1:103" hidden="1" x14ac:dyDescent="0.3">
      <c r="A441" s="43">
        <v>439</v>
      </c>
      <c r="B441" s="44" t="s">
        <v>1683</v>
      </c>
      <c r="C441" s="44" t="s">
        <v>30</v>
      </c>
      <c r="D441" s="44">
        <v>2008</v>
      </c>
      <c r="E441" s="45" t="s">
        <v>31</v>
      </c>
      <c r="F441" s="45" t="s">
        <v>59</v>
      </c>
      <c r="G441" s="45" t="s">
        <v>1804</v>
      </c>
      <c r="H441" s="45" t="s">
        <v>78</v>
      </c>
      <c r="I441" s="45" t="s">
        <v>38</v>
      </c>
      <c r="J441" s="46" t="s">
        <v>44</v>
      </c>
      <c r="K441" s="46" t="s">
        <v>799</v>
      </c>
      <c r="L441" s="46" t="s">
        <v>39</v>
      </c>
      <c r="M441" s="46" t="s">
        <v>42</v>
      </c>
      <c r="N441" s="46" t="s">
        <v>42</v>
      </c>
      <c r="O441" s="46" t="s">
        <v>42</v>
      </c>
      <c r="P441" s="47" t="s">
        <v>481</v>
      </c>
      <c r="Q441" s="47" t="s">
        <v>123</v>
      </c>
      <c r="R441" s="49"/>
      <c r="S441" s="49"/>
      <c r="T441" s="50"/>
      <c r="U441" s="50"/>
      <c r="V441" s="50"/>
      <c r="W441" s="50"/>
      <c r="X441" s="50"/>
      <c r="Y441" s="51" t="s">
        <v>78</v>
      </c>
      <c r="Z441" s="51">
        <v>1</v>
      </c>
      <c r="AA441" s="69">
        <v>6275</v>
      </c>
      <c r="AB441" s="51"/>
      <c r="AC441" s="80"/>
      <c r="AD441" s="51"/>
      <c r="AE441" s="51"/>
      <c r="AF441" s="51"/>
      <c r="AG441" s="53"/>
      <c r="AH441" s="54">
        <v>1</v>
      </c>
      <c r="AI441" s="54"/>
      <c r="AJ441" s="53"/>
      <c r="AK441" s="53"/>
      <c r="AL441" s="53"/>
      <c r="AM441" s="53"/>
      <c r="AN441" s="55">
        <v>33.700000000000003</v>
      </c>
      <c r="AO441" s="56"/>
      <c r="AP441" s="56"/>
      <c r="AQ441" s="51" t="s">
        <v>43</v>
      </c>
      <c r="AR441" s="51" t="s">
        <v>202</v>
      </c>
      <c r="AS441" s="51"/>
      <c r="AT441" s="51"/>
      <c r="AU441" s="51"/>
      <c r="AV441" s="51"/>
      <c r="AW441" s="57" t="s">
        <v>38</v>
      </c>
      <c r="AX441" s="57" t="s">
        <v>36</v>
      </c>
      <c r="AY441" s="57"/>
      <c r="AZ441" s="57"/>
      <c r="BA441" s="57"/>
      <c r="BB441" s="58">
        <v>2.9107315032109005E-2</v>
      </c>
      <c r="BC441" s="58"/>
      <c r="BD441" s="59"/>
      <c r="BE441" s="59"/>
      <c r="BF441" s="58"/>
      <c r="BG441" s="59"/>
      <c r="BH441" s="61"/>
      <c r="BI441" s="61"/>
      <c r="BL441" s="61"/>
      <c r="BM441" s="59"/>
      <c r="BN441" s="58"/>
      <c r="BO441" s="58"/>
      <c r="BQ441" s="58"/>
      <c r="BR441" s="59"/>
      <c r="BS441" s="58"/>
      <c r="BT441" s="58"/>
      <c r="BV441" s="58"/>
      <c r="BW441" s="59"/>
      <c r="BX441" s="58"/>
      <c r="BY441" s="58"/>
      <c r="BZ441" s="58"/>
      <c r="CA441" s="59"/>
      <c r="CB441" s="58"/>
      <c r="CC441" s="58"/>
      <c r="CD441" s="58"/>
      <c r="CE441" s="58"/>
      <c r="CF441" s="59"/>
      <c r="CG441" s="62"/>
      <c r="CH441" s="62"/>
      <c r="CI441" s="62"/>
      <c r="CJ441" s="62"/>
      <c r="CK441" s="62"/>
      <c r="CL441" s="62"/>
      <c r="CM441" s="62"/>
      <c r="CN441" s="63"/>
      <c r="CO441" s="62"/>
      <c r="CP441" s="62"/>
      <c r="CQ441" s="64" t="s">
        <v>39</v>
      </c>
      <c r="CR441" s="65" t="s">
        <v>47</v>
      </c>
      <c r="CS441" s="64" t="s">
        <v>1344</v>
      </c>
      <c r="CT441" s="64" t="s">
        <v>190</v>
      </c>
      <c r="CU441" s="64" t="s">
        <v>191</v>
      </c>
      <c r="CV441" s="64" t="s">
        <v>86</v>
      </c>
      <c r="CW441" s="64"/>
      <c r="CX441" s="64" t="s">
        <v>73</v>
      </c>
      <c r="CY441" s="66">
        <f>[1]Duration!EE440</f>
        <v>4</v>
      </c>
    </row>
    <row r="442" spans="1:103" hidden="1" x14ac:dyDescent="0.3">
      <c r="A442" s="43">
        <v>440</v>
      </c>
      <c r="B442" s="44" t="s">
        <v>1683</v>
      </c>
      <c r="C442" s="44" t="s">
        <v>30</v>
      </c>
      <c r="D442" s="44">
        <v>2008</v>
      </c>
      <c r="E442" s="45" t="s">
        <v>31</v>
      </c>
      <c r="F442" s="45" t="s">
        <v>59</v>
      </c>
      <c r="G442" s="45" t="s">
        <v>1804</v>
      </c>
      <c r="H442" s="45" t="s">
        <v>78</v>
      </c>
      <c r="I442" s="45" t="s">
        <v>38</v>
      </c>
      <c r="J442" s="68" t="s">
        <v>44</v>
      </c>
      <c r="K442" s="68" t="s">
        <v>53</v>
      </c>
      <c r="L442" s="68" t="s">
        <v>39</v>
      </c>
      <c r="M442" s="68" t="s">
        <v>42</v>
      </c>
      <c r="N442" s="68" t="s">
        <v>42</v>
      </c>
      <c r="O442" s="68" t="s">
        <v>42</v>
      </c>
      <c r="P442" s="47" t="s">
        <v>481</v>
      </c>
      <c r="Q442" s="47" t="s">
        <v>123</v>
      </c>
      <c r="R442" s="49"/>
      <c r="S442" s="49"/>
      <c r="T442" s="50"/>
      <c r="U442" s="50"/>
      <c r="V442" s="50"/>
      <c r="W442" s="50"/>
      <c r="X442" s="50"/>
      <c r="Y442" s="51" t="s">
        <v>78</v>
      </c>
      <c r="Z442" s="51">
        <v>1</v>
      </c>
      <c r="AA442" s="69">
        <v>6275</v>
      </c>
      <c r="AB442" s="51"/>
      <c r="AC442" s="80"/>
      <c r="AD442" s="51"/>
      <c r="AE442" s="51"/>
      <c r="AF442" s="51"/>
      <c r="AG442" s="53"/>
      <c r="AH442" s="54">
        <v>1</v>
      </c>
      <c r="AI442" s="54"/>
      <c r="AJ442" s="53"/>
      <c r="AK442" s="53"/>
      <c r="AL442" s="53"/>
      <c r="AM442" s="53"/>
      <c r="AN442" s="55">
        <v>11.6</v>
      </c>
      <c r="AO442" s="56"/>
      <c r="AP442" s="56"/>
      <c r="AQ442" s="51" t="s">
        <v>43</v>
      </c>
      <c r="AR442" s="51" t="s">
        <v>202</v>
      </c>
      <c r="AS442" s="51"/>
      <c r="AT442" s="51"/>
      <c r="AU442" s="51"/>
      <c r="AV442" s="51"/>
      <c r="AW442" s="57" t="s">
        <v>38</v>
      </c>
      <c r="AX442" s="57" t="s">
        <v>36</v>
      </c>
      <c r="AY442" s="57"/>
      <c r="AZ442" s="57"/>
      <c r="BA442" s="57"/>
      <c r="BB442" s="58">
        <v>3.6384143790136256E-3</v>
      </c>
      <c r="BC442" s="58"/>
      <c r="BD442" s="59"/>
      <c r="BE442" s="59"/>
      <c r="BF442" s="58"/>
      <c r="BG442" s="59"/>
      <c r="BH442" s="61"/>
      <c r="BI442" s="61"/>
      <c r="BL442" s="61"/>
      <c r="BM442" s="59"/>
      <c r="BN442" s="58"/>
      <c r="BO442" s="58"/>
      <c r="BQ442" s="58"/>
      <c r="BR442" s="59"/>
      <c r="BS442" s="58"/>
      <c r="BT442" s="58"/>
      <c r="BV442" s="58"/>
      <c r="BW442" s="59"/>
      <c r="BX442" s="58"/>
      <c r="BY442" s="58"/>
      <c r="BZ442" s="58"/>
      <c r="CA442" s="59"/>
      <c r="CB442" s="58"/>
      <c r="CC442" s="58"/>
      <c r="CD442" s="58"/>
      <c r="CE442" s="58"/>
      <c r="CF442" s="59"/>
      <c r="CG442" s="62"/>
      <c r="CH442" s="62"/>
      <c r="CI442" s="62"/>
      <c r="CJ442" s="62"/>
      <c r="CK442" s="62"/>
      <c r="CL442" s="62"/>
      <c r="CM442" s="62"/>
      <c r="CN442" s="63"/>
      <c r="CO442" s="62"/>
      <c r="CP442" s="62"/>
      <c r="CQ442" s="64" t="s">
        <v>39</v>
      </c>
      <c r="CR442" s="65" t="s">
        <v>47</v>
      </c>
      <c r="CS442" s="64" t="s">
        <v>1344</v>
      </c>
      <c r="CT442" s="64" t="s">
        <v>190</v>
      </c>
      <c r="CU442" s="64" t="s">
        <v>191</v>
      </c>
      <c r="CV442" s="64" t="s">
        <v>86</v>
      </c>
      <c r="CW442" s="64"/>
      <c r="CX442" s="64" t="s">
        <v>73</v>
      </c>
      <c r="CY442" s="66">
        <f>[1]Duration!EE441</f>
        <v>4</v>
      </c>
    </row>
    <row r="443" spans="1:103" hidden="1" x14ac:dyDescent="0.3">
      <c r="A443" s="43">
        <v>441</v>
      </c>
      <c r="B443" s="44" t="s">
        <v>1683</v>
      </c>
      <c r="C443" s="44" t="s">
        <v>30</v>
      </c>
      <c r="D443" s="44">
        <v>2008</v>
      </c>
      <c r="E443" s="45" t="s">
        <v>31</v>
      </c>
      <c r="F443" s="45" t="s">
        <v>59</v>
      </c>
      <c r="G443" s="45" t="s">
        <v>1804</v>
      </c>
      <c r="H443" s="45" t="s">
        <v>78</v>
      </c>
      <c r="I443" s="45" t="s">
        <v>38</v>
      </c>
      <c r="J443" s="68" t="s">
        <v>122</v>
      </c>
      <c r="K443" s="68" t="s">
        <v>182</v>
      </c>
      <c r="L443" s="68" t="s">
        <v>39</v>
      </c>
      <c r="M443" s="68" t="s">
        <v>42</v>
      </c>
      <c r="N443" s="68" t="s">
        <v>42</v>
      </c>
      <c r="O443" s="68" t="s">
        <v>42</v>
      </c>
      <c r="P443" s="47" t="s">
        <v>481</v>
      </c>
      <c r="Q443" s="47" t="s">
        <v>123</v>
      </c>
      <c r="R443" s="49"/>
      <c r="S443" s="49"/>
      <c r="T443" s="50"/>
      <c r="U443" s="50"/>
      <c r="V443" s="50"/>
      <c r="W443" s="50"/>
      <c r="X443" s="50"/>
      <c r="Y443" s="51" t="s">
        <v>78</v>
      </c>
      <c r="Z443" s="51">
        <v>1</v>
      </c>
      <c r="AA443" s="69">
        <v>6275</v>
      </c>
      <c r="AB443" s="51"/>
      <c r="AC443" s="80"/>
      <c r="AD443" s="51"/>
      <c r="AE443" s="51"/>
      <c r="AF443" s="51"/>
      <c r="AG443" s="53"/>
      <c r="AH443" s="54">
        <v>1</v>
      </c>
      <c r="AI443" s="54"/>
      <c r="AJ443" s="53"/>
      <c r="AK443" s="53"/>
      <c r="AL443" s="53"/>
      <c r="AM443" s="53"/>
      <c r="AN443" s="55"/>
      <c r="AO443" s="56"/>
      <c r="AP443" s="56"/>
      <c r="AQ443" s="51" t="s">
        <v>43</v>
      </c>
      <c r="AR443" s="51" t="s">
        <v>202</v>
      </c>
      <c r="AS443" s="51"/>
      <c r="AT443" s="51"/>
      <c r="AU443" s="51"/>
      <c r="AV443" s="51"/>
      <c r="AW443" s="57" t="s">
        <v>38</v>
      </c>
      <c r="AX443" s="57" t="s">
        <v>36</v>
      </c>
      <c r="AY443" s="57"/>
      <c r="AZ443" s="57"/>
      <c r="BA443" s="57"/>
      <c r="BB443" s="58">
        <v>1.8192071895068128E-2</v>
      </c>
      <c r="BC443" s="58"/>
      <c r="BD443" s="59"/>
      <c r="BE443" s="59"/>
      <c r="BF443" s="58"/>
      <c r="BG443" s="59"/>
      <c r="BH443" s="61"/>
      <c r="BI443" s="61"/>
      <c r="BL443" s="61"/>
      <c r="BM443" s="59"/>
      <c r="BN443" s="58"/>
      <c r="BO443" s="58"/>
      <c r="BQ443" s="58"/>
      <c r="BR443" s="59"/>
      <c r="BS443" s="58"/>
      <c r="BT443" s="58"/>
      <c r="BV443" s="58"/>
      <c r="BW443" s="59"/>
      <c r="BX443" s="58"/>
      <c r="BY443" s="58"/>
      <c r="BZ443" s="58"/>
      <c r="CA443" s="59"/>
      <c r="CB443" s="58"/>
      <c r="CC443" s="58"/>
      <c r="CD443" s="58"/>
      <c r="CE443" s="58"/>
      <c r="CF443" s="59"/>
      <c r="CG443" s="62" t="s">
        <v>1616</v>
      </c>
      <c r="CH443" s="62" t="s">
        <v>1607</v>
      </c>
      <c r="CI443" s="62"/>
      <c r="CJ443" s="62"/>
      <c r="CK443" s="62"/>
      <c r="CL443" s="62"/>
      <c r="CM443" s="62"/>
      <c r="CN443" s="63"/>
      <c r="CO443" s="62"/>
      <c r="CP443" s="62"/>
      <c r="CQ443" s="64" t="s">
        <v>39</v>
      </c>
      <c r="CR443" s="65" t="s">
        <v>47</v>
      </c>
      <c r="CS443" s="64" t="s">
        <v>1344</v>
      </c>
      <c r="CT443" s="64" t="s">
        <v>190</v>
      </c>
      <c r="CU443" s="64" t="s">
        <v>191</v>
      </c>
      <c r="CV443" s="64" t="s">
        <v>86</v>
      </c>
      <c r="CW443" s="64"/>
      <c r="CX443" s="64" t="s">
        <v>73</v>
      </c>
      <c r="CY443" s="66">
        <f>[1]Duration!EE442</f>
        <v>4</v>
      </c>
    </row>
    <row r="444" spans="1:103" hidden="1" x14ac:dyDescent="0.3">
      <c r="A444" s="43">
        <v>442</v>
      </c>
      <c r="B444" s="44" t="s">
        <v>1683</v>
      </c>
      <c r="C444" s="44" t="s">
        <v>30</v>
      </c>
      <c r="D444" s="44">
        <v>2008</v>
      </c>
      <c r="E444" s="45" t="s">
        <v>31</v>
      </c>
      <c r="F444" s="45" t="s">
        <v>59</v>
      </c>
      <c r="G444" s="45" t="s">
        <v>1804</v>
      </c>
      <c r="H444" s="45" t="s">
        <v>78</v>
      </c>
      <c r="I444" s="45" t="s">
        <v>38</v>
      </c>
      <c r="J444" s="46" t="s">
        <v>44</v>
      </c>
      <c r="K444" s="46" t="s">
        <v>799</v>
      </c>
      <c r="L444" s="46" t="s">
        <v>39</v>
      </c>
      <c r="M444" s="46" t="s">
        <v>42</v>
      </c>
      <c r="N444" s="46" t="s">
        <v>42</v>
      </c>
      <c r="O444" s="46" t="s">
        <v>42</v>
      </c>
      <c r="P444" s="47" t="s">
        <v>482</v>
      </c>
      <c r="Q444" s="47" t="s">
        <v>123</v>
      </c>
      <c r="R444" s="49"/>
      <c r="S444" s="49"/>
      <c r="T444" s="50"/>
      <c r="U444" s="50"/>
      <c r="V444" s="50"/>
      <c r="W444" s="50"/>
      <c r="X444" s="50"/>
      <c r="Y444" s="51" t="s">
        <v>78</v>
      </c>
      <c r="Z444" s="51">
        <v>1</v>
      </c>
      <c r="AA444" s="69">
        <v>46094</v>
      </c>
      <c r="AB444" s="51"/>
      <c r="AC444" s="80"/>
      <c r="AD444" s="51"/>
      <c r="AE444" s="51"/>
      <c r="AF444" s="51"/>
      <c r="AG444" s="53"/>
      <c r="AH444" s="54">
        <v>1</v>
      </c>
      <c r="AI444" s="54"/>
      <c r="AJ444" s="53"/>
      <c r="AK444" s="53"/>
      <c r="AL444" s="53"/>
      <c r="AM444" s="53"/>
      <c r="AN444" s="55">
        <v>33.200000000000003</v>
      </c>
      <c r="AO444" s="56"/>
      <c r="AP444" s="56"/>
      <c r="AQ444" s="51" t="s">
        <v>43</v>
      </c>
      <c r="AR444" s="51" t="s">
        <v>202</v>
      </c>
      <c r="AS444" s="51"/>
      <c r="AT444" s="51"/>
      <c r="AU444" s="51"/>
      <c r="AV444" s="51"/>
      <c r="AW444" s="57" t="s">
        <v>38</v>
      </c>
      <c r="AX444" s="57" t="s">
        <v>36</v>
      </c>
      <c r="AY444" s="57"/>
      <c r="AZ444" s="57"/>
      <c r="BA444" s="57"/>
      <c r="BB444" s="58">
        <v>1.7336025469494244E-2</v>
      </c>
      <c r="BC444" s="58"/>
      <c r="BD444" s="59"/>
      <c r="BE444" s="59"/>
      <c r="BF444" s="58"/>
      <c r="BG444" s="59"/>
      <c r="BH444" s="61"/>
      <c r="BI444" s="61"/>
      <c r="BL444" s="61"/>
      <c r="BM444" s="59"/>
      <c r="BN444" s="58"/>
      <c r="BO444" s="58"/>
      <c r="BQ444" s="58"/>
      <c r="BR444" s="59"/>
      <c r="BS444" s="58"/>
      <c r="BT444" s="58"/>
      <c r="BV444" s="58"/>
      <c r="BW444" s="59"/>
      <c r="BX444" s="58"/>
      <c r="BY444" s="58"/>
      <c r="BZ444" s="58"/>
      <c r="CA444" s="59"/>
      <c r="CB444" s="58"/>
      <c r="CC444" s="58"/>
      <c r="CD444" s="58"/>
      <c r="CE444" s="58"/>
      <c r="CF444" s="59"/>
      <c r="CG444" s="62"/>
      <c r="CH444" s="62"/>
      <c r="CI444" s="62"/>
      <c r="CJ444" s="62"/>
      <c r="CK444" s="62"/>
      <c r="CL444" s="62"/>
      <c r="CM444" s="62"/>
      <c r="CN444" s="63"/>
      <c r="CO444" s="62"/>
      <c r="CP444" s="62"/>
      <c r="CQ444" s="64" t="s">
        <v>39</v>
      </c>
      <c r="CR444" s="65" t="s">
        <v>47</v>
      </c>
      <c r="CS444" s="64" t="s">
        <v>1344</v>
      </c>
      <c r="CT444" s="64" t="s">
        <v>190</v>
      </c>
      <c r="CU444" s="64" t="s">
        <v>191</v>
      </c>
      <c r="CV444" s="64" t="s">
        <v>86</v>
      </c>
      <c r="CW444" s="64"/>
      <c r="CX444" s="64" t="s">
        <v>88</v>
      </c>
      <c r="CY444" s="66">
        <f>[1]Duration!EE443</f>
        <v>4</v>
      </c>
    </row>
    <row r="445" spans="1:103" hidden="1" x14ac:dyDescent="0.3">
      <c r="A445" s="43">
        <v>443</v>
      </c>
      <c r="B445" s="44" t="s">
        <v>1683</v>
      </c>
      <c r="C445" s="44" t="s">
        <v>30</v>
      </c>
      <c r="D445" s="44">
        <v>2008</v>
      </c>
      <c r="E445" s="45" t="s">
        <v>31</v>
      </c>
      <c r="F445" s="45" t="s">
        <v>59</v>
      </c>
      <c r="G445" s="45" t="s">
        <v>1804</v>
      </c>
      <c r="H445" s="45" t="s">
        <v>78</v>
      </c>
      <c r="I445" s="45" t="s">
        <v>38</v>
      </c>
      <c r="J445" s="68" t="s">
        <v>44</v>
      </c>
      <c r="K445" s="68" t="s">
        <v>53</v>
      </c>
      <c r="L445" s="68" t="s">
        <v>39</v>
      </c>
      <c r="M445" s="68" t="s">
        <v>42</v>
      </c>
      <c r="N445" s="68" t="s">
        <v>42</v>
      </c>
      <c r="O445" s="68" t="s">
        <v>42</v>
      </c>
      <c r="P445" s="47" t="s">
        <v>482</v>
      </c>
      <c r="Q445" s="47" t="s">
        <v>123</v>
      </c>
      <c r="R445" s="49"/>
      <c r="S445" s="49"/>
      <c r="T445" s="50"/>
      <c r="U445" s="50"/>
      <c r="V445" s="50"/>
      <c r="W445" s="50"/>
      <c r="X445" s="50"/>
      <c r="Y445" s="51" t="s">
        <v>78</v>
      </c>
      <c r="Z445" s="51">
        <v>1</v>
      </c>
      <c r="AA445" s="69">
        <v>46094</v>
      </c>
      <c r="AB445" s="51"/>
      <c r="AC445" s="80"/>
      <c r="AD445" s="51"/>
      <c r="AE445" s="51"/>
      <c r="AF445" s="51"/>
      <c r="AG445" s="53"/>
      <c r="AH445" s="54">
        <v>1</v>
      </c>
      <c r="AI445" s="54"/>
      <c r="AJ445" s="53"/>
      <c r="AK445" s="53"/>
      <c r="AL445" s="53"/>
      <c r="AM445" s="53"/>
      <c r="AN445" s="55">
        <v>10.4</v>
      </c>
      <c r="AO445" s="56"/>
      <c r="AP445" s="56"/>
      <c r="AQ445" s="51" t="s">
        <v>43</v>
      </c>
      <c r="AR445" s="51" t="s">
        <v>202</v>
      </c>
      <c r="AS445" s="51"/>
      <c r="AT445" s="51"/>
      <c r="AU445" s="51"/>
      <c r="AV445" s="51"/>
      <c r="AW445" s="57" t="s">
        <v>38</v>
      </c>
      <c r="AX445" s="57" t="s">
        <v>36</v>
      </c>
      <c r="AY445" s="57"/>
      <c r="AZ445" s="57"/>
      <c r="BA445" s="57"/>
      <c r="BB445" s="58">
        <v>9.9063002682824226E-4</v>
      </c>
      <c r="BC445" s="58"/>
      <c r="BD445" s="59"/>
      <c r="BE445" s="59"/>
      <c r="BF445" s="58"/>
      <c r="BG445" s="59"/>
      <c r="BH445" s="61"/>
      <c r="BI445" s="61"/>
      <c r="BL445" s="61"/>
      <c r="BM445" s="59"/>
      <c r="BN445" s="58"/>
      <c r="BO445" s="58"/>
      <c r="BQ445" s="58"/>
      <c r="BR445" s="59"/>
      <c r="BS445" s="58"/>
      <c r="BT445" s="58"/>
      <c r="BV445" s="58"/>
      <c r="BW445" s="59"/>
      <c r="BX445" s="58"/>
      <c r="BY445" s="58"/>
      <c r="BZ445" s="58"/>
      <c r="CA445" s="59"/>
      <c r="CB445" s="58"/>
      <c r="CC445" s="58"/>
      <c r="CD445" s="58"/>
      <c r="CE445" s="58"/>
      <c r="CF445" s="59"/>
      <c r="CG445" s="62"/>
      <c r="CH445" s="62"/>
      <c r="CI445" s="62"/>
      <c r="CJ445" s="62"/>
      <c r="CK445" s="62"/>
      <c r="CL445" s="62"/>
      <c r="CM445" s="62"/>
      <c r="CN445" s="63"/>
      <c r="CO445" s="62"/>
      <c r="CP445" s="62"/>
      <c r="CQ445" s="64" t="s">
        <v>39</v>
      </c>
      <c r="CR445" s="65" t="s">
        <v>47</v>
      </c>
      <c r="CS445" s="64" t="s">
        <v>1344</v>
      </c>
      <c r="CT445" s="64" t="s">
        <v>190</v>
      </c>
      <c r="CU445" s="64" t="s">
        <v>191</v>
      </c>
      <c r="CV445" s="64" t="s">
        <v>86</v>
      </c>
      <c r="CW445" s="64"/>
      <c r="CX445" s="64" t="s">
        <v>88</v>
      </c>
      <c r="CY445" s="66">
        <f>[1]Duration!EE444</f>
        <v>4</v>
      </c>
    </row>
    <row r="446" spans="1:103" hidden="1" x14ac:dyDescent="0.3">
      <c r="A446" s="43">
        <v>444</v>
      </c>
      <c r="B446" s="44" t="s">
        <v>1683</v>
      </c>
      <c r="C446" s="44" t="s">
        <v>30</v>
      </c>
      <c r="D446" s="44">
        <v>2008</v>
      </c>
      <c r="E446" s="45" t="s">
        <v>31</v>
      </c>
      <c r="F446" s="45" t="s">
        <v>59</v>
      </c>
      <c r="G446" s="45" t="s">
        <v>1804</v>
      </c>
      <c r="H446" s="45" t="s">
        <v>78</v>
      </c>
      <c r="I446" s="45" t="s">
        <v>38</v>
      </c>
      <c r="J446" s="68" t="s">
        <v>44</v>
      </c>
      <c r="K446" s="68" t="s">
        <v>182</v>
      </c>
      <c r="L446" s="68" t="s">
        <v>39</v>
      </c>
      <c r="M446" s="68" t="s">
        <v>42</v>
      </c>
      <c r="N446" s="68" t="s">
        <v>42</v>
      </c>
      <c r="O446" s="68" t="s">
        <v>42</v>
      </c>
      <c r="P446" s="47" t="s">
        <v>482</v>
      </c>
      <c r="Q446" s="47" t="s">
        <v>123</v>
      </c>
      <c r="R446" s="49"/>
      <c r="S446" s="49"/>
      <c r="T446" s="50"/>
      <c r="U446" s="50"/>
      <c r="V446" s="50"/>
      <c r="W446" s="50"/>
      <c r="X446" s="50"/>
      <c r="Y446" s="51" t="s">
        <v>78</v>
      </c>
      <c r="Z446" s="51">
        <v>1</v>
      </c>
      <c r="AA446" s="69">
        <v>46094</v>
      </c>
      <c r="AB446" s="51"/>
      <c r="AC446" s="80"/>
      <c r="AD446" s="51"/>
      <c r="AE446" s="51"/>
      <c r="AF446" s="51"/>
      <c r="AG446" s="53"/>
      <c r="AH446" s="54">
        <v>1</v>
      </c>
      <c r="AI446" s="54"/>
      <c r="AJ446" s="53"/>
      <c r="AK446" s="53"/>
      <c r="AL446" s="53"/>
      <c r="AM446" s="53"/>
      <c r="AN446" s="55"/>
      <c r="AO446" s="56"/>
      <c r="AP446" s="56"/>
      <c r="AQ446" s="51" t="s">
        <v>43</v>
      </c>
      <c r="AR446" s="51" t="s">
        <v>202</v>
      </c>
      <c r="AS446" s="51"/>
      <c r="AT446" s="51"/>
      <c r="AU446" s="51"/>
      <c r="AV446" s="51"/>
      <c r="AW446" s="57" t="s">
        <v>38</v>
      </c>
      <c r="AX446" s="57" t="s">
        <v>36</v>
      </c>
      <c r="AY446" s="57"/>
      <c r="AZ446" s="57"/>
      <c r="BA446" s="57"/>
      <c r="BB446" s="58">
        <v>1.0401615281696546E-2</v>
      </c>
      <c r="BC446" s="58"/>
      <c r="BD446" s="59"/>
      <c r="BE446" s="59"/>
      <c r="BF446" s="58"/>
      <c r="BG446" s="59"/>
      <c r="BH446" s="61"/>
      <c r="BI446" s="61"/>
      <c r="BL446" s="61"/>
      <c r="BM446" s="59"/>
      <c r="BN446" s="58"/>
      <c r="BO446" s="58"/>
      <c r="BQ446" s="58"/>
      <c r="BR446" s="59"/>
      <c r="BS446" s="58"/>
      <c r="BT446" s="58"/>
      <c r="BV446" s="58"/>
      <c r="BW446" s="59"/>
      <c r="BX446" s="58"/>
      <c r="BY446" s="58"/>
      <c r="BZ446" s="58"/>
      <c r="CA446" s="59"/>
      <c r="CB446" s="58"/>
      <c r="CC446" s="58"/>
      <c r="CD446" s="58"/>
      <c r="CE446" s="58"/>
      <c r="CF446" s="59"/>
      <c r="CG446" s="62"/>
      <c r="CH446" s="62"/>
      <c r="CI446" s="62"/>
      <c r="CJ446" s="62"/>
      <c r="CK446" s="62"/>
      <c r="CL446" s="62"/>
      <c r="CM446" s="62"/>
      <c r="CN446" s="63"/>
      <c r="CO446" s="62"/>
      <c r="CP446" s="62"/>
      <c r="CQ446" s="64" t="s">
        <v>39</v>
      </c>
      <c r="CR446" s="65" t="s">
        <v>47</v>
      </c>
      <c r="CS446" s="64" t="s">
        <v>1344</v>
      </c>
      <c r="CT446" s="64" t="s">
        <v>190</v>
      </c>
      <c r="CU446" s="64" t="s">
        <v>191</v>
      </c>
      <c r="CV446" s="64" t="s">
        <v>86</v>
      </c>
      <c r="CW446" s="64"/>
      <c r="CX446" s="64" t="s">
        <v>88</v>
      </c>
      <c r="CY446" s="66">
        <f>[1]Duration!EE445</f>
        <v>4</v>
      </c>
    </row>
    <row r="447" spans="1:103" hidden="1" x14ac:dyDescent="0.3">
      <c r="A447" s="43">
        <v>445</v>
      </c>
      <c r="B447" s="44" t="s">
        <v>1684</v>
      </c>
      <c r="C447" s="44" t="s">
        <v>30</v>
      </c>
      <c r="D447" s="44">
        <v>2015</v>
      </c>
      <c r="E447" s="45" t="s">
        <v>31</v>
      </c>
      <c r="F447" s="45" t="s">
        <v>1537</v>
      </c>
      <c r="G447" s="45" t="s">
        <v>4</v>
      </c>
      <c r="H447" s="45" t="s">
        <v>483</v>
      </c>
      <c r="I447" s="45" t="s">
        <v>38</v>
      </c>
      <c r="J447" s="68" t="s">
        <v>44</v>
      </c>
      <c r="K447" s="68" t="s">
        <v>799</v>
      </c>
      <c r="L447" s="68" t="s">
        <v>42</v>
      </c>
      <c r="M447" s="68" t="s">
        <v>42</v>
      </c>
      <c r="N447" s="68" t="s">
        <v>39</v>
      </c>
      <c r="O447" s="68" t="s">
        <v>42</v>
      </c>
      <c r="P447" s="47" t="s">
        <v>862</v>
      </c>
      <c r="Q447" s="47" t="s">
        <v>1537</v>
      </c>
      <c r="R447" s="49">
        <v>32.700000000000003</v>
      </c>
      <c r="S447" s="49">
        <v>26.6</v>
      </c>
      <c r="T447" s="50"/>
      <c r="U447" s="50">
        <v>0.97799999999999998</v>
      </c>
      <c r="V447" s="50"/>
      <c r="W447" s="50"/>
      <c r="X447" s="95"/>
      <c r="Y447" s="51" t="s">
        <v>483</v>
      </c>
      <c r="Z447" s="51">
        <v>3</v>
      </c>
      <c r="AA447" s="80">
        <v>3.8600000000000002E-2</v>
      </c>
      <c r="AB447" s="80">
        <v>6.4766839378238336E-2</v>
      </c>
      <c r="AC447" s="98">
        <v>2.5000000000000001E-3</v>
      </c>
      <c r="AD447" s="51"/>
      <c r="AE447" s="51"/>
      <c r="AF447" s="51"/>
      <c r="AG447" s="53" t="s">
        <v>79</v>
      </c>
      <c r="AH447" s="54">
        <v>21</v>
      </c>
      <c r="AI447" s="54">
        <v>504</v>
      </c>
      <c r="AJ447" s="53" t="s">
        <v>484</v>
      </c>
      <c r="AK447" s="53">
        <v>14</v>
      </c>
      <c r="AL447" s="53"/>
      <c r="AM447" s="53"/>
      <c r="AN447" s="55"/>
      <c r="AO447" s="56"/>
      <c r="AP447" s="56">
        <v>0</v>
      </c>
      <c r="AQ447" s="51" t="s">
        <v>43</v>
      </c>
      <c r="AR447" s="51" t="s">
        <v>132</v>
      </c>
      <c r="AS447" s="51"/>
      <c r="AT447" s="51"/>
      <c r="AU447" s="51"/>
      <c r="AV447" s="51"/>
      <c r="AW447" s="57" t="s">
        <v>38</v>
      </c>
      <c r="AX447" s="57" t="s">
        <v>36</v>
      </c>
      <c r="AY447" s="57"/>
      <c r="AZ447" s="57"/>
      <c r="BA447" s="57"/>
      <c r="BB447" s="58">
        <v>4.944896784275022E-2</v>
      </c>
      <c r="BC447" s="58">
        <v>0.76349206349206344</v>
      </c>
      <c r="BD447" s="59">
        <v>0.32402261518104175</v>
      </c>
      <c r="BE447" s="59"/>
      <c r="BF447" s="58"/>
      <c r="BG447" s="59"/>
      <c r="BH447" s="61"/>
      <c r="BI447" s="61"/>
      <c r="BL447" s="61"/>
      <c r="BM447" s="59"/>
      <c r="BN447" s="58"/>
      <c r="BO447" s="58"/>
      <c r="BQ447" s="58"/>
      <c r="BR447" s="59"/>
      <c r="BS447" s="58"/>
      <c r="BT447" s="58"/>
      <c r="BV447" s="58"/>
      <c r="BW447" s="59"/>
      <c r="BX447" s="58"/>
      <c r="BY447" s="58"/>
      <c r="BZ447" s="58"/>
      <c r="CA447" s="59"/>
      <c r="CB447" s="58"/>
      <c r="CC447" s="58"/>
      <c r="CD447" s="58"/>
      <c r="CE447" s="58"/>
      <c r="CF447" s="59"/>
      <c r="CG447" s="62" t="s">
        <v>485</v>
      </c>
      <c r="CH447" s="62"/>
      <c r="CI447" s="62"/>
      <c r="CJ447" s="62"/>
      <c r="CK447" s="62"/>
      <c r="CL447" s="62"/>
      <c r="CM447" s="62"/>
      <c r="CN447" s="63"/>
      <c r="CO447" s="62"/>
      <c r="CP447" s="62" t="s">
        <v>1329</v>
      </c>
      <c r="CQ447" s="64" t="s">
        <v>39</v>
      </c>
      <c r="CR447" s="65" t="s">
        <v>47</v>
      </c>
      <c r="CS447" s="64" t="s">
        <v>41</v>
      </c>
      <c r="CT447" s="64"/>
      <c r="CU447" s="64"/>
      <c r="CV447" s="64" t="s">
        <v>203</v>
      </c>
      <c r="CW447" s="64" t="s">
        <v>207</v>
      </c>
      <c r="CX447" s="64"/>
      <c r="CY447" s="66">
        <f>[1]Duration!EE446</f>
        <v>21</v>
      </c>
    </row>
    <row r="448" spans="1:103" hidden="1" x14ac:dyDescent="0.3">
      <c r="A448" s="43">
        <v>446</v>
      </c>
      <c r="B448" s="44" t="s">
        <v>1684</v>
      </c>
      <c r="C448" s="44" t="s">
        <v>30</v>
      </c>
      <c r="D448" s="44">
        <v>2015</v>
      </c>
      <c r="E448" s="45" t="s">
        <v>31</v>
      </c>
      <c r="F448" s="45" t="s">
        <v>487</v>
      </c>
      <c r="G448" s="45" t="s">
        <v>4</v>
      </c>
      <c r="H448" s="45" t="s">
        <v>483</v>
      </c>
      <c r="I448" s="45" t="s">
        <v>38</v>
      </c>
      <c r="J448" s="68" t="s">
        <v>44</v>
      </c>
      <c r="K448" s="68" t="s">
        <v>799</v>
      </c>
      <c r="L448" s="68" t="s">
        <v>42</v>
      </c>
      <c r="M448" s="68" t="s">
        <v>42</v>
      </c>
      <c r="N448" s="68" t="s">
        <v>39</v>
      </c>
      <c r="O448" s="68" t="s">
        <v>42</v>
      </c>
      <c r="P448" s="47" t="s">
        <v>863</v>
      </c>
      <c r="Q448" s="47" t="s">
        <v>486</v>
      </c>
      <c r="R448" s="49">
        <v>33.299999999999997</v>
      </c>
      <c r="S448" s="49">
        <v>28.567</v>
      </c>
      <c r="T448" s="50"/>
      <c r="U448" s="50">
        <v>0.755</v>
      </c>
      <c r="V448" s="50"/>
      <c r="W448" s="50"/>
      <c r="X448" s="95">
        <v>5.74</v>
      </c>
      <c r="Y448" s="51" t="s">
        <v>483</v>
      </c>
      <c r="Z448" s="51">
        <v>3</v>
      </c>
      <c r="AA448" s="80">
        <v>3.8600000000000002E-2</v>
      </c>
      <c r="AB448" s="80">
        <v>6.4766839378238336E-2</v>
      </c>
      <c r="AC448" s="98">
        <v>2.5000000000000001E-3</v>
      </c>
      <c r="AD448" s="51"/>
      <c r="AE448" s="51"/>
      <c r="AF448" s="51"/>
      <c r="AG448" s="53" t="s">
        <v>79</v>
      </c>
      <c r="AH448" s="54">
        <v>21</v>
      </c>
      <c r="AI448" s="54">
        <v>504</v>
      </c>
      <c r="AJ448" s="53" t="s">
        <v>484</v>
      </c>
      <c r="AK448" s="53">
        <v>14</v>
      </c>
      <c r="AL448" s="53"/>
      <c r="AM448" s="53"/>
      <c r="AN448" s="55"/>
      <c r="AO448" s="56"/>
      <c r="AP448" s="56">
        <v>0</v>
      </c>
      <c r="AQ448" s="51" t="s">
        <v>43</v>
      </c>
      <c r="AR448" s="51" t="s">
        <v>132</v>
      </c>
      <c r="AS448" s="51"/>
      <c r="AT448" s="51"/>
      <c r="AU448" s="51"/>
      <c r="AV448" s="51"/>
      <c r="AW448" s="57" t="s">
        <v>38</v>
      </c>
      <c r="AX448" s="57" t="s">
        <v>36</v>
      </c>
      <c r="AY448" s="57"/>
      <c r="AZ448" s="57"/>
      <c r="BA448" s="57"/>
      <c r="BB448" s="58">
        <v>1.0126243934534089E-2</v>
      </c>
      <c r="BC448" s="58">
        <v>0.15634920634920635</v>
      </c>
      <c r="BD448" s="60">
        <v>8.5952473704713692E-2</v>
      </c>
      <c r="BE448" s="59"/>
      <c r="BF448" s="58"/>
      <c r="BG448" s="59">
        <v>0.73473310294502336</v>
      </c>
      <c r="BH448" s="61"/>
      <c r="BI448" s="61"/>
      <c r="BL448" s="61"/>
      <c r="BM448" s="59"/>
      <c r="BN448" s="58"/>
      <c r="BO448" s="58"/>
      <c r="BQ448" s="58"/>
      <c r="BR448" s="59"/>
      <c r="BS448" s="58"/>
      <c r="BT448" s="58"/>
      <c r="BV448" s="58"/>
      <c r="BW448" s="59"/>
      <c r="BX448" s="58"/>
      <c r="BY448" s="58"/>
      <c r="BZ448" s="58"/>
      <c r="CA448" s="59"/>
      <c r="CB448" s="58"/>
      <c r="CC448" s="58"/>
      <c r="CD448" s="58"/>
      <c r="CE448" s="58"/>
      <c r="CF448" s="59"/>
      <c r="CG448" s="62" t="s">
        <v>485</v>
      </c>
      <c r="CH448" s="62"/>
      <c r="CI448" s="62"/>
      <c r="CJ448" s="62"/>
      <c r="CK448" s="62"/>
      <c r="CL448" s="62"/>
      <c r="CM448" s="62"/>
      <c r="CN448" s="63"/>
      <c r="CO448" s="62"/>
      <c r="CP448" s="62" t="s">
        <v>1329</v>
      </c>
      <c r="CQ448" s="64" t="s">
        <v>39</v>
      </c>
      <c r="CR448" s="65" t="s">
        <v>47</v>
      </c>
      <c r="CS448" s="64" t="s">
        <v>41</v>
      </c>
      <c r="CT448" s="64"/>
      <c r="CU448" s="64"/>
      <c r="CV448" s="64" t="s">
        <v>203</v>
      </c>
      <c r="CW448" s="64" t="s">
        <v>207</v>
      </c>
      <c r="CX448" s="64"/>
      <c r="CY448" s="66">
        <f>[1]Duration!EE447</f>
        <v>21</v>
      </c>
    </row>
    <row r="449" spans="1:103" hidden="1" x14ac:dyDescent="0.3">
      <c r="A449" s="43">
        <v>447</v>
      </c>
      <c r="B449" s="44" t="s">
        <v>1684</v>
      </c>
      <c r="C449" s="44" t="s">
        <v>30</v>
      </c>
      <c r="D449" s="44">
        <v>2015</v>
      </c>
      <c r="E449" s="45" t="s">
        <v>31</v>
      </c>
      <c r="F449" s="45" t="s">
        <v>104</v>
      </c>
      <c r="G449" s="45" t="s">
        <v>4</v>
      </c>
      <c r="H449" s="45" t="s">
        <v>483</v>
      </c>
      <c r="I449" s="45" t="s">
        <v>38</v>
      </c>
      <c r="J449" s="68" t="s">
        <v>44</v>
      </c>
      <c r="K449" s="68" t="s">
        <v>799</v>
      </c>
      <c r="L449" s="68" t="s">
        <v>42</v>
      </c>
      <c r="M449" s="68" t="s">
        <v>42</v>
      </c>
      <c r="N449" s="68" t="s">
        <v>39</v>
      </c>
      <c r="O449" s="68" t="s">
        <v>42</v>
      </c>
      <c r="P449" s="47" t="s">
        <v>864</v>
      </c>
      <c r="Q449" s="47" t="s">
        <v>488</v>
      </c>
      <c r="R449" s="49">
        <v>22</v>
      </c>
      <c r="S449" s="49">
        <v>16.600000000000001</v>
      </c>
      <c r="T449" s="50"/>
      <c r="U449" s="50">
        <v>1.637</v>
      </c>
      <c r="V449" s="50"/>
      <c r="W449" s="50"/>
      <c r="X449" s="95">
        <v>7.32</v>
      </c>
      <c r="Y449" s="51" t="s">
        <v>483</v>
      </c>
      <c r="Z449" s="51">
        <v>3</v>
      </c>
      <c r="AA449" s="80">
        <v>3.8600000000000002E-2</v>
      </c>
      <c r="AB449" s="80">
        <v>6.4766839378238336E-2</v>
      </c>
      <c r="AC449" s="98">
        <v>2.5000000000000001E-3</v>
      </c>
      <c r="AD449" s="51"/>
      <c r="AE449" s="51"/>
      <c r="AF449" s="51"/>
      <c r="AG449" s="53" t="s">
        <v>79</v>
      </c>
      <c r="AH449" s="54">
        <v>21</v>
      </c>
      <c r="AI449" s="54">
        <v>504</v>
      </c>
      <c r="AJ449" s="53" t="s">
        <v>484</v>
      </c>
      <c r="AK449" s="53">
        <v>14</v>
      </c>
      <c r="AL449" s="53"/>
      <c r="AM449" s="53"/>
      <c r="AN449" s="55"/>
      <c r="AO449" s="56"/>
      <c r="AP449" s="56">
        <v>0</v>
      </c>
      <c r="AQ449" s="51" t="s">
        <v>43</v>
      </c>
      <c r="AR449" s="51" t="s">
        <v>132</v>
      </c>
      <c r="AS449" s="51"/>
      <c r="AT449" s="51"/>
      <c r="AU449" s="51"/>
      <c r="AV449" s="51"/>
      <c r="AW449" s="57" t="s">
        <v>38</v>
      </c>
      <c r="AX449" s="57" t="s">
        <v>36</v>
      </c>
      <c r="AY449" s="57"/>
      <c r="AZ449" s="57"/>
      <c r="BA449" s="57"/>
      <c r="BB449" s="58">
        <v>0.12331400608602681</v>
      </c>
      <c r="BC449" s="58">
        <v>1.9039682539682541</v>
      </c>
      <c r="BD449" s="59">
        <v>0.48274821229652531</v>
      </c>
      <c r="BE449" s="59"/>
      <c r="BF449" s="58"/>
      <c r="BG449" s="59">
        <v>-0.48985962608442785</v>
      </c>
      <c r="BH449" s="61"/>
      <c r="BI449" s="61"/>
      <c r="BL449" s="61"/>
      <c r="BM449" s="59"/>
      <c r="BN449" s="58"/>
      <c r="BO449" s="58"/>
      <c r="BQ449" s="58"/>
      <c r="BR449" s="59"/>
      <c r="BS449" s="58"/>
      <c r="BT449" s="58"/>
      <c r="BV449" s="58"/>
      <c r="BW449" s="59"/>
      <c r="BX449" s="58"/>
      <c r="BY449" s="58"/>
      <c r="BZ449" s="58"/>
      <c r="CA449" s="59"/>
      <c r="CB449" s="58"/>
      <c r="CC449" s="58"/>
      <c r="CD449" s="58"/>
      <c r="CE449" s="58"/>
      <c r="CF449" s="59"/>
      <c r="CG449" s="62" t="s">
        <v>485</v>
      </c>
      <c r="CH449" s="62"/>
      <c r="CI449" s="62"/>
      <c r="CJ449" s="62"/>
      <c r="CK449" s="62"/>
      <c r="CL449" s="62"/>
      <c r="CM449" s="62"/>
      <c r="CN449" s="63"/>
      <c r="CO449" s="62"/>
      <c r="CP449" s="62" t="s">
        <v>1329</v>
      </c>
      <c r="CQ449" s="64" t="s">
        <v>39</v>
      </c>
      <c r="CR449" s="65" t="s">
        <v>47</v>
      </c>
      <c r="CS449" s="64" t="s">
        <v>41</v>
      </c>
      <c r="CT449" s="64"/>
      <c r="CU449" s="64"/>
      <c r="CV449" s="64" t="s">
        <v>203</v>
      </c>
      <c r="CW449" s="64" t="s">
        <v>207</v>
      </c>
      <c r="CX449" s="64"/>
      <c r="CY449" s="66">
        <f>[1]Duration!EE448</f>
        <v>21</v>
      </c>
    </row>
    <row r="450" spans="1:103" hidden="1" x14ac:dyDescent="0.3">
      <c r="A450" s="43">
        <v>448</v>
      </c>
      <c r="B450" s="44" t="s">
        <v>1684</v>
      </c>
      <c r="C450" s="44" t="s">
        <v>30</v>
      </c>
      <c r="D450" s="44">
        <v>2015</v>
      </c>
      <c r="E450" s="45" t="s">
        <v>31</v>
      </c>
      <c r="F450" s="45" t="s">
        <v>126</v>
      </c>
      <c r="G450" s="45" t="s">
        <v>4</v>
      </c>
      <c r="H450" s="45" t="s">
        <v>483</v>
      </c>
      <c r="I450" s="45" t="s">
        <v>38</v>
      </c>
      <c r="J450" s="68" t="s">
        <v>44</v>
      </c>
      <c r="K450" s="68" t="s">
        <v>799</v>
      </c>
      <c r="L450" s="68" t="s">
        <v>42</v>
      </c>
      <c r="M450" s="68" t="s">
        <v>42</v>
      </c>
      <c r="N450" s="68" t="s">
        <v>39</v>
      </c>
      <c r="O450" s="68" t="s">
        <v>42</v>
      </c>
      <c r="P450" s="47" t="s">
        <v>865</v>
      </c>
      <c r="Q450" s="47" t="s">
        <v>489</v>
      </c>
      <c r="R450" s="49">
        <v>7.9169999999999998</v>
      </c>
      <c r="S450" s="49">
        <v>5.15</v>
      </c>
      <c r="T450" s="50"/>
      <c r="U450" s="50">
        <v>0.72299999999999998</v>
      </c>
      <c r="V450" s="50"/>
      <c r="W450" s="50"/>
      <c r="X450" s="95">
        <v>6.63</v>
      </c>
      <c r="Y450" s="51" t="s">
        <v>483</v>
      </c>
      <c r="Z450" s="51">
        <v>3</v>
      </c>
      <c r="AA450" s="80">
        <v>3.8600000000000002E-2</v>
      </c>
      <c r="AB450" s="80">
        <v>6.4766839378238336E-2</v>
      </c>
      <c r="AC450" s="98">
        <v>2.5000000000000001E-3</v>
      </c>
      <c r="AD450" s="51"/>
      <c r="AE450" s="51"/>
      <c r="AF450" s="51"/>
      <c r="AG450" s="53" t="s">
        <v>79</v>
      </c>
      <c r="AH450" s="54">
        <v>21</v>
      </c>
      <c r="AI450" s="54">
        <v>504</v>
      </c>
      <c r="AJ450" s="53" t="s">
        <v>484</v>
      </c>
      <c r="AK450" s="53">
        <v>14</v>
      </c>
      <c r="AL450" s="53"/>
      <c r="AM450" s="53"/>
      <c r="AN450" s="55"/>
      <c r="AO450" s="56"/>
      <c r="AP450" s="56">
        <v>0</v>
      </c>
      <c r="AQ450" s="51" t="s">
        <v>43</v>
      </c>
      <c r="AR450" s="51" t="s">
        <v>132</v>
      </c>
      <c r="AS450" s="51"/>
      <c r="AT450" s="51"/>
      <c r="AU450" s="51"/>
      <c r="AV450" s="51"/>
      <c r="AW450" s="57" t="s">
        <v>38</v>
      </c>
      <c r="AX450" s="57" t="s">
        <v>36</v>
      </c>
      <c r="AY450" s="57"/>
      <c r="AZ450" s="57"/>
      <c r="BA450" s="57"/>
      <c r="BB450" s="58">
        <v>4.4719960523069334E-2</v>
      </c>
      <c r="BC450" s="58">
        <v>0.69047619047619058</v>
      </c>
      <c r="BD450" s="59">
        <v>0.39638760068342693</v>
      </c>
      <c r="BE450" s="59"/>
      <c r="BF450" s="58"/>
      <c r="BG450" s="59">
        <v>-0.22333313204682506</v>
      </c>
      <c r="BH450" s="61"/>
      <c r="BI450" s="61"/>
      <c r="BL450" s="61"/>
      <c r="BM450" s="59"/>
      <c r="BN450" s="58"/>
      <c r="BO450" s="58"/>
      <c r="BQ450" s="58"/>
      <c r="BR450" s="59"/>
      <c r="BS450" s="58"/>
      <c r="BT450" s="58"/>
      <c r="BV450" s="58"/>
      <c r="BW450" s="59"/>
      <c r="BX450" s="58"/>
      <c r="BY450" s="58"/>
      <c r="BZ450" s="58"/>
      <c r="CA450" s="59"/>
      <c r="CB450" s="58"/>
      <c r="CC450" s="58"/>
      <c r="CD450" s="58"/>
      <c r="CE450" s="58"/>
      <c r="CF450" s="59"/>
      <c r="CG450" s="62" t="s">
        <v>485</v>
      </c>
      <c r="CH450" s="62"/>
      <c r="CI450" s="62"/>
      <c r="CJ450" s="62"/>
      <c r="CK450" s="62"/>
      <c r="CL450" s="62"/>
      <c r="CM450" s="62"/>
      <c r="CN450" s="63"/>
      <c r="CO450" s="62"/>
      <c r="CP450" s="62" t="s">
        <v>1329</v>
      </c>
      <c r="CQ450" s="64" t="s">
        <v>39</v>
      </c>
      <c r="CR450" s="65" t="s">
        <v>47</v>
      </c>
      <c r="CS450" s="64" t="s">
        <v>41</v>
      </c>
      <c r="CT450" s="64"/>
      <c r="CU450" s="64"/>
      <c r="CV450" s="64" t="s">
        <v>203</v>
      </c>
      <c r="CW450" s="64" t="s">
        <v>207</v>
      </c>
      <c r="CX450" s="64"/>
      <c r="CY450" s="66">
        <f>[1]Duration!EE449</f>
        <v>21</v>
      </c>
    </row>
    <row r="451" spans="1:103" x14ac:dyDescent="0.3">
      <c r="A451" s="43">
        <v>449</v>
      </c>
      <c r="B451" s="44" t="s">
        <v>1742</v>
      </c>
      <c r="C451" s="44" t="s">
        <v>97</v>
      </c>
      <c r="D451" s="44">
        <v>2016</v>
      </c>
      <c r="E451" s="45" t="s">
        <v>31</v>
      </c>
      <c r="F451" s="45" t="s">
        <v>1537</v>
      </c>
      <c r="G451" s="45" t="s">
        <v>3</v>
      </c>
      <c r="H451" s="45" t="s">
        <v>483</v>
      </c>
      <c r="I451" s="45" t="s">
        <v>38</v>
      </c>
      <c r="J451" s="68" t="s">
        <v>44</v>
      </c>
      <c r="K451" s="68" t="s">
        <v>71</v>
      </c>
      <c r="L451" s="68" t="s">
        <v>39</v>
      </c>
      <c r="M451" s="68" t="s">
        <v>39</v>
      </c>
      <c r="N451" s="68" t="s">
        <v>42</v>
      </c>
      <c r="O451" s="68" t="s">
        <v>42</v>
      </c>
      <c r="P451" s="47" t="s">
        <v>866</v>
      </c>
      <c r="Q451" s="47" t="s">
        <v>1537</v>
      </c>
      <c r="R451" s="49">
        <v>91</v>
      </c>
      <c r="S451" s="49">
        <v>76.44</v>
      </c>
      <c r="T451" s="50">
        <v>2.8000000000000003</v>
      </c>
      <c r="U451" s="50">
        <v>1.288</v>
      </c>
      <c r="V451" s="50">
        <v>41.041000000000004</v>
      </c>
      <c r="W451" s="50"/>
      <c r="X451" s="50">
        <v>7.4</v>
      </c>
      <c r="Y451" s="51" t="s">
        <v>490</v>
      </c>
      <c r="Z451" s="51">
        <v>1</v>
      </c>
      <c r="AA451" s="52">
        <v>6.6</v>
      </c>
      <c r="AB451" s="51">
        <v>1.6</v>
      </c>
      <c r="AC451" s="52">
        <v>10.56</v>
      </c>
      <c r="AD451" s="51">
        <v>0</v>
      </c>
      <c r="AE451" s="51"/>
      <c r="AF451" s="52">
        <v>15.5</v>
      </c>
      <c r="AG451" s="53">
        <v>164</v>
      </c>
      <c r="AH451" s="54">
        <v>164</v>
      </c>
      <c r="AI451" s="54">
        <v>3936</v>
      </c>
      <c r="AJ451" s="53" t="s">
        <v>143</v>
      </c>
      <c r="AK451" s="53" t="s">
        <v>172</v>
      </c>
      <c r="AL451" s="79">
        <v>6.6666666666666666E-2</v>
      </c>
      <c r="AM451" s="53" t="s">
        <v>70</v>
      </c>
      <c r="AN451" s="55">
        <v>17.600000000000001</v>
      </c>
      <c r="AO451" s="56"/>
      <c r="AP451" s="56">
        <v>0</v>
      </c>
      <c r="AQ451" s="51" t="s">
        <v>43</v>
      </c>
      <c r="AR451" s="51" t="s">
        <v>132</v>
      </c>
      <c r="AS451" s="51" t="s">
        <v>384</v>
      </c>
      <c r="AT451" s="51" t="s">
        <v>384</v>
      </c>
      <c r="AU451" s="51"/>
      <c r="AV451" s="51"/>
      <c r="AW451" s="57" t="s">
        <v>38</v>
      </c>
      <c r="AX451" s="57" t="s">
        <v>36</v>
      </c>
      <c r="AY451" s="57"/>
      <c r="AZ451" s="57"/>
      <c r="BA451" s="57"/>
      <c r="BB451" s="58">
        <v>9.1717479674796751E-2</v>
      </c>
      <c r="BC451" s="58">
        <v>5.7323424796747964E-2</v>
      </c>
      <c r="BD451" s="59">
        <v>0.14426150895140663</v>
      </c>
      <c r="BE451" s="59"/>
      <c r="BF451" s="58"/>
      <c r="BG451" s="59"/>
      <c r="BH451" s="61">
        <v>5.3125000000000004E-3</v>
      </c>
      <c r="BI451" s="61">
        <v>3.3203125000000003E-3</v>
      </c>
      <c r="BL451" s="61"/>
      <c r="BM451" s="59"/>
      <c r="BN451" s="58">
        <v>0.5782520325203252</v>
      </c>
      <c r="BO451" s="58">
        <v>0.36140752032520324</v>
      </c>
      <c r="BP451" s="60">
        <v>1.595088584884503E-2</v>
      </c>
      <c r="BQ451" s="58"/>
      <c r="BR451" s="59"/>
      <c r="BS451" s="58"/>
      <c r="BT451" s="58"/>
      <c r="BV451" s="58"/>
      <c r="BW451" s="59"/>
      <c r="BX451" s="58">
        <v>1.6039126016260161E-2</v>
      </c>
      <c r="BY451" s="58">
        <v>1.0024453760162599E-2</v>
      </c>
      <c r="BZ451" s="58"/>
      <c r="CA451" s="59"/>
      <c r="CB451" s="58"/>
      <c r="CC451" s="58"/>
      <c r="CD451" s="58"/>
      <c r="CE451" s="58"/>
      <c r="CF451" s="59"/>
      <c r="CG451" s="62"/>
      <c r="CH451" s="62"/>
      <c r="CI451" s="62"/>
      <c r="CJ451" s="62"/>
      <c r="CK451" s="62"/>
      <c r="CL451" s="62"/>
      <c r="CM451" s="62"/>
      <c r="CN451" s="63"/>
      <c r="CO451" s="62"/>
      <c r="CP451" s="62" t="s">
        <v>1329</v>
      </c>
      <c r="CQ451" s="64" t="s">
        <v>39</v>
      </c>
      <c r="CR451" s="65" t="s">
        <v>47</v>
      </c>
      <c r="CS451" s="64" t="s">
        <v>41</v>
      </c>
      <c r="CT451" s="64"/>
      <c r="CU451" s="64" t="s">
        <v>109</v>
      </c>
      <c r="CV451" s="64" t="s">
        <v>56</v>
      </c>
      <c r="CW451" s="64"/>
      <c r="CX451" s="64" t="s">
        <v>73</v>
      </c>
      <c r="CY451" s="66">
        <f>[1]Duration!EE450</f>
        <v>164</v>
      </c>
    </row>
    <row r="452" spans="1:103" x14ac:dyDescent="0.3">
      <c r="A452" s="43">
        <v>450</v>
      </c>
      <c r="B452" s="44" t="s">
        <v>1742</v>
      </c>
      <c r="C452" s="44" t="s">
        <v>97</v>
      </c>
      <c r="D452" s="44">
        <v>2016</v>
      </c>
      <c r="E452" s="45" t="s">
        <v>31</v>
      </c>
      <c r="F452" s="45" t="s">
        <v>1537</v>
      </c>
      <c r="G452" s="45" t="s">
        <v>3</v>
      </c>
      <c r="H452" s="45" t="s">
        <v>483</v>
      </c>
      <c r="I452" s="45" t="s">
        <v>38</v>
      </c>
      <c r="J452" s="68" t="s">
        <v>44</v>
      </c>
      <c r="K452" s="68" t="s">
        <v>71</v>
      </c>
      <c r="L452" s="68" t="s">
        <v>39</v>
      </c>
      <c r="M452" s="68" t="s">
        <v>39</v>
      </c>
      <c r="N452" s="68" t="s">
        <v>42</v>
      </c>
      <c r="O452" s="68" t="s">
        <v>42</v>
      </c>
      <c r="P452" s="47" t="s">
        <v>867</v>
      </c>
      <c r="Q452" s="47" t="s">
        <v>1537</v>
      </c>
      <c r="R452" s="49">
        <v>85</v>
      </c>
      <c r="S452" s="49">
        <v>70.55</v>
      </c>
      <c r="T452" s="50">
        <v>2.5</v>
      </c>
      <c r="U452" s="50">
        <v>1.321</v>
      </c>
      <c r="V452" s="50">
        <v>39.865000000000002</v>
      </c>
      <c r="W452" s="50"/>
      <c r="X452" s="50">
        <v>7.2</v>
      </c>
      <c r="Y452" s="51" t="s">
        <v>490</v>
      </c>
      <c r="Z452" s="51">
        <v>1</v>
      </c>
      <c r="AA452" s="52">
        <v>6.6</v>
      </c>
      <c r="AB452" s="51">
        <v>1.6</v>
      </c>
      <c r="AC452" s="52">
        <v>10.56</v>
      </c>
      <c r="AD452" s="51">
        <v>0</v>
      </c>
      <c r="AE452" s="51"/>
      <c r="AF452" s="52">
        <v>15.5</v>
      </c>
      <c r="AG452" s="53">
        <v>164</v>
      </c>
      <c r="AH452" s="54">
        <v>164</v>
      </c>
      <c r="AI452" s="54">
        <v>3936</v>
      </c>
      <c r="AJ452" s="53" t="s">
        <v>143</v>
      </c>
      <c r="AK452" s="53" t="s">
        <v>172</v>
      </c>
      <c r="AL452" s="79">
        <v>6.6666666666666666E-2</v>
      </c>
      <c r="AM452" s="53" t="s">
        <v>70</v>
      </c>
      <c r="AN452" s="55">
        <v>17.600000000000001</v>
      </c>
      <c r="AO452" s="56"/>
      <c r="AP452" s="56">
        <v>0</v>
      </c>
      <c r="AQ452" s="51" t="s">
        <v>43</v>
      </c>
      <c r="AR452" s="51" t="s">
        <v>132</v>
      </c>
      <c r="AS452" s="51" t="s">
        <v>384</v>
      </c>
      <c r="AT452" s="51" t="s">
        <v>384</v>
      </c>
      <c r="AU452" s="51"/>
      <c r="AV452" s="51"/>
      <c r="AW452" s="57" t="s">
        <v>38</v>
      </c>
      <c r="AX452" s="57" t="s">
        <v>36</v>
      </c>
      <c r="AY452" s="57"/>
      <c r="AZ452" s="57"/>
      <c r="BA452" s="57"/>
      <c r="BB452" s="58">
        <v>8.6636178861788607E-2</v>
      </c>
      <c r="BC452" s="58">
        <v>5.4147611788617871E-2</v>
      </c>
      <c r="BD452" s="59">
        <v>0.13286503094803398</v>
      </c>
      <c r="BE452" s="59"/>
      <c r="BF452" s="58"/>
      <c r="BG452" s="59">
        <v>5.5401662049861709E-2</v>
      </c>
      <c r="BH452" s="61">
        <v>6.8953252032520332E-3</v>
      </c>
      <c r="BI452" s="61">
        <v>4.3095782520325204E-3</v>
      </c>
      <c r="BL452" s="61"/>
      <c r="BM452" s="59"/>
      <c r="BN452" s="58">
        <v>0.89913617886178854</v>
      </c>
      <c r="BO452" s="58">
        <v>0.56196011178861782</v>
      </c>
      <c r="BP452" s="60">
        <v>2.6873038371975293E-2</v>
      </c>
      <c r="BQ452" s="58"/>
      <c r="BR452" s="59"/>
      <c r="BS452" s="58"/>
      <c r="BT452" s="58"/>
      <c r="BV452" s="58"/>
      <c r="BW452" s="59"/>
      <c r="BX452" s="58">
        <v>2.4535060975609757E-2</v>
      </c>
      <c r="BY452" s="58">
        <v>1.5334413109756095E-2</v>
      </c>
      <c r="BZ452" s="58"/>
      <c r="CA452" s="59"/>
      <c r="CB452" s="58"/>
      <c r="CC452" s="58"/>
      <c r="CD452" s="58"/>
      <c r="CE452" s="58"/>
      <c r="CF452" s="59"/>
      <c r="CG452" s="62"/>
      <c r="CH452" s="62"/>
      <c r="CI452" s="62"/>
      <c r="CJ452" s="62"/>
      <c r="CK452" s="62"/>
      <c r="CL452" s="62"/>
      <c r="CM452" s="62"/>
      <c r="CN452" s="63"/>
      <c r="CO452" s="62"/>
      <c r="CP452" s="62" t="s">
        <v>1329</v>
      </c>
      <c r="CQ452" s="64" t="s">
        <v>39</v>
      </c>
      <c r="CR452" s="65" t="s">
        <v>47</v>
      </c>
      <c r="CS452" s="64" t="s">
        <v>41</v>
      </c>
      <c r="CT452" s="64"/>
      <c r="CU452" s="64" t="s">
        <v>109</v>
      </c>
      <c r="CV452" s="64" t="s">
        <v>56</v>
      </c>
      <c r="CW452" s="64"/>
      <c r="CX452" s="64" t="s">
        <v>88</v>
      </c>
      <c r="CY452" s="66">
        <f>[1]Duration!EE451</f>
        <v>164</v>
      </c>
    </row>
    <row r="453" spans="1:103" x14ac:dyDescent="0.3">
      <c r="A453" s="43">
        <v>451</v>
      </c>
      <c r="B453" s="44" t="s">
        <v>1742</v>
      </c>
      <c r="C453" s="44" t="s">
        <v>97</v>
      </c>
      <c r="D453" s="44">
        <v>2016</v>
      </c>
      <c r="E453" s="45" t="s">
        <v>31</v>
      </c>
      <c r="F453" s="45" t="s">
        <v>1537</v>
      </c>
      <c r="G453" s="45" t="s">
        <v>3</v>
      </c>
      <c r="H453" s="45" t="s">
        <v>483</v>
      </c>
      <c r="I453" s="45" t="s">
        <v>38</v>
      </c>
      <c r="J453" s="68" t="s">
        <v>44</v>
      </c>
      <c r="K453" s="68" t="s">
        <v>71</v>
      </c>
      <c r="L453" s="68" t="s">
        <v>39</v>
      </c>
      <c r="M453" s="68" t="s">
        <v>39</v>
      </c>
      <c r="N453" s="68" t="s">
        <v>42</v>
      </c>
      <c r="O453" s="68" t="s">
        <v>42</v>
      </c>
      <c r="P453" s="47" t="s">
        <v>868</v>
      </c>
      <c r="Q453" s="47" t="s">
        <v>1537</v>
      </c>
      <c r="R453" s="49">
        <v>84</v>
      </c>
      <c r="S453" s="49">
        <v>70.56</v>
      </c>
      <c r="T453" s="50">
        <v>2.7</v>
      </c>
      <c r="U453" s="50">
        <v>1.367</v>
      </c>
      <c r="V453" s="50">
        <v>38.135999999999996</v>
      </c>
      <c r="W453" s="50"/>
      <c r="X453" s="50">
        <v>7.4</v>
      </c>
      <c r="Y453" s="51" t="s">
        <v>490</v>
      </c>
      <c r="Z453" s="51">
        <v>1</v>
      </c>
      <c r="AA453" s="52">
        <v>6.6</v>
      </c>
      <c r="AB453" s="51">
        <v>1.6</v>
      </c>
      <c r="AC453" s="52">
        <v>10.56</v>
      </c>
      <c r="AD453" s="51">
        <v>0</v>
      </c>
      <c r="AE453" s="51"/>
      <c r="AF453" s="52">
        <v>15.5</v>
      </c>
      <c r="AG453" s="53">
        <v>164</v>
      </c>
      <c r="AH453" s="54">
        <v>164</v>
      </c>
      <c r="AI453" s="54">
        <v>3936</v>
      </c>
      <c r="AJ453" s="53" t="s">
        <v>143</v>
      </c>
      <c r="AK453" s="53" t="s">
        <v>172</v>
      </c>
      <c r="AL453" s="79">
        <v>6.6666666666666666E-2</v>
      </c>
      <c r="AM453" s="53" t="s">
        <v>70</v>
      </c>
      <c r="AN453" s="55">
        <v>17.600000000000001</v>
      </c>
      <c r="AO453" s="56"/>
      <c r="AP453" s="56">
        <v>0</v>
      </c>
      <c r="AQ453" s="51" t="s">
        <v>43</v>
      </c>
      <c r="AR453" s="51" t="s">
        <v>132</v>
      </c>
      <c r="AS453" s="51" t="s">
        <v>384</v>
      </c>
      <c r="AT453" s="51" t="s">
        <v>384</v>
      </c>
      <c r="AU453" s="51"/>
      <c r="AV453" s="51"/>
      <c r="AW453" s="57" t="s">
        <v>38</v>
      </c>
      <c r="AX453" s="57" t="s">
        <v>36</v>
      </c>
      <c r="AY453" s="57"/>
      <c r="AZ453" s="57"/>
      <c r="BA453" s="57"/>
      <c r="BB453" s="58">
        <v>0.16285569105691058</v>
      </c>
      <c r="BC453" s="58">
        <v>0.10178480691056911</v>
      </c>
      <c r="BD453" s="59">
        <v>0.24135074658978442</v>
      </c>
      <c r="BE453" s="59"/>
      <c r="BF453" s="58"/>
      <c r="BG453" s="59">
        <v>-0.7756232686980612</v>
      </c>
      <c r="BH453" s="61">
        <v>7.0121951219512197E-3</v>
      </c>
      <c r="BI453" s="61">
        <v>4.3826219512195118E-3</v>
      </c>
      <c r="BL453" s="61"/>
      <c r="BM453" s="59"/>
      <c r="BN453" s="58">
        <v>0.97230691056910568</v>
      </c>
      <c r="BO453" s="58">
        <v>0.60769181910569103</v>
      </c>
      <c r="BP453" s="60">
        <v>2.9055818756073857E-2</v>
      </c>
      <c r="BQ453" s="58"/>
      <c r="BR453" s="59"/>
      <c r="BS453" s="58"/>
      <c r="BT453" s="58"/>
      <c r="BV453" s="58"/>
      <c r="BW453" s="59"/>
      <c r="BX453" s="58">
        <v>2.6397357723577236E-2</v>
      </c>
      <c r="BY453" s="58">
        <v>1.6498348577235773E-2</v>
      </c>
      <c r="BZ453" s="58"/>
      <c r="CA453" s="59"/>
      <c r="CB453" s="58"/>
      <c r="CC453" s="58"/>
      <c r="CD453" s="58"/>
      <c r="CE453" s="58"/>
      <c r="CF453" s="59"/>
      <c r="CG453" s="62"/>
      <c r="CH453" s="62"/>
      <c r="CI453" s="62"/>
      <c r="CJ453" s="62"/>
      <c r="CK453" s="62"/>
      <c r="CL453" s="62"/>
      <c r="CM453" s="62"/>
      <c r="CN453" s="63"/>
      <c r="CO453" s="62"/>
      <c r="CP453" s="62" t="s">
        <v>1329</v>
      </c>
      <c r="CQ453" s="64" t="s">
        <v>39</v>
      </c>
      <c r="CR453" s="65" t="s">
        <v>47</v>
      </c>
      <c r="CS453" s="64" t="s">
        <v>41</v>
      </c>
      <c r="CT453" s="64"/>
      <c r="CU453" s="64" t="s">
        <v>109</v>
      </c>
      <c r="CV453" s="64" t="s">
        <v>56</v>
      </c>
      <c r="CW453" s="64"/>
      <c r="CX453" s="64" t="s">
        <v>91</v>
      </c>
      <c r="CY453" s="66">
        <f>[1]Duration!EE452</f>
        <v>164</v>
      </c>
    </row>
    <row r="454" spans="1:103" x14ac:dyDescent="0.3">
      <c r="A454" s="43">
        <v>452</v>
      </c>
      <c r="B454" s="44" t="s">
        <v>1742</v>
      </c>
      <c r="C454" s="44" t="s">
        <v>97</v>
      </c>
      <c r="D454" s="44">
        <v>2016</v>
      </c>
      <c r="E454" s="45" t="s">
        <v>31</v>
      </c>
      <c r="F454" s="45" t="s">
        <v>1537</v>
      </c>
      <c r="G454" s="45" t="s">
        <v>3</v>
      </c>
      <c r="H454" s="45" t="s">
        <v>483</v>
      </c>
      <c r="I454" s="45" t="s">
        <v>38</v>
      </c>
      <c r="J454" s="68" t="s">
        <v>44</v>
      </c>
      <c r="K454" s="68" t="s">
        <v>71</v>
      </c>
      <c r="L454" s="68" t="s">
        <v>39</v>
      </c>
      <c r="M454" s="68" t="s">
        <v>39</v>
      </c>
      <c r="N454" s="68" t="s">
        <v>42</v>
      </c>
      <c r="O454" s="68" t="s">
        <v>42</v>
      </c>
      <c r="P454" s="47" t="s">
        <v>869</v>
      </c>
      <c r="Q454" s="47" t="s">
        <v>1537</v>
      </c>
      <c r="R454" s="49">
        <v>85</v>
      </c>
      <c r="S454" s="49">
        <v>69.7</v>
      </c>
      <c r="T454" s="50">
        <v>2.5</v>
      </c>
      <c r="U454" s="50">
        <v>1.17</v>
      </c>
      <c r="V454" s="50">
        <v>38.590000000000003</v>
      </c>
      <c r="W454" s="50"/>
      <c r="X454" s="50">
        <v>7.2</v>
      </c>
      <c r="Y454" s="51" t="s">
        <v>490</v>
      </c>
      <c r="Z454" s="51">
        <v>1</v>
      </c>
      <c r="AA454" s="52">
        <v>6.6</v>
      </c>
      <c r="AB454" s="51">
        <v>1.6</v>
      </c>
      <c r="AC454" s="52">
        <v>10.56</v>
      </c>
      <c r="AD454" s="51">
        <v>0</v>
      </c>
      <c r="AE454" s="51"/>
      <c r="AF454" s="52">
        <v>15.5</v>
      </c>
      <c r="AG454" s="53">
        <v>164</v>
      </c>
      <c r="AH454" s="54">
        <v>164</v>
      </c>
      <c r="AI454" s="54">
        <v>3936</v>
      </c>
      <c r="AJ454" s="53" t="s">
        <v>143</v>
      </c>
      <c r="AK454" s="53" t="s">
        <v>172</v>
      </c>
      <c r="AL454" s="79">
        <v>6.6666666666666666E-2</v>
      </c>
      <c r="AM454" s="53" t="s">
        <v>70</v>
      </c>
      <c r="AN454" s="55">
        <v>17.600000000000001</v>
      </c>
      <c r="AO454" s="56"/>
      <c r="AP454" s="56">
        <v>0</v>
      </c>
      <c r="AQ454" s="51" t="s">
        <v>43</v>
      </c>
      <c r="AR454" s="51" t="s">
        <v>132</v>
      </c>
      <c r="AS454" s="51" t="s">
        <v>384</v>
      </c>
      <c r="AT454" s="51" t="s">
        <v>384</v>
      </c>
      <c r="AU454" s="51"/>
      <c r="AV454" s="51"/>
      <c r="AW454" s="57" t="s">
        <v>38</v>
      </c>
      <c r="AX454" s="57" t="s">
        <v>36</v>
      </c>
      <c r="AY454" s="57"/>
      <c r="AZ454" s="57"/>
      <c r="BA454" s="57"/>
      <c r="BB454" s="58">
        <v>0.14659552845528454</v>
      </c>
      <c r="BC454" s="58">
        <v>9.1622205284552824E-2</v>
      </c>
      <c r="BD454" s="59">
        <v>0.25383358471593764</v>
      </c>
      <c r="BE454" s="59"/>
      <c r="BF454" s="58"/>
      <c r="BG454" s="59">
        <v>-0.59833795013850388</v>
      </c>
      <c r="BH454" s="61">
        <v>2.0299796747967479E-3</v>
      </c>
      <c r="BI454" s="61">
        <v>1.2687372967479672E-3</v>
      </c>
      <c r="BL454" s="61"/>
      <c r="BM454" s="59"/>
      <c r="BN454" s="58">
        <v>1.2113821138211383</v>
      </c>
      <c r="BO454" s="58">
        <v>0.75711382113821135</v>
      </c>
      <c r="BP454" s="60">
        <v>3.6646853863496621E-2</v>
      </c>
      <c r="BQ454" s="58"/>
      <c r="BR454" s="59"/>
      <c r="BS454" s="58"/>
      <c r="BT454" s="58"/>
      <c r="BV454" s="58"/>
      <c r="BW454" s="59"/>
      <c r="BX454" s="58">
        <v>3.0889227642276421E-2</v>
      </c>
      <c r="BY454" s="58">
        <v>1.9305767276422761E-2</v>
      </c>
      <c r="BZ454" s="58"/>
      <c r="CA454" s="59"/>
      <c r="CB454" s="58"/>
      <c r="CC454" s="58"/>
      <c r="CD454" s="58"/>
      <c r="CE454" s="58"/>
      <c r="CF454" s="59"/>
      <c r="CG454" s="62"/>
      <c r="CH454" s="62"/>
      <c r="CI454" s="62"/>
      <c r="CJ454" s="62"/>
      <c r="CK454" s="62"/>
      <c r="CL454" s="62"/>
      <c r="CM454" s="62"/>
      <c r="CN454" s="63"/>
      <c r="CO454" s="62"/>
      <c r="CP454" s="62" t="s">
        <v>1329</v>
      </c>
      <c r="CQ454" s="64" t="s">
        <v>39</v>
      </c>
      <c r="CR454" s="65" t="s">
        <v>47</v>
      </c>
      <c r="CS454" s="64" t="s">
        <v>41</v>
      </c>
      <c r="CT454" s="64"/>
      <c r="CU454" s="64" t="s">
        <v>109</v>
      </c>
      <c r="CV454" s="64" t="s">
        <v>56</v>
      </c>
      <c r="CW454" s="64"/>
      <c r="CX454" s="64" t="s">
        <v>92</v>
      </c>
      <c r="CY454" s="66">
        <f>[1]Duration!EE453</f>
        <v>164</v>
      </c>
    </row>
    <row r="455" spans="1:103" x14ac:dyDescent="0.3">
      <c r="A455" s="43">
        <v>453</v>
      </c>
      <c r="B455" s="44" t="s">
        <v>1742</v>
      </c>
      <c r="C455" s="44" t="s">
        <v>97</v>
      </c>
      <c r="D455" s="44">
        <v>2016</v>
      </c>
      <c r="E455" s="45" t="s">
        <v>31</v>
      </c>
      <c r="F455" s="45" t="s">
        <v>1537</v>
      </c>
      <c r="G455" s="45" t="s">
        <v>3</v>
      </c>
      <c r="H455" s="45" t="s">
        <v>483</v>
      </c>
      <c r="I455" s="45" t="s">
        <v>38</v>
      </c>
      <c r="J455" s="68" t="s">
        <v>44</v>
      </c>
      <c r="K455" s="68" t="s">
        <v>71</v>
      </c>
      <c r="L455" s="68" t="s">
        <v>39</v>
      </c>
      <c r="M455" s="68" t="s">
        <v>39</v>
      </c>
      <c r="N455" s="68" t="s">
        <v>42</v>
      </c>
      <c r="O455" s="68" t="s">
        <v>42</v>
      </c>
      <c r="P455" s="47" t="s">
        <v>870</v>
      </c>
      <c r="Q455" s="47" t="s">
        <v>1537</v>
      </c>
      <c r="R455" s="49">
        <v>81.7</v>
      </c>
      <c r="S455" s="49">
        <v>67.811000000000007</v>
      </c>
      <c r="T455" s="50">
        <v>2.7</v>
      </c>
      <c r="U455" s="50">
        <v>1.276</v>
      </c>
      <c r="V455" s="50">
        <v>36.111400000000003</v>
      </c>
      <c r="W455" s="50"/>
      <c r="X455" s="50">
        <v>7.7</v>
      </c>
      <c r="Y455" s="51" t="s">
        <v>490</v>
      </c>
      <c r="Z455" s="51">
        <v>1</v>
      </c>
      <c r="AA455" s="52">
        <v>6.6</v>
      </c>
      <c r="AB455" s="51">
        <v>1.6</v>
      </c>
      <c r="AC455" s="52">
        <v>10.56</v>
      </c>
      <c r="AD455" s="51">
        <v>0</v>
      </c>
      <c r="AE455" s="51"/>
      <c r="AF455" s="52">
        <v>15.5</v>
      </c>
      <c r="AG455" s="53">
        <v>164</v>
      </c>
      <c r="AH455" s="54">
        <v>164</v>
      </c>
      <c r="AI455" s="54">
        <v>3936</v>
      </c>
      <c r="AJ455" s="53" t="s">
        <v>143</v>
      </c>
      <c r="AK455" s="53" t="s">
        <v>172</v>
      </c>
      <c r="AL455" s="79">
        <v>6.6666666666666666E-2</v>
      </c>
      <c r="AM455" s="53" t="s">
        <v>70</v>
      </c>
      <c r="AN455" s="55">
        <v>17.600000000000001</v>
      </c>
      <c r="AO455" s="56"/>
      <c r="AP455" s="56">
        <v>0</v>
      </c>
      <c r="AQ455" s="51" t="s">
        <v>43</v>
      </c>
      <c r="AR455" s="51" t="s">
        <v>132</v>
      </c>
      <c r="AS455" s="51" t="s">
        <v>384</v>
      </c>
      <c r="AT455" s="51" t="s">
        <v>384</v>
      </c>
      <c r="AU455" s="51"/>
      <c r="AV455" s="51"/>
      <c r="AW455" s="57" t="s">
        <v>38</v>
      </c>
      <c r="AX455" s="57" t="s">
        <v>36</v>
      </c>
      <c r="AY455" s="57"/>
      <c r="AZ455" s="57"/>
      <c r="BA455" s="57"/>
      <c r="BB455" s="58">
        <v>0.11026422764227643</v>
      </c>
      <c r="BC455" s="58">
        <v>6.8915142276422758E-2</v>
      </c>
      <c r="BD455" s="59">
        <v>0.17506453992255205</v>
      </c>
      <c r="BE455" s="59"/>
      <c r="BF455" s="58"/>
      <c r="BG455" s="59">
        <v>-0.20221606648199442</v>
      </c>
      <c r="BH455" s="61">
        <v>6.1559959349593496E-3</v>
      </c>
      <c r="BI455" s="61">
        <v>3.8474974593495927E-3</v>
      </c>
      <c r="BL455" s="61"/>
      <c r="BM455" s="59"/>
      <c r="BN455" s="58">
        <v>1.2111280487804879</v>
      </c>
      <c r="BO455" s="58">
        <v>0.75695503048780477</v>
      </c>
      <c r="BP455" s="60">
        <v>3.7659819203374086E-2</v>
      </c>
      <c r="BQ455" s="58"/>
      <c r="BR455" s="59"/>
      <c r="BS455" s="58"/>
      <c r="BT455" s="58"/>
      <c r="BV455" s="58"/>
      <c r="BW455" s="59"/>
      <c r="BX455" s="58">
        <v>3.2113821138211381E-2</v>
      </c>
      <c r="BY455" s="58">
        <v>2.0071138211382109E-2</v>
      </c>
      <c r="BZ455" s="58"/>
      <c r="CA455" s="59"/>
      <c r="CB455" s="58"/>
      <c r="CC455" s="58"/>
      <c r="CD455" s="58"/>
      <c r="CE455" s="58"/>
      <c r="CF455" s="59"/>
      <c r="CG455" s="62"/>
      <c r="CH455" s="62"/>
      <c r="CI455" s="62"/>
      <c r="CJ455" s="62"/>
      <c r="CK455" s="62"/>
      <c r="CL455" s="62"/>
      <c r="CM455" s="62"/>
      <c r="CN455" s="63"/>
      <c r="CO455" s="62"/>
      <c r="CP455" s="62" t="s">
        <v>1329</v>
      </c>
      <c r="CQ455" s="64" t="s">
        <v>39</v>
      </c>
      <c r="CR455" s="65" t="s">
        <v>47</v>
      </c>
      <c r="CS455" s="64" t="s">
        <v>41</v>
      </c>
      <c r="CT455" s="64"/>
      <c r="CU455" s="64" t="s">
        <v>109</v>
      </c>
      <c r="CV455" s="64" t="s">
        <v>56</v>
      </c>
      <c r="CW455" s="64"/>
      <c r="CX455" s="64" t="s">
        <v>77</v>
      </c>
      <c r="CY455" s="66">
        <f>[1]Duration!EE454</f>
        <v>164</v>
      </c>
    </row>
    <row r="456" spans="1:103" x14ac:dyDescent="0.3">
      <c r="A456" s="43">
        <v>454</v>
      </c>
      <c r="B456" s="44" t="s">
        <v>1742</v>
      </c>
      <c r="C456" s="44" t="s">
        <v>97</v>
      </c>
      <c r="D456" s="44">
        <v>2016</v>
      </c>
      <c r="E456" s="45" t="s">
        <v>31</v>
      </c>
      <c r="F456" s="45" t="s">
        <v>1537</v>
      </c>
      <c r="G456" s="45" t="s">
        <v>3</v>
      </c>
      <c r="H456" s="45" t="s">
        <v>483</v>
      </c>
      <c r="I456" s="45" t="s">
        <v>38</v>
      </c>
      <c r="J456" s="68" t="s">
        <v>44</v>
      </c>
      <c r="K456" s="68" t="s">
        <v>71</v>
      </c>
      <c r="L456" s="68" t="s">
        <v>39</v>
      </c>
      <c r="M456" s="68" t="s">
        <v>39</v>
      </c>
      <c r="N456" s="68" t="s">
        <v>42</v>
      </c>
      <c r="O456" s="68" t="s">
        <v>42</v>
      </c>
      <c r="P456" s="47" t="s">
        <v>871</v>
      </c>
      <c r="Q456" s="47" t="s">
        <v>1537</v>
      </c>
      <c r="R456" s="49">
        <v>76</v>
      </c>
      <c r="S456" s="49">
        <v>62.32</v>
      </c>
      <c r="T456" s="50">
        <v>2.5</v>
      </c>
      <c r="U456" s="50">
        <v>1.167</v>
      </c>
      <c r="V456" s="50">
        <v>33.667999999999999</v>
      </c>
      <c r="W456" s="50"/>
      <c r="X456" s="50">
        <v>7.6</v>
      </c>
      <c r="Y456" s="51" t="s">
        <v>490</v>
      </c>
      <c r="Z456" s="51">
        <v>1</v>
      </c>
      <c r="AA456" s="52">
        <v>6.6</v>
      </c>
      <c r="AB456" s="51">
        <v>1.6</v>
      </c>
      <c r="AC456" s="52">
        <v>10.56</v>
      </c>
      <c r="AD456" s="51">
        <v>0</v>
      </c>
      <c r="AE456" s="51"/>
      <c r="AF456" s="52">
        <v>15.5</v>
      </c>
      <c r="AG456" s="53">
        <v>164</v>
      </c>
      <c r="AH456" s="54">
        <v>164</v>
      </c>
      <c r="AI456" s="54">
        <v>3936</v>
      </c>
      <c r="AJ456" s="53" t="s">
        <v>143</v>
      </c>
      <c r="AK456" s="53" t="s">
        <v>172</v>
      </c>
      <c r="AL456" s="79">
        <v>6.6666666666666666E-2</v>
      </c>
      <c r="AM456" s="53" t="s">
        <v>70</v>
      </c>
      <c r="AN456" s="55">
        <v>17.600000000000001</v>
      </c>
      <c r="AO456" s="56"/>
      <c r="AP456" s="56">
        <v>0</v>
      </c>
      <c r="AQ456" s="51" t="s">
        <v>43</v>
      </c>
      <c r="AR456" s="51" t="s">
        <v>132</v>
      </c>
      <c r="AS456" s="51" t="s">
        <v>384</v>
      </c>
      <c r="AT456" s="51" t="s">
        <v>384</v>
      </c>
      <c r="AU456" s="51"/>
      <c r="AV456" s="51"/>
      <c r="AW456" s="57" t="s">
        <v>38</v>
      </c>
      <c r="AX456" s="57" t="s">
        <v>36</v>
      </c>
      <c r="AY456" s="57"/>
      <c r="AZ456" s="57"/>
      <c r="BA456" s="57"/>
      <c r="BB456" s="58">
        <v>8.8414634146341473E-2</v>
      </c>
      <c r="BC456" s="58">
        <v>5.5259146341463422E-2</v>
      </c>
      <c r="BD456" s="59">
        <v>0.15348555874792078</v>
      </c>
      <c r="BE456" s="59"/>
      <c r="BF456" s="58"/>
      <c r="BG456" s="59">
        <v>3.6011080332409781E-2</v>
      </c>
      <c r="BH456" s="61">
        <v>3.5213414634146338E-3</v>
      </c>
      <c r="BI456" s="61">
        <v>2.2008384146341457E-3</v>
      </c>
      <c r="BL456" s="61"/>
      <c r="BM456" s="59"/>
      <c r="BN456" s="58">
        <v>0.90320121951219512</v>
      </c>
      <c r="BO456" s="58">
        <v>0.56450076219512191</v>
      </c>
      <c r="BP456" s="60">
        <v>3.055943975793142E-2</v>
      </c>
      <c r="BQ456" s="58"/>
      <c r="BR456" s="59"/>
      <c r="BS456" s="58"/>
      <c r="BT456" s="58"/>
      <c r="BV456" s="58"/>
      <c r="BW456" s="59"/>
      <c r="BX456" s="58">
        <v>2.3630589430894303E-2</v>
      </c>
      <c r="BY456" s="58">
        <v>1.4769118394308937E-2</v>
      </c>
      <c r="BZ456" s="58"/>
      <c r="CA456" s="59"/>
      <c r="CB456" s="58"/>
      <c r="CC456" s="58"/>
      <c r="CD456" s="58"/>
      <c r="CE456" s="58"/>
      <c r="CF456" s="59"/>
      <c r="CG456" s="62"/>
      <c r="CH456" s="62"/>
      <c r="CI456" s="62"/>
      <c r="CJ456" s="62"/>
      <c r="CK456" s="62"/>
      <c r="CL456" s="62"/>
      <c r="CM456" s="62"/>
      <c r="CN456" s="63"/>
      <c r="CO456" s="62"/>
      <c r="CP456" s="62" t="s">
        <v>1329</v>
      </c>
      <c r="CQ456" s="64" t="s">
        <v>39</v>
      </c>
      <c r="CR456" s="65" t="s">
        <v>47</v>
      </c>
      <c r="CS456" s="64" t="s">
        <v>41</v>
      </c>
      <c r="CT456" s="64"/>
      <c r="CU456" s="64" t="s">
        <v>109</v>
      </c>
      <c r="CV456" s="64" t="s">
        <v>56</v>
      </c>
      <c r="CW456" s="64"/>
      <c r="CX456" s="64" t="s">
        <v>94</v>
      </c>
      <c r="CY456" s="66">
        <f>[1]Duration!EE455</f>
        <v>164</v>
      </c>
    </row>
    <row r="457" spans="1:103" x14ac:dyDescent="0.3">
      <c r="A457" s="43">
        <v>455</v>
      </c>
      <c r="B457" s="44" t="s">
        <v>1742</v>
      </c>
      <c r="C457" s="44" t="s">
        <v>97</v>
      </c>
      <c r="D457" s="44">
        <v>2016</v>
      </c>
      <c r="E457" s="45" t="s">
        <v>31</v>
      </c>
      <c r="F457" s="45" t="s">
        <v>1537</v>
      </c>
      <c r="G457" s="45" t="s">
        <v>3</v>
      </c>
      <c r="H457" s="45" t="s">
        <v>483</v>
      </c>
      <c r="I457" s="45" t="s">
        <v>38</v>
      </c>
      <c r="J457" s="68" t="s">
        <v>44</v>
      </c>
      <c r="K457" s="68" t="s">
        <v>262</v>
      </c>
      <c r="L457" s="68" t="s">
        <v>39</v>
      </c>
      <c r="M457" s="68" t="s">
        <v>39</v>
      </c>
      <c r="N457" s="68" t="s">
        <v>42</v>
      </c>
      <c r="O457" s="68" t="s">
        <v>42</v>
      </c>
      <c r="P457" s="47" t="s">
        <v>866</v>
      </c>
      <c r="Q457" s="47" t="s">
        <v>1537</v>
      </c>
      <c r="R457" s="49">
        <v>71</v>
      </c>
      <c r="S457" s="49">
        <v>57.51</v>
      </c>
      <c r="T457" s="50">
        <v>2.5</v>
      </c>
      <c r="U457" s="50">
        <v>1.141</v>
      </c>
      <c r="V457" s="50">
        <v>32.092000000000006</v>
      </c>
      <c r="W457" s="50"/>
      <c r="X457" s="50">
        <v>7.6</v>
      </c>
      <c r="Y457" s="51" t="s">
        <v>490</v>
      </c>
      <c r="Z457" s="51">
        <v>1</v>
      </c>
      <c r="AA457" s="52">
        <v>6.6</v>
      </c>
      <c r="AB457" s="51">
        <v>1.6</v>
      </c>
      <c r="AC457" s="52">
        <v>10.56</v>
      </c>
      <c r="AD457" s="51">
        <v>0</v>
      </c>
      <c r="AE457" s="51"/>
      <c r="AF457" s="52">
        <v>4.9000000000000004</v>
      </c>
      <c r="AG457" s="53">
        <v>172</v>
      </c>
      <c r="AH457" s="54">
        <v>172</v>
      </c>
      <c r="AI457" s="54">
        <v>4128</v>
      </c>
      <c r="AJ457" s="53" t="s">
        <v>143</v>
      </c>
      <c r="AK457" s="53" t="s">
        <v>172</v>
      </c>
      <c r="AL457" s="79">
        <v>6.6666666666666666E-2</v>
      </c>
      <c r="AM457" s="53" t="s">
        <v>261</v>
      </c>
      <c r="AN457" s="55">
        <v>0.5</v>
      </c>
      <c r="AO457" s="56"/>
      <c r="AP457" s="56">
        <v>0</v>
      </c>
      <c r="AQ457" s="51" t="s">
        <v>43</v>
      </c>
      <c r="AR457" s="51" t="s">
        <v>132</v>
      </c>
      <c r="AS457" s="51" t="s">
        <v>384</v>
      </c>
      <c r="AT457" s="51" t="s">
        <v>384</v>
      </c>
      <c r="AU457" s="51"/>
      <c r="AV457" s="51"/>
      <c r="AW457" s="57" t="s">
        <v>38</v>
      </c>
      <c r="AX457" s="57" t="s">
        <v>36</v>
      </c>
      <c r="AY457" s="57"/>
      <c r="AZ457" s="57"/>
      <c r="BA457" s="57"/>
      <c r="BB457" s="58">
        <v>7.0978682170542637E-2</v>
      </c>
      <c r="BC457" s="58">
        <v>4.4361676356589143E-2</v>
      </c>
      <c r="BD457" s="59">
        <v>0.13217250090220137</v>
      </c>
      <c r="BE457" s="59"/>
      <c r="BF457" s="58"/>
      <c r="BG457" s="59"/>
      <c r="BH457" s="61">
        <v>2.6405038759689923E-4</v>
      </c>
      <c r="BI457" s="61">
        <v>1.65031492248062E-4</v>
      </c>
      <c r="BL457" s="61"/>
      <c r="BM457" s="59"/>
      <c r="BN457" s="58">
        <v>2.2286821705426355E-2</v>
      </c>
      <c r="BO457" s="58">
        <v>1.3929263565891472E-2</v>
      </c>
      <c r="BP457" s="60">
        <v>8.5699381474029336E-4</v>
      </c>
      <c r="BQ457" s="58"/>
      <c r="BR457" s="59"/>
      <c r="BS457" s="58"/>
      <c r="BT457" s="58"/>
      <c r="BV457" s="58"/>
      <c r="BW457" s="59"/>
      <c r="BX457" s="58">
        <v>6.3468992248062012E-4</v>
      </c>
      <c r="BY457" s="58">
        <v>3.9668120155038751E-4</v>
      </c>
      <c r="BZ457" s="58"/>
      <c r="CA457" s="59"/>
      <c r="CB457" s="58"/>
      <c r="CC457" s="58"/>
      <c r="CD457" s="58"/>
      <c r="CE457" s="58"/>
      <c r="CF457" s="59"/>
      <c r="CG457" s="62"/>
      <c r="CH457" s="62"/>
      <c r="CI457" s="62"/>
      <c r="CJ457" s="62"/>
      <c r="CK457" s="62"/>
      <c r="CL457" s="62"/>
      <c r="CM457" s="62"/>
      <c r="CN457" s="63"/>
      <c r="CO457" s="62"/>
      <c r="CP457" s="62" t="s">
        <v>1329</v>
      </c>
      <c r="CQ457" s="64" t="s">
        <v>39</v>
      </c>
      <c r="CR457" s="65" t="s">
        <v>47</v>
      </c>
      <c r="CS457" s="64" t="s">
        <v>41</v>
      </c>
      <c r="CT457" s="64"/>
      <c r="CU457" s="64" t="s">
        <v>109</v>
      </c>
      <c r="CV457" s="64" t="s">
        <v>56</v>
      </c>
      <c r="CW457" s="64"/>
      <c r="CX457" s="64" t="s">
        <v>73</v>
      </c>
      <c r="CY457" s="66">
        <f>[1]Duration!EE456</f>
        <v>172</v>
      </c>
    </row>
    <row r="458" spans="1:103" x14ac:dyDescent="0.3">
      <c r="A458" s="43">
        <v>456</v>
      </c>
      <c r="B458" s="44" t="s">
        <v>1742</v>
      </c>
      <c r="C458" s="44" t="s">
        <v>97</v>
      </c>
      <c r="D458" s="44">
        <v>2016</v>
      </c>
      <c r="E458" s="45" t="s">
        <v>31</v>
      </c>
      <c r="F458" s="45" t="s">
        <v>1537</v>
      </c>
      <c r="G458" s="45" t="s">
        <v>3</v>
      </c>
      <c r="H458" s="45" t="s">
        <v>483</v>
      </c>
      <c r="I458" s="45" t="s">
        <v>38</v>
      </c>
      <c r="J458" s="68" t="s">
        <v>44</v>
      </c>
      <c r="K458" s="68" t="s">
        <v>262</v>
      </c>
      <c r="L458" s="68" t="s">
        <v>39</v>
      </c>
      <c r="M458" s="68" t="s">
        <v>39</v>
      </c>
      <c r="N458" s="68" t="s">
        <v>42</v>
      </c>
      <c r="O458" s="68" t="s">
        <v>42</v>
      </c>
      <c r="P458" s="47" t="s">
        <v>867</v>
      </c>
      <c r="Q458" s="47" t="s">
        <v>1537</v>
      </c>
      <c r="R458" s="49">
        <v>77</v>
      </c>
      <c r="S458" s="49">
        <v>62.37</v>
      </c>
      <c r="T458" s="50">
        <v>2.3000000000000003</v>
      </c>
      <c r="U458" s="50">
        <v>1.248</v>
      </c>
      <c r="V458" s="50">
        <v>35.882000000000005</v>
      </c>
      <c r="W458" s="50"/>
      <c r="X458" s="50">
        <v>7.6</v>
      </c>
      <c r="Y458" s="51" t="s">
        <v>490</v>
      </c>
      <c r="Z458" s="51">
        <v>1</v>
      </c>
      <c r="AA458" s="52">
        <v>6.6</v>
      </c>
      <c r="AB458" s="51">
        <v>1.6</v>
      </c>
      <c r="AC458" s="52">
        <v>10.56</v>
      </c>
      <c r="AD458" s="51">
        <v>0</v>
      </c>
      <c r="AE458" s="51"/>
      <c r="AF458" s="52">
        <v>4.9000000000000004</v>
      </c>
      <c r="AG458" s="53">
        <v>172</v>
      </c>
      <c r="AH458" s="54">
        <v>172</v>
      </c>
      <c r="AI458" s="54">
        <v>4128</v>
      </c>
      <c r="AJ458" s="53" t="s">
        <v>143</v>
      </c>
      <c r="AK458" s="53" t="s">
        <v>172</v>
      </c>
      <c r="AL458" s="79">
        <v>6.6666666666666666E-2</v>
      </c>
      <c r="AM458" s="53" t="s">
        <v>261</v>
      </c>
      <c r="AN458" s="55">
        <v>0.5</v>
      </c>
      <c r="AO458" s="56"/>
      <c r="AP458" s="56">
        <v>0</v>
      </c>
      <c r="AQ458" s="51" t="s">
        <v>43</v>
      </c>
      <c r="AR458" s="51" t="s">
        <v>132</v>
      </c>
      <c r="AS458" s="51" t="s">
        <v>384</v>
      </c>
      <c r="AT458" s="51" t="s">
        <v>384</v>
      </c>
      <c r="AU458" s="51"/>
      <c r="AV458" s="51"/>
      <c r="AW458" s="57" t="s">
        <v>38</v>
      </c>
      <c r="AX458" s="57" t="s">
        <v>36</v>
      </c>
      <c r="AY458" s="57"/>
      <c r="AZ458" s="57"/>
      <c r="BA458" s="57"/>
      <c r="BB458" s="58">
        <v>3.0765503875968991E-2</v>
      </c>
      <c r="BC458" s="58">
        <v>1.9228439922480616E-2</v>
      </c>
      <c r="BD458" s="60">
        <v>5.2377922322775258E-2</v>
      </c>
      <c r="BE458" s="59"/>
      <c r="BF458" s="58"/>
      <c r="BG458" s="59">
        <v>0.56655290102389089</v>
      </c>
      <c r="BH458" s="61">
        <v>1.8895348837209304E-4</v>
      </c>
      <c r="BI458" s="61">
        <v>1.1809593023255814E-4</v>
      </c>
      <c r="BL458" s="61"/>
      <c r="BM458" s="59"/>
      <c r="BN458" s="58">
        <v>2.4951550387596898E-2</v>
      </c>
      <c r="BO458" s="58">
        <v>1.559471899224806E-2</v>
      </c>
      <c r="BP458" s="60">
        <v>8.8469731326874161E-4</v>
      </c>
      <c r="BQ458" s="58"/>
      <c r="BR458" s="59"/>
      <c r="BS458" s="58"/>
      <c r="BT458" s="58"/>
      <c r="BV458" s="58"/>
      <c r="BW458" s="59"/>
      <c r="BX458" s="58">
        <v>6.7829457364341084E-4</v>
      </c>
      <c r="BY458" s="58">
        <v>4.2393410852713172E-4</v>
      </c>
      <c r="BZ458" s="58"/>
      <c r="CA458" s="59"/>
      <c r="CB458" s="58"/>
      <c r="CC458" s="58"/>
      <c r="CD458" s="58"/>
      <c r="CE458" s="58"/>
      <c r="CF458" s="59"/>
      <c r="CG458" s="62"/>
      <c r="CH458" s="62"/>
      <c r="CI458" s="62"/>
      <c r="CJ458" s="62"/>
      <c r="CK458" s="62"/>
      <c r="CL458" s="62"/>
      <c r="CM458" s="62"/>
      <c r="CN458" s="63"/>
      <c r="CO458" s="62"/>
      <c r="CP458" s="62" t="s">
        <v>1329</v>
      </c>
      <c r="CQ458" s="64" t="s">
        <v>39</v>
      </c>
      <c r="CR458" s="65" t="s">
        <v>47</v>
      </c>
      <c r="CS458" s="64" t="s">
        <v>41</v>
      </c>
      <c r="CT458" s="64"/>
      <c r="CU458" s="64" t="s">
        <v>109</v>
      </c>
      <c r="CV458" s="64" t="s">
        <v>56</v>
      </c>
      <c r="CW458" s="64"/>
      <c r="CX458" s="64" t="s">
        <v>88</v>
      </c>
      <c r="CY458" s="66">
        <f>[1]Duration!EE457</f>
        <v>172</v>
      </c>
    </row>
    <row r="459" spans="1:103" x14ac:dyDescent="0.3">
      <c r="A459" s="43">
        <v>457</v>
      </c>
      <c r="B459" s="44" t="s">
        <v>1742</v>
      </c>
      <c r="C459" s="44" t="s">
        <v>97</v>
      </c>
      <c r="D459" s="44">
        <v>2016</v>
      </c>
      <c r="E459" s="45" t="s">
        <v>31</v>
      </c>
      <c r="F459" s="45" t="s">
        <v>1537</v>
      </c>
      <c r="G459" s="45" t="s">
        <v>3</v>
      </c>
      <c r="H459" s="45" t="s">
        <v>483</v>
      </c>
      <c r="I459" s="45" t="s">
        <v>38</v>
      </c>
      <c r="J459" s="68" t="s">
        <v>44</v>
      </c>
      <c r="K459" s="68" t="s">
        <v>262</v>
      </c>
      <c r="L459" s="68" t="s">
        <v>39</v>
      </c>
      <c r="M459" s="68" t="s">
        <v>39</v>
      </c>
      <c r="N459" s="68" t="s">
        <v>42</v>
      </c>
      <c r="O459" s="68" t="s">
        <v>42</v>
      </c>
      <c r="P459" s="47" t="s">
        <v>868</v>
      </c>
      <c r="Q459" s="47" t="s">
        <v>1537</v>
      </c>
      <c r="R459" s="49">
        <v>73</v>
      </c>
      <c r="S459" s="49">
        <v>58.4</v>
      </c>
      <c r="T459" s="50">
        <v>2.3000000000000003</v>
      </c>
      <c r="U459" s="50">
        <v>1.194</v>
      </c>
      <c r="V459" s="50">
        <v>33.068999999999996</v>
      </c>
      <c r="W459" s="50"/>
      <c r="X459" s="50">
        <v>7.6</v>
      </c>
      <c r="Y459" s="51" t="s">
        <v>490</v>
      </c>
      <c r="Z459" s="51">
        <v>1</v>
      </c>
      <c r="AA459" s="52">
        <v>6.6</v>
      </c>
      <c r="AB459" s="51">
        <v>1.6</v>
      </c>
      <c r="AC459" s="52">
        <v>10.56</v>
      </c>
      <c r="AD459" s="51">
        <v>0</v>
      </c>
      <c r="AE459" s="51"/>
      <c r="AF459" s="52">
        <v>4.9000000000000004</v>
      </c>
      <c r="AG459" s="53">
        <v>172</v>
      </c>
      <c r="AH459" s="54">
        <v>172</v>
      </c>
      <c r="AI459" s="54">
        <v>4128</v>
      </c>
      <c r="AJ459" s="53" t="s">
        <v>143</v>
      </c>
      <c r="AK459" s="53" t="s">
        <v>172</v>
      </c>
      <c r="AL459" s="79">
        <v>6.6666666666666666E-2</v>
      </c>
      <c r="AM459" s="53" t="s">
        <v>261</v>
      </c>
      <c r="AN459" s="55">
        <v>0.5</v>
      </c>
      <c r="AO459" s="56"/>
      <c r="AP459" s="56">
        <v>0</v>
      </c>
      <c r="AQ459" s="51" t="s">
        <v>43</v>
      </c>
      <c r="AR459" s="51" t="s">
        <v>132</v>
      </c>
      <c r="AS459" s="51" t="s">
        <v>384</v>
      </c>
      <c r="AT459" s="51" t="s">
        <v>384</v>
      </c>
      <c r="AU459" s="51"/>
      <c r="AV459" s="51"/>
      <c r="AW459" s="57" t="s">
        <v>38</v>
      </c>
      <c r="AX459" s="57" t="s">
        <v>36</v>
      </c>
      <c r="AY459" s="57"/>
      <c r="AZ459" s="57"/>
      <c r="BA459" s="57"/>
      <c r="BB459" s="58">
        <v>5.7655038759689921E-2</v>
      </c>
      <c r="BC459" s="58">
        <v>3.6034399224806196E-2</v>
      </c>
      <c r="BD459" s="59">
        <v>0.10259631490787267</v>
      </c>
      <c r="BE459" s="59"/>
      <c r="BF459" s="58"/>
      <c r="BG459" s="59">
        <v>0.18771331058020482</v>
      </c>
      <c r="BH459" s="61">
        <v>2.7858527131782945E-4</v>
      </c>
      <c r="BI459" s="61">
        <v>1.7411579457364339E-4</v>
      </c>
      <c r="BL459" s="61"/>
      <c r="BM459" s="59"/>
      <c r="BN459" s="58">
        <v>3.4883720930232558E-2</v>
      </c>
      <c r="BO459" s="58">
        <v>2.1802325581395346E-2</v>
      </c>
      <c r="BP459" s="60">
        <v>1.3209393346379642E-3</v>
      </c>
      <c r="BQ459" s="58"/>
      <c r="BR459" s="59"/>
      <c r="BS459" s="58"/>
      <c r="BT459" s="58"/>
      <c r="BV459" s="58"/>
      <c r="BW459" s="59"/>
      <c r="BX459" s="58">
        <v>9.5445736434108521E-4</v>
      </c>
      <c r="BY459" s="58">
        <v>5.965358527131782E-4</v>
      </c>
      <c r="BZ459" s="58"/>
      <c r="CA459" s="59"/>
      <c r="CB459" s="58"/>
      <c r="CC459" s="58"/>
      <c r="CD459" s="58"/>
      <c r="CE459" s="58"/>
      <c r="CF459" s="59"/>
      <c r="CG459" s="62"/>
      <c r="CH459" s="62"/>
      <c r="CI459" s="62"/>
      <c r="CJ459" s="62"/>
      <c r="CK459" s="62"/>
      <c r="CL459" s="62"/>
      <c r="CM459" s="62"/>
      <c r="CN459" s="63"/>
      <c r="CO459" s="62"/>
      <c r="CP459" s="62" t="s">
        <v>1329</v>
      </c>
      <c r="CQ459" s="64" t="s">
        <v>39</v>
      </c>
      <c r="CR459" s="65" t="s">
        <v>47</v>
      </c>
      <c r="CS459" s="64" t="s">
        <v>41</v>
      </c>
      <c r="CT459" s="64"/>
      <c r="CU459" s="64" t="s">
        <v>109</v>
      </c>
      <c r="CV459" s="64" t="s">
        <v>56</v>
      </c>
      <c r="CW459" s="64"/>
      <c r="CX459" s="64" t="s">
        <v>91</v>
      </c>
      <c r="CY459" s="66">
        <f>[1]Duration!EE458</f>
        <v>172</v>
      </c>
    </row>
    <row r="460" spans="1:103" x14ac:dyDescent="0.3">
      <c r="A460" s="43">
        <v>458</v>
      </c>
      <c r="B460" s="44" t="s">
        <v>1742</v>
      </c>
      <c r="C460" s="44" t="s">
        <v>97</v>
      </c>
      <c r="D460" s="44">
        <v>2016</v>
      </c>
      <c r="E460" s="45" t="s">
        <v>31</v>
      </c>
      <c r="F460" s="45" t="s">
        <v>1537</v>
      </c>
      <c r="G460" s="45" t="s">
        <v>3</v>
      </c>
      <c r="H460" s="45" t="s">
        <v>483</v>
      </c>
      <c r="I460" s="45" t="s">
        <v>38</v>
      </c>
      <c r="J460" s="68" t="s">
        <v>44</v>
      </c>
      <c r="K460" s="68" t="s">
        <v>262</v>
      </c>
      <c r="L460" s="68" t="s">
        <v>39</v>
      </c>
      <c r="M460" s="68" t="s">
        <v>39</v>
      </c>
      <c r="N460" s="68" t="s">
        <v>42</v>
      </c>
      <c r="O460" s="68" t="s">
        <v>42</v>
      </c>
      <c r="P460" s="47" t="s">
        <v>869</v>
      </c>
      <c r="Q460" s="47" t="s">
        <v>1537</v>
      </c>
      <c r="R460" s="49">
        <v>73</v>
      </c>
      <c r="S460" s="49">
        <v>58.4</v>
      </c>
      <c r="T460" s="50">
        <v>2.2000000000000002</v>
      </c>
      <c r="U460" s="50">
        <v>1.2310000000000001</v>
      </c>
      <c r="V460" s="50">
        <v>32.266000000000005</v>
      </c>
      <c r="W460" s="50"/>
      <c r="X460" s="50">
        <v>8</v>
      </c>
      <c r="Y460" s="51" t="s">
        <v>490</v>
      </c>
      <c r="Z460" s="51">
        <v>1</v>
      </c>
      <c r="AA460" s="52">
        <v>6.6</v>
      </c>
      <c r="AB460" s="51">
        <v>1.6</v>
      </c>
      <c r="AC460" s="52">
        <v>10.56</v>
      </c>
      <c r="AD460" s="51">
        <v>0</v>
      </c>
      <c r="AE460" s="51"/>
      <c r="AF460" s="52">
        <v>4.9000000000000004</v>
      </c>
      <c r="AG460" s="53">
        <v>172</v>
      </c>
      <c r="AH460" s="54">
        <v>172</v>
      </c>
      <c r="AI460" s="54">
        <v>4128</v>
      </c>
      <c r="AJ460" s="53" t="s">
        <v>143</v>
      </c>
      <c r="AK460" s="53" t="s">
        <v>172</v>
      </c>
      <c r="AL460" s="79">
        <v>6.6666666666666666E-2</v>
      </c>
      <c r="AM460" s="53" t="s">
        <v>261</v>
      </c>
      <c r="AN460" s="55">
        <v>0.5</v>
      </c>
      <c r="AO460" s="56"/>
      <c r="AP460" s="56">
        <v>0</v>
      </c>
      <c r="AQ460" s="51" t="s">
        <v>43</v>
      </c>
      <c r="AR460" s="51" t="s">
        <v>132</v>
      </c>
      <c r="AS460" s="51" t="s">
        <v>384</v>
      </c>
      <c r="AT460" s="51" t="s">
        <v>384</v>
      </c>
      <c r="AU460" s="51"/>
      <c r="AV460" s="51"/>
      <c r="AW460" s="57" t="s">
        <v>38</v>
      </c>
      <c r="AX460" s="57" t="s">
        <v>36</v>
      </c>
      <c r="AY460" s="57"/>
      <c r="AZ460" s="57"/>
      <c r="BA460" s="57"/>
      <c r="BB460" s="58">
        <v>2.9312015503875969E-2</v>
      </c>
      <c r="BC460" s="58">
        <v>1.8320009689922478E-2</v>
      </c>
      <c r="BD460" s="60">
        <v>5.0592535958331339E-2</v>
      </c>
      <c r="BE460" s="60"/>
      <c r="BF460" s="58"/>
      <c r="BG460" s="59">
        <v>0.58703071672354945</v>
      </c>
      <c r="BH460" s="61">
        <v>2.7374031007751934E-4</v>
      </c>
      <c r="BI460" s="61">
        <v>1.7108769379844957E-4</v>
      </c>
      <c r="BL460" s="61"/>
      <c r="BM460" s="59"/>
      <c r="BN460" s="58">
        <v>4.5300387596899222E-2</v>
      </c>
      <c r="BO460" s="58">
        <v>2.831274224806201E-2</v>
      </c>
      <c r="BP460" s="60">
        <v>1.7153864970645787E-3</v>
      </c>
      <c r="BQ460" s="58"/>
      <c r="BR460" s="59"/>
      <c r="BS460" s="58"/>
      <c r="BT460" s="58"/>
      <c r="BV460" s="58"/>
      <c r="BW460" s="59"/>
      <c r="BX460" s="58">
        <v>1.2160852713178293E-3</v>
      </c>
      <c r="BY460" s="58">
        <v>7.6005329457364337E-4</v>
      </c>
      <c r="BZ460" s="58"/>
      <c r="CA460" s="59"/>
      <c r="CB460" s="58"/>
      <c r="CC460" s="58"/>
      <c r="CD460" s="58"/>
      <c r="CE460" s="58"/>
      <c r="CF460" s="59"/>
      <c r="CG460" s="62"/>
      <c r="CH460" s="62"/>
      <c r="CI460" s="62"/>
      <c r="CJ460" s="62"/>
      <c r="CK460" s="62"/>
      <c r="CL460" s="62"/>
      <c r="CM460" s="62"/>
      <c r="CN460" s="63"/>
      <c r="CO460" s="62"/>
      <c r="CP460" s="62" t="s">
        <v>1329</v>
      </c>
      <c r="CQ460" s="64" t="s">
        <v>39</v>
      </c>
      <c r="CR460" s="65" t="s">
        <v>47</v>
      </c>
      <c r="CS460" s="64" t="s">
        <v>41</v>
      </c>
      <c r="CT460" s="64"/>
      <c r="CU460" s="64" t="s">
        <v>109</v>
      </c>
      <c r="CV460" s="64" t="s">
        <v>56</v>
      </c>
      <c r="CW460" s="64"/>
      <c r="CX460" s="64" t="s">
        <v>92</v>
      </c>
      <c r="CY460" s="66">
        <f>[1]Duration!EE459</f>
        <v>172</v>
      </c>
    </row>
    <row r="461" spans="1:103" x14ac:dyDescent="0.3">
      <c r="A461" s="43">
        <v>459</v>
      </c>
      <c r="B461" s="44" t="s">
        <v>1742</v>
      </c>
      <c r="C461" s="44" t="s">
        <v>97</v>
      </c>
      <c r="D461" s="44">
        <v>2016</v>
      </c>
      <c r="E461" s="45" t="s">
        <v>31</v>
      </c>
      <c r="F461" s="45" t="s">
        <v>1537</v>
      </c>
      <c r="G461" s="45" t="s">
        <v>3</v>
      </c>
      <c r="H461" s="45" t="s">
        <v>483</v>
      </c>
      <c r="I461" s="45" t="s">
        <v>38</v>
      </c>
      <c r="J461" s="68" t="s">
        <v>44</v>
      </c>
      <c r="K461" s="68" t="s">
        <v>262</v>
      </c>
      <c r="L461" s="68" t="s">
        <v>42</v>
      </c>
      <c r="M461" s="68" t="s">
        <v>42</v>
      </c>
      <c r="N461" s="68" t="s">
        <v>42</v>
      </c>
      <c r="O461" s="68" t="s">
        <v>42</v>
      </c>
      <c r="P461" s="47" t="s">
        <v>870</v>
      </c>
      <c r="Q461" s="47" t="s">
        <v>1537</v>
      </c>
      <c r="R461" s="49">
        <v>68</v>
      </c>
      <c r="S461" s="49">
        <v>55.76</v>
      </c>
      <c r="T461" s="50">
        <v>2.4</v>
      </c>
      <c r="U461" s="50">
        <v>1.097</v>
      </c>
      <c r="V461" s="50">
        <v>30.668000000000003</v>
      </c>
      <c r="W461" s="50"/>
      <c r="X461" s="50">
        <v>7.6</v>
      </c>
      <c r="Y461" s="51" t="s">
        <v>490</v>
      </c>
      <c r="Z461" s="51">
        <v>1</v>
      </c>
      <c r="AA461" s="52">
        <v>6.6</v>
      </c>
      <c r="AB461" s="51">
        <v>1.6</v>
      </c>
      <c r="AC461" s="52">
        <v>10.56</v>
      </c>
      <c r="AD461" s="51">
        <v>0</v>
      </c>
      <c r="AE461" s="51"/>
      <c r="AF461" s="52">
        <v>4.9000000000000004</v>
      </c>
      <c r="AG461" s="53">
        <v>172</v>
      </c>
      <c r="AH461" s="54">
        <v>172</v>
      </c>
      <c r="AI461" s="54">
        <v>4128</v>
      </c>
      <c r="AJ461" s="53" t="s">
        <v>143</v>
      </c>
      <c r="AK461" s="53" t="s">
        <v>172</v>
      </c>
      <c r="AL461" s="79">
        <v>6.6666666666666666E-2</v>
      </c>
      <c r="AM461" s="53" t="s">
        <v>261</v>
      </c>
      <c r="AN461" s="55">
        <v>0.5</v>
      </c>
      <c r="AO461" s="56"/>
      <c r="AP461" s="56">
        <v>0</v>
      </c>
      <c r="AQ461" s="51" t="s">
        <v>43</v>
      </c>
      <c r="AR461" s="51" t="s">
        <v>132</v>
      </c>
      <c r="AS461" s="51"/>
      <c r="AT461" s="51"/>
      <c r="AU461" s="51"/>
      <c r="AV461" s="51"/>
      <c r="AW461" s="57" t="s">
        <v>38</v>
      </c>
      <c r="AX461" s="57" t="s">
        <v>36</v>
      </c>
      <c r="AY461" s="57"/>
      <c r="AZ461" s="57"/>
      <c r="BA461" s="57"/>
      <c r="BB461" s="58"/>
      <c r="BC461" s="58"/>
      <c r="BD461" s="59"/>
      <c r="BE461" s="59"/>
      <c r="BF461" s="58"/>
      <c r="BG461" s="59"/>
      <c r="BH461" s="61"/>
      <c r="BI461" s="61"/>
      <c r="BL461" s="61"/>
      <c r="BM461" s="59"/>
      <c r="BN461" s="58"/>
      <c r="BO461" s="58"/>
      <c r="BQ461" s="58"/>
      <c r="BR461" s="59"/>
      <c r="BS461" s="58"/>
      <c r="BT461" s="58"/>
      <c r="BV461" s="58"/>
      <c r="BW461" s="59"/>
      <c r="BX461" s="58"/>
      <c r="BY461" s="58"/>
      <c r="BZ461" s="58"/>
      <c r="CA461" s="59"/>
      <c r="CB461" s="58"/>
      <c r="CC461" s="58"/>
      <c r="CD461" s="58"/>
      <c r="CE461" s="58"/>
      <c r="CF461" s="59"/>
      <c r="CG461" s="62" t="s">
        <v>1832</v>
      </c>
      <c r="CH461" s="62"/>
      <c r="CI461" s="62"/>
      <c r="CJ461" s="62"/>
      <c r="CK461" s="62"/>
      <c r="CL461" s="62"/>
      <c r="CM461" s="62"/>
      <c r="CN461" s="63"/>
      <c r="CO461" s="62"/>
      <c r="CP461" s="62" t="s">
        <v>1329</v>
      </c>
      <c r="CQ461" s="64" t="s">
        <v>39</v>
      </c>
      <c r="CR461" s="65" t="s">
        <v>47</v>
      </c>
      <c r="CS461" s="64" t="s">
        <v>41</v>
      </c>
      <c r="CT461" s="64"/>
      <c r="CU461" s="64" t="s">
        <v>109</v>
      </c>
      <c r="CV461" s="64" t="s">
        <v>56</v>
      </c>
      <c r="CW461" s="64"/>
      <c r="CX461" s="64" t="s">
        <v>77</v>
      </c>
      <c r="CY461" s="66">
        <f>[1]Duration!EE460</f>
        <v>172</v>
      </c>
    </row>
    <row r="462" spans="1:103" x14ac:dyDescent="0.3">
      <c r="A462" s="43">
        <v>460</v>
      </c>
      <c r="B462" s="44" t="s">
        <v>1742</v>
      </c>
      <c r="C462" s="44" t="s">
        <v>97</v>
      </c>
      <c r="D462" s="44">
        <v>2016</v>
      </c>
      <c r="E462" s="45" t="s">
        <v>31</v>
      </c>
      <c r="F462" s="45" t="s">
        <v>1537</v>
      </c>
      <c r="G462" s="45" t="s">
        <v>3</v>
      </c>
      <c r="H462" s="45" t="s">
        <v>483</v>
      </c>
      <c r="I462" s="45" t="s">
        <v>38</v>
      </c>
      <c r="J462" s="68" t="s">
        <v>44</v>
      </c>
      <c r="K462" s="68" t="s">
        <v>262</v>
      </c>
      <c r="L462" s="68" t="s">
        <v>39</v>
      </c>
      <c r="M462" s="68" t="s">
        <v>39</v>
      </c>
      <c r="N462" s="68" t="s">
        <v>42</v>
      </c>
      <c r="O462" s="68" t="s">
        <v>42</v>
      </c>
      <c r="P462" s="47" t="s">
        <v>871</v>
      </c>
      <c r="Q462" s="47" t="s">
        <v>1537</v>
      </c>
      <c r="R462" s="49">
        <v>59</v>
      </c>
      <c r="S462" s="49">
        <v>48.97</v>
      </c>
      <c r="T462" s="50">
        <v>2.2000000000000002</v>
      </c>
      <c r="U462" s="50">
        <v>1.1679999999999999</v>
      </c>
      <c r="V462" s="50">
        <v>26.491</v>
      </c>
      <c r="W462" s="50"/>
      <c r="X462" s="50">
        <v>7.7</v>
      </c>
      <c r="Y462" s="51" t="s">
        <v>490</v>
      </c>
      <c r="Z462" s="51">
        <v>1</v>
      </c>
      <c r="AA462" s="52">
        <v>6.6</v>
      </c>
      <c r="AB462" s="51">
        <v>1.6</v>
      </c>
      <c r="AC462" s="52">
        <v>10.56</v>
      </c>
      <c r="AD462" s="51">
        <v>0</v>
      </c>
      <c r="AE462" s="51"/>
      <c r="AF462" s="52">
        <v>4.9000000000000004</v>
      </c>
      <c r="AG462" s="53">
        <v>172</v>
      </c>
      <c r="AH462" s="54">
        <v>172</v>
      </c>
      <c r="AI462" s="54">
        <v>4128</v>
      </c>
      <c r="AJ462" s="53" t="s">
        <v>143</v>
      </c>
      <c r="AK462" s="53" t="s">
        <v>172</v>
      </c>
      <c r="AL462" s="79">
        <v>6.6666666666666666E-2</v>
      </c>
      <c r="AM462" s="53" t="s">
        <v>261</v>
      </c>
      <c r="AN462" s="55">
        <v>0.5</v>
      </c>
      <c r="AO462" s="56"/>
      <c r="AP462" s="56">
        <v>0</v>
      </c>
      <c r="AQ462" s="51" t="s">
        <v>43</v>
      </c>
      <c r="AR462" s="51" t="s">
        <v>132</v>
      </c>
      <c r="AS462" s="51" t="s">
        <v>384</v>
      </c>
      <c r="AT462" s="51" t="s">
        <v>384</v>
      </c>
      <c r="AU462" s="51"/>
      <c r="AV462" s="51"/>
      <c r="AW462" s="57" t="s">
        <v>38</v>
      </c>
      <c r="AX462" s="57" t="s">
        <v>36</v>
      </c>
      <c r="AY462" s="57"/>
      <c r="AZ462" s="57"/>
      <c r="BA462" s="57"/>
      <c r="BB462" s="58">
        <v>2.9312015503875969E-2</v>
      </c>
      <c r="BC462" s="58">
        <v>1.8320009689922478E-2</v>
      </c>
      <c r="BD462" s="60">
        <v>5.3321414182111199E-2</v>
      </c>
      <c r="BE462" s="60"/>
      <c r="BF462" s="58"/>
      <c r="BG462" s="59">
        <v>0.58703071672354945</v>
      </c>
      <c r="BH462" s="61">
        <v>2.2771317829457362E-4</v>
      </c>
      <c r="BI462" s="61">
        <v>1.423207364341085E-4</v>
      </c>
      <c r="BL462" s="61"/>
      <c r="BM462" s="59"/>
      <c r="BN462" s="58">
        <v>6.3711240310077522E-2</v>
      </c>
      <c r="BO462" s="58">
        <v>3.9819525193798444E-2</v>
      </c>
      <c r="BP462" s="60">
        <v>2.8771259371626941E-3</v>
      </c>
      <c r="BQ462" s="58"/>
      <c r="BR462" s="59"/>
      <c r="BS462" s="58"/>
      <c r="BT462" s="58"/>
      <c r="BV462" s="58"/>
      <c r="BW462" s="59"/>
      <c r="BX462" s="58">
        <v>1.6618217054263568E-3</v>
      </c>
      <c r="BY462" s="58">
        <v>1.0386385658914729E-3</v>
      </c>
      <c r="BZ462" s="58"/>
      <c r="CA462" s="59"/>
      <c r="CB462" s="58"/>
      <c r="CC462" s="58"/>
      <c r="CD462" s="58"/>
      <c r="CE462" s="58"/>
      <c r="CF462" s="59"/>
      <c r="CG462" s="62"/>
      <c r="CH462" s="62"/>
      <c r="CI462" s="62"/>
      <c r="CJ462" s="62"/>
      <c r="CK462" s="62"/>
      <c r="CL462" s="62"/>
      <c r="CM462" s="62"/>
      <c r="CN462" s="63"/>
      <c r="CO462" s="62"/>
      <c r="CP462" s="62" t="s">
        <v>1329</v>
      </c>
      <c r="CQ462" s="64" t="s">
        <v>39</v>
      </c>
      <c r="CR462" s="65" t="s">
        <v>47</v>
      </c>
      <c r="CS462" s="64" t="s">
        <v>41</v>
      </c>
      <c r="CT462" s="64"/>
      <c r="CU462" s="64" t="s">
        <v>109</v>
      </c>
      <c r="CV462" s="64" t="s">
        <v>56</v>
      </c>
      <c r="CW462" s="64"/>
      <c r="CX462" s="64" t="s">
        <v>94</v>
      </c>
      <c r="CY462" s="66">
        <f>[1]Duration!EE461</f>
        <v>172</v>
      </c>
    </row>
    <row r="463" spans="1:103" hidden="1" x14ac:dyDescent="0.3">
      <c r="A463" s="43">
        <v>461</v>
      </c>
      <c r="B463" s="44" t="s">
        <v>1685</v>
      </c>
      <c r="C463" s="44" t="s">
        <v>231</v>
      </c>
      <c r="D463" s="44">
        <v>2017</v>
      </c>
      <c r="E463" s="45" t="s">
        <v>31</v>
      </c>
      <c r="F463" s="45" t="s">
        <v>1537</v>
      </c>
      <c r="G463" s="45" t="s">
        <v>4</v>
      </c>
      <c r="H463" s="45" t="s">
        <v>483</v>
      </c>
      <c r="I463" s="45" t="s">
        <v>38</v>
      </c>
      <c r="J463" s="68" t="s">
        <v>44</v>
      </c>
      <c r="K463" s="68" t="s">
        <v>53</v>
      </c>
      <c r="L463" s="68" t="s">
        <v>42</v>
      </c>
      <c r="M463" s="68" t="s">
        <v>42</v>
      </c>
      <c r="N463" s="68" t="s">
        <v>39</v>
      </c>
      <c r="O463" s="68" t="s">
        <v>42</v>
      </c>
      <c r="P463" s="47"/>
      <c r="Q463" s="47" t="s">
        <v>1537</v>
      </c>
      <c r="R463" s="49">
        <v>60.5</v>
      </c>
      <c r="S463" s="49">
        <v>51.73</v>
      </c>
      <c r="T463" s="50">
        <v>1.68</v>
      </c>
      <c r="U463" s="50">
        <v>0.48</v>
      </c>
      <c r="V463" s="50">
        <v>27.63</v>
      </c>
      <c r="W463" s="50">
        <v>0.21</v>
      </c>
      <c r="X463" s="50">
        <v>6.91</v>
      </c>
      <c r="Y463" s="51" t="s">
        <v>222</v>
      </c>
      <c r="Z463" s="51">
        <v>3</v>
      </c>
      <c r="AA463" s="69"/>
      <c r="AB463" s="51"/>
      <c r="AC463" s="80">
        <v>0.1</v>
      </c>
      <c r="AD463" s="51"/>
      <c r="AE463" s="51"/>
      <c r="AF463" s="52">
        <v>20</v>
      </c>
      <c r="AG463" s="53">
        <v>40</v>
      </c>
      <c r="AH463" s="54">
        <v>40</v>
      </c>
      <c r="AI463" s="54"/>
      <c r="AJ463" s="53" t="s">
        <v>2048</v>
      </c>
      <c r="AK463" s="53">
        <v>19</v>
      </c>
      <c r="AL463" s="53"/>
      <c r="AM463" s="53" t="s">
        <v>52</v>
      </c>
      <c r="AN463" s="55">
        <v>20</v>
      </c>
      <c r="AO463" s="56"/>
      <c r="AP463" s="56"/>
      <c r="AQ463" s="51" t="s">
        <v>43</v>
      </c>
      <c r="AR463" s="51" t="s">
        <v>132</v>
      </c>
      <c r="AS463" s="51" t="s">
        <v>146</v>
      </c>
      <c r="AT463" s="51" t="s">
        <v>146</v>
      </c>
      <c r="AU463" s="51" t="s">
        <v>146</v>
      </c>
      <c r="AV463" s="51" t="s">
        <v>146</v>
      </c>
      <c r="AW463" s="57" t="s">
        <v>38</v>
      </c>
      <c r="AX463" s="57" t="s">
        <v>36</v>
      </c>
      <c r="AY463" s="57"/>
      <c r="AZ463" s="57"/>
      <c r="BA463" s="57"/>
      <c r="BB463" s="58"/>
      <c r="BC463" s="58">
        <v>2.1553571428571425E-2</v>
      </c>
      <c r="BD463" s="60">
        <v>3.5499999999999997E-2</v>
      </c>
      <c r="BE463" s="60">
        <v>1.0142857142857143E-2</v>
      </c>
      <c r="BF463" s="58"/>
      <c r="BG463" s="59"/>
      <c r="BH463" s="61"/>
      <c r="BI463" s="61">
        <v>1.3095238095238095E-3</v>
      </c>
      <c r="BJ463" s="60">
        <v>2.1568627450980391E-3</v>
      </c>
      <c r="BK463" s="60">
        <v>6.1624649859943971E-4</v>
      </c>
      <c r="BL463" s="61"/>
      <c r="BM463" s="59"/>
      <c r="BN463" s="58"/>
      <c r="BO463" s="58">
        <v>1.4444444444444446E-3</v>
      </c>
      <c r="BP463" s="78">
        <v>2.2976443622103785E-5</v>
      </c>
      <c r="BQ463" s="58"/>
      <c r="BR463" s="59"/>
      <c r="BS463" s="58"/>
      <c r="BT463" s="58">
        <v>0.28029947916666664</v>
      </c>
      <c r="BU463" s="60">
        <v>1.418664218055287E-3</v>
      </c>
      <c r="BV463" s="58"/>
      <c r="BW463" s="59"/>
      <c r="BX463" s="58"/>
      <c r="BY463" s="58"/>
      <c r="BZ463" s="58"/>
      <c r="CA463" s="59"/>
      <c r="CB463" s="58"/>
      <c r="CC463" s="58"/>
      <c r="CD463" s="58"/>
      <c r="CE463" s="58"/>
      <c r="CF463" s="59"/>
      <c r="CG463" s="62" t="s">
        <v>491</v>
      </c>
      <c r="CH463" s="62"/>
      <c r="CI463" s="62"/>
      <c r="CJ463" s="62"/>
      <c r="CK463" s="62"/>
      <c r="CL463" s="62"/>
      <c r="CM463" s="62"/>
      <c r="CN463" s="63"/>
      <c r="CO463" s="62"/>
      <c r="CP463" s="62" t="s">
        <v>36</v>
      </c>
      <c r="CQ463" s="64" t="s">
        <v>39</v>
      </c>
      <c r="CR463" s="65" t="s">
        <v>47</v>
      </c>
      <c r="CS463" s="64" t="s">
        <v>41</v>
      </c>
      <c r="CT463" s="64"/>
      <c r="CU463" s="64" t="s">
        <v>492</v>
      </c>
      <c r="CV463" s="64" t="s">
        <v>203</v>
      </c>
      <c r="CW463" s="64" t="s">
        <v>207</v>
      </c>
      <c r="CX463" s="64"/>
      <c r="CY463" s="66">
        <f>[1]Duration!EE462</f>
        <v>197</v>
      </c>
    </row>
    <row r="464" spans="1:103" hidden="1" x14ac:dyDescent="0.3">
      <c r="A464" s="43">
        <v>462</v>
      </c>
      <c r="B464" s="44" t="s">
        <v>1685</v>
      </c>
      <c r="C464" s="44" t="s">
        <v>231</v>
      </c>
      <c r="D464" s="44">
        <v>2017</v>
      </c>
      <c r="E464" s="45" t="s">
        <v>31</v>
      </c>
      <c r="F464" s="45" t="s">
        <v>459</v>
      </c>
      <c r="G464" s="45" t="s">
        <v>4</v>
      </c>
      <c r="H464" s="45" t="s">
        <v>483</v>
      </c>
      <c r="I464" s="45" t="s">
        <v>38</v>
      </c>
      <c r="J464" s="68" t="s">
        <v>44</v>
      </c>
      <c r="K464" s="68" t="s">
        <v>53</v>
      </c>
      <c r="L464" s="68" t="s">
        <v>42</v>
      </c>
      <c r="M464" s="68" t="s">
        <v>42</v>
      </c>
      <c r="N464" s="68" t="s">
        <v>39</v>
      </c>
      <c r="O464" s="68" t="s">
        <v>42</v>
      </c>
      <c r="P464" s="47"/>
      <c r="Q464" s="47" t="s">
        <v>493</v>
      </c>
      <c r="R464" s="49">
        <v>72.2</v>
      </c>
      <c r="S464" s="49">
        <v>61.93</v>
      </c>
      <c r="T464" s="50">
        <v>1.75</v>
      </c>
      <c r="U464" s="50">
        <v>0.51</v>
      </c>
      <c r="V464" s="50">
        <v>27.66</v>
      </c>
      <c r="W464" s="50">
        <v>0.18</v>
      </c>
      <c r="X464" s="50">
        <v>6.41</v>
      </c>
      <c r="Y464" s="51" t="s">
        <v>222</v>
      </c>
      <c r="Z464" s="51">
        <v>3</v>
      </c>
      <c r="AA464" s="69"/>
      <c r="AB464" s="51"/>
      <c r="AC464" s="80">
        <v>0.1</v>
      </c>
      <c r="AD464" s="51"/>
      <c r="AE464" s="51"/>
      <c r="AF464" s="52">
        <v>20</v>
      </c>
      <c r="AG464" s="53">
        <v>40</v>
      </c>
      <c r="AH464" s="54">
        <v>40</v>
      </c>
      <c r="AI464" s="54"/>
      <c r="AJ464" s="53" t="s">
        <v>2048</v>
      </c>
      <c r="AK464" s="53">
        <v>19</v>
      </c>
      <c r="AL464" s="53"/>
      <c r="AM464" s="53" t="s">
        <v>52</v>
      </c>
      <c r="AN464" s="55">
        <v>20</v>
      </c>
      <c r="AO464" s="56"/>
      <c r="AP464" s="56"/>
      <c r="AQ464" s="51" t="s">
        <v>43</v>
      </c>
      <c r="AR464" s="51" t="s">
        <v>132</v>
      </c>
      <c r="AS464" s="51" t="s">
        <v>146</v>
      </c>
      <c r="AT464" s="51" t="s">
        <v>146</v>
      </c>
      <c r="AU464" s="51" t="s">
        <v>146</v>
      </c>
      <c r="AV464" s="51" t="s">
        <v>146</v>
      </c>
      <c r="AW464" s="57" t="s">
        <v>38</v>
      </c>
      <c r="AX464" s="57" t="s">
        <v>36</v>
      </c>
      <c r="AY464" s="57"/>
      <c r="AZ464" s="57"/>
      <c r="BA464" s="57"/>
      <c r="BB464" s="58"/>
      <c r="BC464" s="58">
        <v>6.7038690476190479E-3</v>
      </c>
      <c r="BD464" s="60">
        <v>1.0392156862745099E-2</v>
      </c>
      <c r="BE464" s="60">
        <v>3.0285714285714291E-3</v>
      </c>
      <c r="BF464" s="58"/>
      <c r="BG464" s="59">
        <v>0.68896713615023464</v>
      </c>
      <c r="BH464" s="61"/>
      <c r="BI464" s="61">
        <v>1.3586309523809521E-3</v>
      </c>
      <c r="BJ464" s="60">
        <v>2.1061130334486733E-3</v>
      </c>
      <c r="BK464" s="60">
        <v>6.1378151260504195E-4</v>
      </c>
      <c r="BL464" s="61"/>
      <c r="BM464" s="59">
        <v>-3.7499999999999825E-2</v>
      </c>
      <c r="BN464" s="58"/>
      <c r="BO464" s="58">
        <v>1.4583333333333334E-3</v>
      </c>
      <c r="BP464" s="78">
        <v>1.9376715646697879E-5</v>
      </c>
      <c r="BQ464" s="58"/>
      <c r="BR464" s="59">
        <v>-9.6153846153845569E-3</v>
      </c>
      <c r="BS464" s="58"/>
      <c r="BT464" s="58">
        <v>0.28992447916666664</v>
      </c>
      <c r="BU464" s="60">
        <v>1.2256983691264329E-3</v>
      </c>
      <c r="BV464" s="58"/>
      <c r="BW464" s="59">
        <v>-3.4338272866632588E-2</v>
      </c>
      <c r="BX464" s="58"/>
      <c r="BY464" s="58"/>
      <c r="BZ464" s="58"/>
      <c r="CA464" s="59"/>
      <c r="CB464" s="58"/>
      <c r="CC464" s="58"/>
      <c r="CD464" s="58"/>
      <c r="CE464" s="58"/>
      <c r="CF464" s="59"/>
      <c r="CG464" s="62" t="s">
        <v>491</v>
      </c>
      <c r="CH464" s="62"/>
      <c r="CI464" s="62"/>
      <c r="CJ464" s="62"/>
      <c r="CK464" s="62"/>
      <c r="CL464" s="62"/>
      <c r="CM464" s="62"/>
      <c r="CN464" s="63"/>
      <c r="CO464" s="62"/>
      <c r="CP464" s="62" t="s">
        <v>36</v>
      </c>
      <c r="CQ464" s="64" t="s">
        <v>39</v>
      </c>
      <c r="CR464" s="65" t="s">
        <v>47</v>
      </c>
      <c r="CS464" s="64" t="s">
        <v>41</v>
      </c>
      <c r="CT464" s="64"/>
      <c r="CU464" s="64" t="s">
        <v>492</v>
      </c>
      <c r="CV464" s="64" t="s">
        <v>203</v>
      </c>
      <c r="CW464" s="64" t="s">
        <v>207</v>
      </c>
      <c r="CX464" s="64"/>
      <c r="CY464" s="66">
        <f>[1]Duration!EE463</f>
        <v>197</v>
      </c>
    </row>
    <row r="465" spans="1:103" hidden="1" x14ac:dyDescent="0.3">
      <c r="A465" s="43">
        <v>463</v>
      </c>
      <c r="B465" s="44" t="s">
        <v>1685</v>
      </c>
      <c r="C465" s="44" t="s">
        <v>231</v>
      </c>
      <c r="D465" s="44">
        <v>2017</v>
      </c>
      <c r="E465" s="45" t="s">
        <v>31</v>
      </c>
      <c r="F465" s="45" t="s">
        <v>429</v>
      </c>
      <c r="G465" s="45" t="s">
        <v>4</v>
      </c>
      <c r="H465" s="45" t="s">
        <v>483</v>
      </c>
      <c r="I465" s="45" t="s">
        <v>38</v>
      </c>
      <c r="J465" s="68" t="s">
        <v>44</v>
      </c>
      <c r="K465" s="68" t="s">
        <v>53</v>
      </c>
      <c r="L465" s="68" t="s">
        <v>42</v>
      </c>
      <c r="M465" s="68" t="s">
        <v>42</v>
      </c>
      <c r="N465" s="68" t="s">
        <v>39</v>
      </c>
      <c r="O465" s="68" t="s">
        <v>42</v>
      </c>
      <c r="P465" s="47"/>
      <c r="Q465" s="47" t="s">
        <v>494</v>
      </c>
      <c r="R465" s="49">
        <v>67.900000000000006</v>
      </c>
      <c r="S465" s="49">
        <v>57.95</v>
      </c>
      <c r="T465" s="50">
        <v>1.65</v>
      </c>
      <c r="U465" s="50">
        <v>0.51</v>
      </c>
      <c r="V465" s="50">
        <v>27.63</v>
      </c>
      <c r="W465" s="50">
        <v>0.24</v>
      </c>
      <c r="X465" s="50">
        <v>6.88</v>
      </c>
      <c r="Y465" s="51" t="s">
        <v>222</v>
      </c>
      <c r="Z465" s="51">
        <v>3</v>
      </c>
      <c r="AA465" s="69"/>
      <c r="AB465" s="51"/>
      <c r="AC465" s="80">
        <v>0.1</v>
      </c>
      <c r="AD465" s="51"/>
      <c r="AE465" s="51"/>
      <c r="AF465" s="52">
        <v>20</v>
      </c>
      <c r="AG465" s="53">
        <v>40</v>
      </c>
      <c r="AH465" s="54">
        <v>40</v>
      </c>
      <c r="AI465" s="54"/>
      <c r="AJ465" s="53" t="s">
        <v>2048</v>
      </c>
      <c r="AK465" s="53">
        <v>19</v>
      </c>
      <c r="AL465" s="53"/>
      <c r="AM465" s="53" t="s">
        <v>52</v>
      </c>
      <c r="AN465" s="55">
        <v>20</v>
      </c>
      <c r="AO465" s="56"/>
      <c r="AP465" s="56"/>
      <c r="AQ465" s="51" t="s">
        <v>43</v>
      </c>
      <c r="AR465" s="51" t="s">
        <v>132</v>
      </c>
      <c r="AS465" s="51" t="s">
        <v>146</v>
      </c>
      <c r="AT465" s="51" t="s">
        <v>146</v>
      </c>
      <c r="AU465" s="51" t="s">
        <v>146</v>
      </c>
      <c r="AV465" s="51" t="s">
        <v>146</v>
      </c>
      <c r="AW465" s="57" t="s">
        <v>38</v>
      </c>
      <c r="AX465" s="57" t="s">
        <v>36</v>
      </c>
      <c r="AY465" s="57"/>
      <c r="AZ465" s="57"/>
      <c r="BA465" s="57"/>
      <c r="BB465" s="58"/>
      <c r="BC465" s="58">
        <v>2.2514880952380956E-2</v>
      </c>
      <c r="BD465" s="60">
        <v>3.4901960784313735E-2</v>
      </c>
      <c r="BE465" s="60">
        <v>1.0787878787878791E-2</v>
      </c>
      <c r="BF465" s="58"/>
      <c r="BG465" s="59">
        <v>-4.4600938967136489E-2</v>
      </c>
      <c r="BH465" s="61"/>
      <c r="BI465" s="61">
        <v>1.3095238095238095E-3</v>
      </c>
      <c r="BJ465" s="60">
        <v>2.0299884659746247E-3</v>
      </c>
      <c r="BK465" s="60">
        <v>6.2745098039215677E-4</v>
      </c>
      <c r="BL465" s="61"/>
      <c r="BM465" s="59">
        <v>0</v>
      </c>
      <c r="BN465" s="58"/>
      <c r="BO465" s="58">
        <v>1.4444444444444446E-3</v>
      </c>
      <c r="BP465" s="78">
        <v>2.0510292123752005E-5</v>
      </c>
      <c r="BQ465" s="58"/>
      <c r="BR465" s="59">
        <v>0</v>
      </c>
      <c r="BS465" s="58"/>
      <c r="BT465" s="58">
        <v>0.25530598958333334</v>
      </c>
      <c r="BU465" s="60">
        <v>1.1534728213977565E-3</v>
      </c>
      <c r="BV465" s="58"/>
      <c r="BW465" s="59">
        <v>8.9167092488502714E-2</v>
      </c>
      <c r="BX465" s="58"/>
      <c r="BY465" s="58"/>
      <c r="BZ465" s="58"/>
      <c r="CA465" s="59"/>
      <c r="CB465" s="58"/>
      <c r="CC465" s="58"/>
      <c r="CD465" s="58"/>
      <c r="CE465" s="58"/>
      <c r="CF465" s="59"/>
      <c r="CG465" s="62" t="s">
        <v>491</v>
      </c>
      <c r="CH465" s="62"/>
      <c r="CI465" s="62"/>
      <c r="CJ465" s="62"/>
      <c r="CK465" s="62"/>
      <c r="CL465" s="62"/>
      <c r="CM465" s="62"/>
      <c r="CN465" s="63"/>
      <c r="CO465" s="62"/>
      <c r="CP465" s="62" t="s">
        <v>36</v>
      </c>
      <c r="CQ465" s="64" t="s">
        <v>39</v>
      </c>
      <c r="CR465" s="65" t="s">
        <v>47</v>
      </c>
      <c r="CS465" s="64" t="s">
        <v>41</v>
      </c>
      <c r="CT465" s="64"/>
      <c r="CU465" s="64" t="s">
        <v>492</v>
      </c>
      <c r="CV465" s="64" t="s">
        <v>203</v>
      </c>
      <c r="CW465" s="64" t="s">
        <v>207</v>
      </c>
      <c r="CX465" s="64"/>
      <c r="CY465" s="66">
        <f>[1]Duration!EE464</f>
        <v>197</v>
      </c>
    </row>
    <row r="466" spans="1:103" hidden="1" x14ac:dyDescent="0.3">
      <c r="A466" s="43">
        <v>464</v>
      </c>
      <c r="B466" s="44" t="s">
        <v>1685</v>
      </c>
      <c r="C466" s="44" t="s">
        <v>231</v>
      </c>
      <c r="D466" s="44">
        <v>2017</v>
      </c>
      <c r="E466" s="45" t="s">
        <v>31</v>
      </c>
      <c r="F466" s="45" t="s">
        <v>429</v>
      </c>
      <c r="G466" s="45" t="s">
        <v>4</v>
      </c>
      <c r="H466" s="45" t="s">
        <v>483</v>
      </c>
      <c r="I466" s="45" t="s">
        <v>38</v>
      </c>
      <c r="J466" s="68" t="s">
        <v>44</v>
      </c>
      <c r="K466" s="68" t="s">
        <v>53</v>
      </c>
      <c r="L466" s="68" t="s">
        <v>42</v>
      </c>
      <c r="M466" s="68" t="s">
        <v>42</v>
      </c>
      <c r="N466" s="68" t="s">
        <v>39</v>
      </c>
      <c r="O466" s="68" t="s">
        <v>42</v>
      </c>
      <c r="P466" s="47"/>
      <c r="Q466" s="47" t="s">
        <v>495</v>
      </c>
      <c r="R466" s="49">
        <v>70.2</v>
      </c>
      <c r="S466" s="49">
        <v>59.77</v>
      </c>
      <c r="T466" s="50">
        <v>1.63</v>
      </c>
      <c r="U466" s="50">
        <v>0.47</v>
      </c>
      <c r="V466" s="50">
        <v>27.55</v>
      </c>
      <c r="W466" s="50">
        <v>0.19</v>
      </c>
      <c r="X466" s="50">
        <v>6.92</v>
      </c>
      <c r="Y466" s="51" t="s">
        <v>222</v>
      </c>
      <c r="Z466" s="51">
        <v>3</v>
      </c>
      <c r="AA466" s="69"/>
      <c r="AB466" s="51"/>
      <c r="AC466" s="80">
        <v>0.1</v>
      </c>
      <c r="AD466" s="51"/>
      <c r="AE466" s="51"/>
      <c r="AF466" s="52">
        <v>20</v>
      </c>
      <c r="AG466" s="53">
        <v>40</v>
      </c>
      <c r="AH466" s="54">
        <v>40</v>
      </c>
      <c r="AI466" s="54"/>
      <c r="AJ466" s="53" t="s">
        <v>2048</v>
      </c>
      <c r="AK466" s="53">
        <v>19</v>
      </c>
      <c r="AL466" s="53"/>
      <c r="AM466" s="53" t="s">
        <v>52</v>
      </c>
      <c r="AN466" s="55">
        <v>20</v>
      </c>
      <c r="AO466" s="56"/>
      <c r="AP466" s="56"/>
      <c r="AQ466" s="51" t="s">
        <v>43</v>
      </c>
      <c r="AR466" s="51" t="s">
        <v>132</v>
      </c>
      <c r="AS466" s="51" t="s">
        <v>146</v>
      </c>
      <c r="AT466" s="51" t="s">
        <v>146</v>
      </c>
      <c r="AU466" s="51" t="s">
        <v>146</v>
      </c>
      <c r="AV466" s="51" t="s">
        <v>146</v>
      </c>
      <c r="AW466" s="57" t="s">
        <v>38</v>
      </c>
      <c r="AX466" s="57" t="s">
        <v>36</v>
      </c>
      <c r="AY466" s="57"/>
      <c r="AZ466" s="57"/>
      <c r="BA466" s="57"/>
      <c r="BB466" s="58"/>
      <c r="BC466" s="58">
        <v>2.150297619047619E-2</v>
      </c>
      <c r="BD466" s="60">
        <v>3.6170212765957444E-2</v>
      </c>
      <c r="BE466" s="60">
        <v>1.0429447852760737E-2</v>
      </c>
      <c r="BF466" s="58"/>
      <c r="BG466" s="59">
        <v>2.3474178403754438E-3</v>
      </c>
      <c r="BH466" s="61"/>
      <c r="BI466" s="61">
        <v>1.3095238095238095E-3</v>
      </c>
      <c r="BJ466" s="60">
        <v>2.2027534418022523E-3</v>
      </c>
      <c r="BK466" s="60">
        <v>6.3514976542764336E-4</v>
      </c>
      <c r="BL466" s="61"/>
      <c r="BM466" s="59">
        <v>0</v>
      </c>
      <c r="BN466" s="58"/>
      <c r="BO466" s="58">
        <v>1.4444444444444446E-3</v>
      </c>
      <c r="BP466" s="78">
        <v>1.9885752527546073E-5</v>
      </c>
      <c r="BQ466" s="58"/>
      <c r="BR466" s="59">
        <v>0</v>
      </c>
      <c r="BS466" s="58"/>
      <c r="BT466" s="58">
        <v>0.27650390624999999</v>
      </c>
      <c r="BU466" s="60">
        <v>1.2112054542412582E-3</v>
      </c>
      <c r="BV466" s="58"/>
      <c r="BW466" s="59">
        <v>1.3541134389371452E-2</v>
      </c>
      <c r="BX466" s="58"/>
      <c r="BY466" s="58"/>
      <c r="BZ466" s="58"/>
      <c r="CA466" s="59"/>
      <c r="CB466" s="58"/>
      <c r="CC466" s="58"/>
      <c r="CD466" s="58"/>
      <c r="CE466" s="58"/>
      <c r="CF466" s="59"/>
      <c r="CG466" s="62" t="s">
        <v>491</v>
      </c>
      <c r="CH466" s="62"/>
      <c r="CI466" s="62"/>
      <c r="CJ466" s="62"/>
      <c r="CK466" s="62"/>
      <c r="CL466" s="62"/>
      <c r="CM466" s="62"/>
      <c r="CN466" s="63"/>
      <c r="CO466" s="62"/>
      <c r="CP466" s="62" t="s">
        <v>36</v>
      </c>
      <c r="CQ466" s="64" t="s">
        <v>39</v>
      </c>
      <c r="CR466" s="65" t="s">
        <v>47</v>
      </c>
      <c r="CS466" s="64" t="s">
        <v>41</v>
      </c>
      <c r="CT466" s="64"/>
      <c r="CU466" s="64" t="s">
        <v>492</v>
      </c>
      <c r="CV466" s="64" t="s">
        <v>203</v>
      </c>
      <c r="CW466" s="64" t="s">
        <v>207</v>
      </c>
      <c r="CX466" s="64"/>
      <c r="CY466" s="66">
        <f>[1]Duration!EE465</f>
        <v>197</v>
      </c>
    </row>
    <row r="467" spans="1:103" hidden="1" x14ac:dyDescent="0.3">
      <c r="A467" s="43">
        <v>465</v>
      </c>
      <c r="B467" s="44" t="s">
        <v>1686</v>
      </c>
      <c r="C467" s="44" t="s">
        <v>97</v>
      </c>
      <c r="D467" s="44">
        <v>2010</v>
      </c>
      <c r="E467" s="45" t="s">
        <v>66</v>
      </c>
      <c r="F467" s="45" t="s">
        <v>1537</v>
      </c>
      <c r="G467" s="45" t="s">
        <v>1804</v>
      </c>
      <c r="H467" s="45" t="s">
        <v>116</v>
      </c>
      <c r="I467" s="45" t="s">
        <v>38</v>
      </c>
      <c r="J467" s="68" t="s">
        <v>44</v>
      </c>
      <c r="K467" s="68" t="s">
        <v>71</v>
      </c>
      <c r="L467" s="68" t="s">
        <v>39</v>
      </c>
      <c r="M467" s="68" t="s">
        <v>42</v>
      </c>
      <c r="N467" s="68" t="s">
        <v>42</v>
      </c>
      <c r="O467" s="68" t="s">
        <v>42</v>
      </c>
      <c r="P467" s="47" t="s">
        <v>496</v>
      </c>
      <c r="Q467" s="47" t="s">
        <v>1537</v>
      </c>
      <c r="R467" s="49">
        <v>6.6289999999999996</v>
      </c>
      <c r="S467" s="49"/>
      <c r="T467" s="50">
        <v>0.79700000000000004</v>
      </c>
      <c r="U467" s="50">
        <v>0.67700000000000005</v>
      </c>
      <c r="V467" s="50"/>
      <c r="W467" s="50"/>
      <c r="X467" s="50">
        <v>7.7</v>
      </c>
      <c r="Y467" s="51" t="s">
        <v>421</v>
      </c>
      <c r="Z467" s="51">
        <v>1</v>
      </c>
      <c r="AA467" s="69">
        <v>913.26883838018693</v>
      </c>
      <c r="AB467" s="51">
        <v>2.4</v>
      </c>
      <c r="AC467" s="69">
        <v>2191.8452121124487</v>
      </c>
      <c r="AD467" s="51"/>
      <c r="AE467" s="51"/>
      <c r="AF467" s="51"/>
      <c r="AG467" s="53" t="s">
        <v>404</v>
      </c>
      <c r="AH467" s="54">
        <v>57</v>
      </c>
      <c r="AI467" s="91">
        <v>1368</v>
      </c>
      <c r="AJ467" s="53" t="s">
        <v>172</v>
      </c>
      <c r="AK467" s="53" t="s">
        <v>172</v>
      </c>
      <c r="AL467" s="53">
        <v>0.5</v>
      </c>
      <c r="AM467" s="53" t="s">
        <v>214</v>
      </c>
      <c r="AN467" s="55"/>
      <c r="AO467" s="56"/>
      <c r="AP467" s="56"/>
      <c r="AQ467" s="51" t="s">
        <v>321</v>
      </c>
      <c r="AR467" s="51"/>
      <c r="AS467" s="51"/>
      <c r="AT467" s="51" t="s">
        <v>384</v>
      </c>
      <c r="AU467" s="51" t="s">
        <v>384</v>
      </c>
      <c r="AV467" s="51"/>
      <c r="AW467" s="57" t="s">
        <v>38</v>
      </c>
      <c r="AX467" s="57" t="s">
        <v>36</v>
      </c>
      <c r="AY467" s="57" t="s">
        <v>42</v>
      </c>
      <c r="AZ467" s="57" t="s">
        <v>39</v>
      </c>
      <c r="BA467" s="57"/>
      <c r="BB467" s="58"/>
      <c r="BC467" s="58"/>
      <c r="BD467" s="59"/>
      <c r="BE467" s="59"/>
      <c r="BF467" s="58"/>
      <c r="BG467" s="59"/>
      <c r="BH467" s="61"/>
      <c r="BI467" s="61"/>
      <c r="BL467" s="61"/>
      <c r="BM467" s="59"/>
      <c r="BN467" s="58">
        <v>2.1002399999999999</v>
      </c>
      <c r="BO467" s="58"/>
      <c r="BQ467" s="58"/>
      <c r="BR467" s="59"/>
      <c r="BS467" s="58"/>
      <c r="BT467" s="58"/>
      <c r="BV467" s="58"/>
      <c r="BW467" s="59"/>
      <c r="BX467" s="58"/>
      <c r="BY467" s="58"/>
      <c r="BZ467" s="58"/>
      <c r="CA467" s="59"/>
      <c r="CB467" s="58"/>
      <c r="CC467" s="58"/>
      <c r="CD467" s="58"/>
      <c r="CE467" s="58"/>
      <c r="CF467" s="59"/>
      <c r="CG467" s="62"/>
      <c r="CH467" s="62"/>
      <c r="CI467" s="62"/>
      <c r="CJ467" s="62"/>
      <c r="CK467" s="62"/>
      <c r="CL467" s="62" t="s">
        <v>195</v>
      </c>
      <c r="CM467" s="62" t="s">
        <v>195</v>
      </c>
      <c r="CN467" s="63"/>
      <c r="CO467" s="62" t="s">
        <v>1284</v>
      </c>
      <c r="CP467" s="62"/>
      <c r="CQ467" s="64" t="s">
        <v>39</v>
      </c>
      <c r="CR467" s="65" t="s">
        <v>47</v>
      </c>
      <c r="CS467" s="64" t="s">
        <v>1344</v>
      </c>
      <c r="CT467" s="64" t="s">
        <v>497</v>
      </c>
      <c r="CU467" s="64" t="s">
        <v>109</v>
      </c>
      <c r="CV467" s="64" t="s">
        <v>86</v>
      </c>
      <c r="CW467" s="64"/>
      <c r="CX467" s="64" t="s">
        <v>73</v>
      </c>
      <c r="CY467" s="66">
        <f>[1]Duration!EE466</f>
        <v>57</v>
      </c>
    </row>
    <row r="468" spans="1:103" hidden="1" x14ac:dyDescent="0.3">
      <c r="A468" s="43">
        <v>466</v>
      </c>
      <c r="B468" s="44" t="s">
        <v>1686</v>
      </c>
      <c r="C468" s="44" t="s">
        <v>97</v>
      </c>
      <c r="D468" s="44">
        <v>2010</v>
      </c>
      <c r="E468" s="45" t="s">
        <v>66</v>
      </c>
      <c r="F468" s="45" t="s">
        <v>1537</v>
      </c>
      <c r="G468" s="45" t="s">
        <v>1804</v>
      </c>
      <c r="H468" s="45" t="s">
        <v>116</v>
      </c>
      <c r="I468" s="45" t="s">
        <v>38</v>
      </c>
      <c r="J468" s="68" t="s">
        <v>44</v>
      </c>
      <c r="K468" s="68" t="s">
        <v>75</v>
      </c>
      <c r="L468" s="68" t="s">
        <v>39</v>
      </c>
      <c r="M468" s="68" t="s">
        <v>42</v>
      </c>
      <c r="N468" s="68" t="s">
        <v>42</v>
      </c>
      <c r="O468" s="68" t="s">
        <v>42</v>
      </c>
      <c r="P468" s="47" t="s">
        <v>498</v>
      </c>
      <c r="Q468" s="47" t="s">
        <v>1537</v>
      </c>
      <c r="R468" s="49">
        <v>6.2530000000000001</v>
      </c>
      <c r="S468" s="49"/>
      <c r="T468" s="50">
        <v>1.0745</v>
      </c>
      <c r="U468" s="50">
        <v>0.88200000000000001</v>
      </c>
      <c r="V468" s="50"/>
      <c r="W468" s="50"/>
      <c r="X468" s="50">
        <v>7.9</v>
      </c>
      <c r="Y468" s="51" t="s">
        <v>421</v>
      </c>
      <c r="Z468" s="51">
        <v>1</v>
      </c>
      <c r="AA468" s="69">
        <v>913.26883838018693</v>
      </c>
      <c r="AB468" s="51">
        <v>2.4</v>
      </c>
      <c r="AC468" s="69">
        <v>2191.8452121124487</v>
      </c>
      <c r="AD468" s="51">
        <v>1</v>
      </c>
      <c r="AE468" s="51" t="s">
        <v>499</v>
      </c>
      <c r="AF468" s="51"/>
      <c r="AG468" s="53" t="s">
        <v>404</v>
      </c>
      <c r="AH468" s="54">
        <v>20</v>
      </c>
      <c r="AI468" s="91">
        <v>480</v>
      </c>
      <c r="AJ468" s="53" t="s">
        <v>172</v>
      </c>
      <c r="AK468" s="53" t="s">
        <v>172</v>
      </c>
      <c r="AL468" s="53">
        <v>0.5</v>
      </c>
      <c r="AM468" s="53" t="s">
        <v>80</v>
      </c>
      <c r="AN468" s="55"/>
      <c r="AO468" s="56"/>
      <c r="AP468" s="56"/>
      <c r="AQ468" s="51" t="s">
        <v>321</v>
      </c>
      <c r="AR468" s="51"/>
      <c r="AS468" s="51"/>
      <c r="AT468" s="51" t="s">
        <v>384</v>
      </c>
      <c r="AU468" s="51" t="s">
        <v>384</v>
      </c>
      <c r="AV468" s="51"/>
      <c r="AW468" s="57" t="s">
        <v>38</v>
      </c>
      <c r="AX468" s="57" t="s">
        <v>36</v>
      </c>
      <c r="AY468" s="57" t="s">
        <v>42</v>
      </c>
      <c r="AZ468" s="57"/>
      <c r="BA468" s="57"/>
      <c r="BB468" s="58"/>
      <c r="BC468" s="58"/>
      <c r="BD468" s="59"/>
      <c r="BE468" s="59"/>
      <c r="BF468" s="58"/>
      <c r="BG468" s="59"/>
      <c r="BH468" s="61"/>
      <c r="BI468" s="61"/>
      <c r="BL468" s="61"/>
      <c r="BM468" s="59"/>
      <c r="BN468" s="58">
        <v>0.62675999999999998</v>
      </c>
      <c r="BO468" s="58"/>
      <c r="BQ468" s="58"/>
      <c r="BR468" s="59"/>
      <c r="BS468" s="58"/>
      <c r="BT468" s="58"/>
      <c r="BV468" s="58"/>
      <c r="BW468" s="59"/>
      <c r="BX468" s="58"/>
      <c r="BY468" s="58"/>
      <c r="BZ468" s="58"/>
      <c r="CA468" s="59"/>
      <c r="CB468" s="58"/>
      <c r="CC468" s="58"/>
      <c r="CD468" s="58"/>
      <c r="CE468" s="58"/>
      <c r="CF468" s="59"/>
      <c r="CG468" s="62"/>
      <c r="CH468" s="62"/>
      <c r="CI468" s="62"/>
      <c r="CJ468" s="62"/>
      <c r="CK468" s="62"/>
      <c r="CL468" s="62" t="s">
        <v>195</v>
      </c>
      <c r="CM468" s="62" t="s">
        <v>195</v>
      </c>
      <c r="CN468" s="63"/>
      <c r="CO468" s="62" t="s">
        <v>1284</v>
      </c>
      <c r="CP468" s="62"/>
      <c r="CQ468" s="64" t="s">
        <v>39</v>
      </c>
      <c r="CR468" s="65" t="s">
        <v>47</v>
      </c>
      <c r="CS468" s="64" t="s">
        <v>1344</v>
      </c>
      <c r="CT468" s="64" t="s">
        <v>497</v>
      </c>
      <c r="CU468" s="64" t="s">
        <v>109</v>
      </c>
      <c r="CV468" s="64" t="s">
        <v>86</v>
      </c>
      <c r="CW468" s="64"/>
      <c r="CX468" s="64" t="s">
        <v>88</v>
      </c>
      <c r="CY468" s="66">
        <f>[1]Duration!EE467</f>
        <v>20</v>
      </c>
    </row>
    <row r="469" spans="1:103" hidden="1" x14ac:dyDescent="0.3">
      <c r="A469" s="43">
        <v>467</v>
      </c>
      <c r="B469" s="44" t="s">
        <v>1686</v>
      </c>
      <c r="C469" s="44" t="s">
        <v>97</v>
      </c>
      <c r="D469" s="44">
        <v>2010</v>
      </c>
      <c r="E469" s="45" t="s">
        <v>66</v>
      </c>
      <c r="F469" s="45" t="s">
        <v>1537</v>
      </c>
      <c r="G469" s="45" t="s">
        <v>1804</v>
      </c>
      <c r="H469" s="45" t="s">
        <v>116</v>
      </c>
      <c r="I469" s="45" t="s">
        <v>38</v>
      </c>
      <c r="J469" s="68" t="s">
        <v>44</v>
      </c>
      <c r="K469" s="68" t="s">
        <v>53</v>
      </c>
      <c r="L469" s="68" t="s">
        <v>39</v>
      </c>
      <c r="M469" s="68" t="s">
        <v>42</v>
      </c>
      <c r="N469" s="68" t="s">
        <v>42</v>
      </c>
      <c r="O469" s="68" t="s">
        <v>42</v>
      </c>
      <c r="P469" s="47" t="s">
        <v>500</v>
      </c>
      <c r="Q469" s="47" t="s">
        <v>1537</v>
      </c>
      <c r="R469" s="49">
        <v>30.518999999999998</v>
      </c>
      <c r="S469" s="49"/>
      <c r="T469" s="50">
        <v>2.2993000000000001</v>
      </c>
      <c r="U469" s="50">
        <v>2.0659999999999998</v>
      </c>
      <c r="V469" s="50"/>
      <c r="W469" s="50"/>
      <c r="X469" s="50">
        <v>6.8</v>
      </c>
      <c r="Y469" s="51" t="s">
        <v>421</v>
      </c>
      <c r="Z469" s="51">
        <v>1</v>
      </c>
      <c r="AA469" s="69">
        <v>224.31756944794517</v>
      </c>
      <c r="AB469" s="80">
        <v>3</v>
      </c>
      <c r="AC469" s="69">
        <v>672.95270834383552</v>
      </c>
      <c r="AD469" s="51"/>
      <c r="AE469" s="51"/>
      <c r="AF469" s="51"/>
      <c r="AG469" s="53" t="s">
        <v>404</v>
      </c>
      <c r="AH469" s="54">
        <v>15</v>
      </c>
      <c r="AI469" s="91">
        <v>360</v>
      </c>
      <c r="AJ469" s="53" t="s">
        <v>172</v>
      </c>
      <c r="AK469" s="53" t="s">
        <v>172</v>
      </c>
      <c r="AL469" s="53">
        <v>0.5</v>
      </c>
      <c r="AM469" s="53" t="s">
        <v>52</v>
      </c>
      <c r="AN469" s="55"/>
      <c r="AO469" s="56"/>
      <c r="AP469" s="56"/>
      <c r="AQ469" s="51" t="s">
        <v>321</v>
      </c>
      <c r="AR469" s="51"/>
      <c r="AS469" s="51"/>
      <c r="AT469" s="51" t="s">
        <v>384</v>
      </c>
      <c r="AU469" s="51" t="s">
        <v>384</v>
      </c>
      <c r="AV469" s="51"/>
      <c r="AW469" s="57" t="s">
        <v>38</v>
      </c>
      <c r="AX469" s="57" t="s">
        <v>36</v>
      </c>
      <c r="AY469" s="57" t="s">
        <v>42</v>
      </c>
      <c r="AZ469" s="57"/>
      <c r="BA469" s="57"/>
      <c r="BB469" s="58"/>
      <c r="BC469" s="58"/>
      <c r="BD469" s="59"/>
      <c r="BE469" s="59"/>
      <c r="BF469" s="58"/>
      <c r="BG469" s="59"/>
      <c r="BH469" s="61"/>
      <c r="BI469" s="61"/>
      <c r="BL469" s="61"/>
      <c r="BM469" s="59"/>
      <c r="BN469" s="58">
        <v>0.89136000000000004</v>
      </c>
      <c r="BO469" s="58"/>
      <c r="BQ469" s="58"/>
      <c r="BR469" s="59"/>
      <c r="BS469" s="58"/>
      <c r="BT469" s="58"/>
      <c r="BV469" s="58"/>
      <c r="BW469" s="59"/>
      <c r="BX469" s="58"/>
      <c r="BY469" s="58"/>
      <c r="BZ469" s="58"/>
      <c r="CA469" s="59"/>
      <c r="CB469" s="58"/>
      <c r="CC469" s="58"/>
      <c r="CD469" s="58"/>
      <c r="CE469" s="58"/>
      <c r="CF469" s="59"/>
      <c r="CG469" s="62"/>
      <c r="CH469" s="62"/>
      <c r="CI469" s="62"/>
      <c r="CJ469" s="62"/>
      <c r="CK469" s="62"/>
      <c r="CL469" s="62" t="s">
        <v>195</v>
      </c>
      <c r="CM469" s="62" t="s">
        <v>195</v>
      </c>
      <c r="CN469" s="63"/>
      <c r="CO469" s="62" t="s">
        <v>1284</v>
      </c>
      <c r="CP469" s="62"/>
      <c r="CQ469" s="64" t="s">
        <v>39</v>
      </c>
      <c r="CR469" s="65" t="s">
        <v>47</v>
      </c>
      <c r="CS469" s="64" t="s">
        <v>1344</v>
      </c>
      <c r="CT469" s="64" t="s">
        <v>497</v>
      </c>
      <c r="CU469" s="64" t="s">
        <v>109</v>
      </c>
      <c r="CV469" s="64" t="s">
        <v>86</v>
      </c>
      <c r="CW469" s="64"/>
      <c r="CX469" s="64" t="s">
        <v>91</v>
      </c>
      <c r="CY469" s="66">
        <f>[1]Duration!EE468</f>
        <v>15</v>
      </c>
    </row>
    <row r="470" spans="1:103" hidden="1" x14ac:dyDescent="0.3">
      <c r="A470" s="43">
        <v>468</v>
      </c>
      <c r="B470" s="44" t="s">
        <v>1686</v>
      </c>
      <c r="C470" s="44" t="s">
        <v>97</v>
      </c>
      <c r="D470" s="44">
        <v>2010</v>
      </c>
      <c r="E470" s="45" t="s">
        <v>66</v>
      </c>
      <c r="F470" s="45" t="s">
        <v>1537</v>
      </c>
      <c r="G470" s="45" t="s">
        <v>1804</v>
      </c>
      <c r="H470" s="45" t="s">
        <v>116</v>
      </c>
      <c r="I470" s="45" t="s">
        <v>38</v>
      </c>
      <c r="J470" s="68" t="s">
        <v>44</v>
      </c>
      <c r="K470" s="68" t="s">
        <v>75</v>
      </c>
      <c r="L470" s="68" t="s">
        <v>39</v>
      </c>
      <c r="M470" s="68" t="s">
        <v>42</v>
      </c>
      <c r="N470" s="68" t="s">
        <v>42</v>
      </c>
      <c r="O470" s="68" t="s">
        <v>42</v>
      </c>
      <c r="P470" s="47" t="s">
        <v>501</v>
      </c>
      <c r="Q470" s="47" t="s">
        <v>1537</v>
      </c>
      <c r="R470" s="49">
        <v>17.126000000000001</v>
      </c>
      <c r="S470" s="49"/>
      <c r="T470" s="50">
        <v>1.8737999999999999</v>
      </c>
      <c r="U470" s="50">
        <v>1.397</v>
      </c>
      <c r="V470" s="50"/>
      <c r="W470" s="50"/>
      <c r="X470" s="50">
        <v>7.5</v>
      </c>
      <c r="Y470" s="51" t="s">
        <v>421</v>
      </c>
      <c r="Z470" s="51">
        <v>1</v>
      </c>
      <c r="AA470" s="69">
        <v>224.31756944794517</v>
      </c>
      <c r="AB470" s="80">
        <v>3</v>
      </c>
      <c r="AC470" s="69">
        <v>672.95270834383552</v>
      </c>
      <c r="AD470" s="51">
        <v>3</v>
      </c>
      <c r="AE470" s="51" t="s">
        <v>441</v>
      </c>
      <c r="AF470" s="51"/>
      <c r="AG470" s="53" t="s">
        <v>404</v>
      </c>
      <c r="AH470" s="54">
        <v>20</v>
      </c>
      <c r="AI470" s="91">
        <v>480</v>
      </c>
      <c r="AJ470" s="53" t="s">
        <v>172</v>
      </c>
      <c r="AK470" s="53" t="s">
        <v>172</v>
      </c>
      <c r="AL470" s="53">
        <v>0.5</v>
      </c>
      <c r="AM470" s="53" t="s">
        <v>80</v>
      </c>
      <c r="AN470" s="55"/>
      <c r="AO470" s="56"/>
      <c r="AP470" s="56"/>
      <c r="AQ470" s="51" t="s">
        <v>321</v>
      </c>
      <c r="AR470" s="51"/>
      <c r="AS470" s="51"/>
      <c r="AT470" s="51" t="s">
        <v>384</v>
      </c>
      <c r="AU470" s="51" t="s">
        <v>384</v>
      </c>
      <c r="AV470" s="51"/>
      <c r="AW470" s="57" t="s">
        <v>38</v>
      </c>
      <c r="AX470" s="57" t="s">
        <v>36</v>
      </c>
      <c r="AY470" s="57" t="s">
        <v>42</v>
      </c>
      <c r="AZ470" s="57"/>
      <c r="BA470" s="57"/>
      <c r="BB470" s="58"/>
      <c r="BC470" s="58"/>
      <c r="BD470" s="59"/>
      <c r="BE470" s="59"/>
      <c r="BF470" s="58"/>
      <c r="BG470" s="59"/>
      <c r="BH470" s="61"/>
      <c r="BI470" s="61"/>
      <c r="BL470" s="61"/>
      <c r="BM470" s="59"/>
      <c r="BN470" s="58">
        <v>3.7972800000000002</v>
      </c>
      <c r="BO470" s="58"/>
      <c r="BQ470" s="58"/>
      <c r="BR470" s="59"/>
      <c r="BS470" s="58"/>
      <c r="BT470" s="58"/>
      <c r="BV470" s="58"/>
      <c r="BW470" s="59"/>
      <c r="BX470" s="58"/>
      <c r="BY470" s="58"/>
      <c r="BZ470" s="58"/>
      <c r="CA470" s="59"/>
      <c r="CB470" s="58"/>
      <c r="CC470" s="58"/>
      <c r="CD470" s="58"/>
      <c r="CE470" s="58"/>
      <c r="CF470" s="59"/>
      <c r="CG470" s="62"/>
      <c r="CH470" s="62"/>
      <c r="CI470" s="62"/>
      <c r="CJ470" s="62"/>
      <c r="CK470" s="62"/>
      <c r="CL470" s="62" t="s">
        <v>195</v>
      </c>
      <c r="CM470" s="62" t="s">
        <v>195</v>
      </c>
      <c r="CN470" s="63"/>
      <c r="CO470" s="62" t="s">
        <v>1284</v>
      </c>
      <c r="CP470" s="62"/>
      <c r="CQ470" s="64" t="s">
        <v>39</v>
      </c>
      <c r="CR470" s="65" t="s">
        <v>47</v>
      </c>
      <c r="CS470" s="64" t="s">
        <v>1344</v>
      </c>
      <c r="CT470" s="64" t="s">
        <v>497</v>
      </c>
      <c r="CU470" s="64" t="s">
        <v>109</v>
      </c>
      <c r="CV470" s="64" t="s">
        <v>86</v>
      </c>
      <c r="CW470" s="64"/>
      <c r="CX470" s="64" t="s">
        <v>92</v>
      </c>
      <c r="CY470" s="66">
        <f>[1]Duration!EE469</f>
        <v>20</v>
      </c>
    </row>
    <row r="471" spans="1:103" hidden="1" x14ac:dyDescent="0.3">
      <c r="A471" s="43">
        <v>469</v>
      </c>
      <c r="B471" s="44" t="s">
        <v>1686</v>
      </c>
      <c r="C471" s="44" t="s">
        <v>97</v>
      </c>
      <c r="D471" s="44">
        <v>2010</v>
      </c>
      <c r="E471" s="45" t="s">
        <v>66</v>
      </c>
      <c r="F471" s="45" t="s">
        <v>1537</v>
      </c>
      <c r="G471" s="45" t="s">
        <v>1804</v>
      </c>
      <c r="H471" s="45" t="s">
        <v>116</v>
      </c>
      <c r="I471" s="45" t="s">
        <v>38</v>
      </c>
      <c r="J471" s="68" t="s">
        <v>44</v>
      </c>
      <c r="K471" s="68" t="s">
        <v>262</v>
      </c>
      <c r="L471" s="68" t="s">
        <v>39</v>
      </c>
      <c r="M471" s="68" t="s">
        <v>42</v>
      </c>
      <c r="N471" s="68" t="s">
        <v>42</v>
      </c>
      <c r="O471" s="68" t="s">
        <v>42</v>
      </c>
      <c r="P471" s="47" t="s">
        <v>502</v>
      </c>
      <c r="Q471" s="47" t="s">
        <v>1537</v>
      </c>
      <c r="R471" s="49">
        <v>8.5299999999999994</v>
      </c>
      <c r="S471" s="49"/>
      <c r="T471" s="50">
        <v>1.7783</v>
      </c>
      <c r="U471" s="50">
        <v>1.244</v>
      </c>
      <c r="V471" s="50"/>
      <c r="W471" s="50"/>
      <c r="X471" s="50">
        <v>7.4</v>
      </c>
      <c r="Y471" s="51" t="s">
        <v>421</v>
      </c>
      <c r="Z471" s="51">
        <v>1</v>
      </c>
      <c r="AA471" s="69">
        <v>224.31756944794517</v>
      </c>
      <c r="AB471" s="80">
        <v>3</v>
      </c>
      <c r="AC471" s="69">
        <v>672.95270834383552</v>
      </c>
      <c r="AD471" s="51"/>
      <c r="AE471" s="51"/>
      <c r="AF471" s="51"/>
      <c r="AG471" s="53" t="s">
        <v>404</v>
      </c>
      <c r="AH471" s="54">
        <v>95</v>
      </c>
      <c r="AI471" s="91">
        <v>2280</v>
      </c>
      <c r="AJ471" s="53" t="s">
        <v>172</v>
      </c>
      <c r="AK471" s="53" t="s">
        <v>172</v>
      </c>
      <c r="AL471" s="53">
        <v>0.5</v>
      </c>
      <c r="AM471" s="53" t="s">
        <v>261</v>
      </c>
      <c r="AN471" s="55"/>
      <c r="AO471" s="56"/>
      <c r="AP471" s="56"/>
      <c r="AQ471" s="51" t="s">
        <v>321</v>
      </c>
      <c r="AR471" s="51"/>
      <c r="AS471" s="51"/>
      <c r="AT471" s="51" t="s">
        <v>384</v>
      </c>
      <c r="AU471" s="51" t="s">
        <v>384</v>
      </c>
      <c r="AV471" s="51"/>
      <c r="AW471" s="57" t="s">
        <v>38</v>
      </c>
      <c r="AX471" s="57" t="s">
        <v>36</v>
      </c>
      <c r="AY471" s="57" t="s">
        <v>42</v>
      </c>
      <c r="AZ471" s="57"/>
      <c r="BA471" s="57"/>
      <c r="BB471" s="58"/>
      <c r="BC471" s="58"/>
      <c r="BD471" s="59"/>
      <c r="BE471" s="59"/>
      <c r="BF471" s="58"/>
      <c r="BG471" s="59"/>
      <c r="BH471" s="61"/>
      <c r="BI471" s="61"/>
      <c r="BL471" s="61"/>
      <c r="BM471" s="59"/>
      <c r="BN471" s="58">
        <v>0.18838384615384615</v>
      </c>
      <c r="BO471" s="58"/>
      <c r="BQ471" s="58"/>
      <c r="BR471" s="59"/>
      <c r="BS471" s="58"/>
      <c r="BT471" s="58"/>
      <c r="BV471" s="58"/>
      <c r="BW471" s="59"/>
      <c r="BX471" s="58"/>
      <c r="BY471" s="58"/>
      <c r="BZ471" s="58"/>
      <c r="CA471" s="59"/>
      <c r="CB471" s="58"/>
      <c r="CC471" s="58"/>
      <c r="CD471" s="58"/>
      <c r="CE471" s="58"/>
      <c r="CF471" s="59"/>
      <c r="CG471" s="62"/>
      <c r="CH471" s="62"/>
      <c r="CI471" s="62"/>
      <c r="CJ471" s="62"/>
      <c r="CK471" s="62"/>
      <c r="CL471" s="62" t="s">
        <v>195</v>
      </c>
      <c r="CM471" s="62" t="s">
        <v>195</v>
      </c>
      <c r="CN471" s="63"/>
      <c r="CO471" s="62" t="s">
        <v>1284</v>
      </c>
      <c r="CP471" s="62"/>
      <c r="CQ471" s="64" t="s">
        <v>39</v>
      </c>
      <c r="CR471" s="65" t="s">
        <v>47</v>
      </c>
      <c r="CS471" s="64" t="s">
        <v>1344</v>
      </c>
      <c r="CT471" s="64" t="s">
        <v>497</v>
      </c>
      <c r="CU471" s="64" t="s">
        <v>109</v>
      </c>
      <c r="CV471" s="64" t="s">
        <v>86</v>
      </c>
      <c r="CW471" s="64"/>
      <c r="CX471" s="64" t="s">
        <v>77</v>
      </c>
      <c r="CY471" s="66">
        <f>[1]Duration!EE470</f>
        <v>95</v>
      </c>
    </row>
    <row r="472" spans="1:103" hidden="1" x14ac:dyDescent="0.3">
      <c r="A472" s="43">
        <v>470</v>
      </c>
      <c r="B472" s="44" t="s">
        <v>1687</v>
      </c>
      <c r="C472" s="44" t="s">
        <v>129</v>
      </c>
      <c r="D472" s="44">
        <v>2017</v>
      </c>
      <c r="E472" s="45" t="s">
        <v>31</v>
      </c>
      <c r="F472" s="45" t="s">
        <v>104</v>
      </c>
      <c r="G472" s="45" t="s">
        <v>3</v>
      </c>
      <c r="H472" s="45" t="s">
        <v>483</v>
      </c>
      <c r="I472" s="45" t="s">
        <v>38</v>
      </c>
      <c r="J472" s="68" t="s">
        <v>44</v>
      </c>
      <c r="K472" s="68" t="s">
        <v>91</v>
      </c>
      <c r="L472" s="68" t="s">
        <v>42</v>
      </c>
      <c r="M472" s="68" t="s">
        <v>39</v>
      </c>
      <c r="N472" s="68" t="s">
        <v>39</v>
      </c>
      <c r="O472" s="68" t="s">
        <v>42</v>
      </c>
      <c r="P472" s="47" t="s">
        <v>872</v>
      </c>
      <c r="Q472" s="47" t="s">
        <v>98</v>
      </c>
      <c r="R472" s="49">
        <v>64.400000000000006</v>
      </c>
      <c r="S472" s="49">
        <v>47.784799999999997</v>
      </c>
      <c r="T472" s="50">
        <v>3.6128399999999998</v>
      </c>
      <c r="U472" s="50">
        <v>2.04792</v>
      </c>
      <c r="V472" s="50"/>
      <c r="W472" s="50"/>
      <c r="X472" s="50">
        <v>8.1</v>
      </c>
      <c r="Y472" s="51" t="s">
        <v>504</v>
      </c>
      <c r="Z472" s="51">
        <v>2</v>
      </c>
      <c r="AA472" s="52">
        <v>0.81712824919870519</v>
      </c>
      <c r="AB472" s="52">
        <v>0.95</v>
      </c>
      <c r="AC472" s="52">
        <v>0.77627183673876987</v>
      </c>
      <c r="AD472" s="51">
        <v>6</v>
      </c>
      <c r="AE472" s="51" t="s">
        <v>33</v>
      </c>
      <c r="AF472" s="52">
        <v>7.7</v>
      </c>
      <c r="AG472" s="53">
        <v>90</v>
      </c>
      <c r="AH472" s="54">
        <v>90</v>
      </c>
      <c r="AI472" s="91">
        <v>48</v>
      </c>
      <c r="AJ472" s="53" t="s">
        <v>2046</v>
      </c>
      <c r="AK472" s="54">
        <v>6.4285714285714288</v>
      </c>
      <c r="AL472" s="53" t="s">
        <v>505</v>
      </c>
      <c r="AM472" s="53" t="s">
        <v>96</v>
      </c>
      <c r="AN472" s="55">
        <v>6.5</v>
      </c>
      <c r="AO472" s="56"/>
      <c r="AP472" s="77">
        <v>350</v>
      </c>
      <c r="AQ472" s="51" t="s">
        <v>43</v>
      </c>
      <c r="AR472" s="51" t="s">
        <v>132</v>
      </c>
      <c r="AS472" s="51" t="s">
        <v>37</v>
      </c>
      <c r="AT472" s="51" t="s">
        <v>37</v>
      </c>
      <c r="AU472" s="51" t="s">
        <v>37</v>
      </c>
      <c r="AV472" s="51"/>
      <c r="AW472" s="57" t="s">
        <v>38</v>
      </c>
      <c r="AX472" s="57" t="s">
        <v>36</v>
      </c>
      <c r="AY472" s="57" t="s">
        <v>42</v>
      </c>
      <c r="AZ472" s="57"/>
      <c r="BA472" s="57"/>
      <c r="BB472" s="58">
        <v>1.2977678571428574E-2</v>
      </c>
      <c r="BC472" s="58">
        <v>1.3660714285714288E-2</v>
      </c>
      <c r="BD472" s="60">
        <v>1.1865697878823392E-2</v>
      </c>
      <c r="BE472" s="60">
        <v>6.7260105623276984E-3</v>
      </c>
      <c r="BF472" s="58"/>
      <c r="BG472" s="59"/>
      <c r="BH472" s="61">
        <v>3.9583333333333332E-4</v>
      </c>
      <c r="BI472" s="61">
        <v>4.1666666666666669E-4</v>
      </c>
      <c r="BJ472" s="78">
        <v>2.7966291296890156E-4</v>
      </c>
      <c r="BK472" s="78">
        <v>1.5852550146900303E-4</v>
      </c>
      <c r="BL472" s="61"/>
      <c r="BM472" s="59"/>
      <c r="BN472" s="58">
        <v>1.9791666666666664E-3</v>
      </c>
      <c r="BO472" s="58">
        <v>2.0833333333333333E-3</v>
      </c>
      <c r="BP472" s="78">
        <v>8.0719033189274785E-5</v>
      </c>
      <c r="BQ472" s="58"/>
      <c r="BR472" s="59"/>
      <c r="BS472" s="58">
        <v>0.32062499999999994</v>
      </c>
      <c r="BT472" s="58">
        <v>0.33749999999999997</v>
      </c>
      <c r="BU472" s="60">
        <v>4.1606992562107994E-3</v>
      </c>
      <c r="BV472" s="58"/>
      <c r="BW472" s="59"/>
      <c r="BX472" s="58">
        <v>0.5066666666666666</v>
      </c>
      <c r="BY472" s="58">
        <v>0.53333333333333333</v>
      </c>
      <c r="BZ472" s="58"/>
      <c r="CA472" s="59"/>
      <c r="CB472" s="58"/>
      <c r="CC472" s="58"/>
      <c r="CD472" s="58"/>
      <c r="CE472" s="58"/>
      <c r="CF472" s="59"/>
      <c r="CG472" s="62" t="s">
        <v>872</v>
      </c>
      <c r="CH472" s="62"/>
      <c r="CI472" s="62"/>
      <c r="CJ472" s="62"/>
      <c r="CK472" s="62"/>
      <c r="CL472" s="62"/>
      <c r="CM472" s="62"/>
      <c r="CN472" s="63"/>
      <c r="CO472" s="62" t="s">
        <v>1284</v>
      </c>
      <c r="CP472" s="62"/>
      <c r="CQ472" s="64" t="s">
        <v>39</v>
      </c>
      <c r="CR472" s="65" t="s">
        <v>47</v>
      </c>
      <c r="CS472" s="64" t="s">
        <v>41</v>
      </c>
      <c r="CT472" s="64"/>
      <c r="CU472" s="64" t="s">
        <v>55</v>
      </c>
      <c r="CV472" s="64" t="s">
        <v>56</v>
      </c>
      <c r="CW472" s="64" t="s">
        <v>506</v>
      </c>
      <c r="CX472" s="64" t="s">
        <v>73</v>
      </c>
      <c r="CY472" s="66">
        <f>[1]Duration!EE471</f>
        <v>2</v>
      </c>
    </row>
    <row r="473" spans="1:103" hidden="1" x14ac:dyDescent="0.3">
      <c r="A473" s="43">
        <v>471</v>
      </c>
      <c r="B473" s="44" t="s">
        <v>1687</v>
      </c>
      <c r="C473" s="44" t="s">
        <v>129</v>
      </c>
      <c r="D473" s="44">
        <v>2017</v>
      </c>
      <c r="E473" s="45" t="s">
        <v>31</v>
      </c>
      <c r="F473" s="45" t="s">
        <v>104</v>
      </c>
      <c r="G473" s="45" t="s">
        <v>3</v>
      </c>
      <c r="H473" s="45" t="s">
        <v>483</v>
      </c>
      <c r="I473" s="45" t="s">
        <v>38</v>
      </c>
      <c r="J473" s="68" t="s">
        <v>44</v>
      </c>
      <c r="K473" s="68" t="s">
        <v>91</v>
      </c>
      <c r="L473" s="68" t="s">
        <v>42</v>
      </c>
      <c r="M473" s="68" t="s">
        <v>39</v>
      </c>
      <c r="N473" s="68" t="s">
        <v>39</v>
      </c>
      <c r="O473" s="68" t="s">
        <v>42</v>
      </c>
      <c r="P473" s="47" t="s">
        <v>873</v>
      </c>
      <c r="Q473" s="47" t="s">
        <v>98</v>
      </c>
      <c r="R473" s="49">
        <v>65.8</v>
      </c>
      <c r="S473" s="49">
        <v>48.823599999999999</v>
      </c>
      <c r="T473" s="50">
        <v>3.6716399999999996</v>
      </c>
      <c r="U473" s="50">
        <v>2.0529599999999997</v>
      </c>
      <c r="V473" s="50"/>
      <c r="W473" s="50"/>
      <c r="X473" s="50">
        <v>8.07</v>
      </c>
      <c r="Y473" s="51" t="s">
        <v>504</v>
      </c>
      <c r="Z473" s="51">
        <v>2</v>
      </c>
      <c r="AA473" s="52">
        <v>0.81712824919870519</v>
      </c>
      <c r="AB473" s="52">
        <v>0.95</v>
      </c>
      <c r="AC473" s="52">
        <v>0.77627183673876987</v>
      </c>
      <c r="AD473" s="51">
        <v>0</v>
      </c>
      <c r="AE473" s="51" t="s">
        <v>33</v>
      </c>
      <c r="AF473" s="52">
        <v>7.7</v>
      </c>
      <c r="AG473" s="53">
        <v>90</v>
      </c>
      <c r="AH473" s="54">
        <v>90</v>
      </c>
      <c r="AI473" s="91">
        <v>48</v>
      </c>
      <c r="AJ473" s="53" t="s">
        <v>2046</v>
      </c>
      <c r="AK473" s="54">
        <v>6.4285714285714288</v>
      </c>
      <c r="AL473" s="53" t="s">
        <v>505</v>
      </c>
      <c r="AM473" s="53" t="s">
        <v>96</v>
      </c>
      <c r="AN473" s="55">
        <v>6.5</v>
      </c>
      <c r="AO473" s="56"/>
      <c r="AP473" s="77">
        <v>350</v>
      </c>
      <c r="AQ473" s="51" t="s">
        <v>43</v>
      </c>
      <c r="AR473" s="51" t="s">
        <v>132</v>
      </c>
      <c r="AS473" s="51" t="s">
        <v>37</v>
      </c>
      <c r="AT473" s="51" t="s">
        <v>37</v>
      </c>
      <c r="AU473" s="51" t="s">
        <v>37</v>
      </c>
      <c r="AV473" s="51"/>
      <c r="AW473" s="57" t="s">
        <v>38</v>
      </c>
      <c r="AX473" s="57" t="s">
        <v>36</v>
      </c>
      <c r="AY473" s="57" t="s">
        <v>507</v>
      </c>
      <c r="AZ473" s="57"/>
      <c r="BA473" s="57"/>
      <c r="BB473" s="58">
        <v>5.7678571428571423E-3</v>
      </c>
      <c r="BC473" s="58">
        <v>6.0714285714285722E-3</v>
      </c>
      <c r="BD473" s="60">
        <v>5.2606967500584524E-3</v>
      </c>
      <c r="BE473" s="60">
        <v>2.9414648494950485E-3</v>
      </c>
      <c r="BF473" s="58"/>
      <c r="BG473" s="59"/>
      <c r="BH473" s="61">
        <v>3.9583333333333332E-4</v>
      </c>
      <c r="BI473" s="61">
        <v>4.1666666666666669E-4</v>
      </c>
      <c r="BJ473" s="78">
        <v>2.7897634280613017E-4</v>
      </c>
      <c r="BK473" s="78">
        <v>1.5598677232170718E-4</v>
      </c>
      <c r="BL473" s="61"/>
      <c r="BM473" s="59"/>
      <c r="BN473" s="58">
        <v>3.1666666666666666E-3</v>
      </c>
      <c r="BO473" s="58">
        <v>3.3333333333333335E-3</v>
      </c>
      <c r="BP473" s="78">
        <v>1.2640257112192814E-4</v>
      </c>
      <c r="BQ473" s="58"/>
      <c r="BR473" s="59"/>
      <c r="BS473" s="58">
        <v>0.49479166666666669</v>
      </c>
      <c r="BT473" s="58">
        <v>0.52083333333333337</v>
      </c>
      <c r="BU473" s="60">
        <v>6.2842187347549516E-3</v>
      </c>
      <c r="BV473" s="58"/>
      <c r="BW473" s="59"/>
      <c r="BX473" s="58">
        <v>0.74020833333333336</v>
      </c>
      <c r="BY473" s="58">
        <v>0.77916666666666667</v>
      </c>
      <c r="BZ473" s="58"/>
      <c r="CA473" s="59"/>
      <c r="CB473" s="58"/>
      <c r="CC473" s="58"/>
      <c r="CD473" s="58"/>
      <c r="CE473" s="58"/>
      <c r="CF473" s="59"/>
      <c r="CG473" s="62" t="s">
        <v>873</v>
      </c>
      <c r="CH473" s="62"/>
      <c r="CI473" s="62"/>
      <c r="CJ473" s="62"/>
      <c r="CK473" s="62"/>
      <c r="CL473" s="62"/>
      <c r="CM473" s="62"/>
      <c r="CN473" s="63"/>
      <c r="CO473" s="62" t="s">
        <v>1284</v>
      </c>
      <c r="CP473" s="62"/>
      <c r="CQ473" s="64" t="s">
        <v>39</v>
      </c>
      <c r="CR473" s="65" t="s">
        <v>47</v>
      </c>
      <c r="CS473" s="64" t="s">
        <v>41</v>
      </c>
      <c r="CT473" s="64"/>
      <c r="CU473" s="64" t="s">
        <v>55</v>
      </c>
      <c r="CV473" s="64" t="s">
        <v>56</v>
      </c>
      <c r="CW473" s="64" t="s">
        <v>508</v>
      </c>
      <c r="CX473" s="64" t="s">
        <v>88</v>
      </c>
      <c r="CY473" s="66">
        <f>[1]Duration!EE472</f>
        <v>2</v>
      </c>
    </row>
    <row r="474" spans="1:103" hidden="1" x14ac:dyDescent="0.3">
      <c r="A474" s="43">
        <v>472</v>
      </c>
      <c r="B474" s="44" t="s">
        <v>1687</v>
      </c>
      <c r="C474" s="44" t="s">
        <v>129</v>
      </c>
      <c r="D474" s="44">
        <v>2017</v>
      </c>
      <c r="E474" s="45" t="s">
        <v>31</v>
      </c>
      <c r="F474" s="45" t="s">
        <v>126</v>
      </c>
      <c r="G474" s="45" t="s">
        <v>3</v>
      </c>
      <c r="H474" s="45" t="s">
        <v>483</v>
      </c>
      <c r="I474" s="45" t="s">
        <v>38</v>
      </c>
      <c r="J474" s="68" t="s">
        <v>44</v>
      </c>
      <c r="K474" s="68" t="s">
        <v>91</v>
      </c>
      <c r="L474" s="68" t="s">
        <v>42</v>
      </c>
      <c r="M474" s="68" t="s">
        <v>39</v>
      </c>
      <c r="N474" s="68" t="s">
        <v>39</v>
      </c>
      <c r="O474" s="68" t="s">
        <v>42</v>
      </c>
      <c r="P474" s="47" t="s">
        <v>872</v>
      </c>
      <c r="Q474" s="47" t="s">
        <v>509</v>
      </c>
      <c r="R474" s="49">
        <v>51.6</v>
      </c>
      <c r="S474" s="49">
        <v>36.378</v>
      </c>
      <c r="T474" s="50">
        <v>3.3591599999999997</v>
      </c>
      <c r="U474" s="50">
        <v>1.9814399999999999</v>
      </c>
      <c r="V474" s="50"/>
      <c r="W474" s="50"/>
      <c r="X474" s="50">
        <v>8.3000000000000007</v>
      </c>
      <c r="Y474" s="51" t="s">
        <v>504</v>
      </c>
      <c r="Z474" s="51">
        <v>2</v>
      </c>
      <c r="AA474" s="52">
        <v>0.81712824919870519</v>
      </c>
      <c r="AB474" s="52">
        <v>0.95</v>
      </c>
      <c r="AC474" s="52">
        <v>0.77627183673876987</v>
      </c>
      <c r="AD474" s="51">
        <v>6</v>
      </c>
      <c r="AE474" s="51" t="s">
        <v>33</v>
      </c>
      <c r="AF474" s="52">
        <v>8.6999999999999993</v>
      </c>
      <c r="AG474" s="53">
        <v>90</v>
      </c>
      <c r="AH474" s="54">
        <v>90</v>
      </c>
      <c r="AI474" s="91">
        <v>48</v>
      </c>
      <c r="AJ474" s="53" t="s">
        <v>2046</v>
      </c>
      <c r="AK474" s="54">
        <v>6.4285714285714288</v>
      </c>
      <c r="AL474" s="53" t="s">
        <v>505</v>
      </c>
      <c r="AM474" s="53" t="s">
        <v>96</v>
      </c>
      <c r="AN474" s="55">
        <v>6.5</v>
      </c>
      <c r="AO474" s="56"/>
      <c r="AP474" s="77">
        <v>350</v>
      </c>
      <c r="AQ474" s="51" t="s">
        <v>43</v>
      </c>
      <c r="AR474" s="51" t="s">
        <v>132</v>
      </c>
      <c r="AS474" s="51" t="s">
        <v>37</v>
      </c>
      <c r="AT474" s="51" t="s">
        <v>37</v>
      </c>
      <c r="AU474" s="51" t="s">
        <v>37</v>
      </c>
      <c r="AV474" s="51"/>
      <c r="AW474" s="57" t="s">
        <v>38</v>
      </c>
      <c r="AX474" s="57" t="s">
        <v>36</v>
      </c>
      <c r="AY474" s="57" t="s">
        <v>42</v>
      </c>
      <c r="AZ474" s="57"/>
      <c r="BA474" s="57"/>
      <c r="BB474" s="58">
        <v>1.1535714285714285E-2</v>
      </c>
      <c r="BC474" s="58">
        <v>1.2142857142857144E-2</v>
      </c>
      <c r="BD474" s="60">
        <v>1.0901162790697675E-2</v>
      </c>
      <c r="BE474" s="60">
        <v>6.4301789733147569E-3</v>
      </c>
      <c r="BF474" s="58"/>
      <c r="BG474" s="59">
        <v>0.11111111111111138</v>
      </c>
      <c r="BH474" s="61">
        <v>3.9583333333333332E-4</v>
      </c>
      <c r="BI474" s="61">
        <v>4.1666666666666669E-4</v>
      </c>
      <c r="BJ474" s="78">
        <v>2.8904598308668084E-4</v>
      </c>
      <c r="BK474" s="78">
        <v>1.7049716974698224E-4</v>
      </c>
      <c r="BL474" s="61"/>
      <c r="BM474" s="59">
        <v>0</v>
      </c>
      <c r="BN474" s="58">
        <v>3.1666666666666666E-3</v>
      </c>
      <c r="BO474" s="58">
        <v>3.3333333333333335E-3</v>
      </c>
      <c r="BP474" s="78">
        <v>1.6964727504064468E-4</v>
      </c>
      <c r="BQ474" s="58"/>
      <c r="BR474" s="59">
        <v>-0.6000000000000002</v>
      </c>
      <c r="BS474" s="58">
        <v>0.19395833333333332</v>
      </c>
      <c r="BT474" s="58">
        <v>0.20416666666666669</v>
      </c>
      <c r="BU474" s="60">
        <v>3.306194053348927E-3</v>
      </c>
      <c r="BV474" s="58"/>
      <c r="BW474" s="59">
        <v>0.39506172839506165</v>
      </c>
      <c r="BX474" s="58">
        <v>0.37208333333333332</v>
      </c>
      <c r="BY474" s="58">
        <v>0.39166666666666666</v>
      </c>
      <c r="BZ474" s="58"/>
      <c r="CA474" s="59">
        <v>0.26562499999999994</v>
      </c>
      <c r="CB474" s="58"/>
      <c r="CC474" s="58"/>
      <c r="CD474" s="58"/>
      <c r="CE474" s="58"/>
      <c r="CF474" s="59"/>
      <c r="CG474" s="62" t="s">
        <v>872</v>
      </c>
      <c r="CH474" s="62"/>
      <c r="CI474" s="62"/>
      <c r="CJ474" s="62"/>
      <c r="CK474" s="62"/>
      <c r="CL474" s="62"/>
      <c r="CM474" s="62"/>
      <c r="CN474" s="63"/>
      <c r="CO474" s="62" t="s">
        <v>1284</v>
      </c>
      <c r="CP474" s="62"/>
      <c r="CQ474" s="64" t="s">
        <v>39</v>
      </c>
      <c r="CR474" s="65" t="s">
        <v>47</v>
      </c>
      <c r="CS474" s="64" t="s">
        <v>41</v>
      </c>
      <c r="CT474" s="64"/>
      <c r="CU474" s="64" t="s">
        <v>55</v>
      </c>
      <c r="CV474" s="64" t="s">
        <v>56</v>
      </c>
      <c r="CW474" s="64" t="s">
        <v>506</v>
      </c>
      <c r="CX474" s="64" t="s">
        <v>91</v>
      </c>
      <c r="CY474" s="66">
        <f>[1]Duration!EE473</f>
        <v>2</v>
      </c>
    </row>
    <row r="475" spans="1:103" hidden="1" x14ac:dyDescent="0.3">
      <c r="A475" s="43">
        <v>473</v>
      </c>
      <c r="B475" s="44" t="s">
        <v>1687</v>
      </c>
      <c r="C475" s="44" t="s">
        <v>129</v>
      </c>
      <c r="D475" s="44">
        <v>2017</v>
      </c>
      <c r="E475" s="45" t="s">
        <v>31</v>
      </c>
      <c r="F475" s="45" t="s">
        <v>126</v>
      </c>
      <c r="G475" s="45" t="s">
        <v>3</v>
      </c>
      <c r="H475" s="45" t="s">
        <v>483</v>
      </c>
      <c r="I475" s="45" t="s">
        <v>38</v>
      </c>
      <c r="J475" s="68" t="s">
        <v>44</v>
      </c>
      <c r="K475" s="68" t="s">
        <v>91</v>
      </c>
      <c r="L475" s="68" t="s">
        <v>42</v>
      </c>
      <c r="M475" s="68" t="s">
        <v>39</v>
      </c>
      <c r="N475" s="68" t="s">
        <v>39</v>
      </c>
      <c r="O475" s="68" t="s">
        <v>42</v>
      </c>
      <c r="P475" s="47" t="s">
        <v>873</v>
      </c>
      <c r="Q475" s="47" t="s">
        <v>509</v>
      </c>
      <c r="R475" s="49">
        <v>50.8</v>
      </c>
      <c r="S475" s="49">
        <v>35.712399999999995</v>
      </c>
      <c r="T475" s="50">
        <v>3.3781999999999996</v>
      </c>
      <c r="U475" s="50">
        <v>1.9761199999999999</v>
      </c>
      <c r="V475" s="50"/>
      <c r="W475" s="50"/>
      <c r="X475" s="50">
        <v>8.26</v>
      </c>
      <c r="Y475" s="51" t="s">
        <v>504</v>
      </c>
      <c r="Z475" s="51">
        <v>2</v>
      </c>
      <c r="AA475" s="52">
        <v>0.81712824919870519</v>
      </c>
      <c r="AB475" s="52">
        <v>0.95</v>
      </c>
      <c r="AC475" s="52">
        <v>0.77627183673876987</v>
      </c>
      <c r="AD475" s="51">
        <v>0</v>
      </c>
      <c r="AE475" s="51" t="s">
        <v>33</v>
      </c>
      <c r="AF475" s="52">
        <v>8.6999999999999993</v>
      </c>
      <c r="AG475" s="53">
        <v>90</v>
      </c>
      <c r="AH475" s="54">
        <v>90</v>
      </c>
      <c r="AI475" s="91">
        <v>48</v>
      </c>
      <c r="AJ475" s="53" t="s">
        <v>2046</v>
      </c>
      <c r="AK475" s="54">
        <v>6.4285714285714288</v>
      </c>
      <c r="AL475" s="53" t="s">
        <v>505</v>
      </c>
      <c r="AM475" s="53" t="s">
        <v>96</v>
      </c>
      <c r="AN475" s="55">
        <v>6.5</v>
      </c>
      <c r="AO475" s="56"/>
      <c r="AP475" s="77">
        <v>350</v>
      </c>
      <c r="AQ475" s="51" t="s">
        <v>43</v>
      </c>
      <c r="AR475" s="51" t="s">
        <v>132</v>
      </c>
      <c r="AS475" s="51" t="s">
        <v>37</v>
      </c>
      <c r="AT475" s="51" t="s">
        <v>37</v>
      </c>
      <c r="AU475" s="51" t="s">
        <v>37</v>
      </c>
      <c r="AV475" s="51"/>
      <c r="AW475" s="57" t="s">
        <v>38</v>
      </c>
      <c r="AX475" s="57" t="s">
        <v>36</v>
      </c>
      <c r="AY475" s="57" t="s">
        <v>507</v>
      </c>
      <c r="AZ475" s="57"/>
      <c r="BA475" s="57"/>
      <c r="BB475" s="58">
        <v>4.8065476190476191E-3</v>
      </c>
      <c r="BC475" s="58">
        <v>5.0595238095238098E-3</v>
      </c>
      <c r="BD475" s="60">
        <v>4.554379288707164E-3</v>
      </c>
      <c r="BE475" s="60">
        <v>2.6641406666271981E-3</v>
      </c>
      <c r="BF475" s="58"/>
      <c r="BG475" s="59">
        <v>0.16666666666666657</v>
      </c>
      <c r="BH475" s="61">
        <v>3.9583333333333332E-4</v>
      </c>
      <c r="BI475" s="61">
        <v>4.1666666666666669E-4</v>
      </c>
      <c r="BJ475" s="78">
        <v>2.898241365540923E-4</v>
      </c>
      <c r="BK475" s="78">
        <v>1.6953622423991263E-4</v>
      </c>
      <c r="BL475" s="61"/>
      <c r="BM475" s="59">
        <v>0</v>
      </c>
      <c r="BN475" s="58">
        <v>3.5624999999999997E-3</v>
      </c>
      <c r="BO475" s="58">
        <v>3.7499999999999999E-3</v>
      </c>
      <c r="BP475" s="78">
        <v>1.9441026486198472E-4</v>
      </c>
      <c r="BQ475" s="58"/>
      <c r="BR475" s="59">
        <v>-0.12499999999999993</v>
      </c>
      <c r="BS475" s="58">
        <v>0.40770833333333328</v>
      </c>
      <c r="BT475" s="58">
        <v>0.4291666666666667</v>
      </c>
      <c r="BU475" s="60">
        <v>7.0792828770449984E-3</v>
      </c>
      <c r="BV475" s="58"/>
      <c r="BW475" s="59">
        <v>0.17600000000000013</v>
      </c>
      <c r="BX475" s="58">
        <v>0.65312499999999996</v>
      </c>
      <c r="BY475" s="58">
        <v>0.6875</v>
      </c>
      <c r="BZ475" s="58"/>
      <c r="CA475" s="59">
        <v>0.11764705882352949</v>
      </c>
      <c r="CB475" s="58"/>
      <c r="CC475" s="58"/>
      <c r="CD475" s="58"/>
      <c r="CE475" s="58"/>
      <c r="CF475" s="59"/>
      <c r="CG475" s="62" t="s">
        <v>873</v>
      </c>
      <c r="CH475" s="62"/>
      <c r="CI475" s="62"/>
      <c r="CJ475" s="62"/>
      <c r="CK475" s="62"/>
      <c r="CL475" s="62"/>
      <c r="CM475" s="62"/>
      <c r="CN475" s="63"/>
      <c r="CO475" s="62" t="s">
        <v>1284</v>
      </c>
      <c r="CP475" s="62"/>
      <c r="CQ475" s="64" t="s">
        <v>39</v>
      </c>
      <c r="CR475" s="65" t="s">
        <v>47</v>
      </c>
      <c r="CS475" s="64" t="s">
        <v>41</v>
      </c>
      <c r="CT475" s="64"/>
      <c r="CU475" s="64" t="s">
        <v>55</v>
      </c>
      <c r="CV475" s="64" t="s">
        <v>56</v>
      </c>
      <c r="CW475" s="64" t="s">
        <v>508</v>
      </c>
      <c r="CX475" s="64" t="s">
        <v>92</v>
      </c>
      <c r="CY475" s="66">
        <f>[1]Duration!EE474</f>
        <v>2</v>
      </c>
    </row>
    <row r="476" spans="1:103" hidden="1" x14ac:dyDescent="0.3">
      <c r="A476" s="43">
        <v>474</v>
      </c>
      <c r="B476" s="44" t="s">
        <v>1687</v>
      </c>
      <c r="C476" s="44" t="s">
        <v>129</v>
      </c>
      <c r="D476" s="44">
        <v>2017</v>
      </c>
      <c r="E476" s="45" t="s">
        <v>31</v>
      </c>
      <c r="F476" s="45" t="s">
        <v>104</v>
      </c>
      <c r="G476" s="45" t="s">
        <v>3</v>
      </c>
      <c r="H476" s="45" t="s">
        <v>483</v>
      </c>
      <c r="I476" s="45" t="s">
        <v>38</v>
      </c>
      <c r="J476" s="68" t="s">
        <v>44</v>
      </c>
      <c r="K476" s="68" t="s">
        <v>53</v>
      </c>
      <c r="L476" s="68" t="s">
        <v>42</v>
      </c>
      <c r="M476" s="68" t="s">
        <v>39</v>
      </c>
      <c r="N476" s="68" t="s">
        <v>39</v>
      </c>
      <c r="O476" s="68" t="s">
        <v>42</v>
      </c>
      <c r="P476" s="47" t="s">
        <v>872</v>
      </c>
      <c r="Q476" s="47" t="s">
        <v>98</v>
      </c>
      <c r="R476" s="49">
        <v>63</v>
      </c>
      <c r="S476" s="49">
        <v>45.423000000000002</v>
      </c>
      <c r="T476" s="50">
        <v>3.9060000000000001</v>
      </c>
      <c r="U476" s="50">
        <v>2.1419999999999999</v>
      </c>
      <c r="V476" s="50"/>
      <c r="W476" s="50"/>
      <c r="X476" s="50">
        <v>8.4700000000000006</v>
      </c>
      <c r="Y476" s="51" t="s">
        <v>504</v>
      </c>
      <c r="Z476" s="51">
        <v>2</v>
      </c>
      <c r="AA476" s="52">
        <v>0.81712824919870519</v>
      </c>
      <c r="AB476" s="52">
        <v>0.95</v>
      </c>
      <c r="AC476" s="52">
        <v>0.77627183673876987</v>
      </c>
      <c r="AD476" s="51">
        <v>6</v>
      </c>
      <c r="AE476" s="51" t="s">
        <v>33</v>
      </c>
      <c r="AF476" s="52">
        <v>25.8</v>
      </c>
      <c r="AG476" s="53">
        <v>90</v>
      </c>
      <c r="AH476" s="54">
        <v>90</v>
      </c>
      <c r="AI476" s="91">
        <v>48</v>
      </c>
      <c r="AJ476" s="53" t="s">
        <v>2046</v>
      </c>
      <c r="AK476" s="54">
        <v>6.4285714285714288</v>
      </c>
      <c r="AL476" s="53" t="s">
        <v>505</v>
      </c>
      <c r="AM476" s="53" t="s">
        <v>52</v>
      </c>
      <c r="AN476" s="55">
        <v>21.4</v>
      </c>
      <c r="AO476" s="56"/>
      <c r="AP476" s="77">
        <v>285</v>
      </c>
      <c r="AQ476" s="51" t="s">
        <v>43</v>
      </c>
      <c r="AR476" s="51" t="s">
        <v>132</v>
      </c>
      <c r="AS476" s="51" t="s">
        <v>37</v>
      </c>
      <c r="AT476" s="51" t="s">
        <v>37</v>
      </c>
      <c r="AU476" s="51" t="s">
        <v>37</v>
      </c>
      <c r="AV476" s="51"/>
      <c r="AW476" s="57" t="s">
        <v>38</v>
      </c>
      <c r="AX476" s="57" t="s">
        <v>36</v>
      </c>
      <c r="AY476" s="57" t="s">
        <v>39</v>
      </c>
      <c r="AZ476" s="57"/>
      <c r="BA476" s="57"/>
      <c r="BB476" s="58">
        <v>0.10286011904761903</v>
      </c>
      <c r="BC476" s="58">
        <v>0.10827380952380952</v>
      </c>
      <c r="BD476" s="60">
        <v>8.9915966386554635E-2</v>
      </c>
      <c r="BE476" s="60">
        <v>4.9308755760368667E-2</v>
      </c>
      <c r="BF476" s="58"/>
      <c r="BG476" s="59"/>
      <c r="BH476" s="61">
        <v>7.9166666666666665E-4</v>
      </c>
      <c r="BI476" s="61">
        <v>8.3333333333333339E-4</v>
      </c>
      <c r="BJ476" s="60">
        <v>5.3475935828877017E-4</v>
      </c>
      <c r="BK476" s="78">
        <v>2.9325513196480944E-4</v>
      </c>
      <c r="BL476" s="61"/>
      <c r="BM476" s="59"/>
      <c r="BN476" s="58">
        <v>9.6979166666666658E-2</v>
      </c>
      <c r="BO476" s="58">
        <v>0.10208333333333335</v>
      </c>
      <c r="BP476" s="60">
        <v>4.160887656033287E-3</v>
      </c>
      <c r="BQ476" s="58"/>
      <c r="BR476" s="59"/>
      <c r="BS476" s="58">
        <v>0.83124999999999993</v>
      </c>
      <c r="BT476" s="58">
        <v>0.875</v>
      </c>
      <c r="BU476" s="60">
        <v>1.134787542554533E-2</v>
      </c>
      <c r="BV476" s="58"/>
      <c r="BW476" s="59"/>
      <c r="BX476" s="58">
        <v>3.3725000000000001</v>
      </c>
      <c r="BY476" s="58">
        <v>3.5500000000000003</v>
      </c>
      <c r="BZ476" s="58"/>
      <c r="CA476" s="59"/>
      <c r="CB476" s="58"/>
      <c r="CC476" s="58"/>
      <c r="CD476" s="58"/>
      <c r="CE476" s="58"/>
      <c r="CF476" s="59"/>
      <c r="CG476" s="62" t="s">
        <v>872</v>
      </c>
      <c r="CH476" s="62"/>
      <c r="CI476" s="62"/>
      <c r="CJ476" s="62"/>
      <c r="CK476" s="62"/>
      <c r="CL476" s="62"/>
      <c r="CM476" s="62"/>
      <c r="CN476" s="63"/>
      <c r="CO476" s="62" t="s">
        <v>1284</v>
      </c>
      <c r="CP476" s="62"/>
      <c r="CQ476" s="64" t="s">
        <v>39</v>
      </c>
      <c r="CR476" s="65" t="s">
        <v>47</v>
      </c>
      <c r="CS476" s="64" t="s">
        <v>41</v>
      </c>
      <c r="CT476" s="64"/>
      <c r="CU476" s="64" t="s">
        <v>55</v>
      </c>
      <c r="CV476" s="64" t="s">
        <v>56</v>
      </c>
      <c r="CW476" s="64" t="s">
        <v>506</v>
      </c>
      <c r="CX476" s="64" t="s">
        <v>73</v>
      </c>
      <c r="CY476" s="66">
        <f>[1]Duration!EE475</f>
        <v>2</v>
      </c>
    </row>
    <row r="477" spans="1:103" hidden="1" x14ac:dyDescent="0.3">
      <c r="A477" s="43">
        <v>475</v>
      </c>
      <c r="B477" s="44" t="s">
        <v>1687</v>
      </c>
      <c r="C477" s="44" t="s">
        <v>129</v>
      </c>
      <c r="D477" s="44">
        <v>2017</v>
      </c>
      <c r="E477" s="45" t="s">
        <v>31</v>
      </c>
      <c r="F477" s="45" t="s">
        <v>104</v>
      </c>
      <c r="G477" s="45" t="s">
        <v>3</v>
      </c>
      <c r="H477" s="45" t="s">
        <v>483</v>
      </c>
      <c r="I477" s="45" t="s">
        <v>38</v>
      </c>
      <c r="J477" s="68" t="s">
        <v>44</v>
      </c>
      <c r="K477" s="68" t="s">
        <v>53</v>
      </c>
      <c r="L477" s="68" t="s">
        <v>42</v>
      </c>
      <c r="M477" s="68" t="s">
        <v>39</v>
      </c>
      <c r="N477" s="68" t="s">
        <v>39</v>
      </c>
      <c r="O477" s="68" t="s">
        <v>42</v>
      </c>
      <c r="P477" s="47" t="s">
        <v>873</v>
      </c>
      <c r="Q477" s="47" t="s">
        <v>98</v>
      </c>
      <c r="R477" s="49">
        <v>63.3</v>
      </c>
      <c r="S477" s="49">
        <v>45.386099999999999</v>
      </c>
      <c r="T477" s="50">
        <v>3.8549699999999998</v>
      </c>
      <c r="U477" s="50">
        <v>2.1395399999999998</v>
      </c>
      <c r="V477" s="50"/>
      <c r="W477" s="50"/>
      <c r="X477" s="50">
        <v>8.4700000000000006</v>
      </c>
      <c r="Y477" s="51" t="s">
        <v>504</v>
      </c>
      <c r="Z477" s="51">
        <v>2</v>
      </c>
      <c r="AA477" s="52">
        <v>0.81712824919870519</v>
      </c>
      <c r="AB477" s="52">
        <v>0.95</v>
      </c>
      <c r="AC477" s="52">
        <v>0.77627183673876987</v>
      </c>
      <c r="AD477" s="51">
        <v>0</v>
      </c>
      <c r="AE477" s="51" t="s">
        <v>33</v>
      </c>
      <c r="AF477" s="52">
        <v>25.8</v>
      </c>
      <c r="AG477" s="53">
        <v>90</v>
      </c>
      <c r="AH477" s="54">
        <v>90</v>
      </c>
      <c r="AI477" s="91">
        <v>48</v>
      </c>
      <c r="AJ477" s="53" t="s">
        <v>2046</v>
      </c>
      <c r="AK477" s="54">
        <v>6.4285714285714288</v>
      </c>
      <c r="AL477" s="53" t="s">
        <v>505</v>
      </c>
      <c r="AM477" s="53" t="s">
        <v>52</v>
      </c>
      <c r="AN477" s="55">
        <v>21.4</v>
      </c>
      <c r="AO477" s="56"/>
      <c r="AP477" s="77">
        <v>285</v>
      </c>
      <c r="AQ477" s="51" t="s">
        <v>43</v>
      </c>
      <c r="AR477" s="51" t="s">
        <v>132</v>
      </c>
      <c r="AS477" s="51" t="s">
        <v>37</v>
      </c>
      <c r="AT477" s="51" t="s">
        <v>37</v>
      </c>
      <c r="AU477" s="51" t="s">
        <v>37</v>
      </c>
      <c r="AV477" s="51"/>
      <c r="AW477" s="57" t="s">
        <v>38</v>
      </c>
      <c r="AX477" s="57" t="s">
        <v>36</v>
      </c>
      <c r="AY477" s="57" t="s">
        <v>39</v>
      </c>
      <c r="AZ477" s="57"/>
      <c r="BA477" s="57"/>
      <c r="BB477" s="58">
        <v>5.1910714285714296E-2</v>
      </c>
      <c r="BC477" s="58">
        <v>5.4642857142857153E-2</v>
      </c>
      <c r="BD477" s="60">
        <v>4.5430326144872267E-2</v>
      </c>
      <c r="BE477" s="60">
        <v>2.5214204001587564E-2</v>
      </c>
      <c r="BF477" s="58"/>
      <c r="BG477" s="59"/>
      <c r="BH477" s="61">
        <v>1.9791666666666664E-3</v>
      </c>
      <c r="BI477" s="61">
        <v>2.0833333333333333E-3</v>
      </c>
      <c r="BJ477" s="60">
        <v>1.3384355345711526E-3</v>
      </c>
      <c r="BK477" s="78">
        <v>7.4284271048448208E-4</v>
      </c>
      <c r="BL477" s="61"/>
      <c r="BM477" s="59"/>
      <c r="BN477" s="58">
        <v>0.12943750000000001</v>
      </c>
      <c r="BO477" s="58">
        <v>0.13625000000000001</v>
      </c>
      <c r="BP477" s="60">
        <v>5.5580264190389327E-3</v>
      </c>
      <c r="BQ477" s="58"/>
      <c r="BR477" s="59"/>
      <c r="BS477" s="58">
        <v>0.72833333333333328</v>
      </c>
      <c r="BT477" s="58">
        <v>0.76666666666666661</v>
      </c>
      <c r="BU477" s="60">
        <v>9.9509841919963073E-3</v>
      </c>
      <c r="BV477" s="58"/>
      <c r="BW477" s="59"/>
      <c r="BX477" s="58">
        <v>4.5837500000000002</v>
      </c>
      <c r="BY477" s="58">
        <v>4.8250000000000002</v>
      </c>
      <c r="BZ477" s="58"/>
      <c r="CA477" s="59"/>
      <c r="CB477" s="58"/>
      <c r="CC477" s="58"/>
      <c r="CD477" s="58"/>
      <c r="CE477" s="58"/>
      <c r="CF477" s="59"/>
      <c r="CG477" s="62" t="s">
        <v>873</v>
      </c>
      <c r="CH477" s="62"/>
      <c r="CI477" s="62"/>
      <c r="CJ477" s="62"/>
      <c r="CK477" s="62"/>
      <c r="CL477" s="62"/>
      <c r="CM477" s="62"/>
      <c r="CN477" s="63"/>
      <c r="CO477" s="62" t="s">
        <v>1284</v>
      </c>
      <c r="CP477" s="62"/>
      <c r="CQ477" s="64" t="s">
        <v>39</v>
      </c>
      <c r="CR477" s="65" t="s">
        <v>47</v>
      </c>
      <c r="CS477" s="64" t="s">
        <v>41</v>
      </c>
      <c r="CT477" s="64"/>
      <c r="CU477" s="64" t="s">
        <v>55</v>
      </c>
      <c r="CV477" s="64" t="s">
        <v>56</v>
      </c>
      <c r="CW477" s="64" t="s">
        <v>508</v>
      </c>
      <c r="CX477" s="64" t="s">
        <v>88</v>
      </c>
      <c r="CY477" s="66">
        <f>[1]Duration!EE476</f>
        <v>2</v>
      </c>
    </row>
    <row r="478" spans="1:103" hidden="1" x14ac:dyDescent="0.3">
      <c r="A478" s="43">
        <v>476</v>
      </c>
      <c r="B478" s="44" t="s">
        <v>1687</v>
      </c>
      <c r="C478" s="44" t="s">
        <v>129</v>
      </c>
      <c r="D478" s="44">
        <v>2017</v>
      </c>
      <c r="E478" s="45" t="s">
        <v>31</v>
      </c>
      <c r="F478" s="45" t="s">
        <v>126</v>
      </c>
      <c r="G478" s="45" t="s">
        <v>3</v>
      </c>
      <c r="H478" s="45" t="s">
        <v>483</v>
      </c>
      <c r="I478" s="45" t="s">
        <v>38</v>
      </c>
      <c r="J478" s="68" t="s">
        <v>44</v>
      </c>
      <c r="K478" s="68" t="s">
        <v>53</v>
      </c>
      <c r="L478" s="68" t="s">
        <v>42</v>
      </c>
      <c r="M478" s="68" t="s">
        <v>39</v>
      </c>
      <c r="N478" s="68" t="s">
        <v>39</v>
      </c>
      <c r="O478" s="68" t="s">
        <v>42</v>
      </c>
      <c r="P478" s="47" t="s">
        <v>872</v>
      </c>
      <c r="Q478" s="47" t="s">
        <v>509</v>
      </c>
      <c r="R478" s="49">
        <v>50.099999999999994</v>
      </c>
      <c r="S478" s="49">
        <v>33.216299999999997</v>
      </c>
      <c r="T478" s="50">
        <v>3.6723299999999992</v>
      </c>
      <c r="U478" s="50">
        <v>2.1392699999999998</v>
      </c>
      <c r="V478" s="50"/>
      <c r="W478" s="50"/>
      <c r="X478" s="50">
        <v>8.52</v>
      </c>
      <c r="Y478" s="51" t="s">
        <v>504</v>
      </c>
      <c r="Z478" s="51">
        <v>2</v>
      </c>
      <c r="AA478" s="52">
        <v>0.81712824919870519</v>
      </c>
      <c r="AB478" s="52">
        <v>0.95</v>
      </c>
      <c r="AC478" s="52">
        <v>0.77627183673876987</v>
      </c>
      <c r="AD478" s="51">
        <v>6</v>
      </c>
      <c r="AE478" s="51" t="s">
        <v>33</v>
      </c>
      <c r="AF478" s="52">
        <v>26.4</v>
      </c>
      <c r="AG478" s="53">
        <v>90</v>
      </c>
      <c r="AH478" s="54">
        <v>90</v>
      </c>
      <c r="AI478" s="91">
        <v>48</v>
      </c>
      <c r="AJ478" s="53" t="s">
        <v>2046</v>
      </c>
      <c r="AK478" s="54">
        <v>6.4285714285714288</v>
      </c>
      <c r="AL478" s="53" t="s">
        <v>505</v>
      </c>
      <c r="AM478" s="53" t="s">
        <v>52</v>
      </c>
      <c r="AN478" s="55">
        <v>21.4</v>
      </c>
      <c r="AO478" s="56"/>
      <c r="AP478" s="77">
        <v>285</v>
      </c>
      <c r="AQ478" s="51" t="s">
        <v>43</v>
      </c>
      <c r="AR478" s="51" t="s">
        <v>132</v>
      </c>
      <c r="AS478" s="51" t="s">
        <v>37</v>
      </c>
      <c r="AT478" s="51" t="s">
        <v>37</v>
      </c>
      <c r="AU478" s="51" t="s">
        <v>37</v>
      </c>
      <c r="AV478" s="51"/>
      <c r="AW478" s="57" t="s">
        <v>38</v>
      </c>
      <c r="AX478" s="57" t="s">
        <v>36</v>
      </c>
      <c r="AY478" s="57" t="s">
        <v>39</v>
      </c>
      <c r="AZ478" s="57"/>
      <c r="BA478" s="57"/>
      <c r="BB478" s="58">
        <v>8.026934523809523E-2</v>
      </c>
      <c r="BC478" s="58">
        <v>8.4494047619047621E-2</v>
      </c>
      <c r="BD478" s="60">
        <v>7.0257611241217793E-2</v>
      </c>
      <c r="BE478" s="60">
        <v>4.0927694406548434E-2</v>
      </c>
      <c r="BF478" s="58"/>
      <c r="BG478" s="59">
        <v>0.21962616822429903</v>
      </c>
      <c r="BH478" s="61">
        <v>3.9583333333333332E-4</v>
      </c>
      <c r="BI478" s="61">
        <v>4.1666666666666669E-4</v>
      </c>
      <c r="BJ478" s="78">
        <v>2.6772089204601235E-4</v>
      </c>
      <c r="BK478" s="78">
        <v>1.5595746371575348E-4</v>
      </c>
      <c r="BL478" s="61"/>
      <c r="BM478" s="59">
        <v>0.5</v>
      </c>
      <c r="BN478" s="58">
        <v>6.372916666666667E-2</v>
      </c>
      <c r="BO478" s="58">
        <v>6.7083333333333342E-2</v>
      </c>
      <c r="BP478" s="60">
        <v>3.7391280786842613E-3</v>
      </c>
      <c r="BQ478" s="58"/>
      <c r="BR478" s="59">
        <v>0.34285714285714275</v>
      </c>
      <c r="BS478" s="58">
        <v>0.77583333333333326</v>
      </c>
      <c r="BT478" s="58">
        <v>0.81666666666666676</v>
      </c>
      <c r="BU478" s="60">
        <v>1.4483579119014132E-2</v>
      </c>
      <c r="BV478" s="58"/>
      <c r="BW478" s="59">
        <v>6.666666666666668E-2</v>
      </c>
      <c r="BX478" s="58">
        <v>2.4858333333333333</v>
      </c>
      <c r="BY478" s="58">
        <v>2.6166666666666667</v>
      </c>
      <c r="BZ478" s="58"/>
      <c r="CA478" s="59">
        <v>0.26291079812206575</v>
      </c>
      <c r="CB478" s="58"/>
      <c r="CC478" s="58"/>
      <c r="CD478" s="58"/>
      <c r="CE478" s="58"/>
      <c r="CF478" s="59"/>
      <c r="CG478" s="62" t="s">
        <v>872</v>
      </c>
      <c r="CH478" s="62"/>
      <c r="CI478" s="62"/>
      <c r="CJ478" s="62"/>
      <c r="CK478" s="62"/>
      <c r="CL478" s="62"/>
      <c r="CM478" s="62"/>
      <c r="CN478" s="63"/>
      <c r="CO478" s="62" t="s">
        <v>1284</v>
      </c>
      <c r="CP478" s="62"/>
      <c r="CQ478" s="64" t="s">
        <v>39</v>
      </c>
      <c r="CR478" s="65" t="s">
        <v>47</v>
      </c>
      <c r="CS478" s="64" t="s">
        <v>41</v>
      </c>
      <c r="CT478" s="64"/>
      <c r="CU478" s="64" t="s">
        <v>55</v>
      </c>
      <c r="CV478" s="64" t="s">
        <v>56</v>
      </c>
      <c r="CW478" s="64" t="s">
        <v>506</v>
      </c>
      <c r="CX478" s="64" t="s">
        <v>91</v>
      </c>
      <c r="CY478" s="66">
        <f>[1]Duration!EE477</f>
        <v>2</v>
      </c>
    </row>
    <row r="479" spans="1:103" hidden="1" x14ac:dyDescent="0.3">
      <c r="A479" s="43">
        <v>477</v>
      </c>
      <c r="B479" s="44" t="s">
        <v>1687</v>
      </c>
      <c r="C479" s="44" t="s">
        <v>129</v>
      </c>
      <c r="D479" s="44">
        <v>2017</v>
      </c>
      <c r="E479" s="45" t="s">
        <v>31</v>
      </c>
      <c r="F479" s="45" t="s">
        <v>126</v>
      </c>
      <c r="G479" s="45" t="s">
        <v>3</v>
      </c>
      <c r="H479" s="45" t="s">
        <v>483</v>
      </c>
      <c r="I479" s="45" t="s">
        <v>38</v>
      </c>
      <c r="J479" s="68" t="s">
        <v>44</v>
      </c>
      <c r="K479" s="68" t="s">
        <v>53</v>
      </c>
      <c r="L479" s="68" t="s">
        <v>42</v>
      </c>
      <c r="M479" s="68" t="s">
        <v>39</v>
      </c>
      <c r="N479" s="68" t="s">
        <v>39</v>
      </c>
      <c r="O479" s="68" t="s">
        <v>42</v>
      </c>
      <c r="P479" s="47" t="s">
        <v>873</v>
      </c>
      <c r="Q479" s="47" t="s">
        <v>509</v>
      </c>
      <c r="R479" s="49">
        <v>52.1</v>
      </c>
      <c r="S479" s="49">
        <v>34.907000000000004</v>
      </c>
      <c r="T479" s="50">
        <v>3.6834700000000002</v>
      </c>
      <c r="U479" s="50">
        <v>2.0787900000000001</v>
      </c>
      <c r="V479" s="50"/>
      <c r="W479" s="50"/>
      <c r="X479" s="50">
        <v>8.42</v>
      </c>
      <c r="Y479" s="51" t="s">
        <v>504</v>
      </c>
      <c r="Z479" s="51">
        <v>2</v>
      </c>
      <c r="AA479" s="52">
        <v>0.81712824919870519</v>
      </c>
      <c r="AB479" s="52">
        <v>0.95</v>
      </c>
      <c r="AC479" s="52">
        <v>0.77627183673876987</v>
      </c>
      <c r="AD479" s="51">
        <v>0</v>
      </c>
      <c r="AE479" s="51" t="s">
        <v>33</v>
      </c>
      <c r="AF479" s="52">
        <v>26.4</v>
      </c>
      <c r="AG479" s="53">
        <v>90</v>
      </c>
      <c r="AH479" s="54">
        <v>90</v>
      </c>
      <c r="AI479" s="91">
        <v>48</v>
      </c>
      <c r="AJ479" s="53" t="s">
        <v>2046</v>
      </c>
      <c r="AK479" s="54">
        <v>6.4285714285714288</v>
      </c>
      <c r="AL479" s="53" t="s">
        <v>505</v>
      </c>
      <c r="AM479" s="53" t="s">
        <v>52</v>
      </c>
      <c r="AN479" s="55">
        <v>21.4</v>
      </c>
      <c r="AO479" s="56"/>
      <c r="AP479" s="77">
        <v>285</v>
      </c>
      <c r="AQ479" s="51" t="s">
        <v>43</v>
      </c>
      <c r="AR479" s="51" t="s">
        <v>132</v>
      </c>
      <c r="AS479" s="51" t="s">
        <v>37</v>
      </c>
      <c r="AT479" s="51" t="s">
        <v>37</v>
      </c>
      <c r="AU479" s="51" t="s">
        <v>37</v>
      </c>
      <c r="AV479" s="51"/>
      <c r="AW479" s="57" t="s">
        <v>38</v>
      </c>
      <c r="AX479" s="57" t="s">
        <v>36</v>
      </c>
      <c r="AY479" s="57" t="s">
        <v>39</v>
      </c>
      <c r="AZ479" s="57"/>
      <c r="BA479" s="57"/>
      <c r="BB479" s="58">
        <v>5.1430059523809517E-2</v>
      </c>
      <c r="BC479" s="58">
        <v>5.4136904761904761E-2</v>
      </c>
      <c r="BD479" s="60">
        <v>4.6325025615863082E-2</v>
      </c>
      <c r="BE479" s="60">
        <v>2.61438263376653E-2</v>
      </c>
      <c r="BF479" s="58"/>
      <c r="BG479" s="59">
        <v>9.2592592592595935E-3</v>
      </c>
      <c r="BH479" s="61">
        <v>0</v>
      </c>
      <c r="BI479" s="61">
        <v>0</v>
      </c>
      <c r="BJ479" s="78">
        <v>0</v>
      </c>
      <c r="BK479" s="78">
        <v>0</v>
      </c>
      <c r="BL479" s="61"/>
      <c r="BM479" s="59">
        <v>1</v>
      </c>
      <c r="BN479" s="58">
        <v>8.0354166666666657E-2</v>
      </c>
      <c r="BO479" s="58">
        <v>8.458333333333333E-2</v>
      </c>
      <c r="BP479" s="60">
        <v>4.4862062050591567E-3</v>
      </c>
      <c r="BQ479" s="58"/>
      <c r="BR479" s="59">
        <v>0.37920489296636101</v>
      </c>
      <c r="BS479" s="58">
        <v>0.58583333333333332</v>
      </c>
      <c r="BT479" s="58">
        <v>0.6166666666666667</v>
      </c>
      <c r="BU479" s="60">
        <v>1.0406873328350396E-2</v>
      </c>
      <c r="BV479" s="58"/>
      <c r="BW479" s="59">
        <v>0.19565217391304343</v>
      </c>
      <c r="BX479" s="58">
        <v>2.6520833333333327</v>
      </c>
      <c r="BY479" s="58">
        <v>2.7916666666666665</v>
      </c>
      <c r="BZ479" s="58"/>
      <c r="CA479" s="59">
        <v>0.42141623488773766</v>
      </c>
      <c r="CB479" s="58"/>
      <c r="CC479" s="58"/>
      <c r="CD479" s="58"/>
      <c r="CE479" s="58"/>
      <c r="CF479" s="59"/>
      <c r="CG479" s="62" t="s">
        <v>873</v>
      </c>
      <c r="CH479" s="62"/>
      <c r="CI479" s="62"/>
      <c r="CJ479" s="62"/>
      <c r="CK479" s="62" t="s">
        <v>329</v>
      </c>
      <c r="CL479" s="62"/>
      <c r="CM479" s="62"/>
      <c r="CN479" s="63"/>
      <c r="CO479" s="62" t="s">
        <v>1284</v>
      </c>
      <c r="CP479" s="62"/>
      <c r="CQ479" s="64" t="s">
        <v>39</v>
      </c>
      <c r="CR479" s="65" t="s">
        <v>47</v>
      </c>
      <c r="CS479" s="64" t="s">
        <v>41</v>
      </c>
      <c r="CT479" s="64"/>
      <c r="CU479" s="64" t="s">
        <v>55</v>
      </c>
      <c r="CV479" s="64" t="s">
        <v>56</v>
      </c>
      <c r="CW479" s="64" t="s">
        <v>508</v>
      </c>
      <c r="CX479" s="64" t="s">
        <v>92</v>
      </c>
      <c r="CY479" s="66">
        <f>[1]Duration!EE478</f>
        <v>2</v>
      </c>
    </row>
    <row r="480" spans="1:103" hidden="1" x14ac:dyDescent="0.3">
      <c r="A480" s="43">
        <v>478</v>
      </c>
      <c r="B480" s="44" t="s">
        <v>1688</v>
      </c>
      <c r="C480" s="44" t="s">
        <v>129</v>
      </c>
      <c r="D480" s="44">
        <v>2015</v>
      </c>
      <c r="E480" s="45" t="s">
        <v>66</v>
      </c>
      <c r="F480" s="45" t="s">
        <v>61</v>
      </c>
      <c r="G480" s="45" t="s">
        <v>4</v>
      </c>
      <c r="H480" s="45" t="s">
        <v>483</v>
      </c>
      <c r="I480" s="45" t="s">
        <v>38</v>
      </c>
      <c r="J480" s="68" t="s">
        <v>44</v>
      </c>
      <c r="K480" s="68" t="s">
        <v>100</v>
      </c>
      <c r="L480" s="68" t="s">
        <v>42</v>
      </c>
      <c r="M480" s="68" t="s">
        <v>42</v>
      </c>
      <c r="N480" s="68" t="s">
        <v>39</v>
      </c>
      <c r="O480" s="68" t="s">
        <v>42</v>
      </c>
      <c r="P480" s="47" t="s">
        <v>510</v>
      </c>
      <c r="Q480" s="47" t="s">
        <v>98</v>
      </c>
      <c r="R480" s="49">
        <v>50.9</v>
      </c>
      <c r="S480" s="49">
        <v>36.299999999999997</v>
      </c>
      <c r="T480" s="50">
        <v>3.11</v>
      </c>
      <c r="U480" s="50">
        <v>1.95</v>
      </c>
      <c r="V480" s="50"/>
      <c r="W480" s="50"/>
      <c r="X480" s="50">
        <v>8.02</v>
      </c>
      <c r="Y480" s="51" t="s">
        <v>483</v>
      </c>
      <c r="Z480" s="51">
        <v>2</v>
      </c>
      <c r="AA480" s="52">
        <v>9.6000000000000002E-2</v>
      </c>
      <c r="AB480" s="52">
        <v>0.26041666666666669</v>
      </c>
      <c r="AC480" s="80">
        <v>2.5000000000000001E-2</v>
      </c>
      <c r="AD480" s="51">
        <v>8</v>
      </c>
      <c r="AE480" s="51" t="s">
        <v>33</v>
      </c>
      <c r="AF480" s="52">
        <v>17</v>
      </c>
      <c r="AG480" s="53" t="s">
        <v>404</v>
      </c>
      <c r="AH480" s="54">
        <v>32</v>
      </c>
      <c r="AI480" s="54">
        <v>27</v>
      </c>
      <c r="AJ480" s="53" t="s">
        <v>2047</v>
      </c>
      <c r="AK480" s="53">
        <v>9</v>
      </c>
      <c r="AL480" s="53">
        <v>3</v>
      </c>
      <c r="AM480" s="53" t="s">
        <v>99</v>
      </c>
      <c r="AN480" s="55">
        <v>17</v>
      </c>
      <c r="AO480" s="56"/>
      <c r="AP480" s="56"/>
      <c r="AQ480" s="51" t="s">
        <v>43</v>
      </c>
      <c r="AR480" s="51" t="s">
        <v>132</v>
      </c>
      <c r="AS480" s="51" t="s">
        <v>37</v>
      </c>
      <c r="AT480" s="51" t="s">
        <v>37</v>
      </c>
      <c r="AU480" s="51" t="s">
        <v>37</v>
      </c>
      <c r="AV480" s="51"/>
      <c r="AW480" s="57" t="s">
        <v>38</v>
      </c>
      <c r="AX480" s="57" t="s">
        <v>36</v>
      </c>
      <c r="AY480" s="57"/>
      <c r="AZ480" s="57"/>
      <c r="BA480" s="57"/>
      <c r="BB480" s="58">
        <v>0.7918681795634922</v>
      </c>
      <c r="BC480" s="58">
        <v>3.0407738095238099</v>
      </c>
      <c r="BD480" s="59">
        <v>0.3523</v>
      </c>
      <c r="BE480" s="59">
        <v>0.19550000000000001</v>
      </c>
      <c r="BF480" s="58"/>
      <c r="BG480" s="59"/>
      <c r="BH480" s="61">
        <v>1.7632378472222225E-4</v>
      </c>
      <c r="BI480" s="61">
        <v>6.7708333333333336E-4</v>
      </c>
      <c r="BJ480" s="78">
        <v>1.6969696969696972E-4</v>
      </c>
      <c r="BK480" s="78">
        <v>1.0640163694826075E-4</v>
      </c>
      <c r="BL480" s="61"/>
      <c r="BM480" s="59"/>
      <c r="BN480" s="58">
        <v>5.5948893229166663E-4</v>
      </c>
      <c r="BO480" s="58">
        <v>2.1484374999999997E-3</v>
      </c>
      <c r="BP480" s="78">
        <v>3.8961038961038953E-5</v>
      </c>
      <c r="BQ480" s="58"/>
      <c r="BR480" s="59"/>
      <c r="BS480" s="58">
        <v>0.17022026909722224</v>
      </c>
      <c r="BT480" s="58">
        <v>0.65364583333333337</v>
      </c>
      <c r="BU480" s="60">
        <v>3.7716003005259209E-3</v>
      </c>
      <c r="BV480" s="58"/>
      <c r="BW480" s="59"/>
      <c r="BX480" s="58">
        <v>6.6121419270833329E-2</v>
      </c>
      <c r="BY480" s="58">
        <v>0.25390625</v>
      </c>
      <c r="BZ480" s="58"/>
      <c r="CA480" s="59"/>
      <c r="CB480" s="58"/>
      <c r="CC480" s="58"/>
      <c r="CD480" s="58"/>
      <c r="CE480" s="58"/>
      <c r="CF480" s="59"/>
      <c r="CG480" s="62"/>
      <c r="CH480" s="62"/>
      <c r="CI480" s="62"/>
      <c r="CJ480" s="62"/>
      <c r="CK480" s="62"/>
      <c r="CL480" s="62"/>
      <c r="CM480" s="62"/>
      <c r="CN480" s="63"/>
      <c r="CO480" s="62"/>
      <c r="CP480" s="62" t="s">
        <v>36</v>
      </c>
      <c r="CQ480" s="64" t="s">
        <v>39</v>
      </c>
      <c r="CR480" s="65" t="s">
        <v>47</v>
      </c>
      <c r="CS480" s="64" t="s">
        <v>41</v>
      </c>
      <c r="CT480" s="64"/>
      <c r="CU480" s="64" t="s">
        <v>55</v>
      </c>
      <c r="CV480" s="64" t="s">
        <v>203</v>
      </c>
      <c r="CW480" s="64" t="s">
        <v>511</v>
      </c>
      <c r="CX480" s="64"/>
      <c r="CY480" s="66">
        <f>[1]Duration!EE479</f>
        <v>1.125</v>
      </c>
    </row>
    <row r="481" spans="1:103" hidden="1" x14ac:dyDescent="0.3">
      <c r="A481" s="43">
        <v>479</v>
      </c>
      <c r="B481" s="44" t="s">
        <v>1688</v>
      </c>
      <c r="C481" s="44" t="s">
        <v>129</v>
      </c>
      <c r="D481" s="44">
        <v>2015</v>
      </c>
      <c r="E481" s="45" t="s">
        <v>66</v>
      </c>
      <c r="F481" s="45" t="s">
        <v>128</v>
      </c>
      <c r="G481" s="45" t="s">
        <v>4</v>
      </c>
      <c r="H481" s="45" t="s">
        <v>483</v>
      </c>
      <c r="I481" s="45" t="s">
        <v>38</v>
      </c>
      <c r="J481" s="68" t="s">
        <v>44</v>
      </c>
      <c r="K481" s="68" t="s">
        <v>100</v>
      </c>
      <c r="L481" s="68" t="s">
        <v>42</v>
      </c>
      <c r="M481" s="68" t="s">
        <v>42</v>
      </c>
      <c r="N481" s="68" t="s">
        <v>39</v>
      </c>
      <c r="O481" s="68" t="s">
        <v>42</v>
      </c>
      <c r="P481" s="47" t="s">
        <v>510</v>
      </c>
      <c r="Q481" s="47" t="s">
        <v>125</v>
      </c>
      <c r="R481" s="49">
        <v>37</v>
      </c>
      <c r="S481" s="49">
        <v>24</v>
      </c>
      <c r="T481" s="50">
        <v>2.4900000000000002</v>
      </c>
      <c r="U481" s="50">
        <v>1.29</v>
      </c>
      <c r="V481" s="50"/>
      <c r="W481" s="50"/>
      <c r="X481" s="50">
        <v>8.11</v>
      </c>
      <c r="Y481" s="51" t="s">
        <v>483</v>
      </c>
      <c r="Z481" s="51">
        <v>2</v>
      </c>
      <c r="AA481" s="52">
        <v>9.6000000000000002E-2</v>
      </c>
      <c r="AB481" s="52">
        <v>0.26041666666666669</v>
      </c>
      <c r="AC481" s="80">
        <v>2.5000000000000001E-2</v>
      </c>
      <c r="AD481" s="51">
        <v>8</v>
      </c>
      <c r="AE481" s="51" t="s">
        <v>33</v>
      </c>
      <c r="AF481" s="52">
        <v>17</v>
      </c>
      <c r="AG481" s="53" t="s">
        <v>404</v>
      </c>
      <c r="AH481" s="54">
        <v>32</v>
      </c>
      <c r="AI481" s="54">
        <v>27</v>
      </c>
      <c r="AJ481" s="53" t="s">
        <v>2047</v>
      </c>
      <c r="AK481" s="53">
        <v>9</v>
      </c>
      <c r="AL481" s="53">
        <v>3</v>
      </c>
      <c r="AM481" s="53" t="s">
        <v>99</v>
      </c>
      <c r="AN481" s="55">
        <v>17</v>
      </c>
      <c r="AO481" s="56"/>
      <c r="AP481" s="56"/>
      <c r="AQ481" s="51" t="s">
        <v>43</v>
      </c>
      <c r="AR481" s="51" t="s">
        <v>132</v>
      </c>
      <c r="AS481" s="51" t="s">
        <v>37</v>
      </c>
      <c r="AT481" s="51" t="s">
        <v>37</v>
      </c>
      <c r="AU481" s="51" t="s">
        <v>37</v>
      </c>
      <c r="AV481" s="51"/>
      <c r="AW481" s="57" t="s">
        <v>38</v>
      </c>
      <c r="AX481" s="57" t="s">
        <v>36</v>
      </c>
      <c r="AY481" s="57"/>
      <c r="AZ481" s="57"/>
      <c r="BA481" s="57"/>
      <c r="BB481" s="58">
        <v>0.69436693948412698</v>
      </c>
      <c r="BC481" s="58">
        <v>2.6663690476190474</v>
      </c>
      <c r="BD481" s="59">
        <v>0.35799999999999998</v>
      </c>
      <c r="BE481" s="59">
        <v>0.25940000000000002</v>
      </c>
      <c r="BF481" s="58"/>
      <c r="BG481" s="59">
        <v>0.12312811980033299</v>
      </c>
      <c r="BH481" s="61">
        <v>1.6615125868055556E-4</v>
      </c>
      <c r="BI481" s="61">
        <v>6.3802083333333332E-4</v>
      </c>
      <c r="BJ481" s="78">
        <v>2.4171952078928826E-4</v>
      </c>
      <c r="BK481" s="78">
        <v>1.2522818546914933E-4</v>
      </c>
      <c r="BL481" s="61"/>
      <c r="BM481" s="59"/>
      <c r="BN481" s="58">
        <v>2.9500325520833332E-4</v>
      </c>
      <c r="BO481" s="58">
        <v>1.1328124999999999E-3</v>
      </c>
      <c r="BP481" s="78">
        <v>3.1071428571428571E-5</v>
      </c>
      <c r="BQ481" s="58"/>
      <c r="BR481" s="59"/>
      <c r="BS481" s="58">
        <v>8.782280815972221E-2</v>
      </c>
      <c r="BT481" s="58">
        <v>0.33723958333333331</v>
      </c>
      <c r="BU481" s="60">
        <v>2.9431818181818174E-3</v>
      </c>
      <c r="BV481" s="58"/>
      <c r="BW481" s="59"/>
      <c r="BX481" s="58">
        <v>5.9000651041666671E-2</v>
      </c>
      <c r="BY481" s="58">
        <v>0.2265625</v>
      </c>
      <c r="BZ481" s="58"/>
      <c r="CA481" s="59"/>
      <c r="CB481" s="58"/>
      <c r="CC481" s="58"/>
      <c r="CD481" s="58"/>
      <c r="CE481" s="58"/>
      <c r="CF481" s="59"/>
      <c r="CG481" s="62"/>
      <c r="CH481" s="62"/>
      <c r="CI481" s="62"/>
      <c r="CJ481" s="62"/>
      <c r="CK481" s="62"/>
      <c r="CL481" s="62"/>
      <c r="CM481" s="62"/>
      <c r="CN481" s="63"/>
      <c r="CO481" s="62"/>
      <c r="CP481" s="62" t="s">
        <v>36</v>
      </c>
      <c r="CQ481" s="64" t="s">
        <v>39</v>
      </c>
      <c r="CR481" s="65" t="s">
        <v>47</v>
      </c>
      <c r="CS481" s="64" t="s">
        <v>41</v>
      </c>
      <c r="CT481" s="64"/>
      <c r="CU481" s="64" t="s">
        <v>55</v>
      </c>
      <c r="CV481" s="64" t="s">
        <v>203</v>
      </c>
      <c r="CW481" s="64" t="s">
        <v>511</v>
      </c>
      <c r="CX481" s="64"/>
      <c r="CY481" s="66">
        <f>[1]Duration!EE480</f>
        <v>1.125</v>
      </c>
    </row>
    <row r="482" spans="1:103" hidden="1" x14ac:dyDescent="0.3">
      <c r="A482" s="43">
        <v>480</v>
      </c>
      <c r="B482" s="44" t="s">
        <v>1688</v>
      </c>
      <c r="C482" s="44" t="s">
        <v>129</v>
      </c>
      <c r="D482" s="44">
        <v>2015</v>
      </c>
      <c r="E482" s="45" t="s">
        <v>31</v>
      </c>
      <c r="F482" s="45" t="s">
        <v>104</v>
      </c>
      <c r="G482" s="45" t="s">
        <v>4</v>
      </c>
      <c r="H482" s="45" t="s">
        <v>483</v>
      </c>
      <c r="I482" s="45" t="s">
        <v>38</v>
      </c>
      <c r="J482" s="68" t="s">
        <v>44</v>
      </c>
      <c r="K482" s="68" t="s">
        <v>100</v>
      </c>
      <c r="L482" s="68" t="s">
        <v>42</v>
      </c>
      <c r="M482" s="68" t="s">
        <v>42</v>
      </c>
      <c r="N482" s="68" t="s">
        <v>39</v>
      </c>
      <c r="O482" s="68" t="s">
        <v>42</v>
      </c>
      <c r="P482" s="47" t="s">
        <v>503</v>
      </c>
      <c r="Q482" s="47" t="s">
        <v>98</v>
      </c>
      <c r="R482" s="49">
        <v>62.599999999999994</v>
      </c>
      <c r="S482" s="49">
        <v>45.9</v>
      </c>
      <c r="T482" s="50">
        <v>3.49</v>
      </c>
      <c r="U482" s="50">
        <v>1.66</v>
      </c>
      <c r="V482" s="50"/>
      <c r="W482" s="50"/>
      <c r="X482" s="50">
        <v>8.24</v>
      </c>
      <c r="Y482" s="51" t="s">
        <v>483</v>
      </c>
      <c r="Z482" s="51">
        <v>2</v>
      </c>
      <c r="AA482" s="52">
        <v>9.6000000000000002E-2</v>
      </c>
      <c r="AB482" s="52">
        <v>0.26041666666666669</v>
      </c>
      <c r="AC482" s="80">
        <v>2.5000000000000001E-2</v>
      </c>
      <c r="AD482" s="51">
        <v>8</v>
      </c>
      <c r="AE482" s="51" t="s">
        <v>33</v>
      </c>
      <c r="AF482" s="52">
        <v>17</v>
      </c>
      <c r="AG482" s="53" t="s">
        <v>404</v>
      </c>
      <c r="AH482" s="54">
        <v>32</v>
      </c>
      <c r="AI482" s="54">
        <v>27</v>
      </c>
      <c r="AJ482" s="53" t="s">
        <v>2047</v>
      </c>
      <c r="AK482" s="53">
        <v>9</v>
      </c>
      <c r="AL482" s="53">
        <v>3</v>
      </c>
      <c r="AM482" s="53" t="s">
        <v>99</v>
      </c>
      <c r="AN482" s="55">
        <v>17</v>
      </c>
      <c r="AO482" s="56"/>
      <c r="AP482" s="56"/>
      <c r="AQ482" s="51" t="s">
        <v>43</v>
      </c>
      <c r="AR482" s="51" t="s">
        <v>132</v>
      </c>
      <c r="AS482" s="51" t="s">
        <v>37</v>
      </c>
      <c r="AT482" s="51" t="s">
        <v>37</v>
      </c>
      <c r="AU482" s="51" t="s">
        <v>37</v>
      </c>
      <c r="AV482" s="51"/>
      <c r="AW482" s="57" t="s">
        <v>38</v>
      </c>
      <c r="AX482" s="57" t="s">
        <v>36</v>
      </c>
      <c r="AY482" s="57"/>
      <c r="AZ482" s="57"/>
      <c r="BA482" s="57"/>
      <c r="BB482" s="58">
        <v>1.268833705357143</v>
      </c>
      <c r="BC482" s="58">
        <v>4.8723214285714294</v>
      </c>
      <c r="BD482" s="59">
        <v>0.19819999999999999</v>
      </c>
      <c r="BE482" s="59">
        <v>0.1396</v>
      </c>
      <c r="BF482" s="58"/>
      <c r="BG482" s="59"/>
      <c r="BH482" s="61">
        <v>2.0345052083333332E-5</v>
      </c>
      <c r="BI482" s="61">
        <v>7.8125000000000002E-5</v>
      </c>
      <c r="BJ482" s="78">
        <v>2.3001095290251918E-5</v>
      </c>
      <c r="BK482" s="78">
        <v>1.0940349049231571E-5</v>
      </c>
      <c r="BL482" s="61"/>
      <c r="BM482" s="59"/>
      <c r="BN482" s="58">
        <v>4.9845377604166663E-4</v>
      </c>
      <c r="BO482" s="58">
        <v>1.9140625E-3</v>
      </c>
      <c r="BP482" s="78">
        <v>2.7450980392156861E-5</v>
      </c>
      <c r="BQ482" s="58"/>
      <c r="BR482" s="59"/>
      <c r="BS482" s="58">
        <v>0.22108289930555555</v>
      </c>
      <c r="BT482" s="58">
        <v>0.84895833333333337</v>
      </c>
      <c r="BU482" s="60">
        <v>3.8740344622697565E-3</v>
      </c>
      <c r="BV482" s="58"/>
      <c r="BW482" s="59"/>
      <c r="BX482" s="58">
        <v>1.7971462673611112E-2</v>
      </c>
      <c r="BY482" s="58">
        <v>6.9010416666666671E-2</v>
      </c>
      <c r="BZ482" s="58"/>
      <c r="CA482" s="59"/>
      <c r="CB482" s="58"/>
      <c r="CC482" s="58"/>
      <c r="CD482" s="58"/>
      <c r="CE482" s="58"/>
      <c r="CF482" s="59"/>
      <c r="CG482" s="62"/>
      <c r="CH482" s="62"/>
      <c r="CI482" s="62"/>
      <c r="CJ482" s="62"/>
      <c r="CK482" s="62"/>
      <c r="CL482" s="62"/>
      <c r="CM482" s="62"/>
      <c r="CN482" s="63"/>
      <c r="CO482" s="62"/>
      <c r="CP482" s="62" t="s">
        <v>36</v>
      </c>
      <c r="CQ482" s="64" t="s">
        <v>39</v>
      </c>
      <c r="CR482" s="65" t="s">
        <v>47</v>
      </c>
      <c r="CS482" s="64" t="s">
        <v>41</v>
      </c>
      <c r="CT482" s="64"/>
      <c r="CU482" s="64" t="s">
        <v>55</v>
      </c>
      <c r="CV482" s="64" t="s">
        <v>203</v>
      </c>
      <c r="CW482" s="64" t="s">
        <v>512</v>
      </c>
      <c r="CX482" s="64"/>
      <c r="CY482" s="66">
        <f>[1]Duration!EE481</f>
        <v>1.125</v>
      </c>
    </row>
    <row r="483" spans="1:103" hidden="1" x14ac:dyDescent="0.3">
      <c r="A483" s="43">
        <v>481</v>
      </c>
      <c r="B483" s="44" t="s">
        <v>1688</v>
      </c>
      <c r="C483" s="44" t="s">
        <v>129</v>
      </c>
      <c r="D483" s="44">
        <v>2015</v>
      </c>
      <c r="E483" s="45" t="s">
        <v>31</v>
      </c>
      <c r="F483" s="45" t="s">
        <v>126</v>
      </c>
      <c r="G483" s="45" t="s">
        <v>4</v>
      </c>
      <c r="H483" s="45" t="s">
        <v>483</v>
      </c>
      <c r="I483" s="45" t="s">
        <v>38</v>
      </c>
      <c r="J483" s="68" t="s">
        <v>44</v>
      </c>
      <c r="K483" s="68" t="s">
        <v>100</v>
      </c>
      <c r="L483" s="68" t="s">
        <v>42</v>
      </c>
      <c r="M483" s="68" t="s">
        <v>42</v>
      </c>
      <c r="N483" s="68" t="s">
        <v>39</v>
      </c>
      <c r="O483" s="68" t="s">
        <v>42</v>
      </c>
      <c r="P483" s="47" t="s">
        <v>503</v>
      </c>
      <c r="Q483" s="47" t="s">
        <v>125</v>
      </c>
      <c r="R483" s="49">
        <v>41.8</v>
      </c>
      <c r="S483" s="49">
        <v>27.3</v>
      </c>
      <c r="T483" s="50">
        <v>3.09</v>
      </c>
      <c r="U483" s="50">
        <v>1.84</v>
      </c>
      <c r="V483" s="50"/>
      <c r="W483" s="50"/>
      <c r="X483" s="50">
        <v>8.14</v>
      </c>
      <c r="Y483" s="51" t="s">
        <v>483</v>
      </c>
      <c r="Z483" s="51">
        <v>2</v>
      </c>
      <c r="AA483" s="52">
        <v>9.6000000000000002E-2</v>
      </c>
      <c r="AB483" s="52">
        <v>0.26041666666666669</v>
      </c>
      <c r="AC483" s="80">
        <v>2.5000000000000001E-2</v>
      </c>
      <c r="AD483" s="51">
        <v>8</v>
      </c>
      <c r="AE483" s="51" t="s">
        <v>33</v>
      </c>
      <c r="AF483" s="52">
        <v>17</v>
      </c>
      <c r="AG483" s="53" t="s">
        <v>404</v>
      </c>
      <c r="AH483" s="54">
        <v>32</v>
      </c>
      <c r="AI483" s="54">
        <v>27</v>
      </c>
      <c r="AJ483" s="53" t="s">
        <v>2047</v>
      </c>
      <c r="AK483" s="53">
        <v>9</v>
      </c>
      <c r="AL483" s="53">
        <v>3</v>
      </c>
      <c r="AM483" s="53" t="s">
        <v>99</v>
      </c>
      <c r="AN483" s="55">
        <v>17</v>
      </c>
      <c r="AO483" s="56"/>
      <c r="AP483" s="56"/>
      <c r="AQ483" s="51" t="s">
        <v>43</v>
      </c>
      <c r="AR483" s="51" t="s">
        <v>132</v>
      </c>
      <c r="AS483" s="51" t="s">
        <v>37</v>
      </c>
      <c r="AT483" s="51" t="s">
        <v>37</v>
      </c>
      <c r="AU483" s="51" t="s">
        <v>37</v>
      </c>
      <c r="AV483" s="51"/>
      <c r="AW483" s="57" t="s">
        <v>38</v>
      </c>
      <c r="AX483" s="57" t="s">
        <v>36</v>
      </c>
      <c r="AY483" s="57"/>
      <c r="AZ483" s="57"/>
      <c r="BA483" s="57"/>
      <c r="BB483" s="58">
        <v>0.89595734126984139</v>
      </c>
      <c r="BC483" s="58">
        <v>3.4404761904761907</v>
      </c>
      <c r="BD483" s="59">
        <v>0.31569999999999998</v>
      </c>
      <c r="BE483" s="59">
        <v>0.23169999999999999</v>
      </c>
      <c r="BF483" s="58"/>
      <c r="BG483" s="59">
        <v>0.2938733125649014</v>
      </c>
      <c r="BH483" s="61">
        <v>5.0862630208333331E-6</v>
      </c>
      <c r="BI483" s="61">
        <v>1.953125E-5</v>
      </c>
      <c r="BJ483" s="78">
        <v>5.1877470355731228E-6</v>
      </c>
      <c r="BK483" s="78">
        <v>3.0891438658428952E-6</v>
      </c>
      <c r="BL483" s="61"/>
      <c r="BM483" s="59"/>
      <c r="BN483" s="58">
        <v>2.8483072916666663E-4</v>
      </c>
      <c r="BO483" s="58">
        <v>1.0937499999999999E-3</v>
      </c>
      <c r="BP483" s="78">
        <v>2.6373626373626367E-5</v>
      </c>
      <c r="BQ483" s="58"/>
      <c r="BR483" s="59"/>
      <c r="BS483" s="58">
        <v>0.17428927951388892</v>
      </c>
      <c r="BT483" s="58">
        <v>0.66927083333333337</v>
      </c>
      <c r="BU483" s="60">
        <v>5.1348651348651353E-3</v>
      </c>
      <c r="BV483" s="58"/>
      <c r="BW483" s="59"/>
      <c r="BX483" s="58">
        <v>8.8161892361111119E-3</v>
      </c>
      <c r="BY483" s="58">
        <v>3.3854166666666664E-2</v>
      </c>
      <c r="BZ483" s="58"/>
      <c r="CA483" s="59"/>
      <c r="CB483" s="58"/>
      <c r="CC483" s="58"/>
      <c r="CD483" s="58"/>
      <c r="CE483" s="58"/>
      <c r="CF483" s="59"/>
      <c r="CG483" s="62"/>
      <c r="CH483" s="62"/>
      <c r="CI483" s="62"/>
      <c r="CJ483" s="62"/>
      <c r="CK483" s="62"/>
      <c r="CL483" s="62"/>
      <c r="CM483" s="62"/>
      <c r="CN483" s="63"/>
      <c r="CO483" s="62"/>
      <c r="CP483" s="62" t="s">
        <v>36</v>
      </c>
      <c r="CQ483" s="64" t="s">
        <v>39</v>
      </c>
      <c r="CR483" s="65" t="s">
        <v>47</v>
      </c>
      <c r="CS483" s="64" t="s">
        <v>41</v>
      </c>
      <c r="CT483" s="64"/>
      <c r="CU483" s="64" t="s">
        <v>55</v>
      </c>
      <c r="CV483" s="64" t="s">
        <v>203</v>
      </c>
      <c r="CW483" s="64" t="s">
        <v>512</v>
      </c>
      <c r="CX483" s="64"/>
      <c r="CY483" s="66">
        <f>[1]Duration!EE482</f>
        <v>1.125</v>
      </c>
    </row>
    <row r="484" spans="1:103" hidden="1" x14ac:dyDescent="0.3">
      <c r="A484" s="43">
        <v>482</v>
      </c>
      <c r="B484" s="44" t="s">
        <v>1689</v>
      </c>
      <c r="C484" s="44" t="s">
        <v>142</v>
      </c>
      <c r="D484" s="44">
        <v>2013</v>
      </c>
      <c r="E484" s="45" t="s">
        <v>66</v>
      </c>
      <c r="F484" s="45" t="s">
        <v>1537</v>
      </c>
      <c r="G484" s="45" t="s">
        <v>3</v>
      </c>
      <c r="H484" s="45" t="s">
        <v>483</v>
      </c>
      <c r="I484" s="45" t="s">
        <v>38</v>
      </c>
      <c r="J484" s="68" t="s">
        <v>44</v>
      </c>
      <c r="K484" s="68" t="s">
        <v>91</v>
      </c>
      <c r="L484" s="68" t="s">
        <v>39</v>
      </c>
      <c r="M484" s="68" t="s">
        <v>39</v>
      </c>
      <c r="N484" s="68" t="s">
        <v>42</v>
      </c>
      <c r="O484" s="68" t="s">
        <v>39</v>
      </c>
      <c r="P484" s="47"/>
      <c r="Q484" s="47" t="s">
        <v>1537</v>
      </c>
      <c r="R484" s="49">
        <v>29.5</v>
      </c>
      <c r="S484" s="49">
        <v>21.1</v>
      </c>
      <c r="T484" s="50">
        <v>3.5</v>
      </c>
      <c r="U484" s="50">
        <v>2.4</v>
      </c>
      <c r="V484" s="50"/>
      <c r="W484" s="50"/>
      <c r="X484" s="50">
        <v>7.5</v>
      </c>
      <c r="Y484" s="51" t="s">
        <v>34</v>
      </c>
      <c r="Z484" s="51">
        <v>1</v>
      </c>
      <c r="AA484" s="52">
        <v>3.1415926535897931</v>
      </c>
      <c r="AB484" s="52">
        <v>1.2732395447351628</v>
      </c>
      <c r="AC484" s="52">
        <v>4</v>
      </c>
      <c r="AD484" s="51">
        <v>0</v>
      </c>
      <c r="AE484" s="51" t="s">
        <v>33</v>
      </c>
      <c r="AF484" s="51"/>
      <c r="AG484" s="53" t="s">
        <v>514</v>
      </c>
      <c r="AH484" s="54">
        <v>45</v>
      </c>
      <c r="AI484" s="54">
        <v>144</v>
      </c>
      <c r="AJ484" s="53" t="s">
        <v>341</v>
      </c>
      <c r="AK484" s="53">
        <v>6</v>
      </c>
      <c r="AL484" s="53">
        <v>24</v>
      </c>
      <c r="AM484" s="53" t="s">
        <v>96</v>
      </c>
      <c r="AN484" s="55"/>
      <c r="AO484" s="56"/>
      <c r="AP484" s="56">
        <v>0</v>
      </c>
      <c r="AQ484" s="51" t="s">
        <v>43</v>
      </c>
      <c r="AR484" s="51" t="s">
        <v>132</v>
      </c>
      <c r="AS484" s="51" t="s">
        <v>146</v>
      </c>
      <c r="AT484" s="51" t="s">
        <v>146</v>
      </c>
      <c r="AU484" s="51"/>
      <c r="AV484" s="51"/>
      <c r="AW484" s="57" t="s">
        <v>38</v>
      </c>
      <c r="AX484" s="57" t="s">
        <v>36</v>
      </c>
      <c r="AY484" s="57"/>
      <c r="AZ484" s="57"/>
      <c r="BA484" s="57"/>
      <c r="BB484" s="58">
        <v>3.6944444444444439E-2</v>
      </c>
      <c r="BC484" s="58">
        <v>2.9016098814405724E-2</v>
      </c>
      <c r="BD484" s="60">
        <v>1.0753024854750355E-2</v>
      </c>
      <c r="BE484" s="60">
        <v>7.3735027575431008E-3</v>
      </c>
      <c r="BF484" s="58"/>
      <c r="BG484" s="59"/>
      <c r="BH484" s="61">
        <v>0</v>
      </c>
      <c r="BI484" s="61">
        <v>0</v>
      </c>
      <c r="BJ484" s="78">
        <v>0</v>
      </c>
      <c r="BK484" s="78">
        <v>0</v>
      </c>
      <c r="BL484" s="61"/>
      <c r="BM484" s="59"/>
      <c r="BN484" s="58">
        <v>3.3835161975832563E-2</v>
      </c>
      <c r="BO484" s="58">
        <v>2.6574074074074073E-2</v>
      </c>
      <c r="BP484" s="60">
        <v>1.1658767772511848E-3</v>
      </c>
      <c r="BQ484" s="58"/>
      <c r="BR484" s="59"/>
      <c r="BS484" s="58"/>
      <c r="BT484" s="58"/>
      <c r="BV484" s="58"/>
      <c r="BW484" s="59"/>
      <c r="BX484" s="58">
        <v>0.82524785306908699</v>
      </c>
      <c r="BY484" s="58">
        <v>0.64814814814814814</v>
      </c>
      <c r="BZ484" s="58"/>
      <c r="CA484" s="59"/>
      <c r="CB484" s="58"/>
      <c r="CC484" s="58"/>
      <c r="CD484" s="58"/>
      <c r="CE484" s="58"/>
      <c r="CF484" s="59"/>
      <c r="CG484" s="62" t="s">
        <v>1619</v>
      </c>
      <c r="CH484" s="62"/>
      <c r="CI484" s="62"/>
      <c r="CJ484" s="62"/>
      <c r="CK484" s="62" t="s">
        <v>329</v>
      </c>
      <c r="CL484" s="62" t="s">
        <v>513</v>
      </c>
      <c r="CM484" s="62" t="s">
        <v>513</v>
      </c>
      <c r="CN484" s="63"/>
      <c r="CO484" s="62" t="s">
        <v>515</v>
      </c>
      <c r="CP484" s="62"/>
      <c r="CQ484" s="64" t="s">
        <v>39</v>
      </c>
      <c r="CR484" s="65" t="s">
        <v>47</v>
      </c>
      <c r="CS484" s="64" t="s">
        <v>41</v>
      </c>
      <c r="CT484" s="64" t="s">
        <v>147</v>
      </c>
      <c r="CU484" s="64" t="s">
        <v>55</v>
      </c>
      <c r="CV484" s="64" t="s">
        <v>56</v>
      </c>
      <c r="CW484" s="64" t="s">
        <v>69</v>
      </c>
      <c r="CX484" s="64" t="s">
        <v>73</v>
      </c>
      <c r="CY484" s="66">
        <f>[1]Duration!EE483</f>
        <v>6</v>
      </c>
    </row>
    <row r="485" spans="1:103" hidden="1" x14ac:dyDescent="0.3">
      <c r="A485" s="43">
        <v>483</v>
      </c>
      <c r="B485" s="44" t="s">
        <v>1689</v>
      </c>
      <c r="C485" s="44" t="s">
        <v>142</v>
      </c>
      <c r="D485" s="44">
        <v>2013</v>
      </c>
      <c r="E485" s="45" t="s">
        <v>66</v>
      </c>
      <c r="F485" s="45" t="s">
        <v>1537</v>
      </c>
      <c r="G485" s="45" t="s">
        <v>3</v>
      </c>
      <c r="H485" s="45" t="s">
        <v>483</v>
      </c>
      <c r="I485" s="45" t="s">
        <v>63</v>
      </c>
      <c r="J485" s="68" t="s">
        <v>44</v>
      </c>
      <c r="K485" s="68" t="s">
        <v>91</v>
      </c>
      <c r="L485" s="68" t="s">
        <v>42</v>
      </c>
      <c r="M485" s="68" t="s">
        <v>39</v>
      </c>
      <c r="N485" s="68" t="s">
        <v>42</v>
      </c>
      <c r="O485" s="68" t="s">
        <v>39</v>
      </c>
      <c r="P485" s="47"/>
      <c r="Q485" s="47" t="s">
        <v>1537</v>
      </c>
      <c r="R485" s="49">
        <v>35.9</v>
      </c>
      <c r="S485" s="49">
        <v>25.7</v>
      </c>
      <c r="T485" s="50">
        <v>3.7</v>
      </c>
      <c r="U485" s="50">
        <v>2.5</v>
      </c>
      <c r="V485" s="50"/>
      <c r="W485" s="50"/>
      <c r="X485" s="50">
        <v>7.9</v>
      </c>
      <c r="Y485" s="51" t="s">
        <v>34</v>
      </c>
      <c r="Z485" s="51">
        <v>1</v>
      </c>
      <c r="AA485" s="52">
        <v>3.1415926535897931</v>
      </c>
      <c r="AB485" s="52">
        <v>1.2732395447351628</v>
      </c>
      <c r="AC485" s="52">
        <v>4</v>
      </c>
      <c r="AD485" s="51">
        <v>0</v>
      </c>
      <c r="AE485" s="51" t="s">
        <v>33</v>
      </c>
      <c r="AF485" s="51"/>
      <c r="AG485" s="53" t="s">
        <v>514</v>
      </c>
      <c r="AH485" s="54">
        <v>45</v>
      </c>
      <c r="AI485" s="54">
        <v>144</v>
      </c>
      <c r="AJ485" s="53" t="s">
        <v>341</v>
      </c>
      <c r="AK485" s="53">
        <v>6</v>
      </c>
      <c r="AL485" s="53">
        <v>24</v>
      </c>
      <c r="AM485" s="53" t="s">
        <v>96</v>
      </c>
      <c r="AN485" s="55"/>
      <c r="AO485" s="56"/>
      <c r="AP485" s="56">
        <v>0</v>
      </c>
      <c r="AQ485" s="51" t="s">
        <v>43</v>
      </c>
      <c r="AR485" s="51" t="s">
        <v>132</v>
      </c>
      <c r="AS485" s="51" t="s">
        <v>146</v>
      </c>
      <c r="AT485" s="51" t="s">
        <v>146</v>
      </c>
      <c r="AU485" s="51"/>
      <c r="AV485" s="51"/>
      <c r="AW485" s="57" t="s">
        <v>63</v>
      </c>
      <c r="AX485" s="57" t="s">
        <v>516</v>
      </c>
      <c r="AY485" s="57" t="s">
        <v>814</v>
      </c>
      <c r="AZ485" s="57" t="s">
        <v>814</v>
      </c>
      <c r="BA485" s="57"/>
      <c r="BB485" s="58">
        <v>1.8333333333333333E-2</v>
      </c>
      <c r="BC485" s="58">
        <v>1.4398966328953218E-2</v>
      </c>
      <c r="BD485" s="60">
        <v>5.1226440210299451E-3</v>
      </c>
      <c r="BE485" s="60">
        <v>3.4612459601553684E-3</v>
      </c>
      <c r="BF485" s="58"/>
      <c r="BG485" s="59">
        <v>0.50375939849624052</v>
      </c>
      <c r="BH485" s="61">
        <v>0</v>
      </c>
      <c r="BI485" s="61">
        <v>0</v>
      </c>
      <c r="BJ485" s="78">
        <v>0</v>
      </c>
      <c r="BK485" s="78">
        <v>0</v>
      </c>
      <c r="BL485" s="61"/>
      <c r="BM485" s="59">
        <v>0.84355356893420874</v>
      </c>
      <c r="BN485" s="58">
        <v>2.4050080289441961E-2</v>
      </c>
      <c r="BO485" s="58">
        <v>1.8888888888888889E-2</v>
      </c>
      <c r="BP485" s="60">
        <v>6.8037798777098384E-4</v>
      </c>
      <c r="BQ485" s="58"/>
      <c r="BR485" s="59">
        <v>0.28919860627177696</v>
      </c>
      <c r="BS485" s="58"/>
      <c r="BT485" s="58"/>
      <c r="BV485" s="58"/>
      <c r="BW485" s="59"/>
      <c r="BX485" s="58">
        <v>0.47157020175376402</v>
      </c>
      <c r="BY485" s="58">
        <v>0.37037037037037041</v>
      </c>
      <c r="BZ485" s="58"/>
      <c r="CA485" s="59">
        <v>0.42857142857142849</v>
      </c>
      <c r="CB485" s="58"/>
      <c r="CC485" s="58"/>
      <c r="CD485" s="58"/>
      <c r="CE485" s="58"/>
      <c r="CF485" s="59"/>
      <c r="CG485" s="62" t="s">
        <v>1619</v>
      </c>
      <c r="CH485" s="62"/>
      <c r="CI485" s="62"/>
      <c r="CJ485" s="62"/>
      <c r="CK485" s="62" t="s">
        <v>329</v>
      </c>
      <c r="CL485" s="62" t="s">
        <v>513</v>
      </c>
      <c r="CM485" s="62" t="s">
        <v>513</v>
      </c>
      <c r="CN485" s="63"/>
      <c r="CO485" s="62" t="s">
        <v>515</v>
      </c>
      <c r="CP485" s="62"/>
      <c r="CQ485" s="64" t="s">
        <v>39</v>
      </c>
      <c r="CR485" s="65" t="s">
        <v>47</v>
      </c>
      <c r="CS485" s="64" t="s">
        <v>41</v>
      </c>
      <c r="CT485" s="64" t="s">
        <v>147</v>
      </c>
      <c r="CU485" s="64" t="s">
        <v>55</v>
      </c>
      <c r="CV485" s="64" t="s">
        <v>56</v>
      </c>
      <c r="CW485" s="64" t="s">
        <v>69</v>
      </c>
      <c r="CX485" s="64"/>
      <c r="CY485" s="66">
        <f>[1]Duration!EE484</f>
        <v>6</v>
      </c>
    </row>
    <row r="486" spans="1:103" hidden="1" x14ac:dyDescent="0.3">
      <c r="A486" s="43">
        <v>484</v>
      </c>
      <c r="B486" s="44" t="s">
        <v>1689</v>
      </c>
      <c r="C486" s="44" t="s">
        <v>142</v>
      </c>
      <c r="D486" s="44">
        <v>2013</v>
      </c>
      <c r="E486" s="45" t="s">
        <v>66</v>
      </c>
      <c r="F486" s="45" t="s">
        <v>1537</v>
      </c>
      <c r="G486" s="45" t="s">
        <v>3</v>
      </c>
      <c r="H486" s="45" t="s">
        <v>483</v>
      </c>
      <c r="I486" s="45" t="s">
        <v>38</v>
      </c>
      <c r="J486" s="68" t="s">
        <v>44</v>
      </c>
      <c r="K486" s="68" t="s">
        <v>91</v>
      </c>
      <c r="L486" s="68" t="s">
        <v>39</v>
      </c>
      <c r="M486" s="68" t="s">
        <v>39</v>
      </c>
      <c r="N486" s="68" t="s">
        <v>42</v>
      </c>
      <c r="O486" s="68" t="s">
        <v>39</v>
      </c>
      <c r="P486" s="47"/>
      <c r="Q486" s="47" t="s">
        <v>1537</v>
      </c>
      <c r="R486" s="49">
        <v>34.700000000000003</v>
      </c>
      <c r="S486" s="49">
        <v>25.8</v>
      </c>
      <c r="T486" s="50">
        <v>3.1</v>
      </c>
      <c r="U486" s="50">
        <v>2</v>
      </c>
      <c r="V486" s="50"/>
      <c r="W486" s="50"/>
      <c r="X486" s="50">
        <v>7.4</v>
      </c>
      <c r="Y486" s="51" t="s">
        <v>34</v>
      </c>
      <c r="Z486" s="51">
        <v>1</v>
      </c>
      <c r="AA486" s="52">
        <v>3.1415926535897931</v>
      </c>
      <c r="AB486" s="52">
        <v>1.2732395447351628</v>
      </c>
      <c r="AC486" s="52">
        <v>4</v>
      </c>
      <c r="AD486" s="51">
        <v>0</v>
      </c>
      <c r="AE486" s="51" t="s">
        <v>33</v>
      </c>
      <c r="AF486" s="51"/>
      <c r="AG486" s="53" t="s">
        <v>514</v>
      </c>
      <c r="AH486" s="54">
        <v>45</v>
      </c>
      <c r="AI486" s="54">
        <v>144</v>
      </c>
      <c r="AJ486" s="53" t="s">
        <v>341</v>
      </c>
      <c r="AK486" s="53">
        <v>6</v>
      </c>
      <c r="AL486" s="53">
        <v>24</v>
      </c>
      <c r="AM486" s="53" t="s">
        <v>96</v>
      </c>
      <c r="AN486" s="55"/>
      <c r="AO486" s="56"/>
      <c r="AP486" s="86">
        <v>82</v>
      </c>
      <c r="AQ486" s="51" t="s">
        <v>43</v>
      </c>
      <c r="AR486" s="51" t="s">
        <v>132</v>
      </c>
      <c r="AS486" s="51" t="s">
        <v>146</v>
      </c>
      <c r="AT486" s="51" t="s">
        <v>146</v>
      </c>
      <c r="AU486" s="51"/>
      <c r="AV486" s="51"/>
      <c r="AW486" s="57" t="s">
        <v>38</v>
      </c>
      <c r="AX486" s="57"/>
      <c r="AY486" s="57"/>
      <c r="AZ486" s="57"/>
      <c r="BA486" s="57"/>
      <c r="BB486" s="58">
        <v>2.0370370370370369E-2</v>
      </c>
      <c r="BC486" s="58">
        <v>1.5998851476614687E-2</v>
      </c>
      <c r="BD486" s="60">
        <v>7.11478336254159E-3</v>
      </c>
      <c r="BE486" s="60">
        <v>4.5901828145429608E-3</v>
      </c>
      <c r="BF486" s="58"/>
      <c r="BG486" s="59"/>
      <c r="BH486" s="61">
        <v>0</v>
      </c>
      <c r="BI486" s="61">
        <v>0</v>
      </c>
      <c r="BJ486" s="78">
        <v>0</v>
      </c>
      <c r="BK486" s="78">
        <v>0</v>
      </c>
      <c r="BL486" s="61"/>
      <c r="BM486" s="59"/>
      <c r="BN486" s="58">
        <v>1.5915494309189534E-2</v>
      </c>
      <c r="BO486" s="58">
        <v>1.2499999999999999E-2</v>
      </c>
      <c r="BP486" s="78">
        <v>4.4850498338870425E-4</v>
      </c>
      <c r="BQ486" s="58"/>
      <c r="BR486" s="59"/>
      <c r="BS486" s="58"/>
      <c r="BT486" s="58"/>
      <c r="BV486" s="58"/>
      <c r="BW486" s="59"/>
      <c r="BX486" s="58">
        <v>1.0610329539459691</v>
      </c>
      <c r="BY486" s="58">
        <v>0.83333333333333337</v>
      </c>
      <c r="BZ486" s="58"/>
      <c r="CA486" s="59"/>
      <c r="CB486" s="58"/>
      <c r="CC486" s="58"/>
      <c r="CD486" s="58"/>
      <c r="CE486" s="58"/>
      <c r="CF486" s="59"/>
      <c r="CG486" s="62" t="s">
        <v>1620</v>
      </c>
      <c r="CH486" s="62"/>
      <c r="CI486" s="62"/>
      <c r="CJ486" s="62"/>
      <c r="CK486" s="62" t="s">
        <v>329</v>
      </c>
      <c r="CL486" s="62" t="s">
        <v>513</v>
      </c>
      <c r="CM486" s="62" t="s">
        <v>513</v>
      </c>
      <c r="CN486" s="63"/>
      <c r="CO486" s="62" t="s">
        <v>515</v>
      </c>
      <c r="CP486" s="62"/>
      <c r="CQ486" s="64" t="s">
        <v>39</v>
      </c>
      <c r="CR486" s="65" t="s">
        <v>47</v>
      </c>
      <c r="CS486" s="64" t="s">
        <v>41</v>
      </c>
      <c r="CT486" s="64" t="s">
        <v>147</v>
      </c>
      <c r="CU486" s="64" t="s">
        <v>55</v>
      </c>
      <c r="CV486" s="64" t="s">
        <v>56</v>
      </c>
      <c r="CW486" s="64" t="s">
        <v>72</v>
      </c>
      <c r="CX486" s="64" t="s">
        <v>88</v>
      </c>
      <c r="CY486" s="66">
        <f>[1]Duration!EE485</f>
        <v>6</v>
      </c>
    </row>
    <row r="487" spans="1:103" hidden="1" x14ac:dyDescent="0.3">
      <c r="A487" s="43">
        <v>485</v>
      </c>
      <c r="B487" s="44" t="s">
        <v>1689</v>
      </c>
      <c r="C487" s="44" t="s">
        <v>142</v>
      </c>
      <c r="D487" s="44">
        <v>2013</v>
      </c>
      <c r="E487" s="45" t="s">
        <v>66</v>
      </c>
      <c r="F487" s="45" t="s">
        <v>1537</v>
      </c>
      <c r="G487" s="45" t="s">
        <v>3</v>
      </c>
      <c r="H487" s="45" t="s">
        <v>483</v>
      </c>
      <c r="I487" s="45" t="s">
        <v>63</v>
      </c>
      <c r="J487" s="68" t="s">
        <v>44</v>
      </c>
      <c r="K487" s="68" t="s">
        <v>91</v>
      </c>
      <c r="L487" s="68" t="s">
        <v>42</v>
      </c>
      <c r="M487" s="68" t="s">
        <v>39</v>
      </c>
      <c r="N487" s="68" t="s">
        <v>42</v>
      </c>
      <c r="O487" s="68" t="s">
        <v>39</v>
      </c>
      <c r="P487" s="47"/>
      <c r="Q487" s="47" t="s">
        <v>1537</v>
      </c>
      <c r="R487" s="49">
        <v>28.8</v>
      </c>
      <c r="S487" s="49">
        <v>20.6</v>
      </c>
      <c r="T487" s="50">
        <v>2.9</v>
      </c>
      <c r="U487" s="50">
        <v>2</v>
      </c>
      <c r="V487" s="50"/>
      <c r="W487" s="50"/>
      <c r="X487" s="50">
        <v>7.8</v>
      </c>
      <c r="Y487" s="51" t="s">
        <v>34</v>
      </c>
      <c r="Z487" s="51">
        <v>1</v>
      </c>
      <c r="AA487" s="52">
        <v>3.1415926535897931</v>
      </c>
      <c r="AB487" s="52">
        <v>1.2732395447351628</v>
      </c>
      <c r="AC487" s="52">
        <v>4</v>
      </c>
      <c r="AD487" s="51">
        <v>0</v>
      </c>
      <c r="AE487" s="51" t="s">
        <v>33</v>
      </c>
      <c r="AF487" s="51"/>
      <c r="AG487" s="53" t="s">
        <v>514</v>
      </c>
      <c r="AH487" s="54">
        <v>45</v>
      </c>
      <c r="AI487" s="54">
        <v>144</v>
      </c>
      <c r="AJ487" s="53" t="s">
        <v>341</v>
      </c>
      <c r="AK487" s="53">
        <v>6</v>
      </c>
      <c r="AL487" s="53">
        <v>24</v>
      </c>
      <c r="AM487" s="53" t="s">
        <v>96</v>
      </c>
      <c r="AN487" s="55"/>
      <c r="AO487" s="56"/>
      <c r="AP487" s="86">
        <v>82</v>
      </c>
      <c r="AQ487" s="51" t="s">
        <v>43</v>
      </c>
      <c r="AR487" s="51" t="s">
        <v>132</v>
      </c>
      <c r="AS487" s="51" t="s">
        <v>146</v>
      </c>
      <c r="AT487" s="51" t="s">
        <v>146</v>
      </c>
      <c r="AU487" s="51"/>
      <c r="AV487" s="51"/>
      <c r="AW487" s="57" t="s">
        <v>63</v>
      </c>
      <c r="AX487" s="57" t="s">
        <v>516</v>
      </c>
      <c r="AY487" s="57" t="s">
        <v>814</v>
      </c>
      <c r="AZ487" s="57" t="s">
        <v>814</v>
      </c>
      <c r="BA487" s="57"/>
      <c r="BB487" s="58">
        <v>7.4074074074074077E-3</v>
      </c>
      <c r="BC487" s="58">
        <v>5.8177641733144318E-3</v>
      </c>
      <c r="BD487" s="60">
        <v>2.5871939500151236E-3</v>
      </c>
      <c r="BE487" s="60">
        <v>1.7842716896656024E-3</v>
      </c>
      <c r="BF487" s="58"/>
      <c r="BG487" s="59">
        <v>0.63636363636363635</v>
      </c>
      <c r="BH487" s="61">
        <v>0</v>
      </c>
      <c r="BI487" s="61">
        <v>0</v>
      </c>
      <c r="BJ487" s="78">
        <v>0</v>
      </c>
      <c r="BK487" s="78">
        <v>0</v>
      </c>
      <c r="BL487" s="61"/>
      <c r="BM487" s="59">
        <v>0.51358802678219773</v>
      </c>
      <c r="BN487" s="58">
        <v>2.7940534453910513E-2</v>
      </c>
      <c r="BO487" s="58">
        <v>2.1944444444444444E-2</v>
      </c>
      <c r="BP487" s="60">
        <v>9.8613037447988893E-4</v>
      </c>
      <c r="BQ487" s="58"/>
      <c r="BR487" s="59">
        <v>-0.75555555555555565</v>
      </c>
      <c r="BS487" s="58"/>
      <c r="BT487" s="58"/>
      <c r="BV487" s="58"/>
      <c r="BW487" s="59"/>
      <c r="BX487" s="58">
        <v>0.82524785306908699</v>
      </c>
      <c r="BY487" s="58">
        <v>0.64814814814814814</v>
      </c>
      <c r="BZ487" s="58"/>
      <c r="CA487" s="59">
        <v>0.22222222222222227</v>
      </c>
      <c r="CB487" s="58"/>
      <c r="CC487" s="58"/>
      <c r="CD487" s="58"/>
      <c r="CE487" s="58"/>
      <c r="CF487" s="59"/>
      <c r="CG487" s="62" t="s">
        <v>1620</v>
      </c>
      <c r="CH487" s="62"/>
      <c r="CI487" s="62"/>
      <c r="CJ487" s="62"/>
      <c r="CK487" s="62" t="s">
        <v>329</v>
      </c>
      <c r="CL487" s="62" t="s">
        <v>513</v>
      </c>
      <c r="CM487" s="62" t="s">
        <v>513</v>
      </c>
      <c r="CN487" s="63"/>
      <c r="CO487" s="62" t="s">
        <v>515</v>
      </c>
      <c r="CP487" s="62"/>
      <c r="CQ487" s="64" t="s">
        <v>39</v>
      </c>
      <c r="CR487" s="65" t="s">
        <v>47</v>
      </c>
      <c r="CS487" s="64" t="s">
        <v>41</v>
      </c>
      <c r="CT487" s="64" t="s">
        <v>147</v>
      </c>
      <c r="CU487" s="64" t="s">
        <v>55</v>
      </c>
      <c r="CV487" s="64" t="s">
        <v>56</v>
      </c>
      <c r="CW487" s="64" t="s">
        <v>72</v>
      </c>
      <c r="CX487" s="64"/>
      <c r="CY487" s="66">
        <f>[1]Duration!EE486</f>
        <v>6</v>
      </c>
    </row>
    <row r="488" spans="1:103" hidden="1" x14ac:dyDescent="0.3">
      <c r="A488" s="43">
        <v>486</v>
      </c>
      <c r="B488" s="44" t="s">
        <v>1689</v>
      </c>
      <c r="C488" s="44" t="s">
        <v>142</v>
      </c>
      <c r="D488" s="44">
        <v>2013</v>
      </c>
      <c r="E488" s="45" t="s">
        <v>66</v>
      </c>
      <c r="F488" s="45" t="s">
        <v>1537</v>
      </c>
      <c r="G488" s="45" t="s">
        <v>3</v>
      </c>
      <c r="H488" s="45" t="s">
        <v>483</v>
      </c>
      <c r="I488" s="45" t="s">
        <v>38</v>
      </c>
      <c r="J488" s="68" t="s">
        <v>44</v>
      </c>
      <c r="K488" s="68" t="s">
        <v>53</v>
      </c>
      <c r="L488" s="68" t="s">
        <v>39</v>
      </c>
      <c r="M488" s="68" t="s">
        <v>39</v>
      </c>
      <c r="N488" s="68" t="s">
        <v>42</v>
      </c>
      <c r="O488" s="68" t="s">
        <v>39</v>
      </c>
      <c r="P488" s="47"/>
      <c r="Q488" s="47" t="s">
        <v>1537</v>
      </c>
      <c r="R488" s="49">
        <v>84.6</v>
      </c>
      <c r="S488" s="49">
        <v>66.599999999999994</v>
      </c>
      <c r="T488" s="50">
        <v>6.3</v>
      </c>
      <c r="U488" s="50">
        <v>4.32</v>
      </c>
      <c r="V488" s="50"/>
      <c r="W488" s="50"/>
      <c r="X488" s="50">
        <v>7.2</v>
      </c>
      <c r="Y488" s="51" t="s">
        <v>34</v>
      </c>
      <c r="Z488" s="51">
        <v>1</v>
      </c>
      <c r="AA488" s="52">
        <v>3.1415926535897931</v>
      </c>
      <c r="AB488" s="52">
        <v>1.2732395447351628</v>
      </c>
      <c r="AC488" s="52">
        <v>4</v>
      </c>
      <c r="AD488" s="51">
        <v>0</v>
      </c>
      <c r="AE488" s="51" t="s">
        <v>33</v>
      </c>
      <c r="AF488" s="51"/>
      <c r="AG488" s="53" t="s">
        <v>514</v>
      </c>
      <c r="AH488" s="54">
        <v>45</v>
      </c>
      <c r="AI488" s="54">
        <v>144</v>
      </c>
      <c r="AJ488" s="53" t="s">
        <v>341</v>
      </c>
      <c r="AK488" s="53">
        <v>6</v>
      </c>
      <c r="AL488" s="53">
        <v>24</v>
      </c>
      <c r="AM488" s="53" t="s">
        <v>52</v>
      </c>
      <c r="AN488" s="55"/>
      <c r="AO488" s="56"/>
      <c r="AP488" s="56">
        <v>0</v>
      </c>
      <c r="AQ488" s="51" t="s">
        <v>43</v>
      </c>
      <c r="AR488" s="51" t="s">
        <v>132</v>
      </c>
      <c r="AS488" s="51" t="s">
        <v>146</v>
      </c>
      <c r="AT488" s="51" t="s">
        <v>146</v>
      </c>
      <c r="AU488" s="51"/>
      <c r="AV488" s="51"/>
      <c r="AW488" s="57" t="s">
        <v>38</v>
      </c>
      <c r="AX488" s="57"/>
      <c r="AY488" s="57"/>
      <c r="AZ488" s="57"/>
      <c r="BA488" s="57"/>
      <c r="BB488" s="58">
        <v>0.16685185185185183</v>
      </c>
      <c r="BC488" s="58">
        <v>0.13104513800390757</v>
      </c>
      <c r="BD488" s="60">
        <v>2.6979881353745676E-2</v>
      </c>
      <c r="BE488" s="60">
        <v>1.850049007113989E-2</v>
      </c>
      <c r="BF488" s="58"/>
      <c r="BG488" s="59"/>
      <c r="BH488" s="61">
        <v>9.2592592592592588E-5</v>
      </c>
      <c r="BI488" s="61">
        <v>7.2722052166430395E-5</v>
      </c>
      <c r="BJ488" s="78">
        <v>1.1569417390113927E-5</v>
      </c>
      <c r="BK488" s="78">
        <v>7.933314781792407E-6</v>
      </c>
      <c r="BL488" s="61"/>
      <c r="BM488" s="59"/>
      <c r="BN488" s="58">
        <v>3.2538343921009716</v>
      </c>
      <c r="BO488" s="58">
        <v>2.5555555555555558</v>
      </c>
      <c r="BP488" s="60">
        <v>3.5521235521235525E-2</v>
      </c>
      <c r="BQ488" s="58"/>
      <c r="BR488" s="59"/>
      <c r="BS488" s="58"/>
      <c r="BT488" s="58"/>
      <c r="BV488" s="58"/>
      <c r="BW488" s="59"/>
      <c r="BX488" s="58">
        <v>82.171107655593374</v>
      </c>
      <c r="BY488" s="58">
        <v>64.537037037037038</v>
      </c>
      <c r="BZ488" s="58"/>
      <c r="CA488" s="59"/>
      <c r="CB488" s="58"/>
      <c r="CC488" s="58"/>
      <c r="CD488" s="58"/>
      <c r="CE488" s="58"/>
      <c r="CF488" s="59"/>
      <c r="CG488" s="62" t="s">
        <v>1619</v>
      </c>
      <c r="CH488" s="62"/>
      <c r="CI488" s="62"/>
      <c r="CJ488" s="62"/>
      <c r="CK488" s="62"/>
      <c r="CL488" s="62" t="s">
        <v>513</v>
      </c>
      <c r="CM488" s="62" t="s">
        <v>513</v>
      </c>
      <c r="CN488" s="63"/>
      <c r="CO488" s="62" t="s">
        <v>515</v>
      </c>
      <c r="CP488" s="62"/>
      <c r="CQ488" s="64" t="s">
        <v>39</v>
      </c>
      <c r="CR488" s="65" t="s">
        <v>47</v>
      </c>
      <c r="CS488" s="64" t="s">
        <v>41</v>
      </c>
      <c r="CT488" s="64" t="s">
        <v>147</v>
      </c>
      <c r="CU488" s="64" t="s">
        <v>55</v>
      </c>
      <c r="CV488" s="64" t="s">
        <v>56</v>
      </c>
      <c r="CW488" s="64" t="s">
        <v>76</v>
      </c>
      <c r="CX488" s="64" t="s">
        <v>91</v>
      </c>
      <c r="CY488" s="66">
        <f>[1]Duration!EE487</f>
        <v>6</v>
      </c>
    </row>
    <row r="489" spans="1:103" hidden="1" x14ac:dyDescent="0.3">
      <c r="A489" s="43">
        <v>487</v>
      </c>
      <c r="B489" s="44" t="s">
        <v>1689</v>
      </c>
      <c r="C489" s="44" t="s">
        <v>142</v>
      </c>
      <c r="D489" s="44">
        <v>2013</v>
      </c>
      <c r="E489" s="45" t="s">
        <v>66</v>
      </c>
      <c r="F489" s="45" t="s">
        <v>1537</v>
      </c>
      <c r="G489" s="45" t="s">
        <v>3</v>
      </c>
      <c r="H489" s="45" t="s">
        <v>483</v>
      </c>
      <c r="I489" s="45" t="s">
        <v>63</v>
      </c>
      <c r="J489" s="68" t="s">
        <v>44</v>
      </c>
      <c r="K489" s="68" t="s">
        <v>53</v>
      </c>
      <c r="L489" s="68" t="s">
        <v>42</v>
      </c>
      <c r="M489" s="68" t="s">
        <v>39</v>
      </c>
      <c r="N489" s="68" t="s">
        <v>42</v>
      </c>
      <c r="O489" s="68" t="s">
        <v>39</v>
      </c>
      <c r="P489" s="47"/>
      <c r="Q489" s="47" t="s">
        <v>1537</v>
      </c>
      <c r="R489" s="49">
        <v>91.1</v>
      </c>
      <c r="S489" s="49">
        <v>71.3</v>
      </c>
      <c r="T489" s="50">
        <v>6.3</v>
      </c>
      <c r="U489" s="50">
        <v>4.2699999999999996</v>
      </c>
      <c r="V489" s="50"/>
      <c r="W489" s="50"/>
      <c r="X489" s="50">
        <v>7.2</v>
      </c>
      <c r="Y489" s="51" t="s">
        <v>34</v>
      </c>
      <c r="Z489" s="51">
        <v>1</v>
      </c>
      <c r="AA489" s="52">
        <v>3.1415926535897931</v>
      </c>
      <c r="AB489" s="52">
        <v>1.2732395447351628</v>
      </c>
      <c r="AC489" s="52">
        <v>4</v>
      </c>
      <c r="AD489" s="51">
        <v>0</v>
      </c>
      <c r="AE489" s="51" t="s">
        <v>33</v>
      </c>
      <c r="AF489" s="51"/>
      <c r="AG489" s="53" t="s">
        <v>514</v>
      </c>
      <c r="AH489" s="54">
        <v>45</v>
      </c>
      <c r="AI489" s="54">
        <v>144</v>
      </c>
      <c r="AJ489" s="53" t="s">
        <v>341</v>
      </c>
      <c r="AK489" s="53">
        <v>6</v>
      </c>
      <c r="AL489" s="53">
        <v>24</v>
      </c>
      <c r="AM489" s="53" t="s">
        <v>52</v>
      </c>
      <c r="AN489" s="55"/>
      <c r="AO489" s="56"/>
      <c r="AP489" s="56">
        <v>0</v>
      </c>
      <c r="AQ489" s="51" t="s">
        <v>43</v>
      </c>
      <c r="AR489" s="51" t="s">
        <v>132</v>
      </c>
      <c r="AS489" s="51" t="s">
        <v>146</v>
      </c>
      <c r="AT489" s="51" t="s">
        <v>146</v>
      </c>
      <c r="AU489" s="51"/>
      <c r="AV489" s="51"/>
      <c r="AW489" s="57" t="s">
        <v>63</v>
      </c>
      <c r="AX489" s="57" t="s">
        <v>516</v>
      </c>
      <c r="AY489" s="57" t="s">
        <v>814</v>
      </c>
      <c r="AZ489" s="57" t="s">
        <v>814</v>
      </c>
      <c r="BA489" s="57"/>
      <c r="BB489" s="58">
        <v>1.8518518518518517E-2</v>
      </c>
      <c r="BC489" s="58">
        <v>1.4544410433286078E-2</v>
      </c>
      <c r="BD489" s="60">
        <v>3.0295011124298866E-3</v>
      </c>
      <c r="BE489" s="60">
        <v>2.0533285317580344E-3</v>
      </c>
      <c r="BF489" s="58"/>
      <c r="BG489" s="59">
        <v>0.88901220865704766</v>
      </c>
      <c r="BH489" s="61">
        <v>3.6759259259259262E-2</v>
      </c>
      <c r="BI489" s="61">
        <v>2.8870654710072871E-2</v>
      </c>
      <c r="BJ489" s="60">
        <v>4.6468415926793887E-3</v>
      </c>
      <c r="BK489" s="60">
        <v>3.1495259683715859E-3</v>
      </c>
      <c r="BL489" s="61"/>
      <c r="BM489" s="59">
        <v>-396</v>
      </c>
      <c r="BN489" s="58">
        <v>2.9708922710487133</v>
      </c>
      <c r="BO489" s="58">
        <v>2.3333333333333335</v>
      </c>
      <c r="BP489" s="60">
        <v>3.0294530154277698E-2</v>
      </c>
      <c r="BQ489" s="58"/>
      <c r="BR489" s="59">
        <v>8.695652173913046E-2</v>
      </c>
      <c r="BS489" s="58"/>
      <c r="BT489" s="58"/>
      <c r="BV489" s="58"/>
      <c r="BW489" s="59"/>
      <c r="BX489" s="58">
        <v>85.35420651743128</v>
      </c>
      <c r="BY489" s="58">
        <v>67.037037037037038</v>
      </c>
      <c r="BZ489" s="58"/>
      <c r="CA489" s="59">
        <v>-3.8737446197991389E-2</v>
      </c>
      <c r="CB489" s="58"/>
      <c r="CC489" s="58"/>
      <c r="CD489" s="58"/>
      <c r="CE489" s="58"/>
      <c r="CF489" s="59"/>
      <c r="CG489" s="62" t="s">
        <v>1619</v>
      </c>
      <c r="CH489" s="62"/>
      <c r="CI489" s="62"/>
      <c r="CJ489" s="62"/>
      <c r="CK489" s="62"/>
      <c r="CL489" s="62" t="s">
        <v>513</v>
      </c>
      <c r="CM489" s="62" t="s">
        <v>513</v>
      </c>
      <c r="CN489" s="63"/>
      <c r="CO489" s="62" t="s">
        <v>515</v>
      </c>
      <c r="CP489" s="62"/>
      <c r="CQ489" s="64" t="s">
        <v>39</v>
      </c>
      <c r="CR489" s="65" t="s">
        <v>47</v>
      </c>
      <c r="CS489" s="64" t="s">
        <v>41</v>
      </c>
      <c r="CT489" s="64" t="s">
        <v>147</v>
      </c>
      <c r="CU489" s="64" t="s">
        <v>55</v>
      </c>
      <c r="CV489" s="64" t="s">
        <v>56</v>
      </c>
      <c r="CW489" s="64" t="s">
        <v>76</v>
      </c>
      <c r="CX489" s="64"/>
      <c r="CY489" s="66">
        <f>[1]Duration!EE488</f>
        <v>6</v>
      </c>
    </row>
    <row r="490" spans="1:103" hidden="1" x14ac:dyDescent="0.3">
      <c r="A490" s="43">
        <v>488</v>
      </c>
      <c r="B490" s="44" t="s">
        <v>1689</v>
      </c>
      <c r="C490" s="44" t="s">
        <v>142</v>
      </c>
      <c r="D490" s="44">
        <v>2013</v>
      </c>
      <c r="E490" s="45" t="s">
        <v>66</v>
      </c>
      <c r="F490" s="45" t="s">
        <v>1537</v>
      </c>
      <c r="G490" s="45" t="s">
        <v>3</v>
      </c>
      <c r="H490" s="45" t="s">
        <v>483</v>
      </c>
      <c r="I490" s="45" t="s">
        <v>38</v>
      </c>
      <c r="J490" s="68" t="s">
        <v>44</v>
      </c>
      <c r="K490" s="68" t="s">
        <v>53</v>
      </c>
      <c r="L490" s="68" t="s">
        <v>39</v>
      </c>
      <c r="M490" s="68" t="s">
        <v>39</v>
      </c>
      <c r="N490" s="68" t="s">
        <v>42</v>
      </c>
      <c r="O490" s="68" t="s">
        <v>39</v>
      </c>
      <c r="P490" s="47"/>
      <c r="Q490" s="47" t="s">
        <v>1537</v>
      </c>
      <c r="R490" s="49">
        <v>74</v>
      </c>
      <c r="S490" s="49">
        <v>56.4</v>
      </c>
      <c r="T490" s="50">
        <v>6.2</v>
      </c>
      <c r="U490" s="50">
        <v>4.2</v>
      </c>
      <c r="V490" s="50"/>
      <c r="W490" s="50"/>
      <c r="X490" s="50">
        <v>7.2</v>
      </c>
      <c r="Y490" s="51" t="s">
        <v>34</v>
      </c>
      <c r="Z490" s="51">
        <v>1</v>
      </c>
      <c r="AA490" s="52">
        <v>3.1415926535897931</v>
      </c>
      <c r="AB490" s="52">
        <v>1.2732395447351628</v>
      </c>
      <c r="AC490" s="52">
        <v>4</v>
      </c>
      <c r="AD490" s="51">
        <v>0</v>
      </c>
      <c r="AE490" s="51" t="s">
        <v>33</v>
      </c>
      <c r="AF490" s="51"/>
      <c r="AG490" s="53" t="s">
        <v>514</v>
      </c>
      <c r="AH490" s="54">
        <v>45</v>
      </c>
      <c r="AI490" s="54">
        <v>144</v>
      </c>
      <c r="AJ490" s="53" t="s">
        <v>341</v>
      </c>
      <c r="AK490" s="53">
        <v>6</v>
      </c>
      <c r="AL490" s="53">
        <v>24</v>
      </c>
      <c r="AM490" s="53" t="s">
        <v>52</v>
      </c>
      <c r="AN490" s="55"/>
      <c r="AO490" s="56"/>
      <c r="AP490" s="77">
        <v>174</v>
      </c>
      <c r="AQ490" s="51" t="s">
        <v>43</v>
      </c>
      <c r="AR490" s="51" t="s">
        <v>132</v>
      </c>
      <c r="AS490" s="51" t="s">
        <v>146</v>
      </c>
      <c r="AT490" s="51" t="s">
        <v>146</v>
      </c>
      <c r="AU490" s="51"/>
      <c r="AV490" s="51"/>
      <c r="AW490" s="57" t="s">
        <v>38</v>
      </c>
      <c r="AX490" s="57"/>
      <c r="AY490" s="57"/>
      <c r="AZ490" s="57"/>
      <c r="BA490" s="57"/>
      <c r="BB490" s="58">
        <v>0.1062037037037037</v>
      </c>
      <c r="BC490" s="58">
        <v>8.3412193834895662E-2</v>
      </c>
      <c r="BD490" s="60">
        <v>1.7663758694448493E-2</v>
      </c>
      <c r="BE490" s="60">
        <v>1.1965772018819947E-2</v>
      </c>
      <c r="BF490" s="58"/>
      <c r="BG490" s="59"/>
      <c r="BH490" s="61">
        <v>0</v>
      </c>
      <c r="BI490" s="61">
        <v>0</v>
      </c>
      <c r="BJ490" s="78">
        <v>0</v>
      </c>
      <c r="BK490" s="60">
        <v>0</v>
      </c>
      <c r="BL490" s="61"/>
      <c r="BM490" s="59"/>
      <c r="BN490" s="58">
        <v>3.2267191055001301</v>
      </c>
      <c r="BO490" s="58">
        <v>2.5342592592592594</v>
      </c>
      <c r="BP490" s="60">
        <v>4.1595744680851074E-2</v>
      </c>
      <c r="BQ490" s="58"/>
      <c r="BR490" s="59"/>
      <c r="BS490" s="58"/>
      <c r="BT490" s="58"/>
      <c r="BV490" s="58"/>
      <c r="BW490" s="59"/>
      <c r="BX490" s="58">
        <v>87.358379874884776</v>
      </c>
      <c r="BY490" s="58">
        <v>68.611111111111114</v>
      </c>
      <c r="BZ490" s="58"/>
      <c r="CA490" s="59"/>
      <c r="CB490" s="58"/>
      <c r="CC490" s="58"/>
      <c r="CD490" s="58"/>
      <c r="CE490" s="58"/>
      <c r="CF490" s="59"/>
      <c r="CG490" s="62" t="s">
        <v>1620</v>
      </c>
      <c r="CH490" s="62"/>
      <c r="CI490" s="62"/>
      <c r="CJ490" s="62"/>
      <c r="CK490" s="62" t="s">
        <v>517</v>
      </c>
      <c r="CL490" s="62" t="s">
        <v>513</v>
      </c>
      <c r="CM490" s="62" t="s">
        <v>513</v>
      </c>
      <c r="CN490" s="63"/>
      <c r="CO490" s="62" t="s">
        <v>515</v>
      </c>
      <c r="CP490" s="62"/>
      <c r="CQ490" s="64" t="s">
        <v>39</v>
      </c>
      <c r="CR490" s="65" t="s">
        <v>47</v>
      </c>
      <c r="CS490" s="64" t="s">
        <v>41</v>
      </c>
      <c r="CT490" s="64" t="s">
        <v>147</v>
      </c>
      <c r="CU490" s="64" t="s">
        <v>55</v>
      </c>
      <c r="CV490" s="64" t="s">
        <v>56</v>
      </c>
      <c r="CW490" s="64" t="s">
        <v>317</v>
      </c>
      <c r="CX490" s="64" t="s">
        <v>92</v>
      </c>
      <c r="CY490" s="66">
        <f>[1]Duration!EE489</f>
        <v>6</v>
      </c>
    </row>
    <row r="491" spans="1:103" hidden="1" x14ac:dyDescent="0.3">
      <c r="A491" s="43">
        <v>489</v>
      </c>
      <c r="B491" s="44" t="s">
        <v>1689</v>
      </c>
      <c r="C491" s="44" t="s">
        <v>142</v>
      </c>
      <c r="D491" s="44">
        <v>2013</v>
      </c>
      <c r="E491" s="45" t="s">
        <v>66</v>
      </c>
      <c r="F491" s="45" t="s">
        <v>1537</v>
      </c>
      <c r="G491" s="45" t="s">
        <v>3</v>
      </c>
      <c r="H491" s="45" t="s">
        <v>483</v>
      </c>
      <c r="I491" s="45" t="s">
        <v>63</v>
      </c>
      <c r="J491" s="68" t="s">
        <v>44</v>
      </c>
      <c r="K491" s="68" t="s">
        <v>53</v>
      </c>
      <c r="L491" s="68" t="s">
        <v>42</v>
      </c>
      <c r="M491" s="68" t="s">
        <v>39</v>
      </c>
      <c r="N491" s="68" t="s">
        <v>42</v>
      </c>
      <c r="O491" s="68" t="s">
        <v>39</v>
      </c>
      <c r="P491" s="47"/>
      <c r="Q491" s="47" t="s">
        <v>1537</v>
      </c>
      <c r="R491" s="49">
        <v>96.8</v>
      </c>
      <c r="S491" s="49">
        <v>77.400000000000006</v>
      </c>
      <c r="T491" s="50">
        <v>6.2</v>
      </c>
      <c r="U491" s="50">
        <v>4.22</v>
      </c>
      <c r="V491" s="50"/>
      <c r="W491" s="50"/>
      <c r="X491" s="50">
        <v>7.2</v>
      </c>
      <c r="Y491" s="51" t="s">
        <v>34</v>
      </c>
      <c r="Z491" s="51">
        <v>1</v>
      </c>
      <c r="AA491" s="52">
        <v>3.1415926535897931</v>
      </c>
      <c r="AB491" s="52">
        <v>1.2732395447351628</v>
      </c>
      <c r="AC491" s="52">
        <v>4</v>
      </c>
      <c r="AD491" s="51">
        <v>0</v>
      </c>
      <c r="AE491" s="51" t="s">
        <v>33</v>
      </c>
      <c r="AF491" s="51"/>
      <c r="AG491" s="53" t="s">
        <v>514</v>
      </c>
      <c r="AH491" s="54">
        <v>45</v>
      </c>
      <c r="AI491" s="54">
        <v>144</v>
      </c>
      <c r="AJ491" s="53" t="s">
        <v>341</v>
      </c>
      <c r="AK491" s="53">
        <v>6</v>
      </c>
      <c r="AL491" s="53">
        <v>24</v>
      </c>
      <c r="AM491" s="53" t="s">
        <v>52</v>
      </c>
      <c r="AN491" s="55"/>
      <c r="AO491" s="56"/>
      <c r="AP491" s="77">
        <v>174</v>
      </c>
      <c r="AQ491" s="51" t="s">
        <v>43</v>
      </c>
      <c r="AR491" s="51" t="s">
        <v>132</v>
      </c>
      <c r="AS491" s="51" t="s">
        <v>146</v>
      </c>
      <c r="AT491" s="51" t="s">
        <v>146</v>
      </c>
      <c r="AU491" s="51"/>
      <c r="AV491" s="51"/>
      <c r="AW491" s="57" t="s">
        <v>63</v>
      </c>
      <c r="AX491" s="57" t="s">
        <v>516</v>
      </c>
      <c r="AY491" s="57"/>
      <c r="AZ491" s="57"/>
      <c r="BA491" s="57"/>
      <c r="BB491" s="58">
        <v>1.6666666666666666E-2</v>
      </c>
      <c r="BC491" s="58">
        <v>1.3089969389957471E-2</v>
      </c>
      <c r="BD491" s="60">
        <v>2.7588561078360323E-3</v>
      </c>
      <c r="BE491" s="60">
        <v>1.8778020604948477E-3</v>
      </c>
      <c r="BF491" s="58"/>
      <c r="BG491" s="59">
        <v>0.84306887532693986</v>
      </c>
      <c r="BH491" s="61">
        <v>1.9074074074074073E-2</v>
      </c>
      <c r="BI491" s="61">
        <v>1.4980742746284661E-2</v>
      </c>
      <c r="BJ491" s="60">
        <v>2.4397762852630765E-3</v>
      </c>
      <c r="BK491" s="60">
        <v>1.6606219231951908E-3</v>
      </c>
      <c r="BL491" s="61"/>
      <c r="BM491" s="59">
        <v>-1</v>
      </c>
      <c r="BN491" s="58">
        <v>2.620751396246543</v>
      </c>
      <c r="BO491" s="58">
        <v>2.0583333333333331</v>
      </c>
      <c r="BP491" s="60">
        <v>2.4617940199335542E-2</v>
      </c>
      <c r="BQ491" s="58"/>
      <c r="BR491" s="59">
        <v>0.18779685787358436</v>
      </c>
      <c r="BS491" s="58"/>
      <c r="BT491" s="58"/>
      <c r="BV491" s="58"/>
      <c r="BW491" s="59"/>
      <c r="BX491" s="58">
        <v>71.324993015256794</v>
      </c>
      <c r="BY491" s="58">
        <v>56.018518518518512</v>
      </c>
      <c r="BZ491" s="58"/>
      <c r="CA491" s="59">
        <v>0.18353576248313103</v>
      </c>
      <c r="CB491" s="58"/>
      <c r="CC491" s="58"/>
      <c r="CD491" s="58"/>
      <c r="CE491" s="58"/>
      <c r="CF491" s="59"/>
      <c r="CG491" s="62" t="s">
        <v>1620</v>
      </c>
      <c r="CH491" s="62"/>
      <c r="CI491" s="62"/>
      <c r="CJ491" s="62"/>
      <c r="CK491" s="62"/>
      <c r="CL491" s="62" t="s">
        <v>513</v>
      </c>
      <c r="CM491" s="62" t="s">
        <v>513</v>
      </c>
      <c r="CN491" s="63"/>
      <c r="CO491" s="62" t="s">
        <v>515</v>
      </c>
      <c r="CP491" s="62"/>
      <c r="CQ491" s="64" t="s">
        <v>39</v>
      </c>
      <c r="CR491" s="65" t="s">
        <v>47</v>
      </c>
      <c r="CS491" s="64" t="s">
        <v>41</v>
      </c>
      <c r="CT491" s="64" t="s">
        <v>147</v>
      </c>
      <c r="CU491" s="64" t="s">
        <v>55</v>
      </c>
      <c r="CV491" s="64" t="s">
        <v>56</v>
      </c>
      <c r="CW491" s="64" t="s">
        <v>317</v>
      </c>
      <c r="CX491" s="64"/>
      <c r="CY491" s="66">
        <f>[1]Duration!EE490</f>
        <v>6</v>
      </c>
    </row>
    <row r="492" spans="1:103" hidden="1" x14ac:dyDescent="0.3">
      <c r="A492" s="43">
        <v>490</v>
      </c>
      <c r="B492" s="44" t="s">
        <v>1690</v>
      </c>
      <c r="C492" s="44" t="s">
        <v>142</v>
      </c>
      <c r="D492" s="44">
        <v>2014</v>
      </c>
      <c r="E492" s="45" t="s">
        <v>66</v>
      </c>
      <c r="F492" s="45" t="s">
        <v>1537</v>
      </c>
      <c r="G492" s="45" t="s">
        <v>3</v>
      </c>
      <c r="H492" s="45" t="s">
        <v>483</v>
      </c>
      <c r="I492" s="45" t="s">
        <v>38</v>
      </c>
      <c r="J492" s="68" t="s">
        <v>44</v>
      </c>
      <c r="K492" s="68" t="s">
        <v>71</v>
      </c>
      <c r="L492" s="68" t="s">
        <v>39</v>
      </c>
      <c r="M492" s="68" t="s">
        <v>39</v>
      </c>
      <c r="N492" s="68" t="s">
        <v>39</v>
      </c>
      <c r="O492" s="68" t="s">
        <v>42</v>
      </c>
      <c r="P492" s="47"/>
      <c r="Q492" s="47" t="s">
        <v>1537</v>
      </c>
      <c r="R492" s="49">
        <v>41.1</v>
      </c>
      <c r="S492" s="49">
        <v>25.5</v>
      </c>
      <c r="T492" s="50">
        <v>5</v>
      </c>
      <c r="U492" s="50">
        <v>3.7</v>
      </c>
      <c r="V492" s="50"/>
      <c r="W492" s="50"/>
      <c r="X492" s="50">
        <v>7.8</v>
      </c>
      <c r="Y492" s="51" t="s">
        <v>34</v>
      </c>
      <c r="Z492" s="51">
        <v>2</v>
      </c>
      <c r="AA492" s="52">
        <v>3.1415926535897931</v>
      </c>
      <c r="AB492" s="52">
        <v>1.2732395447351628</v>
      </c>
      <c r="AC492" s="52">
        <v>4</v>
      </c>
      <c r="AD492" s="51">
        <v>1</v>
      </c>
      <c r="AE492" s="51" t="s">
        <v>33</v>
      </c>
      <c r="AF492" s="52">
        <v>16.5</v>
      </c>
      <c r="AG492" s="53" t="s">
        <v>518</v>
      </c>
      <c r="AH492" s="54">
        <v>83</v>
      </c>
      <c r="AI492" s="54">
        <v>284.57142857142856</v>
      </c>
      <c r="AJ492" s="53" t="s">
        <v>341</v>
      </c>
      <c r="AK492" s="54">
        <v>11.857142857142858</v>
      </c>
      <c r="AL492" s="53">
        <v>24</v>
      </c>
      <c r="AM492" s="53" t="s">
        <v>214</v>
      </c>
      <c r="AN492" s="55">
        <v>14.8</v>
      </c>
      <c r="AO492" s="56"/>
      <c r="AP492" s="56">
        <v>0</v>
      </c>
      <c r="AQ492" s="51" t="s">
        <v>43</v>
      </c>
      <c r="AR492" s="51" t="s">
        <v>132</v>
      </c>
      <c r="AS492" s="51" t="s">
        <v>146</v>
      </c>
      <c r="AT492" s="51" t="s">
        <v>146</v>
      </c>
      <c r="AU492" s="51"/>
      <c r="AV492" s="51"/>
      <c r="AW492" s="57" t="s">
        <v>38</v>
      </c>
      <c r="AX492" s="57" t="s">
        <v>36</v>
      </c>
      <c r="AY492" s="57" t="s">
        <v>2013</v>
      </c>
      <c r="AZ492" s="57"/>
      <c r="BA492" s="57"/>
      <c r="BB492" s="58">
        <v>0.35938755020080321</v>
      </c>
      <c r="BC492" s="58">
        <v>0.28226232187561906</v>
      </c>
      <c r="BD492" s="59">
        <v>0.12514676681188022</v>
      </c>
      <c r="BE492" s="60">
        <v>9.2608607440791357E-2</v>
      </c>
      <c r="BF492" s="58"/>
      <c r="BG492" s="59"/>
      <c r="BH492" s="61">
        <v>0</v>
      </c>
      <c r="BI492" s="61">
        <v>0</v>
      </c>
      <c r="BJ492" s="78">
        <v>0</v>
      </c>
      <c r="BK492" s="78">
        <v>0</v>
      </c>
      <c r="BL492" s="61"/>
      <c r="BM492" s="59"/>
      <c r="BN492" s="58">
        <v>3.3115733339723286</v>
      </c>
      <c r="BO492" s="58">
        <v>2.6009036144578315</v>
      </c>
      <c r="BP492" s="59">
        <v>0.17415126050420168</v>
      </c>
      <c r="BQ492" s="58"/>
      <c r="BR492" s="59"/>
      <c r="BS492" s="58"/>
      <c r="BT492" s="58"/>
      <c r="BV492" s="58"/>
      <c r="BW492" s="59"/>
      <c r="BX492" s="58">
        <v>84.243459837396813</v>
      </c>
      <c r="BY492" s="58">
        <v>66.164658634538156</v>
      </c>
      <c r="BZ492" s="58"/>
      <c r="CA492" s="59"/>
      <c r="CB492" s="58"/>
      <c r="CC492" s="58"/>
      <c r="CD492" s="58"/>
      <c r="CE492" s="58"/>
      <c r="CF492" s="59"/>
      <c r="CG492" s="62"/>
      <c r="CH492" s="62"/>
      <c r="CI492" s="62"/>
      <c r="CJ492" s="62"/>
      <c r="CK492" s="62"/>
      <c r="CL492" s="62" t="s">
        <v>1324</v>
      </c>
      <c r="CM492" s="62"/>
      <c r="CN492" s="63"/>
      <c r="CO492" s="62" t="s">
        <v>515</v>
      </c>
      <c r="CP492" s="62"/>
      <c r="CQ492" s="64" t="s">
        <v>39</v>
      </c>
      <c r="CR492" s="65" t="s">
        <v>47</v>
      </c>
      <c r="CS492" s="64" t="s">
        <v>41</v>
      </c>
      <c r="CT492" s="64" t="s">
        <v>147</v>
      </c>
      <c r="CU492" s="64" t="s">
        <v>55</v>
      </c>
      <c r="CV492" s="64" t="s">
        <v>56</v>
      </c>
      <c r="CW492" s="64" t="s">
        <v>69</v>
      </c>
      <c r="CX492" s="64" t="s">
        <v>73</v>
      </c>
      <c r="CY492" s="66">
        <f>[1]Duration!EE491</f>
        <v>11.857142857142856</v>
      </c>
    </row>
    <row r="493" spans="1:103" hidden="1" x14ac:dyDescent="0.3">
      <c r="A493" s="43">
        <v>491</v>
      </c>
      <c r="B493" s="44" t="s">
        <v>1690</v>
      </c>
      <c r="C493" s="44" t="s">
        <v>142</v>
      </c>
      <c r="D493" s="44">
        <v>2014</v>
      </c>
      <c r="E493" s="45" t="s">
        <v>66</v>
      </c>
      <c r="F493" s="45" t="s">
        <v>459</v>
      </c>
      <c r="G493" s="45" t="s">
        <v>3</v>
      </c>
      <c r="H493" s="45" t="s">
        <v>483</v>
      </c>
      <c r="I493" s="45" t="s">
        <v>38</v>
      </c>
      <c r="J493" s="68" t="s">
        <v>44</v>
      </c>
      <c r="K493" s="68" t="s">
        <v>71</v>
      </c>
      <c r="L493" s="68" t="s">
        <v>42</v>
      </c>
      <c r="M493" s="68" t="s">
        <v>39</v>
      </c>
      <c r="N493" s="68" t="s">
        <v>39</v>
      </c>
      <c r="O493" s="68" t="s">
        <v>42</v>
      </c>
      <c r="P493" s="47" t="s">
        <v>1263</v>
      </c>
      <c r="Q493" s="47" t="s">
        <v>519</v>
      </c>
      <c r="R493" s="49">
        <v>75.400000000000006</v>
      </c>
      <c r="S493" s="49">
        <v>54.8</v>
      </c>
      <c r="T493" s="50">
        <v>6.5</v>
      </c>
      <c r="U493" s="50">
        <v>4.7</v>
      </c>
      <c r="V493" s="50"/>
      <c r="W493" s="50"/>
      <c r="X493" s="50">
        <v>5.6</v>
      </c>
      <c r="Y493" s="51" t="s">
        <v>34</v>
      </c>
      <c r="Z493" s="51">
        <v>2</v>
      </c>
      <c r="AA493" s="52">
        <v>3.1415926535897931</v>
      </c>
      <c r="AB493" s="52">
        <v>1.2732395447351628</v>
      </c>
      <c r="AC493" s="52">
        <v>4</v>
      </c>
      <c r="AD493" s="51">
        <v>1</v>
      </c>
      <c r="AE493" s="51" t="s">
        <v>33</v>
      </c>
      <c r="AF493" s="52">
        <v>16</v>
      </c>
      <c r="AG493" s="53" t="s">
        <v>514</v>
      </c>
      <c r="AH493" s="54">
        <v>83</v>
      </c>
      <c r="AI493" s="54">
        <v>284.57142857142856</v>
      </c>
      <c r="AJ493" s="53" t="s">
        <v>341</v>
      </c>
      <c r="AK493" s="54">
        <v>11.857142857142858</v>
      </c>
      <c r="AL493" s="53">
        <v>24</v>
      </c>
      <c r="AM493" s="53" t="s">
        <v>214</v>
      </c>
      <c r="AN493" s="55">
        <v>14.8</v>
      </c>
      <c r="AO493" s="56"/>
      <c r="AP493" s="56">
        <v>0</v>
      </c>
      <c r="AQ493" s="51" t="s">
        <v>43</v>
      </c>
      <c r="AR493" s="51" t="s">
        <v>132</v>
      </c>
      <c r="AS493" s="51" t="s">
        <v>146</v>
      </c>
      <c r="AT493" s="51" t="s">
        <v>146</v>
      </c>
      <c r="AU493" s="51"/>
      <c r="AV493" s="51"/>
      <c r="AW493" s="57" t="s">
        <v>38</v>
      </c>
      <c r="AX493" s="57" t="s">
        <v>36</v>
      </c>
      <c r="AY493" s="57" t="s">
        <v>2013</v>
      </c>
      <c r="AZ493" s="57"/>
      <c r="BA493" s="57"/>
      <c r="BB493" s="58">
        <v>5.6224899598393573E-2</v>
      </c>
      <c r="BC493" s="58">
        <v>4.4158932881784241E-2</v>
      </c>
      <c r="BD493" s="60">
        <v>1.5413070340515629E-2</v>
      </c>
      <c r="BE493" s="60">
        <v>1.1144835476988224E-2</v>
      </c>
      <c r="BF493" s="58"/>
      <c r="BG493" s="59">
        <v>0.84355356893420874</v>
      </c>
      <c r="BH493" s="61">
        <v>0</v>
      </c>
      <c r="BI493" s="61">
        <v>0</v>
      </c>
      <c r="BJ493" s="78">
        <v>0</v>
      </c>
      <c r="BK493" s="78">
        <v>0</v>
      </c>
      <c r="BL493" s="61"/>
      <c r="BM493" s="59"/>
      <c r="BN493" s="58">
        <v>4.6659882914491406E-2</v>
      </c>
      <c r="BO493" s="58">
        <v>3.6646586345381524E-2</v>
      </c>
      <c r="BP493" s="60">
        <v>1.1418143899895722E-3</v>
      </c>
      <c r="BQ493" s="58"/>
      <c r="BR493" s="59">
        <v>0.98591005597375037</v>
      </c>
      <c r="BS493" s="58"/>
      <c r="BT493" s="58"/>
      <c r="BV493" s="58"/>
      <c r="BW493" s="59"/>
      <c r="BX493" s="58">
        <v>1.3422706043894788</v>
      </c>
      <c r="BY493" s="58">
        <v>1.0542168674698795</v>
      </c>
      <c r="BZ493" s="58"/>
      <c r="CA493" s="59">
        <v>0.98406676783004554</v>
      </c>
      <c r="CB493" s="58"/>
      <c r="CC493" s="58"/>
      <c r="CD493" s="58"/>
      <c r="CE493" s="58"/>
      <c r="CF493" s="59"/>
      <c r="CG493" s="62"/>
      <c r="CH493" s="62"/>
      <c r="CI493" s="62"/>
      <c r="CJ493" s="62"/>
      <c r="CK493" s="62"/>
      <c r="CL493" s="62" t="s">
        <v>1325</v>
      </c>
      <c r="CM493" s="62"/>
      <c r="CN493" s="63"/>
      <c r="CO493" s="62" t="s">
        <v>515</v>
      </c>
      <c r="CP493" s="62"/>
      <c r="CQ493" s="64" t="s">
        <v>39</v>
      </c>
      <c r="CR493" s="65" t="s">
        <v>47</v>
      </c>
      <c r="CS493" s="64" t="s">
        <v>41</v>
      </c>
      <c r="CT493" s="64" t="s">
        <v>147</v>
      </c>
      <c r="CU493" s="64" t="s">
        <v>55</v>
      </c>
      <c r="CV493" s="64" t="s">
        <v>56</v>
      </c>
      <c r="CW493" s="64" t="s">
        <v>69</v>
      </c>
      <c r="CX493" s="64" t="s">
        <v>88</v>
      </c>
      <c r="CY493" s="66">
        <f>[1]Duration!EE492</f>
        <v>11.857142857142856</v>
      </c>
    </row>
    <row r="494" spans="1:103" hidden="1" x14ac:dyDescent="0.3">
      <c r="A494" s="43">
        <v>492</v>
      </c>
      <c r="B494" s="44" t="s">
        <v>1690</v>
      </c>
      <c r="C494" s="44" t="s">
        <v>142</v>
      </c>
      <c r="D494" s="44">
        <v>2014</v>
      </c>
      <c r="E494" s="45" t="s">
        <v>66</v>
      </c>
      <c r="F494" s="45" t="s">
        <v>1537</v>
      </c>
      <c r="G494" s="45" t="s">
        <v>3</v>
      </c>
      <c r="H494" s="45" t="s">
        <v>483</v>
      </c>
      <c r="I494" s="45" t="s">
        <v>38</v>
      </c>
      <c r="J494" s="68" t="s">
        <v>44</v>
      </c>
      <c r="K494" s="68" t="s">
        <v>71</v>
      </c>
      <c r="L494" s="68" t="s">
        <v>39</v>
      </c>
      <c r="M494" s="68" t="s">
        <v>39</v>
      </c>
      <c r="N494" s="68" t="s">
        <v>39</v>
      </c>
      <c r="O494" s="68" t="s">
        <v>42</v>
      </c>
      <c r="P494" s="47"/>
      <c r="Q494" s="47" t="s">
        <v>1537</v>
      </c>
      <c r="R494" s="49">
        <v>31.4</v>
      </c>
      <c r="S494" s="49">
        <v>21.2</v>
      </c>
      <c r="T494" s="50">
        <v>4.5</v>
      </c>
      <c r="U494" s="50">
        <v>3.4</v>
      </c>
      <c r="V494" s="50"/>
      <c r="W494" s="50"/>
      <c r="X494" s="50">
        <v>7.2</v>
      </c>
      <c r="Y494" s="51" t="s">
        <v>34</v>
      </c>
      <c r="Z494" s="51">
        <v>2</v>
      </c>
      <c r="AA494" s="52">
        <v>3.1415926535897931</v>
      </c>
      <c r="AB494" s="52">
        <v>1.2732395447351628</v>
      </c>
      <c r="AC494" s="52">
        <v>4</v>
      </c>
      <c r="AD494" s="51">
        <v>1</v>
      </c>
      <c r="AE494" s="51" t="s">
        <v>33</v>
      </c>
      <c r="AF494" s="52">
        <v>17.5</v>
      </c>
      <c r="AG494" s="53" t="s">
        <v>404</v>
      </c>
      <c r="AH494" s="54">
        <v>83</v>
      </c>
      <c r="AI494" s="54">
        <v>284.57142857142856</v>
      </c>
      <c r="AJ494" s="53" t="s">
        <v>341</v>
      </c>
      <c r="AK494" s="54">
        <v>11.857142857142858</v>
      </c>
      <c r="AL494" s="53">
        <v>24</v>
      </c>
      <c r="AM494" s="53" t="s">
        <v>214</v>
      </c>
      <c r="AN494" s="55">
        <v>14.8</v>
      </c>
      <c r="AO494" s="56"/>
      <c r="AP494" s="56">
        <v>0</v>
      </c>
      <c r="AQ494" s="51" t="s">
        <v>43</v>
      </c>
      <c r="AR494" s="51" t="s">
        <v>132</v>
      </c>
      <c r="AS494" s="51" t="s">
        <v>146</v>
      </c>
      <c r="AT494" s="51" t="s">
        <v>146</v>
      </c>
      <c r="AU494" s="51"/>
      <c r="AV494" s="51"/>
      <c r="AW494" s="57" t="s">
        <v>38</v>
      </c>
      <c r="AX494" s="57" t="s">
        <v>36</v>
      </c>
      <c r="AY494" s="57" t="s">
        <v>2013</v>
      </c>
      <c r="AZ494" s="57"/>
      <c r="BA494" s="57"/>
      <c r="BB494" s="58">
        <v>0.25491967871485943</v>
      </c>
      <c r="BC494" s="58">
        <v>0.20021344747651817</v>
      </c>
      <c r="BD494" s="59">
        <v>9.6601256457182316E-2</v>
      </c>
      <c r="BE494" s="60">
        <v>7.298761598987108E-2</v>
      </c>
      <c r="BF494" s="58"/>
      <c r="BG494" s="59"/>
      <c r="BH494" s="61">
        <v>0</v>
      </c>
      <c r="BI494" s="61">
        <v>0</v>
      </c>
      <c r="BJ494" s="78">
        <v>0</v>
      </c>
      <c r="BK494" s="78">
        <v>0</v>
      </c>
      <c r="BL494" s="61"/>
      <c r="BM494" s="59"/>
      <c r="BN494" s="58">
        <v>4.2952659340463315</v>
      </c>
      <c r="BO494" s="58">
        <v>3.3734939759036142</v>
      </c>
      <c r="BP494" s="59">
        <v>0.27169811320754711</v>
      </c>
      <c r="BQ494" s="58"/>
      <c r="BR494" s="59"/>
      <c r="BS494" s="58"/>
      <c r="BT494" s="58"/>
      <c r="BV494" s="58"/>
      <c r="BW494" s="59"/>
      <c r="BX494" s="58">
        <v>108.34041306857935</v>
      </c>
      <c r="BY494" s="58">
        <v>85.090361445783131</v>
      </c>
      <c r="BZ494" s="58"/>
      <c r="CA494" s="59"/>
      <c r="CB494" s="58"/>
      <c r="CC494" s="58"/>
      <c r="CD494" s="58"/>
      <c r="CE494" s="58"/>
      <c r="CF494" s="59"/>
      <c r="CG494" s="62"/>
      <c r="CH494" s="62"/>
      <c r="CI494" s="62"/>
      <c r="CJ494" s="62"/>
      <c r="CK494" s="62"/>
      <c r="CL494" s="62" t="s">
        <v>1326</v>
      </c>
      <c r="CM494" s="62"/>
      <c r="CN494" s="63"/>
      <c r="CO494" s="62" t="s">
        <v>515</v>
      </c>
      <c r="CP494" s="62"/>
      <c r="CQ494" s="64" t="s">
        <v>39</v>
      </c>
      <c r="CR494" s="65" t="s">
        <v>47</v>
      </c>
      <c r="CS494" s="64" t="s">
        <v>41</v>
      </c>
      <c r="CT494" s="64" t="s">
        <v>147</v>
      </c>
      <c r="CU494" s="64" t="s">
        <v>55</v>
      </c>
      <c r="CV494" s="64" t="s">
        <v>56</v>
      </c>
      <c r="CW494" s="64" t="s">
        <v>72</v>
      </c>
      <c r="CX494" s="64" t="s">
        <v>91</v>
      </c>
      <c r="CY494" s="66">
        <f>[1]Duration!EE493</f>
        <v>11.857142857142856</v>
      </c>
    </row>
    <row r="495" spans="1:103" hidden="1" x14ac:dyDescent="0.3">
      <c r="A495" s="43">
        <v>493</v>
      </c>
      <c r="B495" s="44" t="s">
        <v>1690</v>
      </c>
      <c r="C495" s="44" t="s">
        <v>142</v>
      </c>
      <c r="D495" s="44">
        <v>2014</v>
      </c>
      <c r="E495" s="45" t="s">
        <v>66</v>
      </c>
      <c r="F495" s="45" t="s">
        <v>459</v>
      </c>
      <c r="G495" s="45" t="s">
        <v>3</v>
      </c>
      <c r="H495" s="45" t="s">
        <v>483</v>
      </c>
      <c r="I495" s="45" t="s">
        <v>38</v>
      </c>
      <c r="J495" s="68" t="s">
        <v>44</v>
      </c>
      <c r="K495" s="68" t="s">
        <v>71</v>
      </c>
      <c r="L495" s="68" t="s">
        <v>42</v>
      </c>
      <c r="M495" s="68" t="s">
        <v>39</v>
      </c>
      <c r="N495" s="68" t="s">
        <v>39</v>
      </c>
      <c r="O495" s="68" t="s">
        <v>42</v>
      </c>
      <c r="P495" s="47" t="s">
        <v>1267</v>
      </c>
      <c r="Q495" s="47" t="s">
        <v>519</v>
      </c>
      <c r="R495" s="49">
        <v>37.6</v>
      </c>
      <c r="S495" s="49">
        <v>24.6</v>
      </c>
      <c r="T495" s="50">
        <v>4.7</v>
      </c>
      <c r="U495" s="50">
        <v>3.6</v>
      </c>
      <c r="V495" s="50"/>
      <c r="W495" s="50"/>
      <c r="X495" s="50">
        <v>6.6</v>
      </c>
      <c r="Y495" s="51" t="s">
        <v>34</v>
      </c>
      <c r="Z495" s="51">
        <v>2</v>
      </c>
      <c r="AA495" s="52">
        <v>3.1415926535897931</v>
      </c>
      <c r="AB495" s="52">
        <v>1.2732395447351628</v>
      </c>
      <c r="AC495" s="52">
        <v>4</v>
      </c>
      <c r="AD495" s="51">
        <v>1</v>
      </c>
      <c r="AE495" s="51" t="s">
        <v>33</v>
      </c>
      <c r="AF495" s="52">
        <v>17</v>
      </c>
      <c r="AG495" s="53" t="s">
        <v>404</v>
      </c>
      <c r="AH495" s="54">
        <v>83</v>
      </c>
      <c r="AI495" s="54">
        <v>284.57142857142856</v>
      </c>
      <c r="AJ495" s="53" t="s">
        <v>341</v>
      </c>
      <c r="AK495" s="54">
        <v>11.857142857142858</v>
      </c>
      <c r="AL495" s="53">
        <v>24</v>
      </c>
      <c r="AM495" s="53" t="s">
        <v>214</v>
      </c>
      <c r="AN495" s="55">
        <v>14.8</v>
      </c>
      <c r="AO495" s="56"/>
      <c r="AP495" s="56">
        <v>0</v>
      </c>
      <c r="AQ495" s="51" t="s">
        <v>43</v>
      </c>
      <c r="AR495" s="51" t="s">
        <v>132</v>
      </c>
      <c r="AS495" s="51" t="s">
        <v>146</v>
      </c>
      <c r="AT495" s="51" t="s">
        <v>146</v>
      </c>
      <c r="AU495" s="51"/>
      <c r="AV495" s="51"/>
      <c r="AW495" s="57" t="s">
        <v>38</v>
      </c>
      <c r="AX495" s="57" t="s">
        <v>36</v>
      </c>
      <c r="AY495" s="57" t="s">
        <v>2013</v>
      </c>
      <c r="AZ495" s="57"/>
      <c r="BA495" s="57"/>
      <c r="BB495" s="58">
        <v>0.12399598393574297</v>
      </c>
      <c r="BC495" s="58">
        <v>9.7386218051792026E-2</v>
      </c>
      <c r="BD495" s="60">
        <v>4.4377562892620522E-2</v>
      </c>
      <c r="BE495" s="60">
        <v>3.3991324768815716E-2</v>
      </c>
      <c r="BF495" s="58"/>
      <c r="BG495" s="59">
        <v>0.51358802678219773</v>
      </c>
      <c r="BH495" s="61">
        <v>0</v>
      </c>
      <c r="BI495" s="61">
        <v>0</v>
      </c>
      <c r="BJ495" s="78">
        <v>0</v>
      </c>
      <c r="BK495" s="78">
        <v>0</v>
      </c>
      <c r="BL495" s="61"/>
      <c r="BM495" s="59"/>
      <c r="BN495" s="58">
        <v>0.24096953231182547</v>
      </c>
      <c r="BO495" s="58">
        <v>0.18925702811244979</v>
      </c>
      <c r="BP495" s="60">
        <v>1.3135888501742157E-2</v>
      </c>
      <c r="BQ495" s="58"/>
      <c r="BR495" s="59">
        <v>0.94389880952380956</v>
      </c>
      <c r="BS495" s="58"/>
      <c r="BT495" s="58"/>
      <c r="BV495" s="58"/>
      <c r="BW495" s="59"/>
      <c r="BX495" s="58">
        <v>6.4556824306351119</v>
      </c>
      <c r="BY495" s="58">
        <v>5.070281124497992</v>
      </c>
      <c r="BZ495" s="58"/>
      <c r="CA495" s="59">
        <v>0.94041297935103241</v>
      </c>
      <c r="CB495" s="58"/>
      <c r="CC495" s="58"/>
      <c r="CD495" s="58"/>
      <c r="CE495" s="58"/>
      <c r="CF495" s="59"/>
      <c r="CG495" s="62"/>
      <c r="CH495" s="62"/>
      <c r="CI495" s="62"/>
      <c r="CJ495" s="62"/>
      <c r="CK495" s="62"/>
      <c r="CL495" s="62"/>
      <c r="CM495" s="62"/>
      <c r="CN495" s="63"/>
      <c r="CO495" s="62" t="s">
        <v>515</v>
      </c>
      <c r="CP495" s="62"/>
      <c r="CQ495" s="64" t="s">
        <v>39</v>
      </c>
      <c r="CR495" s="65" t="s">
        <v>47</v>
      </c>
      <c r="CS495" s="64" t="s">
        <v>41</v>
      </c>
      <c r="CT495" s="64" t="s">
        <v>147</v>
      </c>
      <c r="CU495" s="64" t="s">
        <v>55</v>
      </c>
      <c r="CV495" s="64" t="s">
        <v>56</v>
      </c>
      <c r="CW495" s="64" t="s">
        <v>72</v>
      </c>
      <c r="CX495" s="64" t="s">
        <v>92</v>
      </c>
      <c r="CY495" s="66">
        <f>[1]Duration!EE494</f>
        <v>11.857142857142856</v>
      </c>
    </row>
    <row r="496" spans="1:103" hidden="1" x14ac:dyDescent="0.3">
      <c r="A496" s="43">
        <v>494</v>
      </c>
      <c r="B496" s="44" t="s">
        <v>1730</v>
      </c>
      <c r="C496" s="44" t="s">
        <v>228</v>
      </c>
      <c r="D496" s="44">
        <v>1997</v>
      </c>
      <c r="E496" s="45" t="s">
        <v>31</v>
      </c>
      <c r="F496" s="45" t="s">
        <v>1537</v>
      </c>
      <c r="G496" s="45" t="s">
        <v>1804</v>
      </c>
      <c r="H496" s="45" t="s">
        <v>116</v>
      </c>
      <c r="I496" s="45" t="s">
        <v>38</v>
      </c>
      <c r="J496" s="68" t="s">
        <v>44</v>
      </c>
      <c r="K496" s="68" t="s">
        <v>91</v>
      </c>
      <c r="L496" s="68" t="s">
        <v>42</v>
      </c>
      <c r="M496" s="68" t="s">
        <v>42</v>
      </c>
      <c r="N496" s="68" t="s">
        <v>42</v>
      </c>
      <c r="O496" s="68" t="s">
        <v>42</v>
      </c>
      <c r="P496" s="47"/>
      <c r="Q496" s="47" t="s">
        <v>1537</v>
      </c>
      <c r="R496" s="49">
        <v>60</v>
      </c>
      <c r="S496" s="49"/>
      <c r="T496" s="50"/>
      <c r="U496" s="50">
        <v>1.3</v>
      </c>
      <c r="V496" s="50"/>
      <c r="W496" s="50"/>
      <c r="X496" s="50">
        <v>6.9</v>
      </c>
      <c r="Y496" s="51" t="s">
        <v>421</v>
      </c>
      <c r="Z496" s="51">
        <v>1</v>
      </c>
      <c r="AA496" s="69">
        <v>29.224665660019046</v>
      </c>
      <c r="AB496" s="52">
        <v>0.68435342366845631</v>
      </c>
      <c r="AC496" s="69">
        <v>20</v>
      </c>
      <c r="AD496" s="51"/>
      <c r="AE496" s="51"/>
      <c r="AF496" s="52">
        <v>3.2</v>
      </c>
      <c r="AG496" s="53" t="s">
        <v>79</v>
      </c>
      <c r="AH496" s="54">
        <v>84</v>
      </c>
      <c r="AI496" s="54"/>
      <c r="AJ496" s="53"/>
      <c r="AK496" s="53"/>
      <c r="AL496" s="53"/>
      <c r="AM496" s="53" t="s">
        <v>96</v>
      </c>
      <c r="AN496" s="55"/>
      <c r="AO496" s="56">
        <v>3.7</v>
      </c>
      <c r="AP496" s="56"/>
      <c r="AQ496" s="51" t="s">
        <v>321</v>
      </c>
      <c r="AR496" s="51" t="s">
        <v>230</v>
      </c>
      <c r="AS496" s="51"/>
      <c r="AT496" s="51"/>
      <c r="AU496" s="51"/>
      <c r="AV496" s="51"/>
      <c r="AW496" s="57" t="s">
        <v>38</v>
      </c>
      <c r="AX496" s="57" t="s">
        <v>36</v>
      </c>
      <c r="AY496" s="57"/>
      <c r="AZ496" s="57"/>
      <c r="BA496" s="57"/>
      <c r="BB496" s="58">
        <v>9.9999999999999992E-2</v>
      </c>
      <c r="BC496" s="58">
        <v>0.14612332830009522</v>
      </c>
      <c r="BD496" s="75"/>
      <c r="BE496" s="75"/>
      <c r="BF496" s="58"/>
      <c r="BG496" s="75"/>
      <c r="BH496" s="61"/>
      <c r="BI496" s="61"/>
      <c r="BJ496" s="75"/>
      <c r="BK496" s="75"/>
      <c r="BL496" s="61"/>
      <c r="BM496" s="75"/>
      <c r="BN496" s="58">
        <v>8.5544177958557033E-4</v>
      </c>
      <c r="BO496" s="58">
        <v>1.25E-3</v>
      </c>
      <c r="BP496" s="75"/>
      <c r="BQ496" s="58"/>
      <c r="BR496" s="75"/>
      <c r="BS496" s="58"/>
      <c r="BT496" s="58"/>
      <c r="BU496" s="75"/>
      <c r="BV496" s="58"/>
      <c r="BW496" s="75"/>
      <c r="BX496" s="58"/>
      <c r="BY496" s="58"/>
      <c r="BZ496" s="58"/>
      <c r="CA496" s="75"/>
      <c r="CB496" s="58"/>
      <c r="CC496" s="58"/>
      <c r="CD496" s="58"/>
      <c r="CE496" s="58"/>
      <c r="CF496" s="75"/>
      <c r="CG496" s="62"/>
      <c r="CH496" s="62"/>
      <c r="CI496" s="62"/>
      <c r="CJ496" s="62"/>
      <c r="CK496" s="62"/>
      <c r="CL496" s="62"/>
      <c r="CM496" s="62"/>
      <c r="CN496" s="63"/>
      <c r="CO496" s="62"/>
      <c r="CP496" s="62"/>
      <c r="CQ496" s="64" t="s">
        <v>42</v>
      </c>
      <c r="CR496" s="65" t="s">
        <v>216</v>
      </c>
      <c r="CS496" s="64" t="s">
        <v>1344</v>
      </c>
      <c r="CT496" s="64"/>
      <c r="CU496" s="64" t="s">
        <v>55</v>
      </c>
      <c r="CV496" s="64" t="s">
        <v>86</v>
      </c>
      <c r="CW496" s="64"/>
      <c r="CX496" s="64" t="s">
        <v>73</v>
      </c>
      <c r="CY496" s="66">
        <f>[1]Duration!EE495</f>
        <v>197</v>
      </c>
    </row>
    <row r="497" spans="1:103" hidden="1" x14ac:dyDescent="0.3">
      <c r="A497" s="43">
        <v>495</v>
      </c>
      <c r="B497" s="44" t="s">
        <v>1730</v>
      </c>
      <c r="C497" s="44" t="s">
        <v>228</v>
      </c>
      <c r="D497" s="44">
        <v>1997</v>
      </c>
      <c r="E497" s="45" t="s">
        <v>520</v>
      </c>
      <c r="F497" s="45" t="s">
        <v>1537</v>
      </c>
      <c r="G497" s="45" t="s">
        <v>1804</v>
      </c>
      <c r="H497" s="45" t="s">
        <v>78</v>
      </c>
      <c r="I497" s="45" t="s">
        <v>38</v>
      </c>
      <c r="J497" s="68" t="s">
        <v>44</v>
      </c>
      <c r="K497" s="68" t="s">
        <v>53</v>
      </c>
      <c r="L497" s="68" t="s">
        <v>42</v>
      </c>
      <c r="M497" s="68" t="s">
        <v>42</v>
      </c>
      <c r="N497" s="68" t="s">
        <v>42</v>
      </c>
      <c r="O497" s="68" t="s">
        <v>42</v>
      </c>
      <c r="P497" s="47"/>
      <c r="Q497" s="47" t="s">
        <v>1537</v>
      </c>
      <c r="R497" s="49">
        <v>8</v>
      </c>
      <c r="S497" s="49"/>
      <c r="T497" s="50"/>
      <c r="U497" s="50">
        <v>1.1000000000000001</v>
      </c>
      <c r="V497" s="50"/>
      <c r="W497" s="50"/>
      <c r="X497" s="50">
        <v>7.6</v>
      </c>
      <c r="Y497" s="51" t="s">
        <v>78</v>
      </c>
      <c r="Z497" s="51">
        <v>1</v>
      </c>
      <c r="AA497" s="69">
        <v>336</v>
      </c>
      <c r="AB497" s="52">
        <v>2.9761904761904763</v>
      </c>
      <c r="AC497" s="69">
        <v>1000</v>
      </c>
      <c r="AD497" s="51"/>
      <c r="AE497" s="51"/>
      <c r="AF497" s="52">
        <v>19.2</v>
      </c>
      <c r="AG497" s="53" t="s">
        <v>79</v>
      </c>
      <c r="AH497" s="54">
        <v>84</v>
      </c>
      <c r="AI497" s="54"/>
      <c r="AJ497" s="53"/>
      <c r="AK497" s="53"/>
      <c r="AL497" s="53"/>
      <c r="AM497" s="53" t="s">
        <v>52</v>
      </c>
      <c r="AN497" s="55"/>
      <c r="AO497" s="56">
        <v>2.6</v>
      </c>
      <c r="AP497" s="56"/>
      <c r="AQ497" s="51" t="s">
        <v>321</v>
      </c>
      <c r="AR497" s="51" t="s">
        <v>230</v>
      </c>
      <c r="AS497" s="51"/>
      <c r="AT497" s="51"/>
      <c r="AU497" s="51"/>
      <c r="AV497" s="51"/>
      <c r="AW497" s="57" t="s">
        <v>38</v>
      </c>
      <c r="AX497" s="57" t="s">
        <v>36</v>
      </c>
      <c r="AY497" s="57"/>
      <c r="AZ497" s="57"/>
      <c r="BA497" s="57"/>
      <c r="BB497" s="58">
        <v>0.12083333333333333</v>
      </c>
      <c r="BC497" s="58">
        <v>4.0600000000000004E-2</v>
      </c>
      <c r="BD497" s="75"/>
      <c r="BE497" s="75"/>
      <c r="BF497" s="58"/>
      <c r="BG497" s="75"/>
      <c r="BH497" s="61"/>
      <c r="BI497" s="61"/>
      <c r="BJ497" s="75"/>
      <c r="BK497" s="75"/>
      <c r="BL497" s="61"/>
      <c r="BM497" s="75"/>
      <c r="BN497" s="58">
        <v>1.7361111111111112E-3</v>
      </c>
      <c r="BO497" s="58">
        <v>5.8333333333333338E-4</v>
      </c>
      <c r="BP497" s="75"/>
      <c r="BQ497" s="58"/>
      <c r="BR497" s="75"/>
      <c r="BS497" s="58"/>
      <c r="BT497" s="58"/>
      <c r="BU497" s="75"/>
      <c r="BV497" s="58"/>
      <c r="BW497" s="75"/>
      <c r="BX497" s="58"/>
      <c r="BY497" s="58"/>
      <c r="BZ497" s="58"/>
      <c r="CA497" s="75"/>
      <c r="CB497" s="58"/>
      <c r="CC497" s="58"/>
      <c r="CD497" s="58"/>
      <c r="CE497" s="58"/>
      <c r="CF497" s="75"/>
      <c r="CG497" s="62"/>
      <c r="CH497" s="62"/>
      <c r="CI497" s="62"/>
      <c r="CJ497" s="62"/>
      <c r="CK497" s="62"/>
      <c r="CL497" s="62"/>
      <c r="CM497" s="62"/>
      <c r="CN497" s="63"/>
      <c r="CO497" s="62"/>
      <c r="CP497" s="62"/>
      <c r="CQ497" s="64" t="s">
        <v>42</v>
      </c>
      <c r="CR497" s="65" t="s">
        <v>216</v>
      </c>
      <c r="CS497" s="64" t="s">
        <v>1344</v>
      </c>
      <c r="CT497" s="64"/>
      <c r="CU497" s="64" t="s">
        <v>55</v>
      </c>
      <c r="CV497" s="64" t="s">
        <v>86</v>
      </c>
      <c r="CW497" s="64"/>
      <c r="CX497" s="64" t="s">
        <v>88</v>
      </c>
      <c r="CY497" s="66">
        <f>[1]Duration!EE496</f>
        <v>197</v>
      </c>
    </row>
    <row r="498" spans="1:103" hidden="1" x14ac:dyDescent="0.3">
      <c r="A498" s="43">
        <v>496</v>
      </c>
      <c r="B498" s="44" t="s">
        <v>1730</v>
      </c>
      <c r="C498" s="44" t="s">
        <v>228</v>
      </c>
      <c r="D498" s="44">
        <v>1997</v>
      </c>
      <c r="E498" s="45" t="s">
        <v>66</v>
      </c>
      <c r="F498" s="45" t="s">
        <v>1537</v>
      </c>
      <c r="G498" s="45" t="s">
        <v>1804</v>
      </c>
      <c r="H498" s="45" t="s">
        <v>116</v>
      </c>
      <c r="I498" s="45" t="s">
        <v>38</v>
      </c>
      <c r="J498" s="68" t="s">
        <v>44</v>
      </c>
      <c r="K498" s="68" t="s">
        <v>91</v>
      </c>
      <c r="L498" s="68" t="s">
        <v>42</v>
      </c>
      <c r="M498" s="68" t="s">
        <v>42</v>
      </c>
      <c r="N498" s="68" t="s">
        <v>42</v>
      </c>
      <c r="O498" s="68" t="s">
        <v>42</v>
      </c>
      <c r="P498" s="47"/>
      <c r="Q498" s="47" t="s">
        <v>1537</v>
      </c>
      <c r="R498" s="48">
        <v>160</v>
      </c>
      <c r="S498" s="49"/>
      <c r="T498" s="50"/>
      <c r="U498" s="50">
        <v>1.6</v>
      </c>
      <c r="V498" s="50"/>
      <c r="W498" s="50"/>
      <c r="X498" s="50">
        <v>7.6</v>
      </c>
      <c r="Y498" s="51" t="s">
        <v>521</v>
      </c>
      <c r="Z498" s="51">
        <v>1</v>
      </c>
      <c r="AA498" s="69">
        <v>575</v>
      </c>
      <c r="AB498" s="52">
        <v>1.0434782608695652</v>
      </c>
      <c r="AC498" s="69">
        <v>600</v>
      </c>
      <c r="AD498" s="51"/>
      <c r="AE498" s="51"/>
      <c r="AF498" s="52">
        <v>4.7</v>
      </c>
      <c r="AG498" s="53" t="s">
        <v>79</v>
      </c>
      <c r="AH498" s="54">
        <v>84</v>
      </c>
      <c r="AI498" s="54"/>
      <c r="AJ498" s="53"/>
      <c r="AK498" s="53"/>
      <c r="AL498" s="53"/>
      <c r="AM498" s="53" t="s">
        <v>96</v>
      </c>
      <c r="AN498" s="55"/>
      <c r="AO498" s="56">
        <v>1.3</v>
      </c>
      <c r="AP498" s="56"/>
      <c r="AQ498" s="51" t="s">
        <v>321</v>
      </c>
      <c r="AR498" s="51" t="s">
        <v>230</v>
      </c>
      <c r="AS498" s="51"/>
      <c r="AT498" s="51"/>
      <c r="AU498" s="51"/>
      <c r="AV498" s="51"/>
      <c r="AW498" s="57" t="s">
        <v>38</v>
      </c>
      <c r="AX498" s="57" t="s">
        <v>36</v>
      </c>
      <c r="AY498" s="57"/>
      <c r="AZ498" s="57"/>
      <c r="BA498" s="57"/>
      <c r="BB498" s="58">
        <v>3.125E-2</v>
      </c>
      <c r="BC498" s="58">
        <v>2.9947916666666668E-2</v>
      </c>
      <c r="BD498" s="75"/>
      <c r="BE498" s="75"/>
      <c r="BF498" s="58"/>
      <c r="BG498" s="75"/>
      <c r="BH498" s="61"/>
      <c r="BI498" s="61"/>
      <c r="BJ498" s="75"/>
      <c r="BK498" s="75"/>
      <c r="BL498" s="61"/>
      <c r="BM498" s="75"/>
      <c r="BN498" s="58">
        <v>1.6956521739130436E-2</v>
      </c>
      <c r="BO498" s="58">
        <v>1.6250000000000001E-2</v>
      </c>
      <c r="BP498" s="75"/>
      <c r="BQ498" s="58"/>
      <c r="BR498" s="75"/>
      <c r="BS498" s="58"/>
      <c r="BT498" s="58"/>
      <c r="BU498" s="75"/>
      <c r="BV498" s="58"/>
      <c r="BW498" s="75"/>
      <c r="BX498" s="58"/>
      <c r="BY498" s="58"/>
      <c r="BZ498" s="58"/>
      <c r="CA498" s="75"/>
      <c r="CB498" s="58"/>
      <c r="CC498" s="58"/>
      <c r="CD498" s="58"/>
      <c r="CE498" s="58"/>
      <c r="CF498" s="75"/>
      <c r="CG498" s="62"/>
      <c r="CH498" s="62"/>
      <c r="CI498" s="62"/>
      <c r="CJ498" s="62"/>
      <c r="CK498" s="62"/>
      <c r="CL498" s="62"/>
      <c r="CM498" s="62"/>
      <c r="CN498" s="63"/>
      <c r="CO498" s="62"/>
      <c r="CP498" s="62"/>
      <c r="CQ498" s="64" t="s">
        <v>42</v>
      </c>
      <c r="CR498" s="65" t="s">
        <v>216</v>
      </c>
      <c r="CS498" s="64" t="s">
        <v>1344</v>
      </c>
      <c r="CT498" s="64"/>
      <c r="CU498" s="64" t="s">
        <v>55</v>
      </c>
      <c r="CV498" s="64" t="s">
        <v>86</v>
      </c>
      <c r="CW498" s="64"/>
      <c r="CX498" s="64" t="s">
        <v>91</v>
      </c>
      <c r="CY498" s="66">
        <f>[1]Duration!EE497</f>
        <v>197</v>
      </c>
    </row>
    <row r="499" spans="1:103" hidden="1" x14ac:dyDescent="0.3">
      <c r="A499" s="43">
        <v>497</v>
      </c>
      <c r="B499" s="44" t="s">
        <v>1691</v>
      </c>
      <c r="C499" s="44" t="s">
        <v>319</v>
      </c>
      <c r="D499" s="44">
        <v>2003</v>
      </c>
      <c r="E499" s="45" t="s">
        <v>66</v>
      </c>
      <c r="F499" s="45" t="s">
        <v>1537</v>
      </c>
      <c r="G499" s="45" t="s">
        <v>4</v>
      </c>
      <c r="H499" s="45" t="s">
        <v>483</v>
      </c>
      <c r="I499" s="45" t="s">
        <v>309</v>
      </c>
      <c r="J499" s="68" t="s">
        <v>44</v>
      </c>
      <c r="K499" s="68" t="s">
        <v>799</v>
      </c>
      <c r="L499" s="68" t="s">
        <v>42</v>
      </c>
      <c r="M499" s="68" t="s">
        <v>42</v>
      </c>
      <c r="N499" s="68" t="s">
        <v>42</v>
      </c>
      <c r="O499" s="68" t="s">
        <v>42</v>
      </c>
      <c r="P499" s="47"/>
      <c r="Q499" s="47" t="s">
        <v>1537</v>
      </c>
      <c r="R499" s="49">
        <v>2.8</v>
      </c>
      <c r="S499" s="49"/>
      <c r="T499" s="50">
        <v>2.7349999999999999</v>
      </c>
      <c r="U499" s="50">
        <v>2.1150000000000002</v>
      </c>
      <c r="V499" s="50"/>
      <c r="W499" s="50"/>
      <c r="X499" s="50">
        <v>7.61</v>
      </c>
      <c r="Y499" s="51" t="s">
        <v>522</v>
      </c>
      <c r="Z499" s="51">
        <v>3</v>
      </c>
      <c r="AA499" s="80">
        <v>3.1415926535897934E-2</v>
      </c>
      <c r="AB499" s="51">
        <v>0.15915494309189532</v>
      </c>
      <c r="AC499" s="80">
        <v>5.0000000000000001E-3</v>
      </c>
      <c r="AD499" s="51">
        <v>0</v>
      </c>
      <c r="AE499" s="51" t="s">
        <v>36</v>
      </c>
      <c r="AF499" s="51"/>
      <c r="AG499" s="53" t="s">
        <v>810</v>
      </c>
      <c r="AH499" s="54">
        <v>19</v>
      </c>
      <c r="AI499" s="54">
        <v>360</v>
      </c>
      <c r="AJ499" s="53" t="s">
        <v>143</v>
      </c>
      <c r="AK499" s="53">
        <v>15</v>
      </c>
      <c r="AL499" s="53">
        <v>24</v>
      </c>
      <c r="AM499" s="53"/>
      <c r="AN499" s="55"/>
      <c r="AO499" s="56"/>
      <c r="AP499" s="56"/>
      <c r="AQ499" s="51" t="s">
        <v>43</v>
      </c>
      <c r="AR499" s="51" t="s">
        <v>132</v>
      </c>
      <c r="AS499" s="51"/>
      <c r="AT499" s="51"/>
      <c r="AU499" s="51"/>
      <c r="AV499" s="51"/>
      <c r="AW499" s="57" t="s">
        <v>309</v>
      </c>
      <c r="AX499" s="57" t="s">
        <v>523</v>
      </c>
      <c r="AY499" s="57"/>
      <c r="AZ499" s="57"/>
      <c r="BA499" s="57"/>
      <c r="BB499" s="58"/>
      <c r="BC499" s="58"/>
      <c r="BD499" s="59"/>
      <c r="BE499" s="59"/>
      <c r="BF499" s="58"/>
      <c r="BG499" s="59">
        <v>0.93</v>
      </c>
      <c r="BH499" s="61"/>
      <c r="BI499" s="61"/>
      <c r="BL499" s="61"/>
      <c r="BM499" s="59"/>
      <c r="BN499" s="58"/>
      <c r="BO499" s="58"/>
      <c r="BQ499" s="58"/>
      <c r="BR499" s="59"/>
      <c r="BS499" s="58"/>
      <c r="BT499" s="58"/>
      <c r="BV499" s="58"/>
      <c r="BW499" s="59"/>
      <c r="BX499" s="58"/>
      <c r="BY499" s="58"/>
      <c r="BZ499" s="58"/>
      <c r="CA499" s="59"/>
      <c r="CB499" s="58"/>
      <c r="CC499" s="58"/>
      <c r="CD499" s="58"/>
      <c r="CE499" s="58"/>
      <c r="CF499" s="59"/>
      <c r="CG499" s="62" t="s">
        <v>524</v>
      </c>
      <c r="CH499" s="62"/>
      <c r="CI499" s="62"/>
      <c r="CJ499" s="62"/>
      <c r="CK499" s="62"/>
      <c r="CL499" s="62"/>
      <c r="CM499" s="62"/>
      <c r="CN499" s="63"/>
      <c r="CO499" s="62"/>
      <c r="CP499" s="62" t="s">
        <v>36</v>
      </c>
      <c r="CQ499" s="64" t="s">
        <v>39</v>
      </c>
      <c r="CR499" s="65" t="s">
        <v>47</v>
      </c>
      <c r="CS499" s="64" t="s">
        <v>41</v>
      </c>
      <c r="CT499" s="64"/>
      <c r="CU499" s="64" t="s">
        <v>55</v>
      </c>
      <c r="CV499" s="64" t="s">
        <v>301</v>
      </c>
      <c r="CW499" s="64" t="s">
        <v>525</v>
      </c>
      <c r="CX499" s="64" t="s">
        <v>92</v>
      </c>
      <c r="CY499" s="66">
        <f>[1]Duration!EE498</f>
        <v>15</v>
      </c>
    </row>
    <row r="500" spans="1:103" hidden="1" x14ac:dyDescent="0.3">
      <c r="A500" s="43">
        <v>498</v>
      </c>
      <c r="B500" s="44" t="s">
        <v>1691</v>
      </c>
      <c r="C500" s="44" t="s">
        <v>319</v>
      </c>
      <c r="D500" s="44">
        <v>2003</v>
      </c>
      <c r="E500" s="45" t="s">
        <v>66</v>
      </c>
      <c r="F500" s="45" t="s">
        <v>1537</v>
      </c>
      <c r="G500" s="45" t="s">
        <v>4</v>
      </c>
      <c r="H500" s="45" t="s">
        <v>483</v>
      </c>
      <c r="I500" s="45" t="s">
        <v>179</v>
      </c>
      <c r="J500" s="68" t="s">
        <v>44</v>
      </c>
      <c r="K500" s="68" t="s">
        <v>799</v>
      </c>
      <c r="L500" s="68" t="s">
        <v>42</v>
      </c>
      <c r="M500" s="68" t="s">
        <v>42</v>
      </c>
      <c r="N500" s="68" t="s">
        <v>42</v>
      </c>
      <c r="O500" s="68" t="s">
        <v>42</v>
      </c>
      <c r="P500" s="47"/>
      <c r="Q500" s="47" t="s">
        <v>1537</v>
      </c>
      <c r="R500" s="49">
        <v>3.1</v>
      </c>
      <c r="S500" s="49"/>
      <c r="T500" s="50">
        <v>2.9159999999999999</v>
      </c>
      <c r="U500" s="50">
        <v>2.1080000000000001</v>
      </c>
      <c r="V500" s="50"/>
      <c r="W500" s="50"/>
      <c r="X500" s="50">
        <v>7.76</v>
      </c>
      <c r="Y500" s="51" t="s">
        <v>522</v>
      </c>
      <c r="Z500" s="51">
        <v>3</v>
      </c>
      <c r="AA500" s="80">
        <v>3.1415926535897934E-2</v>
      </c>
      <c r="AB500" s="51">
        <v>0.15915494309189532</v>
      </c>
      <c r="AC500" s="80">
        <v>5.0000000000000001E-3</v>
      </c>
      <c r="AD500" s="51">
        <v>0</v>
      </c>
      <c r="AE500" s="51" t="s">
        <v>36</v>
      </c>
      <c r="AF500" s="51"/>
      <c r="AG500" s="53" t="s">
        <v>810</v>
      </c>
      <c r="AH500" s="54">
        <v>19</v>
      </c>
      <c r="AI500" s="54">
        <v>360</v>
      </c>
      <c r="AJ500" s="53" t="s">
        <v>143</v>
      </c>
      <c r="AK500" s="53">
        <v>15</v>
      </c>
      <c r="AL500" s="53">
        <v>24</v>
      </c>
      <c r="AM500" s="53"/>
      <c r="AN500" s="55"/>
      <c r="AO500" s="56"/>
      <c r="AP500" s="56"/>
      <c r="AQ500" s="51" t="s">
        <v>43</v>
      </c>
      <c r="AR500" s="51" t="s">
        <v>132</v>
      </c>
      <c r="AS500" s="51"/>
      <c r="AT500" s="51"/>
      <c r="AU500" s="51"/>
      <c r="AV500" s="51"/>
      <c r="AW500" s="57" t="s">
        <v>179</v>
      </c>
      <c r="AX500" s="57" t="s">
        <v>526</v>
      </c>
      <c r="AY500" s="57"/>
      <c r="AZ500" s="57"/>
      <c r="BA500" s="57"/>
      <c r="BB500" s="58"/>
      <c r="BC500" s="58"/>
      <c r="BD500" s="59"/>
      <c r="BE500" s="59"/>
      <c r="BF500" s="58"/>
      <c r="BG500" s="59">
        <v>0.99</v>
      </c>
      <c r="BH500" s="61"/>
      <c r="BI500" s="61"/>
      <c r="BL500" s="61"/>
      <c r="BM500" s="59"/>
      <c r="BN500" s="58"/>
      <c r="BO500" s="58"/>
      <c r="BQ500" s="58"/>
      <c r="BR500" s="59"/>
      <c r="BS500" s="58"/>
      <c r="BT500" s="58"/>
      <c r="BV500" s="58"/>
      <c r="BW500" s="59"/>
      <c r="BX500" s="58"/>
      <c r="BY500" s="58"/>
      <c r="BZ500" s="58"/>
      <c r="CA500" s="59"/>
      <c r="CB500" s="58"/>
      <c r="CC500" s="58"/>
      <c r="CD500" s="58"/>
      <c r="CE500" s="58"/>
      <c r="CF500" s="59"/>
      <c r="CG500" s="62" t="s">
        <v>524</v>
      </c>
      <c r="CH500" s="62"/>
      <c r="CI500" s="62"/>
      <c r="CJ500" s="62"/>
      <c r="CK500" s="62"/>
      <c r="CL500" s="62"/>
      <c r="CM500" s="62"/>
      <c r="CN500" s="63"/>
      <c r="CO500" s="62"/>
      <c r="CP500" s="62" t="s">
        <v>36</v>
      </c>
      <c r="CQ500" s="64" t="s">
        <v>39</v>
      </c>
      <c r="CR500" s="65" t="s">
        <v>47</v>
      </c>
      <c r="CS500" s="64" t="s">
        <v>41</v>
      </c>
      <c r="CT500" s="64"/>
      <c r="CU500" s="64" t="s">
        <v>55</v>
      </c>
      <c r="CV500" s="64" t="s">
        <v>301</v>
      </c>
      <c r="CW500" s="64" t="s">
        <v>527</v>
      </c>
      <c r="CX500" s="64"/>
      <c r="CY500" s="66">
        <f>[1]Duration!EE499</f>
        <v>15</v>
      </c>
    </row>
    <row r="501" spans="1:103" hidden="1" x14ac:dyDescent="0.3">
      <c r="A501" s="43">
        <v>499</v>
      </c>
      <c r="B501" s="44" t="s">
        <v>1691</v>
      </c>
      <c r="C501" s="44" t="s">
        <v>319</v>
      </c>
      <c r="D501" s="44">
        <v>2003</v>
      </c>
      <c r="E501" s="45" t="s">
        <v>66</v>
      </c>
      <c r="F501" s="45" t="s">
        <v>1537</v>
      </c>
      <c r="G501" s="45" t="s">
        <v>4</v>
      </c>
      <c r="H501" s="45" t="s">
        <v>483</v>
      </c>
      <c r="I501" s="45" t="s">
        <v>528</v>
      </c>
      <c r="J501" s="68" t="s">
        <v>44</v>
      </c>
      <c r="K501" s="68" t="s">
        <v>799</v>
      </c>
      <c r="L501" s="68" t="s">
        <v>42</v>
      </c>
      <c r="M501" s="68" t="s">
        <v>42</v>
      </c>
      <c r="N501" s="68" t="s">
        <v>42</v>
      </c>
      <c r="O501" s="68" t="s">
        <v>42</v>
      </c>
      <c r="P501" s="47"/>
      <c r="Q501" s="47" t="s">
        <v>1537</v>
      </c>
      <c r="R501" s="49">
        <v>3.4</v>
      </c>
      <c r="S501" s="49"/>
      <c r="T501" s="50">
        <v>3.1030000000000002</v>
      </c>
      <c r="U501" s="50">
        <v>2.2080000000000002</v>
      </c>
      <c r="V501" s="50"/>
      <c r="W501" s="50"/>
      <c r="X501" s="50">
        <v>7.84</v>
      </c>
      <c r="Y501" s="51" t="s">
        <v>522</v>
      </c>
      <c r="Z501" s="51">
        <v>2</v>
      </c>
      <c r="AA501" s="80">
        <v>3.1415926535897934E-2</v>
      </c>
      <c r="AB501" s="51">
        <v>0.15915494309189532</v>
      </c>
      <c r="AC501" s="80">
        <v>5.0000000000000001E-3</v>
      </c>
      <c r="AD501" s="51">
        <v>0</v>
      </c>
      <c r="AE501" s="51" t="s">
        <v>36</v>
      </c>
      <c r="AF501" s="51"/>
      <c r="AG501" s="53" t="s">
        <v>810</v>
      </c>
      <c r="AH501" s="54">
        <v>19</v>
      </c>
      <c r="AI501" s="54">
        <v>360</v>
      </c>
      <c r="AJ501" s="53" t="s">
        <v>143</v>
      </c>
      <c r="AK501" s="53">
        <v>15</v>
      </c>
      <c r="AL501" s="53">
        <v>24</v>
      </c>
      <c r="AM501" s="53"/>
      <c r="AN501" s="55"/>
      <c r="AO501" s="56"/>
      <c r="AP501" s="56"/>
      <c r="AQ501" s="51" t="s">
        <v>43</v>
      </c>
      <c r="AR501" s="51" t="s">
        <v>132</v>
      </c>
      <c r="AS501" s="51"/>
      <c r="AT501" s="51"/>
      <c r="AU501" s="51"/>
      <c r="AV501" s="51"/>
      <c r="AW501" s="57" t="s">
        <v>528</v>
      </c>
      <c r="AX501" s="57" t="s">
        <v>529</v>
      </c>
      <c r="AY501" s="57"/>
      <c r="AZ501" s="57"/>
      <c r="BA501" s="57"/>
      <c r="BB501" s="58"/>
      <c r="BC501" s="58"/>
      <c r="BD501" s="59"/>
      <c r="BE501" s="59"/>
      <c r="BF501" s="58"/>
      <c r="BG501" s="59">
        <v>0.76</v>
      </c>
      <c r="BH501" s="61"/>
      <c r="BI501" s="61"/>
      <c r="BL501" s="61"/>
      <c r="BM501" s="59"/>
      <c r="BN501" s="58"/>
      <c r="BO501" s="58"/>
      <c r="BQ501" s="58"/>
      <c r="BR501" s="59"/>
      <c r="BS501" s="58"/>
      <c r="BT501" s="58"/>
      <c r="BV501" s="58"/>
      <c r="BW501" s="59"/>
      <c r="BX501" s="58"/>
      <c r="BY501" s="58"/>
      <c r="BZ501" s="58"/>
      <c r="CA501" s="59"/>
      <c r="CB501" s="58"/>
      <c r="CC501" s="58"/>
      <c r="CD501" s="58"/>
      <c r="CE501" s="58"/>
      <c r="CF501" s="59"/>
      <c r="CG501" s="62" t="s">
        <v>524</v>
      </c>
      <c r="CH501" s="62"/>
      <c r="CI501" s="62"/>
      <c r="CJ501" s="62"/>
      <c r="CK501" s="62"/>
      <c r="CL501" s="62"/>
      <c r="CM501" s="62"/>
      <c r="CN501" s="63"/>
      <c r="CO501" s="62"/>
      <c r="CP501" s="62" t="s">
        <v>36</v>
      </c>
      <c r="CQ501" s="64" t="s">
        <v>39</v>
      </c>
      <c r="CR501" s="65" t="s">
        <v>47</v>
      </c>
      <c r="CS501" s="64" t="s">
        <v>41</v>
      </c>
      <c r="CT501" s="64"/>
      <c r="CU501" s="64" t="s">
        <v>55</v>
      </c>
      <c r="CV501" s="64" t="s">
        <v>301</v>
      </c>
      <c r="CW501" s="64" t="s">
        <v>530</v>
      </c>
      <c r="CX501" s="64"/>
      <c r="CY501" s="66">
        <f>[1]Duration!EE500</f>
        <v>15</v>
      </c>
    </row>
    <row r="502" spans="1:103" hidden="1" x14ac:dyDescent="0.3">
      <c r="A502" s="43">
        <v>500</v>
      </c>
      <c r="B502" s="44" t="s">
        <v>1691</v>
      </c>
      <c r="C502" s="44" t="s">
        <v>319</v>
      </c>
      <c r="D502" s="44">
        <v>2003</v>
      </c>
      <c r="E502" s="45" t="s">
        <v>66</v>
      </c>
      <c r="F502" s="45" t="s">
        <v>1537</v>
      </c>
      <c r="G502" s="45" t="s">
        <v>4</v>
      </c>
      <c r="H502" s="45" t="s">
        <v>483</v>
      </c>
      <c r="I502" s="45" t="s">
        <v>528</v>
      </c>
      <c r="J502" s="68" t="s">
        <v>44</v>
      </c>
      <c r="K502" s="68" t="s">
        <v>799</v>
      </c>
      <c r="L502" s="68" t="s">
        <v>42</v>
      </c>
      <c r="M502" s="68" t="s">
        <v>42</v>
      </c>
      <c r="N502" s="68" t="s">
        <v>42</v>
      </c>
      <c r="O502" s="68" t="s">
        <v>42</v>
      </c>
      <c r="P502" s="47"/>
      <c r="Q502" s="47" t="s">
        <v>1537</v>
      </c>
      <c r="R502" s="49">
        <v>4</v>
      </c>
      <c r="S502" s="49"/>
      <c r="T502" s="50">
        <v>3.339</v>
      </c>
      <c r="U502" s="50">
        <v>2.2490000000000001</v>
      </c>
      <c r="V502" s="50"/>
      <c r="W502" s="50"/>
      <c r="X502" s="50">
        <v>8.0399999999999991</v>
      </c>
      <c r="Y502" s="51" t="s">
        <v>522</v>
      </c>
      <c r="Z502" s="51">
        <v>2</v>
      </c>
      <c r="AA502" s="80">
        <v>3.1415926535897934E-2</v>
      </c>
      <c r="AB502" s="51">
        <v>0.15915494309189532</v>
      </c>
      <c r="AC502" s="80">
        <v>5.0000000000000001E-3</v>
      </c>
      <c r="AD502" s="51">
        <v>0</v>
      </c>
      <c r="AE502" s="51" t="s">
        <v>36</v>
      </c>
      <c r="AF502" s="51"/>
      <c r="AG502" s="53" t="s">
        <v>810</v>
      </c>
      <c r="AH502" s="54">
        <v>19</v>
      </c>
      <c r="AI502" s="54">
        <v>360</v>
      </c>
      <c r="AJ502" s="53" t="s">
        <v>143</v>
      </c>
      <c r="AK502" s="53">
        <v>15</v>
      </c>
      <c r="AL502" s="53">
        <v>24</v>
      </c>
      <c r="AM502" s="53"/>
      <c r="AN502" s="55"/>
      <c r="AO502" s="56"/>
      <c r="AP502" s="56"/>
      <c r="AQ502" s="51" t="s">
        <v>43</v>
      </c>
      <c r="AR502" s="51" t="s">
        <v>132</v>
      </c>
      <c r="AS502" s="51"/>
      <c r="AT502" s="51"/>
      <c r="AU502" s="51"/>
      <c r="AV502" s="51"/>
      <c r="AW502" s="57" t="s">
        <v>528</v>
      </c>
      <c r="AX502" s="57" t="s">
        <v>529</v>
      </c>
      <c r="AY502" s="57"/>
      <c r="AZ502" s="57"/>
      <c r="BA502" s="57"/>
      <c r="BB502" s="58"/>
      <c r="BC502" s="58"/>
      <c r="BD502" s="59"/>
      <c r="BE502" s="59"/>
      <c r="BF502" s="58"/>
      <c r="BG502" s="59">
        <v>0.74</v>
      </c>
      <c r="BH502" s="61"/>
      <c r="BI502" s="61"/>
      <c r="BL502" s="61"/>
      <c r="BM502" s="59"/>
      <c r="BN502" s="58"/>
      <c r="BO502" s="58"/>
      <c r="BQ502" s="58"/>
      <c r="BR502" s="59"/>
      <c r="BS502" s="58"/>
      <c r="BT502" s="58"/>
      <c r="BV502" s="58"/>
      <c r="BW502" s="59"/>
      <c r="BX502" s="58"/>
      <c r="BY502" s="58"/>
      <c r="BZ502" s="58"/>
      <c r="CA502" s="59"/>
      <c r="CB502" s="58"/>
      <c r="CC502" s="58"/>
      <c r="CD502" s="58"/>
      <c r="CE502" s="58"/>
      <c r="CF502" s="59"/>
      <c r="CG502" s="62" t="s">
        <v>524</v>
      </c>
      <c r="CH502" s="62"/>
      <c r="CI502" s="62"/>
      <c r="CJ502" s="62"/>
      <c r="CK502" s="62"/>
      <c r="CL502" s="62"/>
      <c r="CM502" s="62"/>
      <c r="CN502" s="63"/>
      <c r="CO502" s="62"/>
      <c r="CP502" s="62" t="s">
        <v>36</v>
      </c>
      <c r="CQ502" s="64" t="s">
        <v>39</v>
      </c>
      <c r="CR502" s="65" t="s">
        <v>47</v>
      </c>
      <c r="CS502" s="64" t="s">
        <v>41</v>
      </c>
      <c r="CT502" s="64"/>
      <c r="CU502" s="64" t="s">
        <v>55</v>
      </c>
      <c r="CV502" s="64" t="s">
        <v>301</v>
      </c>
      <c r="CW502" s="64" t="s">
        <v>531</v>
      </c>
      <c r="CX502" s="64"/>
      <c r="CY502" s="66">
        <f>[1]Duration!EE501</f>
        <v>15</v>
      </c>
    </row>
    <row r="503" spans="1:103" hidden="1" x14ac:dyDescent="0.3">
      <c r="A503" s="43">
        <v>501</v>
      </c>
      <c r="B503" s="44" t="s">
        <v>1691</v>
      </c>
      <c r="C503" s="44" t="s">
        <v>319</v>
      </c>
      <c r="D503" s="44">
        <v>2003</v>
      </c>
      <c r="E503" s="45" t="s">
        <v>66</v>
      </c>
      <c r="F503" s="45" t="s">
        <v>1537</v>
      </c>
      <c r="G503" s="45" t="s">
        <v>4</v>
      </c>
      <c r="H503" s="45" t="s">
        <v>483</v>
      </c>
      <c r="I503" s="45" t="s">
        <v>419</v>
      </c>
      <c r="J503" s="68" t="s">
        <v>44</v>
      </c>
      <c r="K503" s="68" t="s">
        <v>799</v>
      </c>
      <c r="L503" s="68" t="s">
        <v>42</v>
      </c>
      <c r="M503" s="68" t="s">
        <v>42</v>
      </c>
      <c r="N503" s="68" t="s">
        <v>42</v>
      </c>
      <c r="O503" s="68" t="s">
        <v>42</v>
      </c>
      <c r="P503" s="47"/>
      <c r="Q503" s="47" t="s">
        <v>1537</v>
      </c>
      <c r="R503" s="49">
        <v>2.5</v>
      </c>
      <c r="S503" s="49"/>
      <c r="T503" s="50">
        <v>2.645</v>
      </c>
      <c r="U503" s="50">
        <v>1.9950000000000001</v>
      </c>
      <c r="V503" s="50"/>
      <c r="W503" s="50"/>
      <c r="X503" s="50">
        <v>8.06</v>
      </c>
      <c r="Y503" s="51" t="s">
        <v>522</v>
      </c>
      <c r="Z503" s="51">
        <v>3</v>
      </c>
      <c r="AA503" s="80">
        <v>3.1415926535897934E-2</v>
      </c>
      <c r="AB503" s="51">
        <v>0.15915494309189532</v>
      </c>
      <c r="AC503" s="80">
        <v>5.0000000000000001E-3</v>
      </c>
      <c r="AD503" s="51">
        <v>0</v>
      </c>
      <c r="AE503" s="51" t="s">
        <v>36</v>
      </c>
      <c r="AF503" s="51"/>
      <c r="AG503" s="53" t="s">
        <v>810</v>
      </c>
      <c r="AH503" s="54">
        <v>19</v>
      </c>
      <c r="AI503" s="54">
        <v>360</v>
      </c>
      <c r="AJ503" s="53" t="s">
        <v>143</v>
      </c>
      <c r="AK503" s="53">
        <v>15</v>
      </c>
      <c r="AL503" s="53">
        <v>24</v>
      </c>
      <c r="AM503" s="53"/>
      <c r="AN503" s="55"/>
      <c r="AO503" s="56"/>
      <c r="AP503" s="56"/>
      <c r="AQ503" s="51" t="s">
        <v>43</v>
      </c>
      <c r="AR503" s="51" t="s">
        <v>132</v>
      </c>
      <c r="AS503" s="51"/>
      <c r="AT503" s="51"/>
      <c r="AU503" s="51"/>
      <c r="AV503" s="51"/>
      <c r="AW503" s="57" t="s">
        <v>532</v>
      </c>
      <c r="AX503" s="57" t="s">
        <v>533</v>
      </c>
      <c r="AY503" s="57"/>
      <c r="AZ503" s="57"/>
      <c r="BA503" s="57"/>
      <c r="BB503" s="58"/>
      <c r="BC503" s="58"/>
      <c r="BD503" s="59"/>
      <c r="BE503" s="59"/>
      <c r="BF503" s="58"/>
      <c r="BG503" s="59">
        <v>0.77</v>
      </c>
      <c r="BH503" s="61"/>
      <c r="BI503" s="61"/>
      <c r="BL503" s="61"/>
      <c r="BM503" s="59"/>
      <c r="BN503" s="58"/>
      <c r="BO503" s="58"/>
      <c r="BQ503" s="58"/>
      <c r="BR503" s="59"/>
      <c r="BS503" s="58"/>
      <c r="BT503" s="58"/>
      <c r="BV503" s="58"/>
      <c r="BW503" s="59"/>
      <c r="BX503" s="58"/>
      <c r="BY503" s="58"/>
      <c r="BZ503" s="58"/>
      <c r="CA503" s="59"/>
      <c r="CB503" s="58"/>
      <c r="CC503" s="58"/>
      <c r="CD503" s="58"/>
      <c r="CE503" s="58"/>
      <c r="CF503" s="59"/>
      <c r="CG503" s="62" t="s">
        <v>524</v>
      </c>
      <c r="CH503" s="62"/>
      <c r="CI503" s="62"/>
      <c r="CJ503" s="62"/>
      <c r="CK503" s="62"/>
      <c r="CL503" s="62"/>
      <c r="CM503" s="62"/>
      <c r="CN503" s="63"/>
      <c r="CO503" s="62"/>
      <c r="CP503" s="62" t="s">
        <v>36</v>
      </c>
      <c r="CQ503" s="64" t="s">
        <v>39</v>
      </c>
      <c r="CR503" s="65" t="s">
        <v>47</v>
      </c>
      <c r="CS503" s="64" t="s">
        <v>41</v>
      </c>
      <c r="CT503" s="64"/>
      <c r="CU503" s="64" t="s">
        <v>55</v>
      </c>
      <c r="CV503" s="64" t="s">
        <v>301</v>
      </c>
      <c r="CW503" s="64" t="s">
        <v>534</v>
      </c>
      <c r="CX503" s="64"/>
      <c r="CY503" s="66">
        <f>[1]Duration!EE502</f>
        <v>15</v>
      </c>
    </row>
    <row r="504" spans="1:103" hidden="1" x14ac:dyDescent="0.3">
      <c r="A504" s="43">
        <v>502</v>
      </c>
      <c r="B504" s="44" t="s">
        <v>1691</v>
      </c>
      <c r="C504" s="44" t="s">
        <v>319</v>
      </c>
      <c r="D504" s="44">
        <v>2003</v>
      </c>
      <c r="E504" s="45" t="s">
        <v>66</v>
      </c>
      <c r="F504" s="45" t="s">
        <v>1537</v>
      </c>
      <c r="G504" s="45" t="s">
        <v>4</v>
      </c>
      <c r="H504" s="45" t="s">
        <v>483</v>
      </c>
      <c r="I504" s="45" t="s">
        <v>419</v>
      </c>
      <c r="J504" s="68" t="s">
        <v>44</v>
      </c>
      <c r="K504" s="68" t="s">
        <v>799</v>
      </c>
      <c r="L504" s="68" t="s">
        <v>42</v>
      </c>
      <c r="M504" s="68" t="s">
        <v>42</v>
      </c>
      <c r="N504" s="68" t="s">
        <v>42</v>
      </c>
      <c r="O504" s="68" t="s">
        <v>42</v>
      </c>
      <c r="P504" s="47"/>
      <c r="Q504" s="47" t="s">
        <v>1537</v>
      </c>
      <c r="R504" s="49">
        <v>2.5</v>
      </c>
      <c r="S504" s="49"/>
      <c r="T504" s="50">
        <v>2.645</v>
      </c>
      <c r="U504" s="50">
        <v>1.9950000000000001</v>
      </c>
      <c r="V504" s="50"/>
      <c r="W504" s="50"/>
      <c r="X504" s="50">
        <v>8.06</v>
      </c>
      <c r="Y504" s="51" t="s">
        <v>522</v>
      </c>
      <c r="Z504" s="51">
        <v>3</v>
      </c>
      <c r="AA504" s="80">
        <v>3.1415926535897934E-2</v>
      </c>
      <c r="AB504" s="51">
        <v>0.15915494309189532</v>
      </c>
      <c r="AC504" s="80">
        <v>5.0000000000000001E-3</v>
      </c>
      <c r="AD504" s="51">
        <v>0</v>
      </c>
      <c r="AE504" s="51" t="s">
        <v>36</v>
      </c>
      <c r="AF504" s="51"/>
      <c r="AG504" s="53" t="s">
        <v>810</v>
      </c>
      <c r="AH504" s="54">
        <v>19</v>
      </c>
      <c r="AI504" s="54">
        <v>360</v>
      </c>
      <c r="AJ504" s="53" t="s">
        <v>143</v>
      </c>
      <c r="AK504" s="53">
        <v>15</v>
      </c>
      <c r="AL504" s="53">
        <v>24</v>
      </c>
      <c r="AM504" s="53"/>
      <c r="AN504" s="55"/>
      <c r="AO504" s="56"/>
      <c r="AP504" s="56"/>
      <c r="AQ504" s="51" t="s">
        <v>43</v>
      </c>
      <c r="AR504" s="51" t="s">
        <v>132</v>
      </c>
      <c r="AS504" s="51"/>
      <c r="AT504" s="51"/>
      <c r="AU504" s="51"/>
      <c r="AV504" s="51"/>
      <c r="AW504" s="57" t="s">
        <v>535</v>
      </c>
      <c r="AX504" s="57" t="s">
        <v>536</v>
      </c>
      <c r="AY504" s="57"/>
      <c r="AZ504" s="57"/>
      <c r="BA504" s="57"/>
      <c r="BB504" s="58"/>
      <c r="BC504" s="58"/>
      <c r="BD504" s="59"/>
      <c r="BE504" s="59"/>
      <c r="BF504" s="58"/>
      <c r="BG504" s="59">
        <v>0.98</v>
      </c>
      <c r="BH504" s="61"/>
      <c r="BI504" s="61"/>
      <c r="BL504" s="61"/>
      <c r="BM504" s="59"/>
      <c r="BN504" s="58"/>
      <c r="BO504" s="58"/>
      <c r="BQ504" s="58"/>
      <c r="BR504" s="59"/>
      <c r="BS504" s="58"/>
      <c r="BT504" s="58"/>
      <c r="BV504" s="58"/>
      <c r="BW504" s="59"/>
      <c r="BX504" s="58"/>
      <c r="BY504" s="58"/>
      <c r="BZ504" s="58"/>
      <c r="CA504" s="59"/>
      <c r="CB504" s="58"/>
      <c r="CC504" s="58"/>
      <c r="CD504" s="58"/>
      <c r="CE504" s="58"/>
      <c r="CF504" s="59"/>
      <c r="CG504" s="62" t="s">
        <v>524</v>
      </c>
      <c r="CH504" s="62"/>
      <c r="CI504" s="62"/>
      <c r="CJ504" s="62"/>
      <c r="CK504" s="62"/>
      <c r="CL504" s="62"/>
      <c r="CM504" s="62"/>
      <c r="CN504" s="63"/>
      <c r="CO504" s="62"/>
      <c r="CP504" s="62" t="s">
        <v>36</v>
      </c>
      <c r="CQ504" s="64" t="s">
        <v>39</v>
      </c>
      <c r="CR504" s="65" t="s">
        <v>47</v>
      </c>
      <c r="CS504" s="64" t="s">
        <v>41</v>
      </c>
      <c r="CT504" s="64"/>
      <c r="CU504" s="64" t="s">
        <v>55</v>
      </c>
      <c r="CV504" s="64" t="s">
        <v>301</v>
      </c>
      <c r="CW504" s="64" t="s">
        <v>534</v>
      </c>
      <c r="CX504" s="64"/>
      <c r="CY504" s="66">
        <f>[1]Duration!EE503</f>
        <v>15</v>
      </c>
    </row>
    <row r="505" spans="1:103" hidden="1" x14ac:dyDescent="0.3">
      <c r="A505" s="43">
        <v>503</v>
      </c>
      <c r="B505" s="44" t="s">
        <v>1691</v>
      </c>
      <c r="C505" s="44" t="s">
        <v>319</v>
      </c>
      <c r="D505" s="44">
        <v>2003</v>
      </c>
      <c r="E505" s="45" t="s">
        <v>66</v>
      </c>
      <c r="F505" s="45" t="s">
        <v>1537</v>
      </c>
      <c r="G505" s="45" t="s">
        <v>4</v>
      </c>
      <c r="H505" s="45" t="s">
        <v>483</v>
      </c>
      <c r="I505" s="45" t="s">
        <v>419</v>
      </c>
      <c r="J505" s="68" t="s">
        <v>44</v>
      </c>
      <c r="K505" s="68" t="s">
        <v>799</v>
      </c>
      <c r="L505" s="68" t="s">
        <v>42</v>
      </c>
      <c r="M505" s="68" t="s">
        <v>42</v>
      </c>
      <c r="N505" s="68" t="s">
        <v>42</v>
      </c>
      <c r="O505" s="68" t="s">
        <v>42</v>
      </c>
      <c r="P505" s="47"/>
      <c r="Q505" s="47" t="s">
        <v>1537</v>
      </c>
      <c r="R505" s="49">
        <v>3.4</v>
      </c>
      <c r="S505" s="49"/>
      <c r="T505" s="50">
        <v>3.1030000000000002</v>
      </c>
      <c r="U505" s="50">
        <v>2.2080000000000002</v>
      </c>
      <c r="V505" s="50"/>
      <c r="W505" s="50"/>
      <c r="X505" s="50">
        <v>7.84</v>
      </c>
      <c r="Y505" s="51" t="s">
        <v>522</v>
      </c>
      <c r="Z505" s="51">
        <v>2</v>
      </c>
      <c r="AA505" s="80">
        <v>3.1415926535897934E-2</v>
      </c>
      <c r="AB505" s="51">
        <v>0.15915494309189532</v>
      </c>
      <c r="AC505" s="80">
        <v>5.0000000000000001E-3</v>
      </c>
      <c r="AD505" s="51">
        <v>0</v>
      </c>
      <c r="AE505" s="51" t="s">
        <v>36</v>
      </c>
      <c r="AF505" s="51"/>
      <c r="AG505" s="53" t="s">
        <v>810</v>
      </c>
      <c r="AH505" s="54">
        <v>19</v>
      </c>
      <c r="AI505" s="54">
        <v>360</v>
      </c>
      <c r="AJ505" s="53" t="s">
        <v>143</v>
      </c>
      <c r="AK505" s="53">
        <v>15</v>
      </c>
      <c r="AL505" s="53">
        <v>24</v>
      </c>
      <c r="AM505" s="53"/>
      <c r="AN505" s="55"/>
      <c r="AO505" s="56"/>
      <c r="AP505" s="56"/>
      <c r="AQ505" s="51" t="s">
        <v>43</v>
      </c>
      <c r="AR505" s="51" t="s">
        <v>132</v>
      </c>
      <c r="AS505" s="51"/>
      <c r="AT505" s="51"/>
      <c r="AU505" s="51"/>
      <c r="AV505" s="51"/>
      <c r="AW505" s="57" t="s">
        <v>537</v>
      </c>
      <c r="AX505" s="57" t="s">
        <v>2043</v>
      </c>
      <c r="AY505" s="57"/>
      <c r="AZ505" s="57"/>
      <c r="BA505" s="57"/>
      <c r="BB505" s="58"/>
      <c r="BC505" s="58"/>
      <c r="BD505" s="59"/>
      <c r="BE505" s="59"/>
      <c r="BF505" s="58"/>
      <c r="BG505" s="59">
        <v>1</v>
      </c>
      <c r="BH505" s="61"/>
      <c r="BI505" s="61"/>
      <c r="BL505" s="61"/>
      <c r="BM505" s="59"/>
      <c r="BN505" s="58"/>
      <c r="BO505" s="58"/>
      <c r="BQ505" s="58"/>
      <c r="BR505" s="59"/>
      <c r="BS505" s="58"/>
      <c r="BT505" s="58"/>
      <c r="BV505" s="58"/>
      <c r="BW505" s="59"/>
      <c r="BX505" s="58"/>
      <c r="BY505" s="58"/>
      <c r="BZ505" s="58"/>
      <c r="CA505" s="59"/>
      <c r="CB505" s="58"/>
      <c r="CC505" s="58"/>
      <c r="CD505" s="58"/>
      <c r="CE505" s="58"/>
      <c r="CF505" s="59"/>
      <c r="CG505" s="62" t="s">
        <v>524</v>
      </c>
      <c r="CH505" s="62"/>
      <c r="CI505" s="62"/>
      <c r="CJ505" s="62"/>
      <c r="CK505" s="62"/>
      <c r="CL505" s="62"/>
      <c r="CM505" s="62"/>
      <c r="CN505" s="63"/>
      <c r="CO505" s="62"/>
      <c r="CP505" s="62" t="s">
        <v>36</v>
      </c>
      <c r="CQ505" s="64" t="s">
        <v>39</v>
      </c>
      <c r="CR505" s="65" t="s">
        <v>47</v>
      </c>
      <c r="CS505" s="64" t="s">
        <v>41</v>
      </c>
      <c r="CT505" s="64"/>
      <c r="CU505" s="64" t="s">
        <v>55</v>
      </c>
      <c r="CV505" s="64" t="s">
        <v>301</v>
      </c>
      <c r="CW505" s="64" t="s">
        <v>530</v>
      </c>
      <c r="CX505" s="64"/>
      <c r="CY505" s="66">
        <f>[1]Duration!EE504</f>
        <v>15</v>
      </c>
    </row>
    <row r="506" spans="1:103" hidden="1" x14ac:dyDescent="0.3">
      <c r="A506" s="43">
        <v>504</v>
      </c>
      <c r="B506" s="44" t="s">
        <v>1691</v>
      </c>
      <c r="C506" s="44" t="s">
        <v>319</v>
      </c>
      <c r="D506" s="44">
        <v>2003</v>
      </c>
      <c r="E506" s="45" t="s">
        <v>66</v>
      </c>
      <c r="F506" s="45" t="s">
        <v>1537</v>
      </c>
      <c r="G506" s="45" t="s">
        <v>4</v>
      </c>
      <c r="H506" s="45" t="s">
        <v>483</v>
      </c>
      <c r="I506" s="45" t="s">
        <v>419</v>
      </c>
      <c r="J506" s="68" t="s">
        <v>44</v>
      </c>
      <c r="K506" s="68" t="s">
        <v>799</v>
      </c>
      <c r="L506" s="68" t="s">
        <v>42</v>
      </c>
      <c r="M506" s="68" t="s">
        <v>42</v>
      </c>
      <c r="N506" s="68" t="s">
        <v>42</v>
      </c>
      <c r="O506" s="68" t="s">
        <v>42</v>
      </c>
      <c r="P506" s="47"/>
      <c r="Q506" s="47" t="s">
        <v>1537</v>
      </c>
      <c r="R506" s="49">
        <v>2.8</v>
      </c>
      <c r="S506" s="49"/>
      <c r="T506" s="50">
        <v>2.7349999999999999</v>
      </c>
      <c r="U506" s="50">
        <v>2.1150000000000002</v>
      </c>
      <c r="V506" s="50"/>
      <c r="W506" s="50"/>
      <c r="X506" s="50">
        <v>7.61</v>
      </c>
      <c r="Y506" s="51" t="s">
        <v>522</v>
      </c>
      <c r="Z506" s="51">
        <v>3</v>
      </c>
      <c r="AA506" s="80">
        <v>3.1415926535897934E-2</v>
      </c>
      <c r="AB506" s="51">
        <v>0.15915494309189532</v>
      </c>
      <c r="AC506" s="80">
        <v>5.0000000000000001E-3</v>
      </c>
      <c r="AD506" s="51">
        <v>0</v>
      </c>
      <c r="AE506" s="51" t="s">
        <v>36</v>
      </c>
      <c r="AF506" s="51"/>
      <c r="AG506" s="53" t="s">
        <v>810</v>
      </c>
      <c r="AH506" s="54">
        <v>19</v>
      </c>
      <c r="AI506" s="54">
        <v>360</v>
      </c>
      <c r="AJ506" s="53" t="s">
        <v>143</v>
      </c>
      <c r="AK506" s="53">
        <v>15</v>
      </c>
      <c r="AL506" s="53">
        <v>24</v>
      </c>
      <c r="AM506" s="53"/>
      <c r="AN506" s="55"/>
      <c r="AO506" s="56"/>
      <c r="AP506" s="56"/>
      <c r="AQ506" s="51" t="s">
        <v>43</v>
      </c>
      <c r="AR506" s="51" t="s">
        <v>132</v>
      </c>
      <c r="AS506" s="51"/>
      <c r="AT506" s="51"/>
      <c r="AU506" s="51"/>
      <c r="AV506" s="51"/>
      <c r="AW506" s="57" t="s">
        <v>538</v>
      </c>
      <c r="AX506" s="57" t="s">
        <v>539</v>
      </c>
      <c r="AY506" s="57"/>
      <c r="AZ506" s="57"/>
      <c r="BA506" s="57"/>
      <c r="BB506" s="58"/>
      <c r="BC506" s="58"/>
      <c r="BD506" s="59"/>
      <c r="BE506" s="59"/>
      <c r="BF506" s="58"/>
      <c r="BG506" s="59">
        <v>1</v>
      </c>
      <c r="BH506" s="61"/>
      <c r="BI506" s="61"/>
      <c r="BL506" s="61"/>
      <c r="BM506" s="59"/>
      <c r="BN506" s="58"/>
      <c r="BO506" s="58"/>
      <c r="BQ506" s="58"/>
      <c r="BR506" s="59"/>
      <c r="BS506" s="58"/>
      <c r="BT506" s="58"/>
      <c r="BV506" s="58"/>
      <c r="BW506" s="59"/>
      <c r="BX506" s="58"/>
      <c r="BY506" s="58"/>
      <c r="BZ506" s="58"/>
      <c r="CA506" s="59"/>
      <c r="CB506" s="58"/>
      <c r="CC506" s="58"/>
      <c r="CD506" s="58"/>
      <c r="CE506" s="58"/>
      <c r="CF506" s="59"/>
      <c r="CG506" s="62" t="s">
        <v>524</v>
      </c>
      <c r="CH506" s="62"/>
      <c r="CI506" s="62"/>
      <c r="CJ506" s="62"/>
      <c r="CK506" s="62"/>
      <c r="CL506" s="62"/>
      <c r="CM506" s="62"/>
      <c r="CN506" s="63"/>
      <c r="CO506" s="62"/>
      <c r="CP506" s="62" t="s">
        <v>36</v>
      </c>
      <c r="CQ506" s="64" t="s">
        <v>39</v>
      </c>
      <c r="CR506" s="65" t="s">
        <v>47</v>
      </c>
      <c r="CS506" s="64" t="s">
        <v>41</v>
      </c>
      <c r="CT506" s="64"/>
      <c r="CU506" s="64" t="s">
        <v>55</v>
      </c>
      <c r="CV506" s="64" t="s">
        <v>301</v>
      </c>
      <c r="CW506" s="64" t="s">
        <v>525</v>
      </c>
      <c r="CX506" s="64"/>
      <c r="CY506" s="66">
        <f>[1]Duration!EE505</f>
        <v>15</v>
      </c>
    </row>
    <row r="507" spans="1:103" hidden="1" x14ac:dyDescent="0.3">
      <c r="A507" s="43">
        <v>505</v>
      </c>
      <c r="B507" s="44" t="s">
        <v>1691</v>
      </c>
      <c r="C507" s="44" t="s">
        <v>319</v>
      </c>
      <c r="D507" s="44">
        <v>2003</v>
      </c>
      <c r="E507" s="45" t="s">
        <v>66</v>
      </c>
      <c r="F507" s="45" t="s">
        <v>1537</v>
      </c>
      <c r="G507" s="45" t="s">
        <v>4</v>
      </c>
      <c r="H507" s="45" t="s">
        <v>483</v>
      </c>
      <c r="I507" s="45" t="s">
        <v>419</v>
      </c>
      <c r="J507" s="68" t="s">
        <v>44</v>
      </c>
      <c r="K507" s="68" t="s">
        <v>799</v>
      </c>
      <c r="L507" s="68" t="s">
        <v>42</v>
      </c>
      <c r="M507" s="68" t="s">
        <v>42</v>
      </c>
      <c r="N507" s="68" t="s">
        <v>42</v>
      </c>
      <c r="O507" s="68" t="s">
        <v>42</v>
      </c>
      <c r="P507" s="47"/>
      <c r="Q507" s="47" t="s">
        <v>1537</v>
      </c>
      <c r="R507" s="49">
        <v>3.4</v>
      </c>
      <c r="S507" s="49"/>
      <c r="T507" s="50">
        <v>3.1030000000000002</v>
      </c>
      <c r="U507" s="50">
        <v>2.2080000000000002</v>
      </c>
      <c r="V507" s="50"/>
      <c r="W507" s="50"/>
      <c r="X507" s="50">
        <v>7.84</v>
      </c>
      <c r="Y507" s="51" t="s">
        <v>522</v>
      </c>
      <c r="Z507" s="51">
        <v>2</v>
      </c>
      <c r="AA507" s="80">
        <v>3.1415926535897934E-2</v>
      </c>
      <c r="AB507" s="51">
        <v>0.15915494309189532</v>
      </c>
      <c r="AC507" s="80">
        <v>5.0000000000000001E-3</v>
      </c>
      <c r="AD507" s="51">
        <v>0</v>
      </c>
      <c r="AE507" s="51" t="s">
        <v>36</v>
      </c>
      <c r="AF507" s="51"/>
      <c r="AG507" s="53" t="s">
        <v>810</v>
      </c>
      <c r="AH507" s="54">
        <v>19</v>
      </c>
      <c r="AI507" s="54">
        <v>360</v>
      </c>
      <c r="AJ507" s="53" t="s">
        <v>143</v>
      </c>
      <c r="AK507" s="53">
        <v>15</v>
      </c>
      <c r="AL507" s="53">
        <v>24</v>
      </c>
      <c r="AM507" s="53"/>
      <c r="AN507" s="55"/>
      <c r="AO507" s="56"/>
      <c r="AP507" s="56"/>
      <c r="AQ507" s="51" t="s">
        <v>43</v>
      </c>
      <c r="AR507" s="51" t="s">
        <v>132</v>
      </c>
      <c r="AS507" s="51"/>
      <c r="AT507" s="51"/>
      <c r="AU507" s="51"/>
      <c r="AV507" s="51"/>
      <c r="AW507" s="57" t="s">
        <v>540</v>
      </c>
      <c r="AX507" s="57" t="s">
        <v>541</v>
      </c>
      <c r="AY507" s="57"/>
      <c r="AZ507" s="57"/>
      <c r="BA507" s="57"/>
      <c r="BB507" s="58"/>
      <c r="BC507" s="58"/>
      <c r="BD507" s="59"/>
      <c r="BE507" s="59"/>
      <c r="BF507" s="58"/>
      <c r="BG507" s="59">
        <v>1</v>
      </c>
      <c r="BH507" s="61"/>
      <c r="BI507" s="61"/>
      <c r="BL507" s="61"/>
      <c r="BM507" s="59"/>
      <c r="BN507" s="58"/>
      <c r="BO507" s="58"/>
      <c r="BQ507" s="58"/>
      <c r="BR507" s="59"/>
      <c r="BS507" s="58"/>
      <c r="BT507" s="58"/>
      <c r="BV507" s="58"/>
      <c r="BW507" s="59"/>
      <c r="BX507" s="58"/>
      <c r="BY507" s="58"/>
      <c r="BZ507" s="58"/>
      <c r="CA507" s="59"/>
      <c r="CB507" s="58"/>
      <c r="CC507" s="58"/>
      <c r="CD507" s="58"/>
      <c r="CE507" s="58"/>
      <c r="CF507" s="59"/>
      <c r="CG507" s="62" t="s">
        <v>524</v>
      </c>
      <c r="CH507" s="62"/>
      <c r="CI507" s="62"/>
      <c r="CJ507" s="62"/>
      <c r="CK507" s="62"/>
      <c r="CL507" s="62"/>
      <c r="CM507" s="62"/>
      <c r="CN507" s="63"/>
      <c r="CO507" s="62"/>
      <c r="CP507" s="62" t="s">
        <v>36</v>
      </c>
      <c r="CQ507" s="64" t="s">
        <v>39</v>
      </c>
      <c r="CR507" s="65" t="s">
        <v>47</v>
      </c>
      <c r="CS507" s="64" t="s">
        <v>41</v>
      </c>
      <c r="CT507" s="64"/>
      <c r="CU507" s="64" t="s">
        <v>55</v>
      </c>
      <c r="CV507" s="64" t="s">
        <v>301</v>
      </c>
      <c r="CW507" s="64" t="s">
        <v>530</v>
      </c>
      <c r="CX507" s="64"/>
      <c r="CY507" s="66">
        <f>[1]Duration!EE506</f>
        <v>15</v>
      </c>
    </row>
    <row r="508" spans="1:103" hidden="1" x14ac:dyDescent="0.3">
      <c r="A508" s="43">
        <v>506</v>
      </c>
      <c r="B508" s="44" t="s">
        <v>1691</v>
      </c>
      <c r="C508" s="44" t="s">
        <v>319</v>
      </c>
      <c r="D508" s="44">
        <v>2003</v>
      </c>
      <c r="E508" s="45" t="s">
        <v>66</v>
      </c>
      <c r="F508" s="45" t="s">
        <v>1537</v>
      </c>
      <c r="G508" s="45" t="s">
        <v>4</v>
      </c>
      <c r="H508" s="45" t="s">
        <v>483</v>
      </c>
      <c r="I508" s="45" t="s">
        <v>349</v>
      </c>
      <c r="J508" s="68" t="s">
        <v>44</v>
      </c>
      <c r="K508" s="68" t="s">
        <v>799</v>
      </c>
      <c r="L508" s="68" t="s">
        <v>42</v>
      </c>
      <c r="M508" s="68" t="s">
        <v>42</v>
      </c>
      <c r="N508" s="68" t="s">
        <v>42</v>
      </c>
      <c r="O508" s="68" t="s">
        <v>42</v>
      </c>
      <c r="P508" s="47"/>
      <c r="Q508" s="47" t="s">
        <v>1537</v>
      </c>
      <c r="R508" s="49">
        <v>4</v>
      </c>
      <c r="S508" s="49"/>
      <c r="T508" s="50">
        <v>3.339</v>
      </c>
      <c r="U508" s="50">
        <v>2.2490000000000001</v>
      </c>
      <c r="V508" s="50"/>
      <c r="W508" s="50"/>
      <c r="X508" s="50">
        <v>8.0399999999999991</v>
      </c>
      <c r="Y508" s="51" t="s">
        <v>522</v>
      </c>
      <c r="Z508" s="51">
        <v>2</v>
      </c>
      <c r="AA508" s="80">
        <v>3.1415926535897934E-2</v>
      </c>
      <c r="AB508" s="51">
        <v>0.15915494309189532</v>
      </c>
      <c r="AC508" s="80">
        <v>5.0000000000000001E-3</v>
      </c>
      <c r="AD508" s="51">
        <v>0</v>
      </c>
      <c r="AE508" s="51" t="s">
        <v>36</v>
      </c>
      <c r="AF508" s="51"/>
      <c r="AG508" s="53" t="s">
        <v>810</v>
      </c>
      <c r="AH508" s="54">
        <v>19</v>
      </c>
      <c r="AI508" s="54">
        <v>360</v>
      </c>
      <c r="AJ508" s="53" t="s">
        <v>143</v>
      </c>
      <c r="AK508" s="53">
        <v>15</v>
      </c>
      <c r="AL508" s="53">
        <v>24</v>
      </c>
      <c r="AM508" s="53"/>
      <c r="AN508" s="55"/>
      <c r="AO508" s="56"/>
      <c r="AP508" s="56"/>
      <c r="AQ508" s="51" t="s">
        <v>43</v>
      </c>
      <c r="AR508" s="51" t="s">
        <v>132</v>
      </c>
      <c r="AS508" s="51"/>
      <c r="AT508" s="51"/>
      <c r="AU508" s="51"/>
      <c r="AV508" s="51"/>
      <c r="AW508" s="57" t="s">
        <v>542</v>
      </c>
      <c r="AX508" s="57" t="s">
        <v>1817</v>
      </c>
      <c r="AY508" s="57"/>
      <c r="AZ508" s="57"/>
      <c r="BA508" s="57"/>
      <c r="BB508" s="58"/>
      <c r="BC508" s="58"/>
      <c r="BD508" s="59"/>
      <c r="BE508" s="59"/>
      <c r="BF508" s="58"/>
      <c r="BG508" s="59">
        <v>0.93</v>
      </c>
      <c r="BH508" s="61"/>
      <c r="BI508" s="61"/>
      <c r="BL508" s="61"/>
      <c r="BM508" s="59"/>
      <c r="BN508" s="58"/>
      <c r="BO508" s="58"/>
      <c r="BQ508" s="58"/>
      <c r="BR508" s="59"/>
      <c r="BS508" s="58"/>
      <c r="BT508" s="58"/>
      <c r="BV508" s="58"/>
      <c r="BW508" s="59"/>
      <c r="BX508" s="58"/>
      <c r="BY508" s="58"/>
      <c r="BZ508" s="58"/>
      <c r="CA508" s="59"/>
      <c r="CB508" s="58"/>
      <c r="CC508" s="58"/>
      <c r="CD508" s="58"/>
      <c r="CE508" s="58"/>
      <c r="CF508" s="59"/>
      <c r="CG508" s="62" t="s">
        <v>524</v>
      </c>
      <c r="CH508" s="62"/>
      <c r="CI508" s="62"/>
      <c r="CJ508" s="62"/>
      <c r="CK508" s="62"/>
      <c r="CL508" s="62"/>
      <c r="CM508" s="62"/>
      <c r="CN508" s="63"/>
      <c r="CO508" s="62"/>
      <c r="CP508" s="62" t="s">
        <v>36</v>
      </c>
      <c r="CQ508" s="64" t="s">
        <v>39</v>
      </c>
      <c r="CR508" s="65" t="s">
        <v>47</v>
      </c>
      <c r="CS508" s="64" t="s">
        <v>41</v>
      </c>
      <c r="CT508" s="64"/>
      <c r="CU508" s="64" t="s">
        <v>55</v>
      </c>
      <c r="CV508" s="64" t="s">
        <v>301</v>
      </c>
      <c r="CW508" s="64" t="s">
        <v>531</v>
      </c>
      <c r="CX508" s="64"/>
      <c r="CY508" s="66">
        <f>[1]Duration!EE507</f>
        <v>15</v>
      </c>
    </row>
    <row r="509" spans="1:103" hidden="1" x14ac:dyDescent="0.3">
      <c r="A509" s="43">
        <v>507</v>
      </c>
      <c r="B509" s="44" t="s">
        <v>1691</v>
      </c>
      <c r="C509" s="44" t="s">
        <v>319</v>
      </c>
      <c r="D509" s="44">
        <v>2003</v>
      </c>
      <c r="E509" s="45" t="s">
        <v>66</v>
      </c>
      <c r="F509" s="45" t="s">
        <v>1537</v>
      </c>
      <c r="G509" s="45" t="s">
        <v>4</v>
      </c>
      <c r="H509" s="45" t="s">
        <v>483</v>
      </c>
      <c r="I509" s="45" t="s">
        <v>349</v>
      </c>
      <c r="J509" s="68" t="s">
        <v>44</v>
      </c>
      <c r="K509" s="68" t="s">
        <v>799</v>
      </c>
      <c r="L509" s="68" t="s">
        <v>42</v>
      </c>
      <c r="M509" s="68" t="s">
        <v>42</v>
      </c>
      <c r="N509" s="68" t="s">
        <v>42</v>
      </c>
      <c r="O509" s="68" t="s">
        <v>42</v>
      </c>
      <c r="P509" s="47"/>
      <c r="Q509" s="47" t="s">
        <v>1537</v>
      </c>
      <c r="R509" s="49">
        <v>4</v>
      </c>
      <c r="S509" s="49"/>
      <c r="T509" s="50">
        <v>3.339</v>
      </c>
      <c r="U509" s="50">
        <v>2.2490000000000001</v>
      </c>
      <c r="V509" s="50"/>
      <c r="W509" s="50"/>
      <c r="X509" s="50">
        <v>8.0399999999999991</v>
      </c>
      <c r="Y509" s="51" t="s">
        <v>522</v>
      </c>
      <c r="Z509" s="51">
        <v>2</v>
      </c>
      <c r="AA509" s="80">
        <v>3.1415926535897934E-2</v>
      </c>
      <c r="AB509" s="51">
        <v>0.15915494309189532</v>
      </c>
      <c r="AC509" s="80">
        <v>5.0000000000000001E-3</v>
      </c>
      <c r="AD509" s="51">
        <v>0</v>
      </c>
      <c r="AE509" s="51" t="s">
        <v>36</v>
      </c>
      <c r="AF509" s="51"/>
      <c r="AG509" s="53" t="s">
        <v>810</v>
      </c>
      <c r="AH509" s="54">
        <v>19</v>
      </c>
      <c r="AI509" s="54">
        <v>360</v>
      </c>
      <c r="AJ509" s="53" t="s">
        <v>143</v>
      </c>
      <c r="AK509" s="53">
        <v>15</v>
      </c>
      <c r="AL509" s="53">
        <v>24</v>
      </c>
      <c r="AM509" s="53"/>
      <c r="AN509" s="55"/>
      <c r="AO509" s="56"/>
      <c r="AP509" s="56"/>
      <c r="AQ509" s="51" t="s">
        <v>43</v>
      </c>
      <c r="AR509" s="51" t="s">
        <v>132</v>
      </c>
      <c r="AS509" s="51"/>
      <c r="AT509" s="51"/>
      <c r="AU509" s="51"/>
      <c r="AV509" s="51"/>
      <c r="AW509" s="57" t="s">
        <v>543</v>
      </c>
      <c r="AX509" s="57" t="s">
        <v>1818</v>
      </c>
      <c r="AY509" s="57"/>
      <c r="AZ509" s="57"/>
      <c r="BA509" s="57"/>
      <c r="BB509" s="58"/>
      <c r="BC509" s="58"/>
      <c r="BD509" s="59"/>
      <c r="BE509" s="59"/>
      <c r="BF509" s="58"/>
      <c r="BG509" s="59">
        <v>0.98</v>
      </c>
      <c r="BH509" s="61"/>
      <c r="BI509" s="61"/>
      <c r="BL509" s="61"/>
      <c r="BM509" s="59"/>
      <c r="BN509" s="58"/>
      <c r="BO509" s="58"/>
      <c r="BQ509" s="58"/>
      <c r="BR509" s="59"/>
      <c r="BS509" s="58"/>
      <c r="BT509" s="58"/>
      <c r="BV509" s="58"/>
      <c r="BW509" s="59"/>
      <c r="BX509" s="58"/>
      <c r="BY509" s="58"/>
      <c r="BZ509" s="58"/>
      <c r="CA509" s="59"/>
      <c r="CB509" s="58"/>
      <c r="CC509" s="58"/>
      <c r="CD509" s="58"/>
      <c r="CE509" s="58"/>
      <c r="CF509" s="59"/>
      <c r="CG509" s="62" t="s">
        <v>524</v>
      </c>
      <c r="CH509" s="62"/>
      <c r="CI509" s="62"/>
      <c r="CJ509" s="62"/>
      <c r="CK509" s="62"/>
      <c r="CL509" s="62"/>
      <c r="CM509" s="62"/>
      <c r="CN509" s="63"/>
      <c r="CO509" s="62"/>
      <c r="CP509" s="62" t="s">
        <v>36</v>
      </c>
      <c r="CQ509" s="64" t="s">
        <v>39</v>
      </c>
      <c r="CR509" s="65" t="s">
        <v>47</v>
      </c>
      <c r="CS509" s="64" t="s">
        <v>41</v>
      </c>
      <c r="CT509" s="64"/>
      <c r="CU509" s="64" t="s">
        <v>55</v>
      </c>
      <c r="CV509" s="64" t="s">
        <v>301</v>
      </c>
      <c r="CW509" s="64" t="s">
        <v>531</v>
      </c>
      <c r="CX509" s="64"/>
      <c r="CY509" s="66">
        <f>[1]Duration!EE508</f>
        <v>15</v>
      </c>
    </row>
    <row r="510" spans="1:103" hidden="1" x14ac:dyDescent="0.3">
      <c r="A510" s="43">
        <v>508</v>
      </c>
      <c r="B510" s="44" t="s">
        <v>1692</v>
      </c>
      <c r="C510" s="44" t="s">
        <v>544</v>
      </c>
      <c r="D510" s="44">
        <v>2015</v>
      </c>
      <c r="E510" s="45" t="s">
        <v>66</v>
      </c>
      <c r="F510" s="45" t="s">
        <v>59</v>
      </c>
      <c r="G510" s="45" t="s">
        <v>1804</v>
      </c>
      <c r="H510" s="45" t="s">
        <v>116</v>
      </c>
      <c r="I510" s="45" t="s">
        <v>38</v>
      </c>
      <c r="J510" s="68" t="s">
        <v>44</v>
      </c>
      <c r="K510" s="68" t="s">
        <v>53</v>
      </c>
      <c r="L510" s="68" t="s">
        <v>42</v>
      </c>
      <c r="M510" s="68" t="s">
        <v>42</v>
      </c>
      <c r="N510" s="68" t="s">
        <v>42</v>
      </c>
      <c r="O510" s="68" t="s">
        <v>39</v>
      </c>
      <c r="P510" s="47"/>
      <c r="Q510" s="47" t="s">
        <v>188</v>
      </c>
      <c r="R510" s="49"/>
      <c r="S510" s="49">
        <v>4.3</v>
      </c>
      <c r="T510" s="50"/>
      <c r="U510" s="50">
        <v>0.71499999999999997</v>
      </c>
      <c r="V510" s="50"/>
      <c r="W510" s="50"/>
      <c r="X510" s="50">
        <v>7.3666666666666671</v>
      </c>
      <c r="Y510" s="51" t="s">
        <v>545</v>
      </c>
      <c r="Z510" s="51">
        <v>1</v>
      </c>
      <c r="AA510" s="69">
        <v>94.5</v>
      </c>
      <c r="AB510" s="51">
        <v>0.8</v>
      </c>
      <c r="AC510" s="69">
        <v>75.600000000000009</v>
      </c>
      <c r="AD510" s="51">
        <v>0</v>
      </c>
      <c r="AE510" s="51" t="s">
        <v>36</v>
      </c>
      <c r="AF510" s="51"/>
      <c r="AG510" s="53" t="s">
        <v>1273</v>
      </c>
      <c r="AH510" s="54">
        <v>19</v>
      </c>
      <c r="AI510" s="54">
        <v>72</v>
      </c>
      <c r="AJ510" s="53" t="s">
        <v>143</v>
      </c>
      <c r="AK510" s="53">
        <v>24</v>
      </c>
      <c r="AL510" s="53">
        <v>3</v>
      </c>
      <c r="AM510" s="53" t="s">
        <v>52</v>
      </c>
      <c r="AN510" s="55"/>
      <c r="AO510" s="56"/>
      <c r="AP510" s="56"/>
      <c r="AQ510" s="51" t="s">
        <v>43</v>
      </c>
      <c r="AR510" s="51"/>
      <c r="AS510" s="51"/>
      <c r="AT510" s="51" t="s">
        <v>146</v>
      </c>
      <c r="AU510" s="51" t="s">
        <v>146</v>
      </c>
      <c r="AV510" s="51"/>
      <c r="AW510" s="57" t="s">
        <v>38</v>
      </c>
      <c r="AX510" s="57" t="s">
        <v>36</v>
      </c>
      <c r="AY510" s="57" t="s">
        <v>42</v>
      </c>
      <c r="AZ510" s="57" t="s">
        <v>36</v>
      </c>
      <c r="BA510" s="57" t="s">
        <v>36</v>
      </c>
      <c r="BB510" s="58"/>
      <c r="BC510" s="58"/>
      <c r="BD510" s="59"/>
      <c r="BE510" s="59"/>
      <c r="BF510" s="58"/>
      <c r="BG510" s="59"/>
      <c r="BH510" s="61"/>
      <c r="BI510" s="61"/>
      <c r="BL510" s="61"/>
      <c r="BM510" s="59"/>
      <c r="BN510" s="58">
        <v>35</v>
      </c>
      <c r="BO510" s="58">
        <v>43.749999999999993</v>
      </c>
      <c r="BP510" s="59">
        <v>3.9767441860465107</v>
      </c>
      <c r="BQ510" s="58"/>
      <c r="BR510" s="59"/>
      <c r="BS510" s="58">
        <v>15.3</v>
      </c>
      <c r="BT510" s="58">
        <v>19.125</v>
      </c>
      <c r="BU510" s="59">
        <v>0.55312896405919654</v>
      </c>
      <c r="BV510" s="58"/>
      <c r="BW510" s="59"/>
      <c r="BX510" s="58"/>
      <c r="BY510" s="58"/>
      <c r="BZ510" s="58"/>
      <c r="CA510" s="59"/>
      <c r="CB510" s="58"/>
      <c r="CC510" s="58"/>
      <c r="CD510" s="58"/>
      <c r="CE510" s="58"/>
      <c r="CF510" s="59"/>
      <c r="CG510" s="62"/>
      <c r="CH510" s="62"/>
      <c r="CI510" s="62"/>
      <c r="CJ510" s="62"/>
      <c r="CK510" s="62"/>
      <c r="CL510" s="62" t="s">
        <v>195</v>
      </c>
      <c r="CM510" s="62" t="s">
        <v>195</v>
      </c>
      <c r="CN510" s="63"/>
      <c r="CO510" s="62"/>
      <c r="CP510" s="62"/>
      <c r="CQ510" s="64" t="s">
        <v>39</v>
      </c>
      <c r="CR510" s="65" t="s">
        <v>47</v>
      </c>
      <c r="CS510" s="64" t="s">
        <v>41</v>
      </c>
      <c r="CT510" s="64" t="s">
        <v>546</v>
      </c>
      <c r="CU510" s="64"/>
      <c r="CV510" s="64" t="s">
        <v>86</v>
      </c>
      <c r="CW510" s="64" t="s">
        <v>547</v>
      </c>
      <c r="CX510" s="64" t="s">
        <v>73</v>
      </c>
      <c r="CY510" s="66">
        <f>[1]Duration!EE509</f>
        <v>3</v>
      </c>
    </row>
    <row r="511" spans="1:103" hidden="1" x14ac:dyDescent="0.3">
      <c r="A511" s="43">
        <v>509</v>
      </c>
      <c r="B511" s="44" t="s">
        <v>1692</v>
      </c>
      <c r="C511" s="44" t="s">
        <v>544</v>
      </c>
      <c r="D511" s="44">
        <v>2015</v>
      </c>
      <c r="E511" s="45" t="s">
        <v>66</v>
      </c>
      <c r="F511" s="45" t="s">
        <v>59</v>
      </c>
      <c r="G511" s="45" t="s">
        <v>1804</v>
      </c>
      <c r="H511" s="45" t="s">
        <v>116</v>
      </c>
      <c r="I511" s="45" t="s">
        <v>349</v>
      </c>
      <c r="J511" s="68" t="s">
        <v>44</v>
      </c>
      <c r="K511" s="68" t="s">
        <v>53</v>
      </c>
      <c r="L511" s="68" t="s">
        <v>42</v>
      </c>
      <c r="M511" s="68" t="s">
        <v>42</v>
      </c>
      <c r="N511" s="68" t="s">
        <v>42</v>
      </c>
      <c r="O511" s="68" t="s">
        <v>39</v>
      </c>
      <c r="P511" s="47"/>
      <c r="Q511" s="47" t="s">
        <v>188</v>
      </c>
      <c r="R511" s="49"/>
      <c r="S511" s="49">
        <v>4.3</v>
      </c>
      <c r="T511" s="50"/>
      <c r="U511" s="50">
        <v>0.71499999999999997</v>
      </c>
      <c r="V511" s="50"/>
      <c r="W511" s="50"/>
      <c r="X511" s="50">
        <v>7.3666666666666671</v>
      </c>
      <c r="Y511" s="51" t="s">
        <v>545</v>
      </c>
      <c r="Z511" s="51">
        <v>1</v>
      </c>
      <c r="AA511" s="69">
        <v>94.5</v>
      </c>
      <c r="AB511" s="51">
        <v>0.8</v>
      </c>
      <c r="AC511" s="69">
        <v>75.600000000000009</v>
      </c>
      <c r="AD511" s="51">
        <v>0</v>
      </c>
      <c r="AE511" s="51" t="s">
        <v>36</v>
      </c>
      <c r="AF511" s="51"/>
      <c r="AG511" s="53" t="s">
        <v>1273</v>
      </c>
      <c r="AH511" s="54">
        <v>19</v>
      </c>
      <c r="AI511" s="54">
        <v>72</v>
      </c>
      <c r="AJ511" s="53" t="s">
        <v>143</v>
      </c>
      <c r="AK511" s="53">
        <v>24</v>
      </c>
      <c r="AL511" s="53">
        <v>3</v>
      </c>
      <c r="AM511" s="53" t="s">
        <v>52</v>
      </c>
      <c r="AN511" s="55"/>
      <c r="AO511" s="56"/>
      <c r="AP511" s="56"/>
      <c r="AQ511" s="51" t="s">
        <v>43</v>
      </c>
      <c r="AR511" s="51"/>
      <c r="AS511" s="51"/>
      <c r="AT511" s="51" t="s">
        <v>146</v>
      </c>
      <c r="AU511" s="51" t="s">
        <v>146</v>
      </c>
      <c r="AV511" s="51"/>
      <c r="AW511" s="57" t="s">
        <v>2026</v>
      </c>
      <c r="AX511" s="57"/>
      <c r="AY511" s="57" t="s">
        <v>42</v>
      </c>
      <c r="AZ511" s="57" t="s">
        <v>36</v>
      </c>
      <c r="BA511" s="57" t="s">
        <v>36</v>
      </c>
      <c r="BB511" s="58"/>
      <c r="BC511" s="58"/>
      <c r="BD511" s="59"/>
      <c r="BE511" s="59"/>
      <c r="BF511" s="58"/>
      <c r="BG511" s="59"/>
      <c r="BH511" s="61"/>
      <c r="BI511" s="61"/>
      <c r="BL511" s="61"/>
      <c r="BM511" s="59"/>
      <c r="BN511" s="58">
        <v>22.085000000000001</v>
      </c>
      <c r="BO511" s="58">
        <v>27.606249999999996</v>
      </c>
      <c r="BP511" s="59">
        <v>2.5093255813953483</v>
      </c>
      <c r="BQ511" s="58"/>
      <c r="BR511" s="59">
        <v>0.36899999999999999</v>
      </c>
      <c r="BS511" s="58">
        <v>9.440100000000001</v>
      </c>
      <c r="BT511" s="58">
        <v>11.800125</v>
      </c>
      <c r="BU511" s="59">
        <v>0.34128057082452429</v>
      </c>
      <c r="BV511" s="58"/>
      <c r="BW511" s="59">
        <v>0.38300000000000001</v>
      </c>
      <c r="BX511" s="58"/>
      <c r="BY511" s="58"/>
      <c r="BZ511" s="58"/>
      <c r="CA511" s="59">
        <v>0.36899999999999999</v>
      </c>
      <c r="CB511" s="58"/>
      <c r="CC511" s="58"/>
      <c r="CD511" s="58"/>
      <c r="CE511" s="58"/>
      <c r="CF511" s="59"/>
      <c r="CG511" s="62"/>
      <c r="CH511" s="62"/>
      <c r="CI511" s="62"/>
      <c r="CJ511" s="62"/>
      <c r="CK511" s="62"/>
      <c r="CL511" s="62" t="s">
        <v>195</v>
      </c>
      <c r="CM511" s="62" t="s">
        <v>195</v>
      </c>
      <c r="CN511" s="63"/>
      <c r="CO511" s="62"/>
      <c r="CP511" s="62"/>
      <c r="CQ511" s="64" t="s">
        <v>39</v>
      </c>
      <c r="CR511" s="65" t="s">
        <v>47</v>
      </c>
      <c r="CS511" s="64" t="s">
        <v>41</v>
      </c>
      <c r="CT511" s="64" t="s">
        <v>546</v>
      </c>
      <c r="CU511" s="64"/>
      <c r="CV511" s="64" t="s">
        <v>86</v>
      </c>
      <c r="CW511" s="64" t="s">
        <v>547</v>
      </c>
      <c r="CX511" s="64"/>
      <c r="CY511" s="66">
        <f>[1]Duration!EE510</f>
        <v>3</v>
      </c>
    </row>
    <row r="512" spans="1:103" hidden="1" x14ac:dyDescent="0.3">
      <c r="A512" s="43">
        <v>510</v>
      </c>
      <c r="B512" s="44" t="s">
        <v>1692</v>
      </c>
      <c r="C512" s="44" t="s">
        <v>544</v>
      </c>
      <c r="D512" s="44">
        <v>2015</v>
      </c>
      <c r="E512" s="45" t="s">
        <v>66</v>
      </c>
      <c r="F512" s="45" t="s">
        <v>59</v>
      </c>
      <c r="G512" s="45" t="s">
        <v>1804</v>
      </c>
      <c r="H512" s="45" t="s">
        <v>116</v>
      </c>
      <c r="I512" s="45" t="s">
        <v>38</v>
      </c>
      <c r="J512" s="68" t="s">
        <v>44</v>
      </c>
      <c r="K512" s="68" t="s">
        <v>91</v>
      </c>
      <c r="L512" s="68" t="s">
        <v>42</v>
      </c>
      <c r="M512" s="68" t="s">
        <v>42</v>
      </c>
      <c r="N512" s="68" t="s">
        <v>42</v>
      </c>
      <c r="O512" s="68" t="s">
        <v>39</v>
      </c>
      <c r="P512" s="47"/>
      <c r="Q512" s="47" t="s">
        <v>188</v>
      </c>
      <c r="R512" s="49"/>
      <c r="S512" s="49">
        <v>1.621</v>
      </c>
      <c r="T512" s="50"/>
      <c r="U512" s="50">
        <v>1.8103333333333333</v>
      </c>
      <c r="V512" s="50"/>
      <c r="W512" s="50"/>
      <c r="X512" s="50">
        <v>7.3666666666666671</v>
      </c>
      <c r="Y512" s="51" t="s">
        <v>545</v>
      </c>
      <c r="Z512" s="51">
        <v>1</v>
      </c>
      <c r="AA512" s="69">
        <v>94.5</v>
      </c>
      <c r="AB512" s="51">
        <v>0.8</v>
      </c>
      <c r="AC512" s="69">
        <v>75.600000000000009</v>
      </c>
      <c r="AD512" s="51">
        <v>0</v>
      </c>
      <c r="AE512" s="51" t="s">
        <v>36</v>
      </c>
      <c r="AF512" s="51"/>
      <c r="AG512" s="53" t="s">
        <v>1273</v>
      </c>
      <c r="AH512" s="54">
        <v>14</v>
      </c>
      <c r="AI512" s="54">
        <v>72</v>
      </c>
      <c r="AJ512" s="53" t="s">
        <v>143</v>
      </c>
      <c r="AK512" s="53">
        <v>24</v>
      </c>
      <c r="AL512" s="53">
        <v>3</v>
      </c>
      <c r="AM512" s="53" t="s">
        <v>96</v>
      </c>
      <c r="AN512" s="55"/>
      <c r="AO512" s="56"/>
      <c r="AP512" s="56"/>
      <c r="AQ512" s="51" t="s">
        <v>43</v>
      </c>
      <c r="AR512" s="51"/>
      <c r="AS512" s="51"/>
      <c r="AT512" s="51" t="s">
        <v>146</v>
      </c>
      <c r="AU512" s="51" t="s">
        <v>146</v>
      </c>
      <c r="AV512" s="51"/>
      <c r="AW512" s="57" t="s">
        <v>38</v>
      </c>
      <c r="AX512" s="57" t="s">
        <v>36</v>
      </c>
      <c r="AY512" s="57" t="s">
        <v>42</v>
      </c>
      <c r="AZ512" s="57" t="s">
        <v>36</v>
      </c>
      <c r="BA512" s="57" t="s">
        <v>36</v>
      </c>
      <c r="BB512" s="58"/>
      <c r="BC512" s="58"/>
      <c r="BD512" s="59"/>
      <c r="BE512" s="59"/>
      <c r="BF512" s="58"/>
      <c r="BG512" s="59"/>
      <c r="BH512" s="61"/>
      <c r="BI512" s="61"/>
      <c r="BL512" s="61"/>
      <c r="BM512" s="59"/>
      <c r="BN512" s="58">
        <v>8</v>
      </c>
      <c r="BO512" s="58">
        <v>9.9999999999999982</v>
      </c>
      <c r="BP512" s="59">
        <v>1.7766810610734112</v>
      </c>
      <c r="BQ512" s="58"/>
      <c r="BR512" s="59"/>
      <c r="BS512" s="58">
        <v>3</v>
      </c>
      <c r="BT512" s="58">
        <v>3.7499999999999996</v>
      </c>
      <c r="BU512" s="59">
        <v>0.21199035387807752</v>
      </c>
      <c r="BV512" s="58"/>
      <c r="BW512" s="59"/>
      <c r="BX512" s="58"/>
      <c r="BY512" s="58"/>
      <c r="BZ512" s="58"/>
      <c r="CA512" s="59"/>
      <c r="CB512" s="58"/>
      <c r="CC512" s="58"/>
      <c r="CD512" s="58"/>
      <c r="CE512" s="58"/>
      <c r="CF512" s="59"/>
      <c r="CG512" s="62"/>
      <c r="CH512" s="62"/>
      <c r="CI512" s="62"/>
      <c r="CJ512" s="62"/>
      <c r="CK512" s="62"/>
      <c r="CL512" s="62" t="s">
        <v>195</v>
      </c>
      <c r="CM512" s="62" t="s">
        <v>195</v>
      </c>
      <c r="CN512" s="63"/>
      <c r="CO512" s="62"/>
      <c r="CP512" s="62"/>
      <c r="CQ512" s="64" t="s">
        <v>39</v>
      </c>
      <c r="CR512" s="65" t="s">
        <v>47</v>
      </c>
      <c r="CS512" s="64" t="s">
        <v>41</v>
      </c>
      <c r="CT512" s="64" t="s">
        <v>546</v>
      </c>
      <c r="CU512" s="64"/>
      <c r="CV512" s="64" t="s">
        <v>86</v>
      </c>
      <c r="CW512" s="64" t="s">
        <v>548</v>
      </c>
      <c r="CX512" s="64" t="s">
        <v>73</v>
      </c>
      <c r="CY512" s="66">
        <f>[1]Duration!EE511</f>
        <v>3</v>
      </c>
    </row>
    <row r="513" spans="1:103" hidden="1" x14ac:dyDescent="0.3">
      <c r="A513" s="43">
        <v>511</v>
      </c>
      <c r="B513" s="44" t="s">
        <v>1692</v>
      </c>
      <c r="C513" s="44" t="s">
        <v>544</v>
      </c>
      <c r="D513" s="44">
        <v>2015</v>
      </c>
      <c r="E513" s="45" t="s">
        <v>66</v>
      </c>
      <c r="F513" s="45" t="s">
        <v>59</v>
      </c>
      <c r="G513" s="45" t="s">
        <v>1804</v>
      </c>
      <c r="H513" s="45" t="s">
        <v>116</v>
      </c>
      <c r="I513" s="45" t="s">
        <v>349</v>
      </c>
      <c r="J513" s="68" t="s">
        <v>44</v>
      </c>
      <c r="K513" s="68" t="s">
        <v>91</v>
      </c>
      <c r="L513" s="68" t="s">
        <v>42</v>
      </c>
      <c r="M513" s="68" t="s">
        <v>42</v>
      </c>
      <c r="N513" s="68" t="s">
        <v>42</v>
      </c>
      <c r="O513" s="68" t="s">
        <v>39</v>
      </c>
      <c r="P513" s="47"/>
      <c r="Q513" s="47" t="s">
        <v>188</v>
      </c>
      <c r="R513" s="49"/>
      <c r="S513" s="49">
        <v>1.621</v>
      </c>
      <c r="T513" s="50"/>
      <c r="U513" s="50">
        <v>1.8103333333333333</v>
      </c>
      <c r="V513" s="50"/>
      <c r="W513" s="50"/>
      <c r="X513" s="50">
        <v>7.3666666666666671</v>
      </c>
      <c r="Y513" s="51" t="s">
        <v>545</v>
      </c>
      <c r="Z513" s="51">
        <v>1</v>
      </c>
      <c r="AA513" s="69">
        <v>94.5</v>
      </c>
      <c r="AB513" s="51">
        <v>0.8</v>
      </c>
      <c r="AC513" s="69">
        <v>75.600000000000009</v>
      </c>
      <c r="AD513" s="51">
        <v>0</v>
      </c>
      <c r="AE513" s="51" t="s">
        <v>36</v>
      </c>
      <c r="AF513" s="51"/>
      <c r="AG513" s="53" t="s">
        <v>1273</v>
      </c>
      <c r="AH513" s="54">
        <v>14</v>
      </c>
      <c r="AI513" s="54">
        <v>72</v>
      </c>
      <c r="AJ513" s="53" t="s">
        <v>143</v>
      </c>
      <c r="AK513" s="53">
        <v>24</v>
      </c>
      <c r="AL513" s="53">
        <v>3</v>
      </c>
      <c r="AM513" s="53" t="s">
        <v>96</v>
      </c>
      <c r="AN513" s="55"/>
      <c r="AO513" s="56"/>
      <c r="AP513" s="56"/>
      <c r="AQ513" s="51" t="s">
        <v>43</v>
      </c>
      <c r="AR513" s="51"/>
      <c r="AS513" s="51"/>
      <c r="AT513" s="51" t="s">
        <v>146</v>
      </c>
      <c r="AU513" s="51" t="s">
        <v>146</v>
      </c>
      <c r="AV513" s="51"/>
      <c r="AW513" s="57" t="s">
        <v>2026</v>
      </c>
      <c r="AX513" s="57"/>
      <c r="AY513" s="57" t="s">
        <v>42</v>
      </c>
      <c r="AZ513" s="57" t="s">
        <v>36</v>
      </c>
      <c r="BA513" s="57" t="s">
        <v>36</v>
      </c>
      <c r="BB513" s="58"/>
      <c r="BC513" s="58"/>
      <c r="BD513" s="59"/>
      <c r="BE513" s="59"/>
      <c r="BF513" s="58"/>
      <c r="BG513" s="59"/>
      <c r="BH513" s="61"/>
      <c r="BI513" s="61"/>
      <c r="BL513" s="61"/>
      <c r="BM513" s="59"/>
      <c r="BN513" s="58">
        <v>6.5920000000000005</v>
      </c>
      <c r="BO513" s="58">
        <v>8.2399999999999984</v>
      </c>
      <c r="BP513" s="59">
        <v>1.463985194324491</v>
      </c>
      <c r="BQ513" s="58"/>
      <c r="BR513" s="59">
        <v>0.17599999999999999</v>
      </c>
      <c r="BS513" s="58">
        <v>3.6779999999999999</v>
      </c>
      <c r="BT513" s="58">
        <v>4.5974999999999993</v>
      </c>
      <c r="BU513" s="59">
        <v>0.25990017385452296</v>
      </c>
      <c r="BV513" s="58"/>
      <c r="BW513" s="59">
        <v>-0.22600000000000001</v>
      </c>
      <c r="BX513" s="58"/>
      <c r="BY513" s="58"/>
      <c r="BZ513" s="58"/>
      <c r="CA513" s="59">
        <v>0.17100000000000001</v>
      </c>
      <c r="CB513" s="58"/>
      <c r="CC513" s="58"/>
      <c r="CD513" s="58"/>
      <c r="CE513" s="58"/>
      <c r="CF513" s="59"/>
      <c r="CG513" s="62"/>
      <c r="CH513" s="62"/>
      <c r="CI513" s="62"/>
      <c r="CJ513" s="62"/>
      <c r="CK513" s="62"/>
      <c r="CL513" s="62" t="s">
        <v>195</v>
      </c>
      <c r="CM513" s="62" t="s">
        <v>195</v>
      </c>
      <c r="CN513" s="63"/>
      <c r="CO513" s="62"/>
      <c r="CP513" s="62"/>
      <c r="CQ513" s="64" t="s">
        <v>39</v>
      </c>
      <c r="CR513" s="65" t="s">
        <v>47</v>
      </c>
      <c r="CS513" s="64" t="s">
        <v>41</v>
      </c>
      <c r="CT513" s="64" t="s">
        <v>546</v>
      </c>
      <c r="CU513" s="64"/>
      <c r="CV513" s="64" t="s">
        <v>86</v>
      </c>
      <c r="CW513" s="64" t="s">
        <v>548</v>
      </c>
      <c r="CX513" s="64"/>
      <c r="CY513" s="66">
        <f>[1]Duration!EE512</f>
        <v>3</v>
      </c>
    </row>
    <row r="514" spans="1:103" hidden="1" x14ac:dyDescent="0.3">
      <c r="A514" s="43">
        <v>512</v>
      </c>
      <c r="B514" s="44" t="s">
        <v>1693</v>
      </c>
      <c r="C514" s="44" t="s">
        <v>231</v>
      </c>
      <c r="D514" s="44">
        <v>2016</v>
      </c>
      <c r="E514" s="45" t="s">
        <v>66</v>
      </c>
      <c r="F514" s="45" t="s">
        <v>1537</v>
      </c>
      <c r="G514" s="45" t="s">
        <v>4</v>
      </c>
      <c r="H514" s="45" t="s">
        <v>483</v>
      </c>
      <c r="I514" s="45" t="s">
        <v>38</v>
      </c>
      <c r="J514" s="68" t="s">
        <v>44</v>
      </c>
      <c r="K514" s="99" t="s">
        <v>36</v>
      </c>
      <c r="L514" s="68" t="s">
        <v>42</v>
      </c>
      <c r="M514" s="68" t="s">
        <v>42</v>
      </c>
      <c r="N514" s="68" t="s">
        <v>39</v>
      </c>
      <c r="O514" s="68" t="s">
        <v>42</v>
      </c>
      <c r="P514" s="47"/>
      <c r="Q514" s="47" t="s">
        <v>1537</v>
      </c>
      <c r="R514" s="49">
        <v>45.9</v>
      </c>
      <c r="S514" s="49">
        <v>35.7102</v>
      </c>
      <c r="T514" s="50">
        <v>2.4648300000000001</v>
      </c>
      <c r="U514" s="50">
        <v>1.6294500000000001</v>
      </c>
      <c r="V514" s="50"/>
      <c r="W514" s="50"/>
      <c r="X514" s="50">
        <v>7.28</v>
      </c>
      <c r="Y514" s="51" t="s">
        <v>549</v>
      </c>
      <c r="Z514" s="51">
        <v>3</v>
      </c>
      <c r="AA514" s="80">
        <v>2.2698006922186261E-2</v>
      </c>
      <c r="AB514" s="80">
        <v>0.17622692660694289</v>
      </c>
      <c r="AC514" s="98">
        <v>4.0000000000000001E-3</v>
      </c>
      <c r="AD514" s="51">
        <v>0</v>
      </c>
      <c r="AE514" s="51" t="s">
        <v>36</v>
      </c>
      <c r="AF514" s="52">
        <v>25</v>
      </c>
      <c r="AG514" s="53" t="s">
        <v>1274</v>
      </c>
      <c r="AH514" s="54">
        <v>70</v>
      </c>
      <c r="AI514" s="54">
        <v>10.4</v>
      </c>
      <c r="AJ514" s="53" t="s">
        <v>550</v>
      </c>
      <c r="AK514" s="53">
        <v>39</v>
      </c>
      <c r="AL514" s="53">
        <v>16</v>
      </c>
      <c r="AM514" s="53" t="s">
        <v>36</v>
      </c>
      <c r="AN514" s="55">
        <v>15</v>
      </c>
      <c r="AO514" s="56"/>
      <c r="AP514" s="56"/>
      <c r="AQ514" s="51" t="s">
        <v>43</v>
      </c>
      <c r="AR514" s="51" t="s">
        <v>37</v>
      </c>
      <c r="AS514" s="51" t="s">
        <v>37</v>
      </c>
      <c r="AT514" s="51" t="s">
        <v>37</v>
      </c>
      <c r="AU514" s="51" t="s">
        <v>37</v>
      </c>
      <c r="AV514" s="51"/>
      <c r="AW514" s="57" t="s">
        <v>38</v>
      </c>
      <c r="AX514" s="57" t="s">
        <v>36</v>
      </c>
      <c r="AY514" s="57" t="s">
        <v>42</v>
      </c>
      <c r="AZ514" s="57" t="s">
        <v>36</v>
      </c>
      <c r="BA514" s="57" t="s">
        <v>36</v>
      </c>
      <c r="BB514" s="58">
        <v>5.9118194557166284E-2</v>
      </c>
      <c r="BC514" s="58">
        <v>0.33546629732142863</v>
      </c>
      <c r="BD514" s="59">
        <v>0.31920000000000004</v>
      </c>
      <c r="BE514" s="59">
        <v>0.1883</v>
      </c>
      <c r="BF514" s="58"/>
      <c r="BG514" s="59"/>
      <c r="BH514" s="61">
        <v>1.2188937680088018E-4</v>
      </c>
      <c r="BI514" s="61">
        <v>6.9166147959183694E-4</v>
      </c>
      <c r="BJ514" s="60">
        <v>4.5380281690140839E-4</v>
      </c>
      <c r="BK514" s="78">
        <v>2.9999999999999997E-4</v>
      </c>
      <c r="BL514" s="61"/>
      <c r="BM514" s="59"/>
      <c r="BN514" s="58">
        <v>0.29118068231783534</v>
      </c>
      <c r="BO514" s="58">
        <v>1.6523052857142861</v>
      </c>
      <c r="BP514" s="60">
        <v>6.6628571428571426E-2</v>
      </c>
      <c r="BQ514" s="58"/>
      <c r="BR514" s="59"/>
      <c r="BS514" s="58">
        <v>1.0191323881124232</v>
      </c>
      <c r="BT514" s="58">
        <v>5.7830684999999997</v>
      </c>
      <c r="BU514" s="60">
        <v>7.4199999999999974E-2</v>
      </c>
      <c r="BV514" s="58"/>
      <c r="BW514" s="59"/>
      <c r="BX514" s="58"/>
      <c r="BY514" s="58"/>
      <c r="BZ514" s="58"/>
      <c r="CA514" s="59"/>
      <c r="CB514" s="58"/>
      <c r="CC514" s="58"/>
      <c r="CD514" s="58"/>
      <c r="CE514" s="58"/>
      <c r="CF514" s="59"/>
      <c r="CG514" s="62" t="s">
        <v>551</v>
      </c>
      <c r="CH514" s="62" t="s">
        <v>552</v>
      </c>
      <c r="CI514" s="62"/>
      <c r="CJ514" s="62"/>
      <c r="CK514" s="62"/>
      <c r="CL514" s="62"/>
      <c r="CM514" s="62"/>
      <c r="CN514" s="63"/>
      <c r="CO514" s="62"/>
      <c r="CP514" s="62" t="s">
        <v>36</v>
      </c>
      <c r="CQ514" s="64" t="s">
        <v>39</v>
      </c>
      <c r="CR514" s="65" t="s">
        <v>47</v>
      </c>
      <c r="CS514" s="64" t="s">
        <v>41</v>
      </c>
      <c r="CT514" s="64"/>
      <c r="CU514" s="64" t="s">
        <v>553</v>
      </c>
      <c r="CV514" s="64" t="s">
        <v>203</v>
      </c>
      <c r="CW514" s="64" t="s">
        <v>69</v>
      </c>
      <c r="CX514" s="64"/>
      <c r="CY514" s="66">
        <f>[1]Duration!EE513</f>
        <v>0.43333333333333335</v>
      </c>
    </row>
    <row r="515" spans="1:103" hidden="1" x14ac:dyDescent="0.3">
      <c r="A515" s="43">
        <v>513</v>
      </c>
      <c r="B515" s="44" t="s">
        <v>1693</v>
      </c>
      <c r="C515" s="44" t="s">
        <v>231</v>
      </c>
      <c r="D515" s="44">
        <v>2016</v>
      </c>
      <c r="E515" s="45" t="s">
        <v>66</v>
      </c>
      <c r="F515" s="45" t="s">
        <v>59</v>
      </c>
      <c r="G515" s="45" t="s">
        <v>4</v>
      </c>
      <c r="H515" s="45" t="s">
        <v>483</v>
      </c>
      <c r="I515" s="45" t="s">
        <v>38</v>
      </c>
      <c r="J515" s="68" t="s">
        <v>44</v>
      </c>
      <c r="K515" s="99" t="s">
        <v>36</v>
      </c>
      <c r="L515" s="68" t="s">
        <v>42</v>
      </c>
      <c r="M515" s="68" t="s">
        <v>42</v>
      </c>
      <c r="N515" s="68" t="s">
        <v>39</v>
      </c>
      <c r="O515" s="68" t="s">
        <v>42</v>
      </c>
      <c r="P515" s="47"/>
      <c r="Q515" s="47" t="s">
        <v>123</v>
      </c>
      <c r="R515" s="49">
        <v>16</v>
      </c>
      <c r="S515" s="49">
        <v>9.952</v>
      </c>
      <c r="T515" s="50">
        <v>2.2031999999999998</v>
      </c>
      <c r="U515" s="50">
        <v>1.6272</v>
      </c>
      <c r="V515" s="50"/>
      <c r="W515" s="50"/>
      <c r="X515" s="50">
        <v>7.44</v>
      </c>
      <c r="Y515" s="51" t="s">
        <v>549</v>
      </c>
      <c r="Z515" s="51">
        <v>3</v>
      </c>
      <c r="AA515" s="80">
        <v>2.2698006922186261E-2</v>
      </c>
      <c r="AB515" s="80">
        <v>0.17622692660694289</v>
      </c>
      <c r="AC515" s="98">
        <v>4.0000000000000001E-3</v>
      </c>
      <c r="AD515" s="51">
        <v>0</v>
      </c>
      <c r="AE515" s="51" t="s">
        <v>36</v>
      </c>
      <c r="AF515" s="52">
        <v>25</v>
      </c>
      <c r="AG515" s="53" t="s">
        <v>1274</v>
      </c>
      <c r="AH515" s="54">
        <v>70</v>
      </c>
      <c r="AI515" s="54">
        <v>10.4</v>
      </c>
      <c r="AJ515" s="53" t="s">
        <v>550</v>
      </c>
      <c r="AK515" s="53">
        <v>39</v>
      </c>
      <c r="AL515" s="53">
        <v>16</v>
      </c>
      <c r="AM515" s="53" t="s">
        <v>36</v>
      </c>
      <c r="AN515" s="55">
        <v>15</v>
      </c>
      <c r="AO515" s="56"/>
      <c r="AP515" s="56"/>
      <c r="AQ515" s="51" t="s">
        <v>43</v>
      </c>
      <c r="AR515" s="51" t="s">
        <v>37</v>
      </c>
      <c r="AS515" s="51" t="s">
        <v>37</v>
      </c>
      <c r="AT515" s="51" t="s">
        <v>37</v>
      </c>
      <c r="AU515" s="51" t="s">
        <v>37</v>
      </c>
      <c r="AV515" s="51"/>
      <c r="AW515" s="57" t="s">
        <v>38</v>
      </c>
      <c r="AX515" s="57" t="s">
        <v>36</v>
      </c>
      <c r="AY515" s="57" t="s">
        <v>42</v>
      </c>
      <c r="AZ515" s="57" t="s">
        <v>36</v>
      </c>
      <c r="BA515" s="57" t="s">
        <v>36</v>
      </c>
      <c r="BB515" s="58">
        <v>7.201027113334002E-2</v>
      </c>
      <c r="BC515" s="58">
        <v>0.40862240816326528</v>
      </c>
      <c r="BD515" s="59">
        <v>0.39200000000000002</v>
      </c>
      <c r="BE515" s="59">
        <v>0.25659999999999999</v>
      </c>
      <c r="BF515" s="58"/>
      <c r="BG515" s="59">
        <v>-0.2180729075497615</v>
      </c>
      <c r="BH515" s="61">
        <v>4.3580559303107969E-4</v>
      </c>
      <c r="BI515" s="61">
        <v>2.4729795918367339E-3</v>
      </c>
      <c r="BJ515" s="60">
        <v>1.6247787610619467E-3</v>
      </c>
      <c r="BK515" s="60">
        <v>1.1999999999999999E-3</v>
      </c>
      <c r="BL515" s="61"/>
      <c r="BM515" s="59">
        <v>-2.5754189944134054</v>
      </c>
      <c r="BN515" s="58">
        <v>0.18428928052668245</v>
      </c>
      <c r="BO515" s="58">
        <v>1.0457498412698409</v>
      </c>
      <c r="BP515" s="59">
        <v>0.15131428571428568</v>
      </c>
      <c r="BQ515" s="58"/>
      <c r="BR515" s="59">
        <v>0.36709647405275547</v>
      </c>
      <c r="BS515" s="58">
        <v>0.93014585885162826</v>
      </c>
      <c r="BT515" s="58">
        <v>5.2781142857142855</v>
      </c>
      <c r="BU515" s="59">
        <v>0.24299999999999997</v>
      </c>
      <c r="BV515" s="58"/>
      <c r="BW515" s="59">
        <v>8.7315966305035853E-2</v>
      </c>
      <c r="BX515" s="58"/>
      <c r="BY515" s="58"/>
      <c r="BZ515" s="58"/>
      <c r="CA515" s="59"/>
      <c r="CB515" s="58"/>
      <c r="CC515" s="58"/>
      <c r="CD515" s="58"/>
      <c r="CE515" s="58"/>
      <c r="CF515" s="59"/>
      <c r="CG515" s="62" t="s">
        <v>551</v>
      </c>
      <c r="CH515" s="62" t="s">
        <v>554</v>
      </c>
      <c r="CI515" s="62"/>
      <c r="CJ515" s="62"/>
      <c r="CK515" s="62"/>
      <c r="CL515" s="62"/>
      <c r="CM515" s="62"/>
      <c r="CN515" s="63"/>
      <c r="CO515" s="62"/>
      <c r="CP515" s="62" t="s">
        <v>36</v>
      </c>
      <c r="CQ515" s="64" t="s">
        <v>39</v>
      </c>
      <c r="CR515" s="65" t="s">
        <v>47</v>
      </c>
      <c r="CS515" s="64" t="s">
        <v>41</v>
      </c>
      <c r="CT515" s="64"/>
      <c r="CU515" s="64" t="s">
        <v>553</v>
      </c>
      <c r="CV515" s="64" t="s">
        <v>203</v>
      </c>
      <c r="CW515" s="64" t="s">
        <v>69</v>
      </c>
      <c r="CX515" s="64"/>
      <c r="CY515" s="66">
        <f>[1]Duration!EE514</f>
        <v>0.43333333333333335</v>
      </c>
    </row>
    <row r="516" spans="1:103" hidden="1" x14ac:dyDescent="0.3">
      <c r="A516" s="43">
        <v>514</v>
      </c>
      <c r="B516" s="44" t="s">
        <v>1693</v>
      </c>
      <c r="C516" s="44" t="s">
        <v>231</v>
      </c>
      <c r="D516" s="44">
        <v>2016</v>
      </c>
      <c r="E516" s="45" t="s">
        <v>66</v>
      </c>
      <c r="F516" s="45" t="s">
        <v>459</v>
      </c>
      <c r="G516" s="45" t="s">
        <v>4</v>
      </c>
      <c r="H516" s="45" t="s">
        <v>483</v>
      </c>
      <c r="I516" s="45" t="s">
        <v>38</v>
      </c>
      <c r="J516" s="68" t="s">
        <v>44</v>
      </c>
      <c r="K516" s="99" t="s">
        <v>36</v>
      </c>
      <c r="L516" s="68" t="s">
        <v>42</v>
      </c>
      <c r="M516" s="68" t="s">
        <v>42</v>
      </c>
      <c r="N516" s="68" t="s">
        <v>39</v>
      </c>
      <c r="O516" s="68" t="s">
        <v>42</v>
      </c>
      <c r="P516" s="47"/>
      <c r="Q516" s="47" t="s">
        <v>555</v>
      </c>
      <c r="R516" s="49">
        <v>60.4</v>
      </c>
      <c r="S516" s="49">
        <v>42.098800000000004</v>
      </c>
      <c r="T516" s="50">
        <v>2.5670000000000002</v>
      </c>
      <c r="U516" s="50">
        <v>1.89052</v>
      </c>
      <c r="V516" s="50"/>
      <c r="W516" s="50"/>
      <c r="X516" s="50">
        <v>5.5</v>
      </c>
      <c r="Y516" s="51" t="s">
        <v>549</v>
      </c>
      <c r="Z516" s="51">
        <v>3</v>
      </c>
      <c r="AA516" s="80">
        <v>2.2698006922186261E-2</v>
      </c>
      <c r="AB516" s="80">
        <v>0.17622692660694289</v>
      </c>
      <c r="AC516" s="98">
        <v>4.0000000000000001E-3</v>
      </c>
      <c r="AD516" s="51">
        <v>0</v>
      </c>
      <c r="AE516" s="51" t="s">
        <v>36</v>
      </c>
      <c r="AF516" s="52">
        <v>25</v>
      </c>
      <c r="AG516" s="53" t="s">
        <v>1274</v>
      </c>
      <c r="AH516" s="54">
        <v>70</v>
      </c>
      <c r="AI516" s="54">
        <v>10.4</v>
      </c>
      <c r="AJ516" s="53" t="s">
        <v>550</v>
      </c>
      <c r="AK516" s="53">
        <v>39</v>
      </c>
      <c r="AL516" s="53">
        <v>16</v>
      </c>
      <c r="AM516" s="53" t="s">
        <v>36</v>
      </c>
      <c r="AN516" s="55">
        <v>15</v>
      </c>
      <c r="AO516" s="56"/>
      <c r="AP516" s="56"/>
      <c r="AQ516" s="51" t="s">
        <v>43</v>
      </c>
      <c r="AR516" s="51" t="s">
        <v>37</v>
      </c>
      <c r="AS516" s="51" t="s">
        <v>37</v>
      </c>
      <c r="AT516" s="51" t="s">
        <v>37</v>
      </c>
      <c r="AU516" s="51" t="s">
        <v>37</v>
      </c>
      <c r="AV516" s="51"/>
      <c r="AW516" s="57" t="s">
        <v>38</v>
      </c>
      <c r="AX516" s="57" t="s">
        <v>36</v>
      </c>
      <c r="AY516" s="57" t="s">
        <v>42</v>
      </c>
      <c r="AZ516" s="57" t="s">
        <v>36</v>
      </c>
      <c r="BA516" s="57" t="s">
        <v>36</v>
      </c>
      <c r="BB516" s="58">
        <v>3.4005023487280596E-3</v>
      </c>
      <c r="BC516" s="58">
        <v>1.9296156462585035E-2</v>
      </c>
      <c r="BD516" s="60">
        <v>1.7500000000000002E-2</v>
      </c>
      <c r="BE516" s="60">
        <v>1.04E-2</v>
      </c>
      <c r="BF516" s="58"/>
      <c r="BG516" s="59">
        <v>0.94247959745387977</v>
      </c>
      <c r="BH516" s="61">
        <v>1.6925577301361386E-4</v>
      </c>
      <c r="BI516" s="61">
        <v>9.6044217687074834E-4</v>
      </c>
      <c r="BJ516" s="60">
        <v>5.4313099041533553E-4</v>
      </c>
      <c r="BK516" s="78">
        <v>4.0000000000000002E-4</v>
      </c>
      <c r="BL516" s="61"/>
      <c r="BM516" s="59">
        <v>-0.38860151274800542</v>
      </c>
      <c r="BN516" s="58">
        <v>1.8841757810388236E-2</v>
      </c>
      <c r="BO516" s="58">
        <v>0.10691758730158731</v>
      </c>
      <c r="BP516" s="60">
        <v>3.6571428571428575E-3</v>
      </c>
      <c r="BQ516" s="58"/>
      <c r="BR516" s="59">
        <v>0.93529186874484449</v>
      </c>
      <c r="BS516" s="58">
        <v>0.33517720729885941</v>
      </c>
      <c r="BT516" s="58">
        <v>1.9019636428571427</v>
      </c>
      <c r="BU516" s="60">
        <v>2.0699999999999993E-2</v>
      </c>
      <c r="BV516" s="58"/>
      <c r="BW516" s="59">
        <v>0.67111514538395267</v>
      </c>
      <c r="BX516" s="58"/>
      <c r="BY516" s="58"/>
      <c r="BZ516" s="58"/>
      <c r="CA516" s="59"/>
      <c r="CB516" s="58"/>
      <c r="CC516" s="58"/>
      <c r="CD516" s="58"/>
      <c r="CE516" s="58"/>
      <c r="CF516" s="59"/>
      <c r="CG516" s="62" t="s">
        <v>551</v>
      </c>
      <c r="CH516" s="62" t="s">
        <v>556</v>
      </c>
      <c r="CI516" s="62"/>
      <c r="CJ516" s="62"/>
      <c r="CK516" s="62"/>
      <c r="CL516" s="62"/>
      <c r="CM516" s="62"/>
      <c r="CN516" s="63"/>
      <c r="CO516" s="62"/>
      <c r="CP516" s="62" t="s">
        <v>36</v>
      </c>
      <c r="CQ516" s="64" t="s">
        <v>39</v>
      </c>
      <c r="CR516" s="65" t="s">
        <v>47</v>
      </c>
      <c r="CS516" s="64" t="s">
        <v>41</v>
      </c>
      <c r="CT516" s="64"/>
      <c r="CU516" s="64" t="s">
        <v>553</v>
      </c>
      <c r="CV516" s="64" t="s">
        <v>203</v>
      </c>
      <c r="CW516" s="64" t="s">
        <v>69</v>
      </c>
      <c r="CX516" s="64"/>
      <c r="CY516" s="66">
        <f>[1]Duration!EE515</f>
        <v>0.43333333333333335</v>
      </c>
    </row>
    <row r="517" spans="1:103" hidden="1" x14ac:dyDescent="0.3">
      <c r="A517" s="43">
        <v>515</v>
      </c>
      <c r="B517" s="44" t="s">
        <v>1693</v>
      </c>
      <c r="C517" s="44" t="s">
        <v>231</v>
      </c>
      <c r="D517" s="44">
        <v>2016</v>
      </c>
      <c r="E517" s="45" t="s">
        <v>66</v>
      </c>
      <c r="F517" s="45" t="s">
        <v>559</v>
      </c>
      <c r="G517" s="45" t="s">
        <v>4</v>
      </c>
      <c r="H517" s="45" t="s">
        <v>483</v>
      </c>
      <c r="I517" s="45" t="s">
        <v>38</v>
      </c>
      <c r="J517" s="68" t="s">
        <v>44</v>
      </c>
      <c r="K517" s="99" t="s">
        <v>36</v>
      </c>
      <c r="L517" s="68" t="s">
        <v>42</v>
      </c>
      <c r="M517" s="68" t="s">
        <v>42</v>
      </c>
      <c r="N517" s="68" t="s">
        <v>39</v>
      </c>
      <c r="O517" s="68" t="s">
        <v>42</v>
      </c>
      <c r="P517" s="47"/>
      <c r="Q517" s="47" t="s">
        <v>557</v>
      </c>
      <c r="R517" s="49">
        <v>39.700000000000003</v>
      </c>
      <c r="S517" s="49">
        <v>23.224500000000003</v>
      </c>
      <c r="T517" s="50">
        <v>2.2509900000000003</v>
      </c>
      <c r="U517" s="50">
        <v>1.8381100000000001</v>
      </c>
      <c r="V517" s="50"/>
      <c r="W517" s="50"/>
      <c r="X517" s="50">
        <v>5.53</v>
      </c>
      <c r="Y517" s="51" t="s">
        <v>549</v>
      </c>
      <c r="Z517" s="51">
        <v>3</v>
      </c>
      <c r="AA517" s="80">
        <v>2.2698006922186261E-2</v>
      </c>
      <c r="AB517" s="80">
        <v>0.17622692660694289</v>
      </c>
      <c r="AC517" s="98">
        <v>4.0000000000000001E-3</v>
      </c>
      <c r="AD517" s="51">
        <v>0</v>
      </c>
      <c r="AE517" s="51" t="s">
        <v>36</v>
      </c>
      <c r="AF517" s="52">
        <v>25</v>
      </c>
      <c r="AG517" s="53" t="s">
        <v>1274</v>
      </c>
      <c r="AH517" s="54">
        <v>70</v>
      </c>
      <c r="AI517" s="54">
        <v>10.4</v>
      </c>
      <c r="AJ517" s="53" t="s">
        <v>550</v>
      </c>
      <c r="AK517" s="53">
        <v>39</v>
      </c>
      <c r="AL517" s="53">
        <v>16</v>
      </c>
      <c r="AM517" s="53" t="s">
        <v>36</v>
      </c>
      <c r="AN517" s="55">
        <v>15</v>
      </c>
      <c r="AO517" s="56"/>
      <c r="AP517" s="56"/>
      <c r="AQ517" s="51" t="s">
        <v>43</v>
      </c>
      <c r="AR517" s="51" t="s">
        <v>37</v>
      </c>
      <c r="AS517" s="51" t="s">
        <v>37</v>
      </c>
      <c r="AT517" s="51" t="s">
        <v>37</v>
      </c>
      <c r="AU517" s="51" t="s">
        <v>37</v>
      </c>
      <c r="AV517" s="51"/>
      <c r="AW517" s="57" t="s">
        <v>38</v>
      </c>
      <c r="AX517" s="57" t="s">
        <v>36</v>
      </c>
      <c r="AY517" s="57" t="s">
        <v>42</v>
      </c>
      <c r="AZ517" s="57" t="s">
        <v>36</v>
      </c>
      <c r="BA517" s="57" t="s">
        <v>36</v>
      </c>
      <c r="BB517" s="58">
        <v>1.4536685552034068E-2</v>
      </c>
      <c r="BC517" s="58">
        <v>8.2488447321428571E-2</v>
      </c>
      <c r="BD517" s="60">
        <v>7.5300000000000006E-2</v>
      </c>
      <c r="BE517" s="60">
        <v>5.0700000000000002E-2</v>
      </c>
      <c r="BF517" s="58"/>
      <c r="BG517" s="59">
        <v>0.75410809377851795</v>
      </c>
      <c r="BH517" s="61">
        <v>2.9683915270425757E-4</v>
      </c>
      <c r="BI517" s="61">
        <v>1.6844142857142857E-3</v>
      </c>
      <c r="BJ517" s="60">
        <v>9.7969762419006473E-4</v>
      </c>
      <c r="BK517" s="60">
        <v>8.0000000000000004E-4</v>
      </c>
      <c r="BL517" s="61"/>
      <c r="BM517" s="59">
        <v>-1.4353160258516806</v>
      </c>
      <c r="BN517" s="58">
        <v>1.3967431511925928E-2</v>
      </c>
      <c r="BO517" s="58">
        <v>7.9258214285714293E-2</v>
      </c>
      <c r="BP517" s="60">
        <v>4.9142857142857148E-3</v>
      </c>
      <c r="BQ517" s="58"/>
      <c r="BR517" s="59">
        <v>0.95203173713055622</v>
      </c>
      <c r="BS517" s="58">
        <v>0.5538249006472955</v>
      </c>
      <c r="BT517" s="58">
        <v>3.1426803571428579</v>
      </c>
      <c r="BU517" s="60">
        <v>6.2000000000000013E-2</v>
      </c>
      <c r="BV517" s="58"/>
      <c r="BW517" s="59">
        <v>0.45657217147905854</v>
      </c>
      <c r="BX517" s="58"/>
      <c r="BY517" s="58"/>
      <c r="BZ517" s="58"/>
      <c r="CA517" s="59"/>
      <c r="CB517" s="58"/>
      <c r="CC517" s="58"/>
      <c r="CD517" s="58"/>
      <c r="CE517" s="58"/>
      <c r="CF517" s="59"/>
      <c r="CG517" s="62" t="s">
        <v>551</v>
      </c>
      <c r="CH517" s="62" t="s">
        <v>558</v>
      </c>
      <c r="CI517" s="62"/>
      <c r="CJ517" s="62"/>
      <c r="CK517" s="62"/>
      <c r="CL517" s="62"/>
      <c r="CM517" s="62"/>
      <c r="CN517" s="63"/>
      <c r="CO517" s="62"/>
      <c r="CP517" s="62" t="s">
        <v>36</v>
      </c>
      <c r="CQ517" s="64" t="s">
        <v>39</v>
      </c>
      <c r="CR517" s="65" t="s">
        <v>47</v>
      </c>
      <c r="CS517" s="64" t="s">
        <v>41</v>
      </c>
      <c r="CT517" s="64"/>
      <c r="CU517" s="64" t="s">
        <v>553</v>
      </c>
      <c r="CV517" s="64" t="s">
        <v>203</v>
      </c>
      <c r="CW517" s="64" t="s">
        <v>69</v>
      </c>
      <c r="CX517" s="64"/>
      <c r="CY517" s="66">
        <f>[1]Duration!EE516</f>
        <v>0.43333333333333335</v>
      </c>
    </row>
    <row r="518" spans="1:103" hidden="1" x14ac:dyDescent="0.3">
      <c r="A518" s="43">
        <v>516</v>
      </c>
      <c r="B518" s="44" t="s">
        <v>1693</v>
      </c>
      <c r="C518" s="44" t="s">
        <v>231</v>
      </c>
      <c r="D518" s="44">
        <v>2016</v>
      </c>
      <c r="E518" s="45" t="s">
        <v>66</v>
      </c>
      <c r="F518" s="45" t="s">
        <v>104</v>
      </c>
      <c r="G518" s="45" t="s">
        <v>4</v>
      </c>
      <c r="H518" s="45" t="s">
        <v>483</v>
      </c>
      <c r="I518" s="45" t="s">
        <v>38</v>
      </c>
      <c r="J518" s="68" t="s">
        <v>44</v>
      </c>
      <c r="K518" s="99" t="s">
        <v>36</v>
      </c>
      <c r="L518" s="68" t="s">
        <v>42</v>
      </c>
      <c r="M518" s="68" t="s">
        <v>42</v>
      </c>
      <c r="N518" s="68" t="s">
        <v>39</v>
      </c>
      <c r="O518" s="68" t="s">
        <v>42</v>
      </c>
      <c r="P518" s="47" t="s">
        <v>874</v>
      </c>
      <c r="Q518" s="47" t="s">
        <v>560</v>
      </c>
      <c r="R518" s="49">
        <v>55.2</v>
      </c>
      <c r="S518" s="49">
        <v>37.315199999999997</v>
      </c>
      <c r="T518" s="50">
        <v>3.1960799999999998</v>
      </c>
      <c r="U518" s="50">
        <v>2.2135199999999999</v>
      </c>
      <c r="V518" s="50"/>
      <c r="W518" s="50"/>
      <c r="X518" s="50">
        <v>7.85</v>
      </c>
      <c r="Y518" s="51" t="s">
        <v>549</v>
      </c>
      <c r="Z518" s="51">
        <v>3</v>
      </c>
      <c r="AA518" s="80">
        <v>2.2698006922186261E-2</v>
      </c>
      <c r="AB518" s="80">
        <v>0.17622692660694289</v>
      </c>
      <c r="AC518" s="98">
        <v>4.0000000000000001E-3</v>
      </c>
      <c r="AD518" s="51">
        <v>0</v>
      </c>
      <c r="AE518" s="51" t="s">
        <v>36</v>
      </c>
      <c r="AF518" s="52">
        <v>25</v>
      </c>
      <c r="AG518" s="53" t="s">
        <v>1274</v>
      </c>
      <c r="AH518" s="54">
        <v>70</v>
      </c>
      <c r="AI518" s="54">
        <v>10.4</v>
      </c>
      <c r="AJ518" s="53" t="s">
        <v>550</v>
      </c>
      <c r="AK518" s="53">
        <v>39</v>
      </c>
      <c r="AL518" s="53">
        <v>16</v>
      </c>
      <c r="AM518" s="53" t="s">
        <v>36</v>
      </c>
      <c r="AN518" s="55">
        <v>15</v>
      </c>
      <c r="AO518" s="56"/>
      <c r="AP518" s="56"/>
      <c r="AQ518" s="51" t="s">
        <v>43</v>
      </c>
      <c r="AR518" s="51" t="s">
        <v>37</v>
      </c>
      <c r="AS518" s="51" t="s">
        <v>37</v>
      </c>
      <c r="AT518" s="51" t="s">
        <v>37</v>
      </c>
      <c r="AU518" s="51" t="s">
        <v>37</v>
      </c>
      <c r="AV518" s="51"/>
      <c r="AW518" s="57" t="s">
        <v>38</v>
      </c>
      <c r="AX518" s="57" t="s">
        <v>36</v>
      </c>
      <c r="AY518" s="57" t="s">
        <v>42</v>
      </c>
      <c r="AZ518" s="57" t="s">
        <v>36</v>
      </c>
      <c r="BA518" s="57" t="s">
        <v>36</v>
      </c>
      <c r="BB518" s="58">
        <v>7.1242567299319966E-3</v>
      </c>
      <c r="BC518" s="58">
        <v>4.0426607142857132E-2</v>
      </c>
      <c r="BD518" s="60">
        <v>2.9600000000000001E-2</v>
      </c>
      <c r="BE518" s="60">
        <v>1.7500000000000002E-2</v>
      </c>
      <c r="BF518" s="58"/>
      <c r="BG518" s="59"/>
      <c r="BH518" s="61">
        <v>8.6401069854099653E-3</v>
      </c>
      <c r="BI518" s="61">
        <v>4.9028302040816311E-2</v>
      </c>
      <c r="BJ518" s="60">
        <v>2.3679800498753113E-2</v>
      </c>
      <c r="BK518" s="60">
        <v>1.6399999999999998E-2</v>
      </c>
      <c r="BL518" s="61"/>
      <c r="BM518" s="59"/>
      <c r="BN518" s="58">
        <v>4.5405320795232962E-2</v>
      </c>
      <c r="BO518" s="58">
        <v>0.2576525714285714</v>
      </c>
      <c r="BP518" s="60">
        <v>9.9428571428571404E-3</v>
      </c>
      <c r="BQ518" s="58"/>
      <c r="BR518" s="59"/>
      <c r="BS518" s="58">
        <v>0.60279477607464449</v>
      </c>
      <c r="BT518" s="58">
        <v>3.4205599999999996</v>
      </c>
      <c r="BU518" s="60">
        <v>4.2000000000000003E-2</v>
      </c>
      <c r="BV518" s="58"/>
      <c r="BW518" s="59"/>
      <c r="BX518" s="58"/>
      <c r="BY518" s="58"/>
      <c r="BZ518" s="58"/>
      <c r="CA518" s="59"/>
      <c r="CB518" s="58"/>
      <c r="CC518" s="58"/>
      <c r="CD518" s="58"/>
      <c r="CE518" s="58"/>
      <c r="CF518" s="59"/>
      <c r="CG518" s="62" t="s">
        <v>551</v>
      </c>
      <c r="CH518" s="62" t="s">
        <v>561</v>
      </c>
      <c r="CI518" s="62"/>
      <c r="CJ518" s="62"/>
      <c r="CK518" s="62"/>
      <c r="CL518" s="62"/>
      <c r="CM518" s="62"/>
      <c r="CN518" s="63"/>
      <c r="CO518" s="62"/>
      <c r="CP518" s="62" t="s">
        <v>36</v>
      </c>
      <c r="CQ518" s="64" t="s">
        <v>39</v>
      </c>
      <c r="CR518" s="65" t="s">
        <v>47</v>
      </c>
      <c r="CS518" s="64" t="s">
        <v>41</v>
      </c>
      <c r="CT518" s="64"/>
      <c r="CU518" s="64" t="s">
        <v>553</v>
      </c>
      <c r="CV518" s="64" t="s">
        <v>203</v>
      </c>
      <c r="CW518" s="64" t="s">
        <v>511</v>
      </c>
      <c r="CX518" s="64"/>
      <c r="CY518" s="66">
        <f>[1]Duration!EE517</f>
        <v>0.43333333333333335</v>
      </c>
    </row>
    <row r="519" spans="1:103" hidden="1" x14ac:dyDescent="0.3">
      <c r="A519" s="43">
        <v>517</v>
      </c>
      <c r="B519" s="44" t="s">
        <v>1693</v>
      </c>
      <c r="C519" s="44" t="s">
        <v>231</v>
      </c>
      <c r="D519" s="44">
        <v>2016</v>
      </c>
      <c r="E519" s="45" t="s">
        <v>66</v>
      </c>
      <c r="F519" s="45" t="s">
        <v>126</v>
      </c>
      <c r="G519" s="45" t="s">
        <v>4</v>
      </c>
      <c r="H519" s="45" t="s">
        <v>483</v>
      </c>
      <c r="I519" s="45" t="s">
        <v>38</v>
      </c>
      <c r="J519" s="68" t="s">
        <v>44</v>
      </c>
      <c r="K519" s="99" t="s">
        <v>36</v>
      </c>
      <c r="L519" s="68" t="s">
        <v>42</v>
      </c>
      <c r="M519" s="68" t="s">
        <v>42</v>
      </c>
      <c r="N519" s="68" t="s">
        <v>39</v>
      </c>
      <c r="O519" s="68" t="s">
        <v>42</v>
      </c>
      <c r="P519" s="47" t="s">
        <v>874</v>
      </c>
      <c r="Q519" s="47" t="s">
        <v>562</v>
      </c>
      <c r="R519" s="49">
        <v>42.5</v>
      </c>
      <c r="S519" s="49">
        <v>25.5</v>
      </c>
      <c r="T519" s="50">
        <v>3.1067499999999995</v>
      </c>
      <c r="U519" s="50">
        <v>1.99325</v>
      </c>
      <c r="V519" s="50"/>
      <c r="W519" s="50"/>
      <c r="X519" s="50">
        <v>7.98</v>
      </c>
      <c r="Y519" s="51" t="s">
        <v>549</v>
      </c>
      <c r="Z519" s="51">
        <v>3</v>
      </c>
      <c r="AA519" s="80">
        <v>2.2698006922186261E-2</v>
      </c>
      <c r="AB519" s="80">
        <v>0.17622692660694289</v>
      </c>
      <c r="AC519" s="98">
        <v>4.0000000000000001E-3</v>
      </c>
      <c r="AD519" s="51">
        <v>0</v>
      </c>
      <c r="AE519" s="51" t="s">
        <v>36</v>
      </c>
      <c r="AF519" s="52">
        <v>25</v>
      </c>
      <c r="AG519" s="53" t="s">
        <v>1274</v>
      </c>
      <c r="AH519" s="54">
        <v>70</v>
      </c>
      <c r="AI519" s="54">
        <v>10.4</v>
      </c>
      <c r="AJ519" s="53" t="s">
        <v>550</v>
      </c>
      <c r="AK519" s="53">
        <v>39</v>
      </c>
      <c r="AL519" s="53">
        <v>16</v>
      </c>
      <c r="AM519" s="53" t="s">
        <v>36</v>
      </c>
      <c r="AN519" s="55">
        <v>15</v>
      </c>
      <c r="AO519" s="56"/>
      <c r="AP519" s="56"/>
      <c r="AQ519" s="51" t="s">
        <v>43</v>
      </c>
      <c r="AR519" s="51" t="s">
        <v>37</v>
      </c>
      <c r="AS519" s="51" t="s">
        <v>37</v>
      </c>
      <c r="AT519" s="51" t="s">
        <v>37</v>
      </c>
      <c r="AU519" s="51" t="s">
        <v>37</v>
      </c>
      <c r="AV519" s="51"/>
      <c r="AW519" s="57" t="s">
        <v>38</v>
      </c>
      <c r="AX519" s="57" t="s">
        <v>36</v>
      </c>
      <c r="AY519" s="57" t="s">
        <v>42</v>
      </c>
      <c r="AZ519" s="57" t="s">
        <v>36</v>
      </c>
      <c r="BA519" s="57" t="s">
        <v>36</v>
      </c>
      <c r="BB519" s="58">
        <v>7.3010706113375415E-2</v>
      </c>
      <c r="BC519" s="58">
        <v>0.41429937818877544</v>
      </c>
      <c r="BD519" s="59">
        <v>0.30769999999999997</v>
      </c>
      <c r="BE519" s="59">
        <v>0.1845</v>
      </c>
      <c r="BF519" s="58"/>
      <c r="BG519" s="59">
        <v>-9.2481857239404004</v>
      </c>
      <c r="BH519" s="61">
        <v>2.5605540164104246E-4</v>
      </c>
      <c r="BI519" s="61">
        <v>1.4529868197278911E-3</v>
      </c>
      <c r="BJ519" s="60">
        <v>7.7931769722814487E-4</v>
      </c>
      <c r="BK519" s="60">
        <v>5.0000000000000001E-4</v>
      </c>
      <c r="BL519" s="61"/>
      <c r="BM519" s="59">
        <v>0.97036432510923432</v>
      </c>
      <c r="BN519" s="58">
        <v>6.9190048089249737E-2</v>
      </c>
      <c r="BO519" s="58">
        <v>0.39261904761904765</v>
      </c>
      <c r="BP519" s="60">
        <v>2.2171428571428575E-2</v>
      </c>
      <c r="BQ519" s="58"/>
      <c r="BR519" s="59">
        <v>-0.52383127962645926</v>
      </c>
      <c r="BS519" s="58">
        <v>0.95038237446303186</v>
      </c>
      <c r="BT519" s="58">
        <v>5.3929464285714284</v>
      </c>
      <c r="BU519" s="59">
        <v>9.6899999999999972E-2</v>
      </c>
      <c r="BV519" s="58"/>
      <c r="BW519" s="59">
        <v>-0.5766267595280975</v>
      </c>
      <c r="BX519" s="58"/>
      <c r="BY519" s="58"/>
      <c r="BZ519" s="58"/>
      <c r="CA519" s="59"/>
      <c r="CB519" s="58"/>
      <c r="CC519" s="58"/>
      <c r="CD519" s="58"/>
      <c r="CE519" s="58"/>
      <c r="CF519" s="59"/>
      <c r="CG519" s="62" t="s">
        <v>551</v>
      </c>
      <c r="CH519" s="62" t="s">
        <v>563</v>
      </c>
      <c r="CI519" s="62"/>
      <c r="CJ519" s="62"/>
      <c r="CK519" s="62"/>
      <c r="CL519" s="62"/>
      <c r="CM519" s="62"/>
      <c r="CN519" s="63"/>
      <c r="CO519" s="62"/>
      <c r="CP519" s="62" t="s">
        <v>36</v>
      </c>
      <c r="CQ519" s="64" t="s">
        <v>39</v>
      </c>
      <c r="CR519" s="65" t="s">
        <v>47</v>
      </c>
      <c r="CS519" s="64" t="s">
        <v>41</v>
      </c>
      <c r="CT519" s="64"/>
      <c r="CU519" s="64" t="s">
        <v>553</v>
      </c>
      <c r="CV519" s="64" t="s">
        <v>203</v>
      </c>
      <c r="CW519" s="64" t="s">
        <v>511</v>
      </c>
      <c r="CX519" s="64"/>
      <c r="CY519" s="66">
        <f>[1]Duration!EE518</f>
        <v>0.43333333333333335</v>
      </c>
    </row>
    <row r="520" spans="1:103" hidden="1" x14ac:dyDescent="0.3">
      <c r="A520" s="43">
        <v>518</v>
      </c>
      <c r="B520" s="44" t="s">
        <v>1693</v>
      </c>
      <c r="C520" s="44" t="s">
        <v>231</v>
      </c>
      <c r="D520" s="44">
        <v>2016</v>
      </c>
      <c r="E520" s="45" t="s">
        <v>66</v>
      </c>
      <c r="F520" s="45" t="s">
        <v>566</v>
      </c>
      <c r="G520" s="45" t="s">
        <v>4</v>
      </c>
      <c r="H520" s="45" t="s">
        <v>483</v>
      </c>
      <c r="I520" s="45" t="s">
        <v>38</v>
      </c>
      <c r="J520" s="68" t="s">
        <v>44</v>
      </c>
      <c r="K520" s="99" t="s">
        <v>36</v>
      </c>
      <c r="L520" s="68" t="s">
        <v>42</v>
      </c>
      <c r="M520" s="68" t="s">
        <v>42</v>
      </c>
      <c r="N520" s="68" t="s">
        <v>39</v>
      </c>
      <c r="O520" s="68" t="s">
        <v>42</v>
      </c>
      <c r="P520" s="47" t="s">
        <v>874</v>
      </c>
      <c r="Q520" s="47" t="s">
        <v>564</v>
      </c>
      <c r="R520" s="49">
        <v>85.8</v>
      </c>
      <c r="S520" s="49">
        <v>54.053999999999995</v>
      </c>
      <c r="T520" s="50">
        <v>2.72844</v>
      </c>
      <c r="U520" s="50">
        <v>2.26512</v>
      </c>
      <c r="V520" s="50"/>
      <c r="W520" s="50"/>
      <c r="X520" s="50">
        <v>5.5</v>
      </c>
      <c r="Y520" s="51" t="s">
        <v>549</v>
      </c>
      <c r="Z520" s="51">
        <v>3</v>
      </c>
      <c r="AA520" s="80">
        <v>2.2698006922186261E-2</v>
      </c>
      <c r="AB520" s="80">
        <v>0.17622692660694289</v>
      </c>
      <c r="AC520" s="98">
        <v>4.0000000000000001E-3</v>
      </c>
      <c r="AD520" s="51">
        <v>0</v>
      </c>
      <c r="AE520" s="51" t="s">
        <v>36</v>
      </c>
      <c r="AF520" s="52">
        <v>25</v>
      </c>
      <c r="AG520" s="53" t="s">
        <v>1274</v>
      </c>
      <c r="AH520" s="54">
        <v>70</v>
      </c>
      <c r="AI520" s="54">
        <v>10.4</v>
      </c>
      <c r="AJ520" s="53" t="s">
        <v>550</v>
      </c>
      <c r="AK520" s="53">
        <v>39</v>
      </c>
      <c r="AL520" s="53">
        <v>16</v>
      </c>
      <c r="AM520" s="53" t="s">
        <v>36</v>
      </c>
      <c r="AN520" s="55">
        <v>15</v>
      </c>
      <c r="AO520" s="56"/>
      <c r="AP520" s="56"/>
      <c r="AQ520" s="51" t="s">
        <v>43</v>
      </c>
      <c r="AR520" s="51" t="s">
        <v>37</v>
      </c>
      <c r="AS520" s="51" t="s">
        <v>37</v>
      </c>
      <c r="AT520" s="51" t="s">
        <v>37</v>
      </c>
      <c r="AU520" s="51" t="s">
        <v>37</v>
      </c>
      <c r="AV520" s="51"/>
      <c r="AW520" s="57" t="s">
        <v>38</v>
      </c>
      <c r="AX520" s="57" t="s">
        <v>36</v>
      </c>
      <c r="AY520" s="57" t="s">
        <v>42</v>
      </c>
      <c r="AZ520" s="57" t="s">
        <v>36</v>
      </c>
      <c r="BA520" s="57" t="s">
        <v>36</v>
      </c>
      <c r="BB520" s="58">
        <v>4.8307335011781895E-3</v>
      </c>
      <c r="BC520" s="58">
        <v>2.74120056122449E-2</v>
      </c>
      <c r="BD520" s="60">
        <v>1.84E-2</v>
      </c>
      <c r="BE520" s="60">
        <v>1.3899999999999999E-2</v>
      </c>
      <c r="BF520" s="58"/>
      <c r="BG520" s="59">
        <v>0.32193158047179182</v>
      </c>
      <c r="BH520" s="61">
        <v>5.3970107672917549E-4</v>
      </c>
      <c r="BI520" s="61">
        <v>3.0625346938775509E-3</v>
      </c>
      <c r="BJ520" s="60">
        <v>1.4454545454545453E-3</v>
      </c>
      <c r="BK520" s="60">
        <v>1.1999999999999999E-3</v>
      </c>
      <c r="BL520" s="61"/>
      <c r="BM520" s="59">
        <v>0.93753537107346752</v>
      </c>
      <c r="BN520" s="58">
        <v>5.2920946060064956E-3</v>
      </c>
      <c r="BO520" s="58">
        <v>3.0030000000000001E-2</v>
      </c>
      <c r="BP520" s="60">
        <v>8.0000000000000015E-4</v>
      </c>
      <c r="BQ520" s="58"/>
      <c r="BR520" s="59">
        <v>0.88344769922730937</v>
      </c>
      <c r="BS520" s="58">
        <v>0.28898616616371176</v>
      </c>
      <c r="BT520" s="58">
        <v>1.6398524999999997</v>
      </c>
      <c r="BU520" s="60">
        <v>1.3900000000000001E-2</v>
      </c>
      <c r="BV520" s="58"/>
      <c r="BW520" s="59">
        <v>0.52058946488294322</v>
      </c>
      <c r="BX520" s="58"/>
      <c r="BY520" s="58"/>
      <c r="BZ520" s="58"/>
      <c r="CA520" s="59"/>
      <c r="CB520" s="58"/>
      <c r="CC520" s="58"/>
      <c r="CD520" s="58"/>
      <c r="CE520" s="58"/>
      <c r="CF520" s="59"/>
      <c r="CG520" s="62" t="s">
        <v>551</v>
      </c>
      <c r="CH520" s="62" t="s">
        <v>565</v>
      </c>
      <c r="CI520" s="62"/>
      <c r="CJ520" s="62"/>
      <c r="CK520" s="62"/>
      <c r="CL520" s="62"/>
      <c r="CM520" s="62"/>
      <c r="CN520" s="63"/>
      <c r="CO520" s="62"/>
      <c r="CP520" s="62" t="s">
        <v>36</v>
      </c>
      <c r="CQ520" s="64" t="s">
        <v>39</v>
      </c>
      <c r="CR520" s="65" t="s">
        <v>47</v>
      </c>
      <c r="CS520" s="64" t="s">
        <v>41</v>
      </c>
      <c r="CT520" s="64"/>
      <c r="CU520" s="64" t="s">
        <v>553</v>
      </c>
      <c r="CV520" s="64" t="s">
        <v>203</v>
      </c>
      <c r="CW520" s="64" t="s">
        <v>511</v>
      </c>
      <c r="CX520" s="64"/>
      <c r="CY520" s="66">
        <f>[1]Duration!EE519</f>
        <v>0.43333333333333335</v>
      </c>
    </row>
    <row r="521" spans="1:103" hidden="1" x14ac:dyDescent="0.3">
      <c r="A521" s="43">
        <v>519</v>
      </c>
      <c r="B521" s="44" t="s">
        <v>1693</v>
      </c>
      <c r="C521" s="44" t="s">
        <v>231</v>
      </c>
      <c r="D521" s="44">
        <v>2016</v>
      </c>
      <c r="E521" s="45" t="s">
        <v>66</v>
      </c>
      <c r="F521" s="45" t="s">
        <v>570</v>
      </c>
      <c r="G521" s="45" t="s">
        <v>4</v>
      </c>
      <c r="H521" s="45" t="s">
        <v>483</v>
      </c>
      <c r="I521" s="45" t="s">
        <v>38</v>
      </c>
      <c r="J521" s="68" t="s">
        <v>44</v>
      </c>
      <c r="K521" s="99" t="s">
        <v>36</v>
      </c>
      <c r="L521" s="68" t="s">
        <v>42</v>
      </c>
      <c r="M521" s="68" t="s">
        <v>42</v>
      </c>
      <c r="N521" s="68" t="s">
        <v>39</v>
      </c>
      <c r="O521" s="68" t="s">
        <v>42</v>
      </c>
      <c r="P521" s="47" t="s">
        <v>874</v>
      </c>
      <c r="Q521" s="47" t="s">
        <v>568</v>
      </c>
      <c r="R521" s="49">
        <v>71.400000000000006</v>
      </c>
      <c r="S521" s="49">
        <v>42.126000000000005</v>
      </c>
      <c r="T521" s="50">
        <v>3.4843200000000003</v>
      </c>
      <c r="U521" s="50">
        <v>2.3276400000000002</v>
      </c>
      <c r="V521" s="50"/>
      <c r="W521" s="50"/>
      <c r="X521" s="50">
        <v>5.51</v>
      </c>
      <c r="Y521" s="51" t="s">
        <v>549</v>
      </c>
      <c r="Z521" s="51">
        <v>3</v>
      </c>
      <c r="AA521" s="80">
        <v>2.2698006922186261E-2</v>
      </c>
      <c r="AB521" s="80">
        <v>0.17622692660694289</v>
      </c>
      <c r="AC521" s="98">
        <v>4.0000000000000001E-3</v>
      </c>
      <c r="AD521" s="51">
        <v>0</v>
      </c>
      <c r="AE521" s="51" t="s">
        <v>36</v>
      </c>
      <c r="AF521" s="52">
        <v>25</v>
      </c>
      <c r="AG521" s="53" t="s">
        <v>1274</v>
      </c>
      <c r="AH521" s="54">
        <v>70</v>
      </c>
      <c r="AI521" s="54">
        <v>10.4</v>
      </c>
      <c r="AJ521" s="53" t="s">
        <v>550</v>
      </c>
      <c r="AK521" s="53">
        <v>39</v>
      </c>
      <c r="AL521" s="53">
        <v>16</v>
      </c>
      <c r="AM521" s="53" t="s">
        <v>36</v>
      </c>
      <c r="AN521" s="55">
        <v>15</v>
      </c>
      <c r="AO521" s="56"/>
      <c r="AP521" s="56"/>
      <c r="AQ521" s="51" t="s">
        <v>43</v>
      </c>
      <c r="AR521" s="51" t="s">
        <v>37</v>
      </c>
      <c r="AS521" s="51" t="s">
        <v>37</v>
      </c>
      <c r="AT521" s="51" t="s">
        <v>37</v>
      </c>
      <c r="AU521" s="51" t="s">
        <v>37</v>
      </c>
      <c r="AV521" s="51"/>
      <c r="AW521" s="57" t="s">
        <v>38</v>
      </c>
      <c r="AX521" s="57" t="s">
        <v>36</v>
      </c>
      <c r="AY521" s="57" t="s">
        <v>42</v>
      </c>
      <c r="AZ521" s="57" t="s">
        <v>36</v>
      </c>
      <c r="BA521" s="57" t="s">
        <v>36</v>
      </c>
      <c r="BB521" s="58">
        <v>2.8847970256428109E-3</v>
      </c>
      <c r="BC521" s="58">
        <v>1.6369785714285715E-2</v>
      </c>
      <c r="BD521" s="60">
        <v>1.26E-2</v>
      </c>
      <c r="BE521" s="60">
        <v>6.5000000000000006E-3</v>
      </c>
      <c r="BF521" s="58"/>
      <c r="BG521" s="59">
        <v>0.5950739656078694</v>
      </c>
      <c r="BH521" s="61">
        <v>2.2973949163490262E-4</v>
      </c>
      <c r="BI521" s="61">
        <v>1.3036571428571429E-3</v>
      </c>
      <c r="BJ521" s="60">
        <v>5.9877300613496941E-4</v>
      </c>
      <c r="BK521" s="78">
        <v>4.0000000000000002E-4</v>
      </c>
      <c r="BL521" s="61"/>
      <c r="BM521" s="59">
        <v>0.97341011031196145</v>
      </c>
      <c r="BN521" s="58">
        <v>5.891853579558794E-3</v>
      </c>
      <c r="BO521" s="58">
        <v>3.343333333333335E-2</v>
      </c>
      <c r="BP521" s="60">
        <v>1.1428571428571434E-3</v>
      </c>
      <c r="BQ521" s="58"/>
      <c r="BR521" s="59">
        <v>0.87023869721943758</v>
      </c>
      <c r="BS521" s="58">
        <v>0.28678597298502423</v>
      </c>
      <c r="BT521" s="58">
        <v>1.6273675000000003</v>
      </c>
      <c r="BU521" s="60">
        <v>1.7700000000000007E-2</v>
      </c>
      <c r="BV521" s="58"/>
      <c r="BW521" s="59">
        <v>0.52423945201955224</v>
      </c>
      <c r="BX521" s="58"/>
      <c r="BY521" s="58"/>
      <c r="BZ521" s="58"/>
      <c r="CA521" s="59"/>
      <c r="CB521" s="58"/>
      <c r="CC521" s="58"/>
      <c r="CD521" s="58"/>
      <c r="CE521" s="58"/>
      <c r="CF521" s="59"/>
      <c r="CG521" s="62" t="s">
        <v>551</v>
      </c>
      <c r="CH521" s="62" t="s">
        <v>569</v>
      </c>
      <c r="CI521" s="62"/>
      <c r="CJ521" s="62"/>
      <c r="CK521" s="62"/>
      <c r="CL521" s="62"/>
      <c r="CM521" s="62"/>
      <c r="CN521" s="63"/>
      <c r="CO521" s="62"/>
      <c r="CP521" s="62" t="s">
        <v>36</v>
      </c>
      <c r="CQ521" s="64" t="s">
        <v>39</v>
      </c>
      <c r="CR521" s="65" t="s">
        <v>47</v>
      </c>
      <c r="CS521" s="64" t="s">
        <v>41</v>
      </c>
      <c r="CT521" s="64"/>
      <c r="CU521" s="64" t="s">
        <v>553</v>
      </c>
      <c r="CV521" s="64" t="s">
        <v>203</v>
      </c>
      <c r="CW521" s="64" t="s">
        <v>511</v>
      </c>
      <c r="CX521" s="64"/>
      <c r="CY521" s="66">
        <f>[1]Duration!EE520</f>
        <v>0.43333333333333335</v>
      </c>
    </row>
    <row r="522" spans="1:103" hidden="1" x14ac:dyDescent="0.3">
      <c r="A522" s="43">
        <v>520</v>
      </c>
      <c r="B522" s="44" t="s">
        <v>1694</v>
      </c>
      <c r="C522" s="44" t="s">
        <v>571</v>
      </c>
      <c r="D522" s="44">
        <v>2012</v>
      </c>
      <c r="E522" s="45" t="s">
        <v>66</v>
      </c>
      <c r="F522" s="45" t="s">
        <v>1537</v>
      </c>
      <c r="G522" s="45" t="s">
        <v>3</v>
      </c>
      <c r="H522" s="45" t="s">
        <v>483</v>
      </c>
      <c r="I522" s="45" t="s">
        <v>38</v>
      </c>
      <c r="J522" s="68" t="s">
        <v>44</v>
      </c>
      <c r="K522" s="68" t="s">
        <v>100</v>
      </c>
      <c r="L522" s="68" t="s">
        <v>39</v>
      </c>
      <c r="M522" s="68" t="s">
        <v>39</v>
      </c>
      <c r="N522" s="68" t="s">
        <v>42</v>
      </c>
      <c r="O522" s="68" t="s">
        <v>39</v>
      </c>
      <c r="P522" s="47" t="s">
        <v>875</v>
      </c>
      <c r="Q522" s="47" t="s">
        <v>1537</v>
      </c>
      <c r="R522" s="49">
        <v>75</v>
      </c>
      <c r="S522" s="49">
        <v>61.424999999999997</v>
      </c>
      <c r="T522" s="50">
        <v>5.4</v>
      </c>
      <c r="U522" s="50">
        <v>2.9</v>
      </c>
      <c r="V522" s="50">
        <v>33.200000000000003</v>
      </c>
      <c r="W522" s="50"/>
      <c r="X522" s="50">
        <v>6.9</v>
      </c>
      <c r="Y522" s="51" t="s">
        <v>572</v>
      </c>
      <c r="Z522" s="51">
        <v>3</v>
      </c>
      <c r="AA522" s="52">
        <v>2.0867243803306801</v>
      </c>
      <c r="AB522" s="51">
        <v>0.7</v>
      </c>
      <c r="AC522" s="52">
        <v>1.4</v>
      </c>
      <c r="AD522" s="51">
        <v>0</v>
      </c>
      <c r="AE522" s="51" t="s">
        <v>2044</v>
      </c>
      <c r="AF522" s="52">
        <v>7.9</v>
      </c>
      <c r="AG522" s="53">
        <v>360</v>
      </c>
      <c r="AH522" s="54">
        <v>360</v>
      </c>
      <c r="AI522" s="54">
        <v>12</v>
      </c>
      <c r="AJ522" s="53" t="s">
        <v>573</v>
      </c>
      <c r="AK522" s="53">
        <v>24</v>
      </c>
      <c r="AL522" s="53">
        <v>0.5</v>
      </c>
      <c r="AM522" s="53" t="s">
        <v>145</v>
      </c>
      <c r="AN522" s="55">
        <v>8</v>
      </c>
      <c r="AO522" s="56"/>
      <c r="AP522" s="77">
        <v>593</v>
      </c>
      <c r="AQ522" s="51" t="s">
        <v>43</v>
      </c>
      <c r="AR522" s="51"/>
      <c r="AS522" s="51" t="s">
        <v>576</v>
      </c>
      <c r="AT522" s="51" t="s">
        <v>576</v>
      </c>
      <c r="AU522" s="51"/>
      <c r="AV522" s="51"/>
      <c r="AW522" s="57" t="s">
        <v>38</v>
      </c>
      <c r="AX522" s="57" t="s">
        <v>36</v>
      </c>
      <c r="AY522" s="57" t="s">
        <v>42</v>
      </c>
      <c r="AZ522" s="57" t="s">
        <v>574</v>
      </c>
      <c r="BA522" s="57" t="s">
        <v>575</v>
      </c>
      <c r="BB522" s="58"/>
      <c r="BC522" s="58"/>
      <c r="BD522" s="59"/>
      <c r="BE522" s="59"/>
      <c r="BF522" s="58"/>
      <c r="BG522" s="59"/>
      <c r="BH522" s="61">
        <v>8.5119047619047617E-5</v>
      </c>
      <c r="BI522" s="61">
        <v>5.8928571428571421E-5</v>
      </c>
      <c r="BL522" s="61"/>
      <c r="BM522" s="59"/>
      <c r="BN522" s="58"/>
      <c r="BO522" s="58">
        <v>9.2999999999999999E-2</v>
      </c>
      <c r="BP522" s="60">
        <v>1.1212558869701728E-2</v>
      </c>
      <c r="BQ522" s="58"/>
      <c r="BR522" s="59"/>
      <c r="BS522" s="58"/>
      <c r="BT522" s="58"/>
      <c r="BV522" s="58"/>
      <c r="BW522" s="59"/>
      <c r="BX522" s="58"/>
      <c r="BY522" s="58"/>
      <c r="BZ522" s="58"/>
      <c r="CA522" s="59"/>
      <c r="CB522" s="58"/>
      <c r="CC522" s="58"/>
      <c r="CD522" s="58"/>
      <c r="CE522" s="58"/>
      <c r="CF522" s="59"/>
      <c r="CG522" s="62"/>
      <c r="CH522" s="62"/>
      <c r="CI522" s="62"/>
      <c r="CJ522" s="62"/>
      <c r="CK522" s="62"/>
      <c r="CL522" s="62"/>
      <c r="CM522" s="62"/>
      <c r="CN522" s="63"/>
      <c r="CO522" s="62"/>
      <c r="CP522" s="62"/>
      <c r="CQ522" s="64" t="s">
        <v>39</v>
      </c>
      <c r="CR522" s="65" t="s">
        <v>47</v>
      </c>
      <c r="CS522" s="64" t="s">
        <v>205</v>
      </c>
      <c r="CT522" s="64" t="s">
        <v>577</v>
      </c>
      <c r="CU522" s="64" t="s">
        <v>109</v>
      </c>
      <c r="CV522" s="64" t="s">
        <v>56</v>
      </c>
      <c r="CW522" s="64" t="s">
        <v>69</v>
      </c>
      <c r="CX522" s="64" t="s">
        <v>73</v>
      </c>
      <c r="CY522" s="66">
        <f>[1]Duration!EE521</f>
        <v>0.5</v>
      </c>
    </row>
    <row r="523" spans="1:103" hidden="1" x14ac:dyDescent="0.3">
      <c r="A523" s="43">
        <v>521</v>
      </c>
      <c r="B523" s="44" t="s">
        <v>1694</v>
      </c>
      <c r="C523" s="44" t="s">
        <v>571</v>
      </c>
      <c r="D523" s="44">
        <v>2012</v>
      </c>
      <c r="E523" s="45" t="s">
        <v>66</v>
      </c>
      <c r="F523" s="45" t="s">
        <v>1537</v>
      </c>
      <c r="G523" s="45" t="s">
        <v>3</v>
      </c>
      <c r="H523" s="45" t="s">
        <v>483</v>
      </c>
      <c r="I523" s="45" t="s">
        <v>63</v>
      </c>
      <c r="J523" s="68" t="s">
        <v>44</v>
      </c>
      <c r="K523" s="68" t="s">
        <v>100</v>
      </c>
      <c r="L523" s="68" t="s">
        <v>42</v>
      </c>
      <c r="M523" s="68" t="s">
        <v>39</v>
      </c>
      <c r="N523" s="68" t="s">
        <v>42</v>
      </c>
      <c r="O523" s="68" t="s">
        <v>39</v>
      </c>
      <c r="P523" s="47" t="s">
        <v>875</v>
      </c>
      <c r="Q523" s="47" t="s">
        <v>1537</v>
      </c>
      <c r="R523" s="49">
        <v>75</v>
      </c>
      <c r="S523" s="49">
        <v>61.424999999999997</v>
      </c>
      <c r="T523" s="50">
        <v>5.4</v>
      </c>
      <c r="U523" s="50">
        <v>2.9</v>
      </c>
      <c r="V523" s="50">
        <v>33.200000000000003</v>
      </c>
      <c r="W523" s="50"/>
      <c r="X523" s="50">
        <v>6.9</v>
      </c>
      <c r="Y523" s="51" t="s">
        <v>572</v>
      </c>
      <c r="Z523" s="51">
        <v>3</v>
      </c>
      <c r="AA523" s="52">
        <v>2.0867243803306801</v>
      </c>
      <c r="AB523" s="51">
        <v>0.7</v>
      </c>
      <c r="AC523" s="52">
        <v>1.4</v>
      </c>
      <c r="AD523" s="51">
        <v>0</v>
      </c>
      <c r="AE523" s="51" t="s">
        <v>2044</v>
      </c>
      <c r="AF523" s="52">
        <v>8.1999999999999993</v>
      </c>
      <c r="AG523" s="53">
        <v>360</v>
      </c>
      <c r="AH523" s="54">
        <v>360</v>
      </c>
      <c r="AI523" s="54">
        <v>12</v>
      </c>
      <c r="AJ523" s="53" t="s">
        <v>573</v>
      </c>
      <c r="AK523" s="53">
        <v>24</v>
      </c>
      <c r="AL523" s="53">
        <v>0.5</v>
      </c>
      <c r="AM523" s="53" t="s">
        <v>145</v>
      </c>
      <c r="AN523" s="55">
        <v>8</v>
      </c>
      <c r="AO523" s="56"/>
      <c r="AP523" s="77">
        <v>593</v>
      </c>
      <c r="AQ523" s="51" t="s">
        <v>43</v>
      </c>
      <c r="AR523" s="51"/>
      <c r="AS523" s="51" t="s">
        <v>576</v>
      </c>
      <c r="AT523" s="51" t="s">
        <v>576</v>
      </c>
      <c r="AU523" s="51"/>
      <c r="AV523" s="51"/>
      <c r="AW523" s="57" t="s">
        <v>63</v>
      </c>
      <c r="AX523" s="57" t="s">
        <v>815</v>
      </c>
      <c r="AY523" s="57" t="s">
        <v>578</v>
      </c>
      <c r="AZ523" s="57" t="s">
        <v>579</v>
      </c>
      <c r="BA523" s="57"/>
      <c r="BB523" s="58"/>
      <c r="BC523" s="58"/>
      <c r="BD523" s="59"/>
      <c r="BE523" s="59"/>
      <c r="BF523" s="58"/>
      <c r="BG523" s="59"/>
      <c r="BH523" s="61">
        <v>1.2702380952380951E-2</v>
      </c>
      <c r="BI523" s="61">
        <v>9.494047619047619E-3</v>
      </c>
      <c r="BL523" s="61"/>
      <c r="BM523" s="59">
        <v>-160.11111111111114</v>
      </c>
      <c r="BN523" s="58"/>
      <c r="BO523" s="58">
        <v>9.4211393110567102E-2</v>
      </c>
      <c r="BP523" s="60">
        <v>1.1358610660740273E-2</v>
      </c>
      <c r="BQ523" s="58"/>
      <c r="BR523" s="59">
        <v>-1.3025732371689271E-2</v>
      </c>
      <c r="BS523" s="58"/>
      <c r="BT523" s="58"/>
      <c r="BV523" s="58"/>
      <c r="BW523" s="59"/>
      <c r="BX523" s="58"/>
      <c r="BY523" s="58"/>
      <c r="BZ523" s="58"/>
      <c r="CA523" s="59"/>
      <c r="CB523" s="58"/>
      <c r="CC523" s="58"/>
      <c r="CD523" s="58"/>
      <c r="CE523" s="58"/>
      <c r="CF523" s="59"/>
      <c r="CG523" s="62"/>
      <c r="CH523" s="62"/>
      <c r="CI523" s="62"/>
      <c r="CJ523" s="62"/>
      <c r="CK523" s="62"/>
      <c r="CL523" s="62"/>
      <c r="CM523" s="62"/>
      <c r="CN523" s="63"/>
      <c r="CO523" s="62"/>
      <c r="CP523" s="62"/>
      <c r="CQ523" s="64" t="s">
        <v>39</v>
      </c>
      <c r="CR523" s="65" t="s">
        <v>47</v>
      </c>
      <c r="CS523" s="64" t="s">
        <v>205</v>
      </c>
      <c r="CT523" s="64" t="s">
        <v>577</v>
      </c>
      <c r="CU523" s="64" t="s">
        <v>109</v>
      </c>
      <c r="CV523" s="64" t="s">
        <v>56</v>
      </c>
      <c r="CW523" s="64" t="s">
        <v>69</v>
      </c>
      <c r="CX523" s="64"/>
      <c r="CY523" s="66">
        <f>[1]Duration!EE522</f>
        <v>0.5</v>
      </c>
    </row>
    <row r="524" spans="1:103" hidden="1" x14ac:dyDescent="0.3">
      <c r="A524" s="43">
        <v>522</v>
      </c>
      <c r="B524" s="44" t="s">
        <v>1694</v>
      </c>
      <c r="C524" s="44" t="s">
        <v>571</v>
      </c>
      <c r="D524" s="44">
        <v>2012</v>
      </c>
      <c r="E524" s="45" t="s">
        <v>66</v>
      </c>
      <c r="F524" s="45" t="s">
        <v>1537</v>
      </c>
      <c r="G524" s="45" t="s">
        <v>3</v>
      </c>
      <c r="H524" s="45" t="s">
        <v>483</v>
      </c>
      <c r="I524" s="45" t="s">
        <v>1999</v>
      </c>
      <c r="J524" s="68" t="s">
        <v>44</v>
      </c>
      <c r="K524" s="68" t="s">
        <v>100</v>
      </c>
      <c r="L524" s="68" t="s">
        <v>42</v>
      </c>
      <c r="M524" s="68" t="s">
        <v>39</v>
      </c>
      <c r="N524" s="68" t="s">
        <v>42</v>
      </c>
      <c r="O524" s="68" t="s">
        <v>39</v>
      </c>
      <c r="P524" s="47" t="s">
        <v>875</v>
      </c>
      <c r="Q524" s="47" t="s">
        <v>1537</v>
      </c>
      <c r="R524" s="49">
        <v>75</v>
      </c>
      <c r="S524" s="49">
        <v>61.424999999999997</v>
      </c>
      <c r="T524" s="50">
        <v>5.4</v>
      </c>
      <c r="U524" s="50">
        <v>2.9</v>
      </c>
      <c r="V524" s="50">
        <v>33.200000000000003</v>
      </c>
      <c r="W524" s="50"/>
      <c r="X524" s="50">
        <v>6.9</v>
      </c>
      <c r="Y524" s="51" t="s">
        <v>572</v>
      </c>
      <c r="Z524" s="51">
        <v>3</v>
      </c>
      <c r="AA524" s="52">
        <v>2.0867243803306801</v>
      </c>
      <c r="AB524" s="51">
        <v>0.7</v>
      </c>
      <c r="AC524" s="52">
        <v>1.4</v>
      </c>
      <c r="AD524" s="51">
        <v>0</v>
      </c>
      <c r="AE524" s="51" t="s">
        <v>2044</v>
      </c>
      <c r="AF524" s="52">
        <v>7.9</v>
      </c>
      <c r="AG524" s="53">
        <v>360</v>
      </c>
      <c r="AH524" s="54">
        <v>360</v>
      </c>
      <c r="AI524" s="54">
        <v>12</v>
      </c>
      <c r="AJ524" s="53" t="s">
        <v>573</v>
      </c>
      <c r="AK524" s="53">
        <v>24</v>
      </c>
      <c r="AL524" s="53">
        <v>0.5</v>
      </c>
      <c r="AM524" s="53" t="s">
        <v>145</v>
      </c>
      <c r="AN524" s="55">
        <v>8</v>
      </c>
      <c r="AO524" s="56"/>
      <c r="AP524" s="77">
        <v>593</v>
      </c>
      <c r="AQ524" s="51" t="s">
        <v>43</v>
      </c>
      <c r="AR524" s="51"/>
      <c r="AS524" s="51" t="s">
        <v>576</v>
      </c>
      <c r="AT524" s="51" t="s">
        <v>576</v>
      </c>
      <c r="AU524" s="51"/>
      <c r="AV524" s="51"/>
      <c r="AW524" s="57" t="s">
        <v>1999</v>
      </c>
      <c r="AX524" s="57" t="s">
        <v>580</v>
      </c>
      <c r="AY524" s="57"/>
      <c r="AZ524" s="57"/>
      <c r="BA524" s="57"/>
      <c r="BB524" s="58"/>
      <c r="BC524" s="58"/>
      <c r="BD524" s="59"/>
      <c r="BE524" s="59"/>
      <c r="BF524" s="58"/>
      <c r="BG524" s="59"/>
      <c r="BH524" s="61">
        <v>0</v>
      </c>
      <c r="BI524" s="61">
        <v>0</v>
      </c>
      <c r="BL524" s="61"/>
      <c r="BM524" s="59">
        <v>1</v>
      </c>
      <c r="BN524" s="58"/>
      <c r="BO524" s="58">
        <v>5.34125181572647E-2</v>
      </c>
      <c r="BP524" s="60">
        <v>6.439688217390784E-3</v>
      </c>
      <c r="BQ524" s="58"/>
      <c r="BR524" s="59">
        <v>0.43305669947392217</v>
      </c>
      <c r="BS524" s="58"/>
      <c r="BT524" s="58"/>
      <c r="BV524" s="58"/>
      <c r="BW524" s="59"/>
      <c r="BX524" s="58"/>
      <c r="BY524" s="58"/>
      <c r="BZ524" s="58"/>
      <c r="CA524" s="59"/>
      <c r="CB524" s="58"/>
      <c r="CC524" s="58"/>
      <c r="CD524" s="58"/>
      <c r="CE524" s="58"/>
      <c r="CF524" s="59"/>
      <c r="CG524" s="62" t="s">
        <v>581</v>
      </c>
      <c r="CH524" s="62"/>
      <c r="CI524" s="62"/>
      <c r="CJ524" s="62"/>
      <c r="CK524" s="62"/>
      <c r="CL524" s="62"/>
      <c r="CM524" s="62"/>
      <c r="CN524" s="63"/>
      <c r="CO524" s="62"/>
      <c r="CP524" s="62"/>
      <c r="CQ524" s="64" t="s">
        <v>39</v>
      </c>
      <c r="CR524" s="65" t="s">
        <v>47</v>
      </c>
      <c r="CS524" s="64" t="s">
        <v>205</v>
      </c>
      <c r="CT524" s="64" t="s">
        <v>577</v>
      </c>
      <c r="CU524" s="64" t="s">
        <v>109</v>
      </c>
      <c r="CV524" s="64" t="s">
        <v>56</v>
      </c>
      <c r="CW524" s="64" t="s">
        <v>69</v>
      </c>
      <c r="CX524" s="64"/>
      <c r="CY524" s="66">
        <f>[1]Duration!EE523</f>
        <v>0.5</v>
      </c>
    </row>
    <row r="525" spans="1:103" hidden="1" x14ac:dyDescent="0.3">
      <c r="A525" s="43">
        <v>523</v>
      </c>
      <c r="B525" s="44" t="s">
        <v>1731</v>
      </c>
      <c r="C525" s="44" t="s">
        <v>571</v>
      </c>
      <c r="D525" s="44">
        <v>2015</v>
      </c>
      <c r="E525" s="45" t="s">
        <v>31</v>
      </c>
      <c r="F525" s="45" t="s">
        <v>1537</v>
      </c>
      <c r="G525" s="45" t="s">
        <v>3</v>
      </c>
      <c r="H525" s="45" t="s">
        <v>483</v>
      </c>
      <c r="I525" s="45" t="s">
        <v>38</v>
      </c>
      <c r="J525" s="68" t="s">
        <v>44</v>
      </c>
      <c r="K525" s="68" t="s">
        <v>53</v>
      </c>
      <c r="L525" s="68" t="s">
        <v>39</v>
      </c>
      <c r="M525" s="68" t="s">
        <v>39</v>
      </c>
      <c r="N525" s="68" t="s">
        <v>39</v>
      </c>
      <c r="O525" s="68" t="s">
        <v>42</v>
      </c>
      <c r="P525" s="47" t="s">
        <v>686</v>
      </c>
      <c r="Q525" s="47" t="s">
        <v>1537</v>
      </c>
      <c r="R525" s="49">
        <v>79</v>
      </c>
      <c r="S525" s="49">
        <v>66.36</v>
      </c>
      <c r="T525" s="50">
        <v>3.2</v>
      </c>
      <c r="U525" s="50">
        <v>1.25</v>
      </c>
      <c r="V525" s="50">
        <v>35.6</v>
      </c>
      <c r="W525" s="50"/>
      <c r="X525" s="50">
        <v>7.2</v>
      </c>
      <c r="Y525" s="51" t="s">
        <v>572</v>
      </c>
      <c r="Z525" s="51">
        <v>3</v>
      </c>
      <c r="AA525" s="52">
        <v>2.0867243803306801</v>
      </c>
      <c r="AB525" s="52">
        <v>1</v>
      </c>
      <c r="AC525" s="52">
        <v>2.0867243803306801</v>
      </c>
      <c r="AD525" s="51"/>
      <c r="AE525" s="51"/>
      <c r="AF525" s="52">
        <v>14.2</v>
      </c>
      <c r="AG525" s="53" t="s">
        <v>404</v>
      </c>
      <c r="AH525" s="54">
        <v>88</v>
      </c>
      <c r="AI525" s="54">
        <v>3.5</v>
      </c>
      <c r="AJ525" s="53" t="s">
        <v>582</v>
      </c>
      <c r="AK525" s="53">
        <v>7</v>
      </c>
      <c r="AL525" s="53">
        <v>0.5</v>
      </c>
      <c r="AM525" s="53" t="s">
        <v>52</v>
      </c>
      <c r="AN525" s="55">
        <v>18.100000000000001</v>
      </c>
      <c r="AO525" s="56"/>
      <c r="AP525" s="56"/>
      <c r="AQ525" s="51" t="s">
        <v>43</v>
      </c>
      <c r="AR525" s="51"/>
      <c r="AS525" s="51" t="s">
        <v>576</v>
      </c>
      <c r="AT525" s="51" t="s">
        <v>576</v>
      </c>
      <c r="AU525" s="51"/>
      <c r="AV525" s="51"/>
      <c r="AW525" s="57" t="s">
        <v>38</v>
      </c>
      <c r="AX525" s="57" t="s">
        <v>36</v>
      </c>
      <c r="AY525" s="57"/>
      <c r="AZ525" s="57"/>
      <c r="BA525" s="57"/>
      <c r="BB525" s="58"/>
      <c r="BC525" s="58"/>
      <c r="BD525" s="59"/>
      <c r="BE525" s="59"/>
      <c r="BF525" s="58"/>
      <c r="BG525" s="59"/>
      <c r="BH525" s="61">
        <v>0</v>
      </c>
      <c r="BI525" s="61">
        <v>0</v>
      </c>
      <c r="BK525" s="78">
        <v>0</v>
      </c>
      <c r="BL525" s="61"/>
      <c r="BM525" s="59"/>
      <c r="BN525" s="58">
        <v>0.13166666666666668</v>
      </c>
      <c r="BO525" s="58">
        <v>0.13166666666666668</v>
      </c>
      <c r="BP525" s="60">
        <v>3.5918367346938779E-3</v>
      </c>
      <c r="BQ525" s="58"/>
      <c r="BR525" s="59"/>
      <c r="BS525" s="58"/>
      <c r="BT525" s="58"/>
      <c r="BV525" s="58"/>
      <c r="BW525" s="59"/>
      <c r="BX525" s="58"/>
      <c r="BY525" s="58"/>
      <c r="BZ525" s="58"/>
      <c r="CA525" s="59"/>
      <c r="CB525" s="58"/>
      <c r="CC525" s="58"/>
      <c r="CD525" s="58"/>
      <c r="CE525" s="58"/>
      <c r="CF525" s="59"/>
      <c r="CG525" s="62"/>
      <c r="CH525" s="62"/>
      <c r="CI525" s="62"/>
      <c r="CJ525" s="62"/>
      <c r="CK525" s="62"/>
      <c r="CL525" s="62"/>
      <c r="CM525" s="62"/>
      <c r="CN525" s="63"/>
      <c r="CO525" s="62"/>
      <c r="CP525" s="62"/>
      <c r="CQ525" s="64" t="s">
        <v>39</v>
      </c>
      <c r="CR525" s="65" t="s">
        <v>47</v>
      </c>
      <c r="CS525" s="64" t="s">
        <v>205</v>
      </c>
      <c r="CT525" s="64" t="s">
        <v>577</v>
      </c>
      <c r="CU525" s="64" t="s">
        <v>109</v>
      </c>
      <c r="CV525" s="64" t="s">
        <v>56</v>
      </c>
      <c r="CW525" s="64" t="s">
        <v>512</v>
      </c>
      <c r="CX525" s="64" t="s">
        <v>73</v>
      </c>
      <c r="CY525" s="66">
        <f>[1]Duration!EE524</f>
        <v>0.14583333333333334</v>
      </c>
    </row>
    <row r="526" spans="1:103" hidden="1" x14ac:dyDescent="0.3">
      <c r="A526" s="43">
        <v>524</v>
      </c>
      <c r="B526" s="44" t="s">
        <v>1731</v>
      </c>
      <c r="C526" s="44" t="s">
        <v>571</v>
      </c>
      <c r="D526" s="44">
        <v>2015</v>
      </c>
      <c r="E526" s="45" t="s">
        <v>31</v>
      </c>
      <c r="F526" s="45" t="s">
        <v>1537</v>
      </c>
      <c r="G526" s="45" t="s">
        <v>3</v>
      </c>
      <c r="H526" s="45" t="s">
        <v>483</v>
      </c>
      <c r="I526" s="45" t="s">
        <v>38</v>
      </c>
      <c r="J526" s="68" t="s">
        <v>44</v>
      </c>
      <c r="K526" s="68" t="s">
        <v>91</v>
      </c>
      <c r="L526" s="68" t="s">
        <v>39</v>
      </c>
      <c r="M526" s="68" t="s">
        <v>39</v>
      </c>
      <c r="N526" s="68" t="s">
        <v>39</v>
      </c>
      <c r="O526" s="68" t="s">
        <v>42</v>
      </c>
      <c r="P526" s="47" t="s">
        <v>686</v>
      </c>
      <c r="Q526" s="47" t="s">
        <v>1537</v>
      </c>
      <c r="R526" s="49">
        <v>33</v>
      </c>
      <c r="S526" s="49">
        <v>25.080000000000002</v>
      </c>
      <c r="T526" s="50">
        <v>1.9</v>
      </c>
      <c r="U526" s="50">
        <v>1</v>
      </c>
      <c r="V526" s="50">
        <v>15</v>
      </c>
      <c r="W526" s="50"/>
      <c r="X526" s="50">
        <v>7.4</v>
      </c>
      <c r="Y526" s="51" t="s">
        <v>572</v>
      </c>
      <c r="Z526" s="51">
        <v>3</v>
      </c>
      <c r="AA526" s="52">
        <v>2.0867243803306801</v>
      </c>
      <c r="AB526" s="52">
        <v>1</v>
      </c>
      <c r="AC526" s="52">
        <v>2.0867243803306801</v>
      </c>
      <c r="AD526" s="51"/>
      <c r="AE526" s="51"/>
      <c r="AF526" s="52">
        <v>2.9</v>
      </c>
      <c r="AG526" s="53" t="s">
        <v>404</v>
      </c>
      <c r="AH526" s="54">
        <v>105</v>
      </c>
      <c r="AI526" s="54">
        <v>4</v>
      </c>
      <c r="AJ526" s="53" t="s">
        <v>583</v>
      </c>
      <c r="AK526" s="53">
        <v>8</v>
      </c>
      <c r="AL526" s="53">
        <v>0.5</v>
      </c>
      <c r="AM526" s="53" t="s">
        <v>96</v>
      </c>
      <c r="AN526" s="55">
        <v>-6.9</v>
      </c>
      <c r="AO526" s="56"/>
      <c r="AP526" s="56"/>
      <c r="AQ526" s="51" t="s">
        <v>43</v>
      </c>
      <c r="AR526" s="51"/>
      <c r="AS526" s="51" t="s">
        <v>576</v>
      </c>
      <c r="AT526" s="51" t="s">
        <v>576</v>
      </c>
      <c r="AU526" s="51"/>
      <c r="AV526" s="51"/>
      <c r="AW526" s="57" t="s">
        <v>38</v>
      </c>
      <c r="AX526" s="57" t="s">
        <v>36</v>
      </c>
      <c r="AY526" s="57"/>
      <c r="AZ526" s="57"/>
      <c r="BA526" s="57"/>
      <c r="BB526" s="58"/>
      <c r="BC526" s="58"/>
      <c r="BD526" s="59"/>
      <c r="BE526" s="59"/>
      <c r="BF526" s="58"/>
      <c r="BG526" s="59"/>
      <c r="BH526" s="61">
        <v>3.7414965986394555E-6</v>
      </c>
      <c r="BI526" s="61">
        <v>3.7414965986394559E-6</v>
      </c>
      <c r="BK526" s="78">
        <v>0</v>
      </c>
      <c r="BL526" s="61"/>
      <c r="BM526" s="59"/>
      <c r="BN526" s="58">
        <v>7.2222222222222228E-3</v>
      </c>
      <c r="BO526" s="58">
        <v>7.2222222222222228E-3</v>
      </c>
      <c r="BP526" s="60">
        <v>6.2200956937799048E-4</v>
      </c>
      <c r="BQ526" s="58"/>
      <c r="BR526" s="59"/>
      <c r="BS526" s="58"/>
      <c r="BT526" s="58"/>
      <c r="BV526" s="58"/>
      <c r="BW526" s="59"/>
      <c r="BX526" s="58"/>
      <c r="BY526" s="58"/>
      <c r="BZ526" s="58"/>
      <c r="CA526" s="59"/>
      <c r="CB526" s="58"/>
      <c r="CC526" s="58"/>
      <c r="CD526" s="58"/>
      <c r="CE526" s="58"/>
      <c r="CF526" s="59"/>
      <c r="CG526" s="62"/>
      <c r="CH526" s="62"/>
      <c r="CI526" s="62"/>
      <c r="CJ526" s="62"/>
      <c r="CK526" s="62"/>
      <c r="CL526" s="62"/>
      <c r="CM526" s="62"/>
      <c r="CN526" s="63"/>
      <c r="CO526" s="62"/>
      <c r="CP526" s="62"/>
      <c r="CQ526" s="64" t="s">
        <v>39</v>
      </c>
      <c r="CR526" s="65" t="s">
        <v>47</v>
      </c>
      <c r="CS526" s="64" t="s">
        <v>205</v>
      </c>
      <c r="CT526" s="64" t="s">
        <v>577</v>
      </c>
      <c r="CU526" s="64" t="s">
        <v>109</v>
      </c>
      <c r="CV526" s="64" t="s">
        <v>56</v>
      </c>
      <c r="CW526" s="64" t="s">
        <v>584</v>
      </c>
      <c r="CX526" s="64" t="s">
        <v>73</v>
      </c>
      <c r="CY526" s="66">
        <f>[1]Duration!EE525</f>
        <v>0.16666666666666666</v>
      </c>
    </row>
    <row r="527" spans="1:103" hidden="1" x14ac:dyDescent="0.3">
      <c r="A527" s="43">
        <v>525</v>
      </c>
      <c r="B527" s="44" t="s">
        <v>1731</v>
      </c>
      <c r="C527" s="44" t="s">
        <v>571</v>
      </c>
      <c r="D527" s="44">
        <v>2015</v>
      </c>
      <c r="E527" s="45" t="s">
        <v>31</v>
      </c>
      <c r="F527" s="45" t="s">
        <v>61</v>
      </c>
      <c r="G527" s="45" t="s">
        <v>3</v>
      </c>
      <c r="H527" s="45" t="s">
        <v>483</v>
      </c>
      <c r="I527" s="45" t="s">
        <v>38</v>
      </c>
      <c r="J527" s="68" t="s">
        <v>44</v>
      </c>
      <c r="K527" s="68" t="s">
        <v>53</v>
      </c>
      <c r="L527" s="68" t="s">
        <v>42</v>
      </c>
      <c r="M527" s="68" t="s">
        <v>39</v>
      </c>
      <c r="N527" s="68" t="s">
        <v>39</v>
      </c>
      <c r="O527" s="68" t="s">
        <v>39</v>
      </c>
      <c r="P527" s="47" t="s">
        <v>585</v>
      </c>
      <c r="Q527" s="47" t="s">
        <v>98</v>
      </c>
      <c r="R527" s="49">
        <v>50</v>
      </c>
      <c r="S527" s="49">
        <v>38</v>
      </c>
      <c r="T527" s="50">
        <v>2.8</v>
      </c>
      <c r="U527" s="50">
        <v>1.5</v>
      </c>
      <c r="V527" s="50">
        <v>20.7</v>
      </c>
      <c r="W527" s="50"/>
      <c r="X527" s="50">
        <v>7.7</v>
      </c>
      <c r="Y527" s="51" t="s">
        <v>572</v>
      </c>
      <c r="Z527" s="51">
        <v>3</v>
      </c>
      <c r="AA527" s="52">
        <v>2.0867243803306801</v>
      </c>
      <c r="AB527" s="52">
        <v>1</v>
      </c>
      <c r="AC527" s="52">
        <v>2.0867243803306801</v>
      </c>
      <c r="AD527" s="51"/>
      <c r="AE527" s="51"/>
      <c r="AF527" s="52">
        <v>14.799999999999999</v>
      </c>
      <c r="AG527" s="53" t="s">
        <v>404</v>
      </c>
      <c r="AH527" s="54">
        <v>88</v>
      </c>
      <c r="AI527" s="54">
        <v>3.5</v>
      </c>
      <c r="AJ527" s="53" t="s">
        <v>582</v>
      </c>
      <c r="AK527" s="53">
        <v>7</v>
      </c>
      <c r="AL527" s="53">
        <v>0.5</v>
      </c>
      <c r="AM527" s="53" t="s">
        <v>52</v>
      </c>
      <c r="AN527" s="55">
        <v>18.100000000000001</v>
      </c>
      <c r="AO527" s="56"/>
      <c r="AP527" s="56"/>
      <c r="AQ527" s="51" t="s">
        <v>43</v>
      </c>
      <c r="AR527" s="51"/>
      <c r="AS527" s="51" t="s">
        <v>576</v>
      </c>
      <c r="AT527" s="51" t="s">
        <v>576</v>
      </c>
      <c r="AU527" s="51"/>
      <c r="AV527" s="51"/>
      <c r="AW527" s="57" t="s">
        <v>38</v>
      </c>
      <c r="AX527" s="57" t="s">
        <v>36</v>
      </c>
      <c r="AY527" s="57"/>
      <c r="AZ527" s="57"/>
      <c r="BA527" s="57"/>
      <c r="BB527" s="58"/>
      <c r="BC527" s="58"/>
      <c r="BD527" s="59"/>
      <c r="BE527" s="59"/>
      <c r="BF527" s="58"/>
      <c r="BG527" s="59"/>
      <c r="BH527" s="61">
        <v>2.0089285714285713E-5</v>
      </c>
      <c r="BI527" s="61">
        <v>2.0089285714285713E-5</v>
      </c>
      <c r="BK527" s="78">
        <v>0</v>
      </c>
      <c r="BL527" s="61"/>
      <c r="BM527" s="59"/>
      <c r="BN527" s="58">
        <v>0.43277777777777776</v>
      </c>
      <c r="BO527" s="58">
        <v>0.43277777777777776</v>
      </c>
      <c r="BP527" s="60">
        <v>2.0617142857142862E-2</v>
      </c>
      <c r="BQ527" s="58"/>
      <c r="BR527" s="59">
        <v>-2.2869198312236283</v>
      </c>
      <c r="BS527" s="58"/>
      <c r="BT527" s="58"/>
      <c r="BV527" s="58"/>
      <c r="BW527" s="59"/>
      <c r="BX527" s="58"/>
      <c r="BY527" s="58"/>
      <c r="BZ527" s="58"/>
      <c r="CA527" s="59"/>
      <c r="CB527" s="58"/>
      <c r="CC527" s="58"/>
      <c r="CD527" s="58"/>
      <c r="CE527" s="58"/>
      <c r="CF527" s="59"/>
      <c r="CG527" s="62"/>
      <c r="CH527" s="62"/>
      <c r="CI527" s="62"/>
      <c r="CJ527" s="62"/>
      <c r="CK527" s="62"/>
      <c r="CL527" s="62"/>
      <c r="CM527" s="62"/>
      <c r="CN527" s="63"/>
      <c r="CO527" s="62"/>
      <c r="CP527" s="62"/>
      <c r="CQ527" s="64" t="s">
        <v>39</v>
      </c>
      <c r="CR527" s="65" t="s">
        <v>47</v>
      </c>
      <c r="CS527" s="64" t="s">
        <v>205</v>
      </c>
      <c r="CT527" s="64" t="s">
        <v>577</v>
      </c>
      <c r="CU527" s="64" t="s">
        <v>109</v>
      </c>
      <c r="CV527" s="64" t="s">
        <v>56</v>
      </c>
      <c r="CW527" s="64" t="s">
        <v>512</v>
      </c>
      <c r="CX527" s="64" t="s">
        <v>88</v>
      </c>
      <c r="CY527" s="66">
        <f>[1]Duration!EE526</f>
        <v>0.14583333333333334</v>
      </c>
    </row>
    <row r="528" spans="1:103" hidden="1" x14ac:dyDescent="0.3">
      <c r="A528" s="43">
        <v>526</v>
      </c>
      <c r="B528" s="44" t="s">
        <v>1731</v>
      </c>
      <c r="C528" s="44" t="s">
        <v>571</v>
      </c>
      <c r="D528" s="44">
        <v>2015</v>
      </c>
      <c r="E528" s="45" t="s">
        <v>31</v>
      </c>
      <c r="F528" s="45" t="s">
        <v>61</v>
      </c>
      <c r="G528" s="45" t="s">
        <v>3</v>
      </c>
      <c r="H528" s="45" t="s">
        <v>483</v>
      </c>
      <c r="I528" s="45" t="s">
        <v>38</v>
      </c>
      <c r="J528" s="68" t="s">
        <v>44</v>
      </c>
      <c r="K528" s="68" t="s">
        <v>91</v>
      </c>
      <c r="L528" s="68" t="s">
        <v>42</v>
      </c>
      <c r="M528" s="68" t="s">
        <v>39</v>
      </c>
      <c r="N528" s="68" t="s">
        <v>39</v>
      </c>
      <c r="O528" s="68" t="s">
        <v>39</v>
      </c>
      <c r="P528" s="47" t="s">
        <v>585</v>
      </c>
      <c r="Q528" s="47" t="s">
        <v>98</v>
      </c>
      <c r="R528" s="49">
        <v>41</v>
      </c>
      <c r="S528" s="49">
        <v>29.52</v>
      </c>
      <c r="T528" s="50">
        <v>3</v>
      </c>
      <c r="U528" s="50">
        <v>1.9</v>
      </c>
      <c r="V528" s="50">
        <v>17</v>
      </c>
      <c r="W528" s="50"/>
      <c r="X528" s="50">
        <v>7.9</v>
      </c>
      <c r="Y528" s="51" t="s">
        <v>572</v>
      </c>
      <c r="Z528" s="51">
        <v>3</v>
      </c>
      <c r="AA528" s="52">
        <v>2.0867243803306801</v>
      </c>
      <c r="AB528" s="52">
        <v>1</v>
      </c>
      <c r="AC528" s="52">
        <v>2.0867243803306801</v>
      </c>
      <c r="AD528" s="51"/>
      <c r="AE528" s="51"/>
      <c r="AF528" s="52">
        <v>4.9000000000000004</v>
      </c>
      <c r="AG528" s="53" t="s">
        <v>404</v>
      </c>
      <c r="AH528" s="54">
        <v>105</v>
      </c>
      <c r="AI528" s="54">
        <v>4</v>
      </c>
      <c r="AJ528" s="53" t="s">
        <v>583</v>
      </c>
      <c r="AK528" s="53">
        <v>8</v>
      </c>
      <c r="AL528" s="53">
        <v>0.5</v>
      </c>
      <c r="AM528" s="53" t="s">
        <v>96</v>
      </c>
      <c r="AN528" s="55">
        <v>-6.9</v>
      </c>
      <c r="AO528" s="56"/>
      <c r="AP528" s="56"/>
      <c r="AQ528" s="51" t="s">
        <v>43</v>
      </c>
      <c r="AR528" s="51"/>
      <c r="AS528" s="51" t="s">
        <v>576</v>
      </c>
      <c r="AT528" s="51" t="s">
        <v>576</v>
      </c>
      <c r="AU528" s="51"/>
      <c r="AV528" s="51"/>
      <c r="AW528" s="57" t="s">
        <v>38</v>
      </c>
      <c r="AX528" s="57" t="s">
        <v>36</v>
      </c>
      <c r="AY528" s="57"/>
      <c r="AZ528" s="57"/>
      <c r="BA528" s="57"/>
      <c r="BB528" s="58"/>
      <c r="BC528" s="58"/>
      <c r="BD528" s="59"/>
      <c r="BE528" s="59"/>
      <c r="BF528" s="58"/>
      <c r="BG528" s="59"/>
      <c r="BH528" s="61">
        <v>0</v>
      </c>
      <c r="BI528" s="61">
        <v>0</v>
      </c>
      <c r="BK528" s="78">
        <v>0</v>
      </c>
      <c r="BL528" s="61"/>
      <c r="BM528" s="108"/>
      <c r="BN528" s="58">
        <v>5.5555555555555556E-4</v>
      </c>
      <c r="BO528" s="58">
        <v>5.5555555555555556E-4</v>
      </c>
      <c r="BP528" s="60">
        <v>4.0650406504065034E-5</v>
      </c>
      <c r="BQ528" s="58"/>
      <c r="BR528" s="59">
        <v>0.92307692307692302</v>
      </c>
      <c r="BS528" s="58"/>
      <c r="BT528" s="58"/>
      <c r="BV528" s="58"/>
      <c r="BW528" s="59"/>
      <c r="BX528" s="58"/>
      <c r="BY528" s="58"/>
      <c r="BZ528" s="58"/>
      <c r="CA528" s="59"/>
      <c r="CB528" s="58"/>
      <c r="CC528" s="58"/>
      <c r="CD528" s="58"/>
      <c r="CE528" s="58"/>
      <c r="CF528" s="59"/>
      <c r="CG528" s="62"/>
      <c r="CH528" s="62"/>
      <c r="CI528" s="62"/>
      <c r="CJ528" s="62"/>
      <c r="CK528" s="62"/>
      <c r="CL528" s="62"/>
      <c r="CM528" s="62"/>
      <c r="CN528" s="63"/>
      <c r="CO528" s="62"/>
      <c r="CP528" s="62"/>
      <c r="CQ528" s="64" t="s">
        <v>39</v>
      </c>
      <c r="CR528" s="65" t="s">
        <v>47</v>
      </c>
      <c r="CS528" s="64" t="s">
        <v>205</v>
      </c>
      <c r="CT528" s="64" t="s">
        <v>577</v>
      </c>
      <c r="CU528" s="64" t="s">
        <v>109</v>
      </c>
      <c r="CV528" s="64" t="s">
        <v>56</v>
      </c>
      <c r="CW528" s="64" t="s">
        <v>584</v>
      </c>
      <c r="CX528" s="64" t="s">
        <v>88</v>
      </c>
      <c r="CY528" s="66">
        <f>[1]Duration!EE527</f>
        <v>0.16666666666666666</v>
      </c>
    </row>
    <row r="529" spans="1:103" hidden="1" x14ac:dyDescent="0.3">
      <c r="A529" s="43">
        <v>527</v>
      </c>
      <c r="B529" s="44" t="s">
        <v>1731</v>
      </c>
      <c r="C529" s="44" t="s">
        <v>571</v>
      </c>
      <c r="D529" s="44">
        <v>2015</v>
      </c>
      <c r="E529" s="45" t="s">
        <v>31</v>
      </c>
      <c r="F529" s="45" t="s">
        <v>61</v>
      </c>
      <c r="G529" s="45" t="s">
        <v>3</v>
      </c>
      <c r="H529" s="45" t="s">
        <v>483</v>
      </c>
      <c r="I529" s="45" t="s">
        <v>1999</v>
      </c>
      <c r="J529" s="68" t="s">
        <v>44</v>
      </c>
      <c r="K529" s="68" t="s">
        <v>53</v>
      </c>
      <c r="L529" s="68" t="s">
        <v>42</v>
      </c>
      <c r="M529" s="68" t="s">
        <v>39</v>
      </c>
      <c r="N529" s="68" t="s">
        <v>42</v>
      </c>
      <c r="O529" s="68" t="s">
        <v>39</v>
      </c>
      <c r="P529" s="47" t="s">
        <v>585</v>
      </c>
      <c r="Q529" s="47" t="s">
        <v>98</v>
      </c>
      <c r="R529" s="49">
        <v>50</v>
      </c>
      <c r="S529" s="49">
        <v>38</v>
      </c>
      <c r="T529" s="50">
        <v>2.8</v>
      </c>
      <c r="U529" s="50">
        <v>1.5</v>
      </c>
      <c r="V529" s="50">
        <v>20.7</v>
      </c>
      <c r="W529" s="50"/>
      <c r="X529" s="50">
        <v>7.7</v>
      </c>
      <c r="Y529" s="51" t="s">
        <v>572</v>
      </c>
      <c r="Z529" s="51">
        <v>3</v>
      </c>
      <c r="AA529" s="52">
        <v>2.0867243803306801</v>
      </c>
      <c r="AB529" s="52">
        <v>1</v>
      </c>
      <c r="AC529" s="52">
        <v>2.0867243803306801</v>
      </c>
      <c r="AD529" s="51"/>
      <c r="AE529" s="51"/>
      <c r="AF529" s="52">
        <v>14.799999999999999</v>
      </c>
      <c r="AG529" s="53" t="s">
        <v>404</v>
      </c>
      <c r="AH529" s="54">
        <v>88</v>
      </c>
      <c r="AI529" s="54">
        <v>3.5</v>
      </c>
      <c r="AJ529" s="53" t="s">
        <v>582</v>
      </c>
      <c r="AK529" s="53">
        <v>7</v>
      </c>
      <c r="AL529" s="53">
        <v>0.5</v>
      </c>
      <c r="AM529" s="53" t="s">
        <v>52</v>
      </c>
      <c r="AN529" s="55">
        <v>18.100000000000001</v>
      </c>
      <c r="AO529" s="56"/>
      <c r="AP529" s="56"/>
      <c r="AQ529" s="51" t="s">
        <v>43</v>
      </c>
      <c r="AR529" s="51"/>
      <c r="AS529" s="51" t="s">
        <v>576</v>
      </c>
      <c r="AT529" s="51" t="s">
        <v>576</v>
      </c>
      <c r="AU529" s="51"/>
      <c r="AV529" s="51"/>
      <c r="AW529" s="57" t="s">
        <v>1999</v>
      </c>
      <c r="AX529" s="57" t="s">
        <v>580</v>
      </c>
      <c r="AY529" s="57"/>
      <c r="AZ529" s="57"/>
      <c r="BA529" s="57"/>
      <c r="BB529" s="58"/>
      <c r="BC529" s="58"/>
      <c r="BD529" s="59"/>
      <c r="BE529" s="59"/>
      <c r="BF529" s="58"/>
      <c r="BG529" s="59"/>
      <c r="BH529" s="61">
        <v>4.4494047619047621E-3</v>
      </c>
      <c r="BI529" s="61">
        <v>4.4494047619047621E-3</v>
      </c>
      <c r="BK529" s="60">
        <v>2.3999999999999998E-3</v>
      </c>
      <c r="BL529" s="61"/>
      <c r="BM529" s="108">
        <f>(BH527-BH529)/BH527</f>
        <v>-220.4814814814815</v>
      </c>
      <c r="BN529" s="58">
        <v>0.37666666666666671</v>
      </c>
      <c r="BO529" s="58">
        <v>0.37666666666666671</v>
      </c>
      <c r="BP529" s="60">
        <v>1.7944060150375942E-2</v>
      </c>
      <c r="BQ529" s="58"/>
      <c r="BR529" s="59">
        <v>0.12965340179717574</v>
      </c>
      <c r="BS529" s="58"/>
      <c r="BT529" s="58"/>
      <c r="BV529" s="58"/>
      <c r="BW529" s="59"/>
      <c r="BX529" s="58"/>
      <c r="BY529" s="58"/>
      <c r="BZ529" s="58"/>
      <c r="CA529" s="59"/>
      <c r="CB529" s="58"/>
      <c r="CC529" s="58"/>
      <c r="CD529" s="58"/>
      <c r="CE529" s="58"/>
      <c r="CF529" s="59"/>
      <c r="CG529" s="62"/>
      <c r="CH529" s="62"/>
      <c r="CI529" s="62"/>
      <c r="CJ529" s="62"/>
      <c r="CK529" s="62"/>
      <c r="CL529" s="62"/>
      <c r="CM529" s="62"/>
      <c r="CN529" s="63"/>
      <c r="CO529" s="62"/>
      <c r="CP529" s="62"/>
      <c r="CQ529" s="64" t="s">
        <v>39</v>
      </c>
      <c r="CR529" s="65" t="s">
        <v>47</v>
      </c>
      <c r="CS529" s="64" t="s">
        <v>205</v>
      </c>
      <c r="CT529" s="64" t="s">
        <v>577</v>
      </c>
      <c r="CU529" s="64" t="s">
        <v>109</v>
      </c>
      <c r="CV529" s="64" t="s">
        <v>56</v>
      </c>
      <c r="CW529" s="64" t="s">
        <v>512</v>
      </c>
      <c r="CX529" s="64"/>
      <c r="CY529" s="66">
        <f>[1]Duration!EE528</f>
        <v>0.14583333333333334</v>
      </c>
    </row>
    <row r="530" spans="1:103" hidden="1" x14ac:dyDescent="0.3">
      <c r="A530" s="43">
        <v>528</v>
      </c>
      <c r="B530" s="44" t="s">
        <v>1731</v>
      </c>
      <c r="C530" s="44" t="s">
        <v>571</v>
      </c>
      <c r="D530" s="44">
        <v>2015</v>
      </c>
      <c r="E530" s="45" t="s">
        <v>31</v>
      </c>
      <c r="F530" s="45" t="s">
        <v>61</v>
      </c>
      <c r="G530" s="45" t="s">
        <v>3</v>
      </c>
      <c r="H530" s="45" t="s">
        <v>483</v>
      </c>
      <c r="I530" s="45" t="s">
        <v>1999</v>
      </c>
      <c r="J530" s="68" t="s">
        <v>44</v>
      </c>
      <c r="K530" s="68" t="s">
        <v>91</v>
      </c>
      <c r="L530" s="68" t="s">
        <v>42</v>
      </c>
      <c r="M530" s="68" t="s">
        <v>39</v>
      </c>
      <c r="N530" s="68" t="s">
        <v>42</v>
      </c>
      <c r="O530" s="68" t="s">
        <v>39</v>
      </c>
      <c r="P530" s="47" t="s">
        <v>585</v>
      </c>
      <c r="Q530" s="47" t="s">
        <v>98</v>
      </c>
      <c r="R530" s="49">
        <v>41</v>
      </c>
      <c r="S530" s="49">
        <v>29.52</v>
      </c>
      <c r="T530" s="50">
        <v>3</v>
      </c>
      <c r="U530" s="50">
        <v>1.9</v>
      </c>
      <c r="V530" s="50">
        <v>17</v>
      </c>
      <c r="W530" s="50"/>
      <c r="X530" s="50">
        <v>7.9</v>
      </c>
      <c r="Y530" s="51" t="s">
        <v>572</v>
      </c>
      <c r="Z530" s="51">
        <v>3</v>
      </c>
      <c r="AA530" s="52">
        <v>2.0867243803306801</v>
      </c>
      <c r="AB530" s="52">
        <v>1</v>
      </c>
      <c r="AC530" s="52">
        <v>2.0867243803306801</v>
      </c>
      <c r="AD530" s="51"/>
      <c r="AE530" s="51"/>
      <c r="AF530" s="52">
        <v>4.9000000000000004</v>
      </c>
      <c r="AG530" s="53" t="s">
        <v>404</v>
      </c>
      <c r="AH530" s="54">
        <v>105</v>
      </c>
      <c r="AI530" s="54">
        <v>4</v>
      </c>
      <c r="AJ530" s="53" t="s">
        <v>583</v>
      </c>
      <c r="AK530" s="53">
        <v>8</v>
      </c>
      <c r="AL530" s="53">
        <v>0.5</v>
      </c>
      <c r="AM530" s="53" t="s">
        <v>96</v>
      </c>
      <c r="AN530" s="55">
        <v>-6.9</v>
      </c>
      <c r="AO530" s="56"/>
      <c r="AP530" s="56"/>
      <c r="AQ530" s="51" t="s">
        <v>43</v>
      </c>
      <c r="AR530" s="51"/>
      <c r="AS530" s="51" t="s">
        <v>576</v>
      </c>
      <c r="AT530" s="51" t="s">
        <v>576</v>
      </c>
      <c r="AU530" s="51"/>
      <c r="AV530" s="51"/>
      <c r="AW530" s="57" t="s">
        <v>1999</v>
      </c>
      <c r="AX530" s="57" t="s">
        <v>580</v>
      </c>
      <c r="AY530" s="57"/>
      <c r="AZ530" s="57"/>
      <c r="BA530" s="57"/>
      <c r="BB530" s="58"/>
      <c r="BC530" s="58"/>
      <c r="BD530" s="59"/>
      <c r="BE530" s="59"/>
      <c r="BF530" s="58"/>
      <c r="BG530" s="59"/>
      <c r="BH530" s="61">
        <v>0</v>
      </c>
      <c r="BI530" s="61">
        <v>0</v>
      </c>
      <c r="BK530" s="78">
        <v>0</v>
      </c>
      <c r="BL530" s="61"/>
      <c r="BM530" s="59"/>
      <c r="BN530" s="58">
        <v>0</v>
      </c>
      <c r="BO530" s="58">
        <v>0</v>
      </c>
      <c r="BP530" s="78">
        <v>0</v>
      </c>
      <c r="BQ530" s="58"/>
      <c r="BR530" s="59">
        <v>1</v>
      </c>
      <c r="BS530" s="58"/>
      <c r="BT530" s="58"/>
      <c r="BV530" s="58"/>
      <c r="BW530" s="59"/>
      <c r="BX530" s="58"/>
      <c r="BY530" s="58"/>
      <c r="BZ530" s="58"/>
      <c r="CA530" s="59"/>
      <c r="CB530" s="58"/>
      <c r="CC530" s="58"/>
      <c r="CD530" s="58"/>
      <c r="CE530" s="58"/>
      <c r="CF530" s="59"/>
      <c r="CG530" s="62"/>
      <c r="CH530" s="62"/>
      <c r="CI530" s="62"/>
      <c r="CJ530" s="62"/>
      <c r="CK530" s="62"/>
      <c r="CL530" s="62"/>
      <c r="CM530" s="62"/>
      <c r="CN530" s="63"/>
      <c r="CO530" s="62"/>
      <c r="CP530" s="62"/>
      <c r="CQ530" s="64" t="s">
        <v>39</v>
      </c>
      <c r="CR530" s="65" t="s">
        <v>47</v>
      </c>
      <c r="CS530" s="64" t="s">
        <v>205</v>
      </c>
      <c r="CT530" s="64" t="s">
        <v>577</v>
      </c>
      <c r="CU530" s="64" t="s">
        <v>109</v>
      </c>
      <c r="CV530" s="64" t="s">
        <v>56</v>
      </c>
      <c r="CW530" s="64" t="s">
        <v>584</v>
      </c>
      <c r="CX530" s="64"/>
      <c r="CY530" s="66">
        <f>[1]Duration!EE529</f>
        <v>0.16666666666666666</v>
      </c>
    </row>
    <row r="531" spans="1:103" hidden="1" x14ac:dyDescent="0.3">
      <c r="A531" s="100">
        <v>529</v>
      </c>
      <c r="B531" s="44" t="s">
        <v>1695</v>
      </c>
      <c r="C531" s="44" t="s">
        <v>571</v>
      </c>
      <c r="D531" s="44">
        <v>2009</v>
      </c>
      <c r="E531" s="45" t="s">
        <v>31</v>
      </c>
      <c r="F531" s="45" t="s">
        <v>1537</v>
      </c>
      <c r="G531" s="45" t="s">
        <v>3</v>
      </c>
      <c r="H531" s="45" t="s">
        <v>483</v>
      </c>
      <c r="I531" s="45" t="s">
        <v>38</v>
      </c>
      <c r="J531" s="68" t="s">
        <v>44</v>
      </c>
      <c r="K531" s="68" t="s">
        <v>100</v>
      </c>
      <c r="L531" s="68" t="s">
        <v>39</v>
      </c>
      <c r="M531" s="68" t="s">
        <v>39</v>
      </c>
      <c r="N531" s="68" t="s">
        <v>42</v>
      </c>
      <c r="O531" s="68" t="s">
        <v>42</v>
      </c>
      <c r="P531" s="47" t="s">
        <v>686</v>
      </c>
      <c r="Q531" s="47" t="s">
        <v>1537</v>
      </c>
      <c r="R531" s="49">
        <v>81</v>
      </c>
      <c r="S531" s="49">
        <v>65.3</v>
      </c>
      <c r="T531" s="50">
        <v>4.7</v>
      </c>
      <c r="U531" s="50">
        <v>2.2000000000000002</v>
      </c>
      <c r="V531" s="50">
        <v>27.8</v>
      </c>
      <c r="W531" s="50"/>
      <c r="X531" s="50">
        <v>7</v>
      </c>
      <c r="Y531" s="51" t="s">
        <v>572</v>
      </c>
      <c r="Z531" s="51">
        <v>3</v>
      </c>
      <c r="AA531" s="52">
        <v>2.0867243803306801</v>
      </c>
      <c r="AB531" s="51">
        <v>0.8</v>
      </c>
      <c r="AC531" s="52">
        <v>1.5</v>
      </c>
      <c r="AD531" s="51">
        <v>1</v>
      </c>
      <c r="AE531" s="51" t="s">
        <v>2044</v>
      </c>
      <c r="AF531" s="52">
        <v>8.6</v>
      </c>
      <c r="AG531" s="53">
        <v>367</v>
      </c>
      <c r="AH531" s="54">
        <v>367</v>
      </c>
      <c r="AI531" s="54">
        <v>12</v>
      </c>
      <c r="AJ531" s="53" t="s">
        <v>573</v>
      </c>
      <c r="AK531" s="53">
        <v>24</v>
      </c>
      <c r="AL531" s="53">
        <v>0.5</v>
      </c>
      <c r="AM531" s="53" t="s">
        <v>145</v>
      </c>
      <c r="AN531" s="55">
        <v>8.4</v>
      </c>
      <c r="AO531" s="56"/>
      <c r="AP531" s="77">
        <v>625</v>
      </c>
      <c r="AQ531" s="51" t="s">
        <v>43</v>
      </c>
      <c r="AR531" s="51"/>
      <c r="AS531" s="51" t="s">
        <v>576</v>
      </c>
      <c r="AT531" s="51" t="s">
        <v>576</v>
      </c>
      <c r="AU531" s="51"/>
      <c r="AV531" s="51"/>
      <c r="AW531" s="57" t="s">
        <v>38</v>
      </c>
      <c r="AX531" s="57" t="s">
        <v>36</v>
      </c>
      <c r="AY531" s="57"/>
      <c r="AZ531" s="57" t="s">
        <v>586</v>
      </c>
      <c r="BA531" s="57"/>
      <c r="BB531" s="58"/>
      <c r="BC531" s="58"/>
      <c r="BD531" s="59"/>
      <c r="BE531" s="59"/>
      <c r="BF531" s="58"/>
      <c r="BG531" s="59"/>
      <c r="BH531" s="61">
        <v>0</v>
      </c>
      <c r="BI531" s="61">
        <v>0</v>
      </c>
      <c r="BK531" s="78">
        <v>0</v>
      </c>
      <c r="BL531" s="61"/>
      <c r="BM531" s="59"/>
      <c r="BN531" s="58">
        <v>4.8284235306645225E-2</v>
      </c>
      <c r="BO531" s="58">
        <v>6.7170594E-2</v>
      </c>
      <c r="BP531" s="60">
        <v>7.7659845804244169E-3</v>
      </c>
      <c r="BQ531" s="58"/>
      <c r="BR531" s="59"/>
      <c r="BS531" s="58"/>
      <c r="BT531" s="58"/>
      <c r="BV531" s="58"/>
      <c r="BW531" s="59"/>
      <c r="BX531" s="58"/>
      <c r="BY531" s="58"/>
      <c r="BZ531" s="58"/>
      <c r="CA531" s="59"/>
      <c r="CB531" s="58"/>
      <c r="CC531" s="58"/>
      <c r="CD531" s="58"/>
      <c r="CE531" s="58"/>
      <c r="CF531" s="59"/>
      <c r="CG531" s="62"/>
      <c r="CH531" s="62"/>
      <c r="CI531" s="62"/>
      <c r="CJ531" s="62" t="s">
        <v>1388</v>
      </c>
      <c r="CK531" s="62"/>
      <c r="CL531" s="62"/>
      <c r="CM531" s="62"/>
      <c r="CN531" s="63"/>
      <c r="CO531" s="62"/>
      <c r="CP531" s="62"/>
      <c r="CQ531" s="64" t="s">
        <v>39</v>
      </c>
      <c r="CR531" s="65" t="s">
        <v>47</v>
      </c>
      <c r="CS531" s="64" t="s">
        <v>205</v>
      </c>
      <c r="CT531" s="64" t="s">
        <v>577</v>
      </c>
      <c r="CU531" s="64" t="s">
        <v>109</v>
      </c>
      <c r="CV531" s="64" t="s">
        <v>56</v>
      </c>
      <c r="CW531" s="64"/>
      <c r="CX531" s="64" t="s">
        <v>73</v>
      </c>
      <c r="CY531" s="66">
        <f>[1]Duration!EE530</f>
        <v>0.5</v>
      </c>
    </row>
    <row r="532" spans="1:103" hidden="1" x14ac:dyDescent="0.3">
      <c r="A532" s="43">
        <v>530</v>
      </c>
      <c r="B532" s="44" t="s">
        <v>1696</v>
      </c>
      <c r="C532" s="44" t="s">
        <v>30</v>
      </c>
      <c r="D532" s="44">
        <v>2008</v>
      </c>
      <c r="E532" s="45" t="s">
        <v>31</v>
      </c>
      <c r="F532" s="45" t="s">
        <v>59</v>
      </c>
      <c r="G532" s="45" t="s">
        <v>1804</v>
      </c>
      <c r="H532" s="45" t="s">
        <v>78</v>
      </c>
      <c r="I532" s="45" t="s">
        <v>38</v>
      </c>
      <c r="J532" s="68" t="s">
        <v>44</v>
      </c>
      <c r="K532" s="68" t="s">
        <v>100</v>
      </c>
      <c r="L532" s="68" t="s">
        <v>39</v>
      </c>
      <c r="M532" s="68" t="s">
        <v>42</v>
      </c>
      <c r="N532" s="68" t="s">
        <v>42</v>
      </c>
      <c r="O532" s="68" t="s">
        <v>42</v>
      </c>
      <c r="P532" s="47" t="s">
        <v>183</v>
      </c>
      <c r="Q532" s="47" t="s">
        <v>123</v>
      </c>
      <c r="R532" s="49"/>
      <c r="S532" s="49"/>
      <c r="T532" s="50"/>
      <c r="U532" s="50">
        <v>0.5</v>
      </c>
      <c r="V532" s="50"/>
      <c r="W532" s="50"/>
      <c r="X532" s="50"/>
      <c r="Y532" s="51" t="s">
        <v>1370</v>
      </c>
      <c r="Z532" s="51">
        <v>1</v>
      </c>
      <c r="AA532" s="69">
        <v>15730</v>
      </c>
      <c r="AB532" s="51"/>
      <c r="AC532" s="80"/>
      <c r="AD532" s="51"/>
      <c r="AE532" s="51" t="s">
        <v>587</v>
      </c>
      <c r="AF532" s="51"/>
      <c r="AG532" s="53"/>
      <c r="AH532" s="54">
        <v>399.9</v>
      </c>
      <c r="AI532" s="54"/>
      <c r="AJ532" s="53"/>
      <c r="AK532" s="53"/>
      <c r="AL532" s="53"/>
      <c r="AM532" s="53" t="s">
        <v>145</v>
      </c>
      <c r="AN532" s="55"/>
      <c r="AO532" s="56"/>
      <c r="AP532" s="70">
        <v>0.999</v>
      </c>
      <c r="AQ532" s="51" t="s">
        <v>376</v>
      </c>
      <c r="AR532" s="51" t="s">
        <v>590</v>
      </c>
      <c r="AS532" s="51"/>
      <c r="AT532" s="51"/>
      <c r="AU532" s="51"/>
      <c r="AV532" s="51"/>
      <c r="AW532" s="57" t="s">
        <v>38</v>
      </c>
      <c r="AX532" s="57" t="s">
        <v>36</v>
      </c>
      <c r="AY532" s="57"/>
      <c r="AZ532" s="57"/>
      <c r="BA532" s="57"/>
      <c r="BB532" s="58">
        <v>7.0394528675973261E-2</v>
      </c>
      <c r="BC532" s="58"/>
      <c r="BD532" s="59"/>
      <c r="BE532" s="59"/>
      <c r="BF532" s="58">
        <v>0.43300267674381987</v>
      </c>
      <c r="BG532" s="59"/>
      <c r="BH532" s="61"/>
      <c r="BI532" s="61"/>
      <c r="BL532" s="61"/>
      <c r="BM532" s="59"/>
      <c r="BN532" s="58"/>
      <c r="BO532" s="58"/>
      <c r="BQ532" s="58"/>
      <c r="BR532" s="59"/>
      <c r="BS532" s="58"/>
      <c r="BT532" s="58"/>
      <c r="BV532" s="58"/>
      <c r="BW532" s="59"/>
      <c r="BX532" s="58"/>
      <c r="BY532" s="58"/>
      <c r="BZ532" s="58"/>
      <c r="CA532" s="59"/>
      <c r="CB532" s="58"/>
      <c r="CC532" s="58"/>
      <c r="CD532" s="58"/>
      <c r="CE532" s="58"/>
      <c r="CF532" s="59"/>
      <c r="CG532" s="62" t="s">
        <v>589</v>
      </c>
      <c r="CH532" s="62"/>
      <c r="CI532" s="62"/>
      <c r="CJ532" s="62"/>
      <c r="CK532" s="62"/>
      <c r="CL532" s="62"/>
      <c r="CM532" s="62" t="s">
        <v>513</v>
      </c>
      <c r="CN532" s="63"/>
      <c r="CO532" s="62" t="s">
        <v>588</v>
      </c>
      <c r="CP532" s="62" t="s">
        <v>588</v>
      </c>
      <c r="CQ532" s="64" t="s">
        <v>39</v>
      </c>
      <c r="CR532" s="65" t="s">
        <v>47</v>
      </c>
      <c r="CS532" s="64" t="s">
        <v>1344</v>
      </c>
      <c r="CT532" s="64" t="s">
        <v>591</v>
      </c>
      <c r="CU532" s="64" t="s">
        <v>553</v>
      </c>
      <c r="CV532" s="64" t="s">
        <v>86</v>
      </c>
      <c r="CW532" s="64"/>
      <c r="CX532" s="64" t="s">
        <v>73</v>
      </c>
      <c r="CY532" s="66">
        <f>[1]Duration!EE531</f>
        <v>365</v>
      </c>
    </row>
    <row r="533" spans="1:103" hidden="1" x14ac:dyDescent="0.3">
      <c r="A533" s="43">
        <v>531</v>
      </c>
      <c r="B533" s="44" t="s">
        <v>1743</v>
      </c>
      <c r="C533" s="44" t="s">
        <v>30</v>
      </c>
      <c r="D533" s="44">
        <v>1992</v>
      </c>
      <c r="E533" s="45" t="s">
        <v>31</v>
      </c>
      <c r="F533" s="45" t="s">
        <v>1537</v>
      </c>
      <c r="G533" s="45" t="s">
        <v>1804</v>
      </c>
      <c r="H533" s="45" t="s">
        <v>78</v>
      </c>
      <c r="I533" s="45" t="s">
        <v>38</v>
      </c>
      <c r="J533" s="68" t="s">
        <v>44</v>
      </c>
      <c r="K533" s="68" t="s">
        <v>100</v>
      </c>
      <c r="L533" s="68" t="s">
        <v>39</v>
      </c>
      <c r="M533" s="68" t="s">
        <v>42</v>
      </c>
      <c r="N533" s="68" t="s">
        <v>42</v>
      </c>
      <c r="O533" s="68" t="s">
        <v>42</v>
      </c>
      <c r="P533" s="47" t="s">
        <v>183</v>
      </c>
      <c r="Q533" s="47" t="s">
        <v>1537</v>
      </c>
      <c r="R533" s="49">
        <v>6.4</v>
      </c>
      <c r="S533" s="49">
        <v>3.3152000000000004</v>
      </c>
      <c r="T533" s="50">
        <v>0.47399999999999998</v>
      </c>
      <c r="U533" s="50">
        <v>0.32</v>
      </c>
      <c r="V533" s="50"/>
      <c r="W533" s="50"/>
      <c r="X533" s="50">
        <v>7.62</v>
      </c>
      <c r="Y533" s="51" t="s">
        <v>1345</v>
      </c>
      <c r="Z533" s="51">
        <v>1</v>
      </c>
      <c r="AA533" s="69">
        <v>4999.380000000001</v>
      </c>
      <c r="AB533" s="51">
        <v>2.6</v>
      </c>
      <c r="AC533" s="69">
        <v>11770</v>
      </c>
      <c r="AD533" s="51"/>
      <c r="AE533" s="51"/>
      <c r="AF533" s="51"/>
      <c r="AG533" s="53" t="s">
        <v>79</v>
      </c>
      <c r="AH533" s="54">
        <v>365</v>
      </c>
      <c r="AI533" s="54">
        <v>8760</v>
      </c>
      <c r="AJ533" s="53" t="s">
        <v>2057</v>
      </c>
      <c r="AK533" s="53">
        <v>36</v>
      </c>
      <c r="AL533" s="53"/>
      <c r="AM533" s="53" t="s">
        <v>145</v>
      </c>
      <c r="AN533" s="55"/>
      <c r="AO533" s="56"/>
      <c r="AP533" s="56"/>
      <c r="AQ533" s="51" t="s">
        <v>180</v>
      </c>
      <c r="AR533" s="51"/>
      <c r="AS533" s="51"/>
      <c r="AT533" s="51" t="s">
        <v>146</v>
      </c>
      <c r="AU533" s="51"/>
      <c r="AV533" s="51"/>
      <c r="AW533" s="57" t="s">
        <v>38</v>
      </c>
      <c r="AX533" s="57" t="s">
        <v>36</v>
      </c>
      <c r="AY533" s="57"/>
      <c r="AZ533" s="57"/>
      <c r="BA533" s="57"/>
      <c r="BB533" s="58"/>
      <c r="BC533" s="58"/>
      <c r="BD533" s="59"/>
      <c r="BE533" s="59"/>
      <c r="BF533" s="58"/>
      <c r="BG533" s="59"/>
      <c r="BH533" s="61"/>
      <c r="BI533" s="61"/>
      <c r="BL533" s="61"/>
      <c r="BM533" s="59"/>
      <c r="BN533" s="58">
        <v>4.0731250000000001</v>
      </c>
      <c r="BO533" s="58">
        <v>1.7300849330926087</v>
      </c>
      <c r="BQ533" s="58"/>
      <c r="BR533" s="59"/>
      <c r="BS533" s="58"/>
      <c r="BT533" s="58"/>
      <c r="BV533" s="58"/>
      <c r="BW533" s="59"/>
      <c r="BX533" s="58"/>
      <c r="BY533" s="58"/>
      <c r="BZ533" s="58"/>
      <c r="CA533" s="59"/>
      <c r="CB533" s="58"/>
      <c r="CC533" s="58"/>
      <c r="CD533" s="58"/>
      <c r="CE533" s="58"/>
      <c r="CF533" s="59"/>
      <c r="CG533" s="62" t="s">
        <v>592</v>
      </c>
      <c r="CH533" s="62"/>
      <c r="CI533" s="62"/>
      <c r="CJ533" s="62" t="s">
        <v>1389</v>
      </c>
      <c r="CK533" s="62"/>
      <c r="CL533" s="62" t="s">
        <v>195</v>
      </c>
      <c r="CM533" s="62" t="s">
        <v>195</v>
      </c>
      <c r="CN533" s="63"/>
      <c r="CO533" s="62"/>
      <c r="CP533" s="62"/>
      <c r="CQ533" s="64" t="s">
        <v>39</v>
      </c>
      <c r="CR533" s="65" t="s">
        <v>47</v>
      </c>
      <c r="CS533" s="64" t="s">
        <v>1344</v>
      </c>
      <c r="CT533" s="64" t="s">
        <v>1821</v>
      </c>
      <c r="CU533" s="64" t="s">
        <v>85</v>
      </c>
      <c r="CV533" s="64" t="s">
        <v>86</v>
      </c>
      <c r="CW533" s="64"/>
      <c r="CX533" s="64" t="s">
        <v>73</v>
      </c>
      <c r="CY533" s="66">
        <f>[1]Duration!EE532</f>
        <v>365</v>
      </c>
    </row>
    <row r="534" spans="1:103" hidden="1" x14ac:dyDescent="0.3">
      <c r="A534" s="43">
        <v>532</v>
      </c>
      <c r="B534" s="44" t="s">
        <v>1697</v>
      </c>
      <c r="C534" s="44" t="s">
        <v>228</v>
      </c>
      <c r="D534" s="44">
        <v>2001</v>
      </c>
      <c r="E534" s="45" t="s">
        <v>66</v>
      </c>
      <c r="F534" s="45" t="s">
        <v>1537</v>
      </c>
      <c r="G534" s="45" t="s">
        <v>1804</v>
      </c>
      <c r="H534" s="45" t="s">
        <v>78</v>
      </c>
      <c r="I534" s="45" t="s">
        <v>38</v>
      </c>
      <c r="J534" s="68" t="s">
        <v>44</v>
      </c>
      <c r="K534" s="68" t="s">
        <v>71</v>
      </c>
      <c r="L534" s="68" t="s">
        <v>39</v>
      </c>
      <c r="M534" s="68" t="s">
        <v>42</v>
      </c>
      <c r="N534" s="68" t="s">
        <v>42</v>
      </c>
      <c r="O534" s="68" t="s">
        <v>39</v>
      </c>
      <c r="P534" s="47"/>
      <c r="Q534" s="47" t="s">
        <v>1537</v>
      </c>
      <c r="R534" s="49">
        <v>2.1142857142857143</v>
      </c>
      <c r="S534" s="49">
        <v>0.86360439560439561</v>
      </c>
      <c r="T534" s="50">
        <v>0.26333333333333331</v>
      </c>
      <c r="U534" s="50">
        <v>0.20214285714285715</v>
      </c>
      <c r="V534" s="50"/>
      <c r="W534" s="50"/>
      <c r="X534" s="50">
        <v>7.7357142857142867</v>
      </c>
      <c r="Y534" s="51" t="s">
        <v>78</v>
      </c>
      <c r="Z534" s="51">
        <v>1</v>
      </c>
      <c r="AA534" s="69">
        <v>310</v>
      </c>
      <c r="AB534" s="51"/>
      <c r="AC534" s="80"/>
      <c r="AD534" s="51"/>
      <c r="AE534" s="51"/>
      <c r="AF534" s="52">
        <v>14.628571428571428</v>
      </c>
      <c r="AG534" s="53" t="s">
        <v>79</v>
      </c>
      <c r="AH534" s="54">
        <v>110</v>
      </c>
      <c r="AI534" s="54"/>
      <c r="AJ534" s="53"/>
      <c r="AK534" s="53">
        <v>12</v>
      </c>
      <c r="AL534" s="53"/>
      <c r="AM534" s="53" t="s">
        <v>214</v>
      </c>
      <c r="AN534" s="55">
        <v>13.6</v>
      </c>
      <c r="AO534" s="56">
        <v>1.8571428571428572</v>
      </c>
      <c r="AP534" s="56"/>
      <c r="AQ534" s="51" t="s">
        <v>43</v>
      </c>
      <c r="AR534" s="51" t="s">
        <v>230</v>
      </c>
      <c r="AS534" s="51"/>
      <c r="AT534" s="51"/>
      <c r="AU534" s="51"/>
      <c r="AV534" s="51"/>
      <c r="AW534" s="57" t="s">
        <v>38</v>
      </c>
      <c r="AX534" s="57" t="s">
        <v>36</v>
      </c>
      <c r="AY534" s="57"/>
      <c r="AZ534" s="57"/>
      <c r="BA534" s="57"/>
      <c r="BB534" s="58">
        <v>8.0416666666666664E-2</v>
      </c>
      <c r="BC534" s="58"/>
      <c r="BD534" s="59"/>
      <c r="BE534" s="59"/>
      <c r="BF534" s="58"/>
      <c r="BG534" s="59"/>
      <c r="BH534" s="61"/>
      <c r="BI534" s="61"/>
      <c r="BL534" s="61"/>
      <c r="BM534" s="59"/>
      <c r="BN534" s="58"/>
      <c r="BO534" s="58"/>
      <c r="BQ534" s="58"/>
      <c r="BR534" s="59"/>
      <c r="BS534" s="58"/>
      <c r="BT534" s="58"/>
      <c r="BV534" s="58"/>
      <c r="BW534" s="59"/>
      <c r="BX534" s="58"/>
      <c r="BY534" s="58"/>
      <c r="BZ534" s="58"/>
      <c r="CA534" s="59"/>
      <c r="CB534" s="58"/>
      <c r="CC534" s="58"/>
      <c r="CD534" s="58"/>
      <c r="CE534" s="58"/>
      <c r="CF534" s="59"/>
      <c r="CG534" s="62"/>
      <c r="CH534" s="62"/>
      <c r="CI534" s="62"/>
      <c r="CJ534" s="62"/>
      <c r="CK534" s="62"/>
      <c r="CL534" s="62"/>
      <c r="CM534" s="62"/>
      <c r="CN534" s="63"/>
      <c r="CO534" s="62"/>
      <c r="CP534" s="62"/>
      <c r="CQ534" s="64" t="s">
        <v>39</v>
      </c>
      <c r="CR534" s="65" t="s">
        <v>47</v>
      </c>
      <c r="CS534" s="64" t="s">
        <v>205</v>
      </c>
      <c r="CT534" s="64"/>
      <c r="CU534" s="64" t="s">
        <v>55</v>
      </c>
      <c r="CV534" s="64" t="s">
        <v>86</v>
      </c>
      <c r="CW534" s="64" t="s">
        <v>69</v>
      </c>
      <c r="CX534" s="64" t="s">
        <v>73</v>
      </c>
      <c r="CY534" s="66">
        <f>[1]Duration!EE533</f>
        <v>197</v>
      </c>
    </row>
    <row r="535" spans="1:103" hidden="1" x14ac:dyDescent="0.3">
      <c r="A535" s="43">
        <v>533</v>
      </c>
      <c r="B535" s="44" t="s">
        <v>1697</v>
      </c>
      <c r="C535" s="44" t="s">
        <v>228</v>
      </c>
      <c r="D535" s="44">
        <v>2001</v>
      </c>
      <c r="E535" s="45" t="s">
        <v>66</v>
      </c>
      <c r="F535" s="45" t="s">
        <v>1537</v>
      </c>
      <c r="G535" s="45" t="s">
        <v>1804</v>
      </c>
      <c r="H535" s="45" t="s">
        <v>78</v>
      </c>
      <c r="I535" s="45" t="s">
        <v>179</v>
      </c>
      <c r="J535" s="68" t="s">
        <v>44</v>
      </c>
      <c r="K535" s="68" t="s">
        <v>71</v>
      </c>
      <c r="L535" s="68" t="s">
        <v>42</v>
      </c>
      <c r="M535" s="68" t="s">
        <v>42</v>
      </c>
      <c r="N535" s="68" t="s">
        <v>42</v>
      </c>
      <c r="O535" s="68" t="s">
        <v>39</v>
      </c>
      <c r="P535" s="47"/>
      <c r="Q535" s="47" t="s">
        <v>1537</v>
      </c>
      <c r="R535" s="49">
        <v>2.1142857142857143</v>
      </c>
      <c r="S535" s="49">
        <v>0.86360439560439561</v>
      </c>
      <c r="T535" s="50">
        <v>0.26333333333333331</v>
      </c>
      <c r="U535" s="50">
        <v>0.20214285714285715</v>
      </c>
      <c r="V535" s="50"/>
      <c r="W535" s="50"/>
      <c r="X535" s="50">
        <v>7.7357142857142867</v>
      </c>
      <c r="Y535" s="51" t="s">
        <v>78</v>
      </c>
      <c r="Z535" s="51">
        <v>1</v>
      </c>
      <c r="AA535" s="69">
        <v>310</v>
      </c>
      <c r="AB535" s="51"/>
      <c r="AC535" s="80"/>
      <c r="AD535" s="51"/>
      <c r="AE535" s="51"/>
      <c r="AF535" s="52">
        <v>14.628571428571428</v>
      </c>
      <c r="AG535" s="53" t="s">
        <v>79</v>
      </c>
      <c r="AH535" s="54">
        <v>110</v>
      </c>
      <c r="AI535" s="54"/>
      <c r="AJ535" s="53"/>
      <c r="AK535" s="53">
        <v>12</v>
      </c>
      <c r="AL535" s="53"/>
      <c r="AM535" s="53" t="s">
        <v>214</v>
      </c>
      <c r="AN535" s="55">
        <v>13.6</v>
      </c>
      <c r="AO535" s="56">
        <v>1.8571428571428572</v>
      </c>
      <c r="AP535" s="56"/>
      <c r="AQ535" s="51" t="s">
        <v>43</v>
      </c>
      <c r="AR535" s="51" t="s">
        <v>230</v>
      </c>
      <c r="AS535" s="51"/>
      <c r="AT535" s="51"/>
      <c r="AU535" s="51"/>
      <c r="AV535" s="51"/>
      <c r="AW535" s="57" t="s">
        <v>179</v>
      </c>
      <c r="AX535" s="57" t="s">
        <v>593</v>
      </c>
      <c r="AY535" s="57"/>
      <c r="AZ535" s="57"/>
      <c r="BA535" s="57"/>
      <c r="BB535" s="58">
        <v>0</v>
      </c>
      <c r="BC535" s="58"/>
      <c r="BD535" s="59"/>
      <c r="BE535" s="59"/>
      <c r="BF535" s="58"/>
      <c r="BG535" s="59">
        <v>1</v>
      </c>
      <c r="BH535" s="61"/>
      <c r="BI535" s="61"/>
      <c r="BL535" s="61"/>
      <c r="BM535" s="59"/>
      <c r="BN535" s="58"/>
      <c r="BO535" s="58"/>
      <c r="BQ535" s="58"/>
      <c r="BR535" s="59"/>
      <c r="BS535" s="58"/>
      <c r="BT535" s="58"/>
      <c r="BV535" s="58"/>
      <c r="BW535" s="59"/>
      <c r="BX535" s="58"/>
      <c r="BY535" s="58"/>
      <c r="BZ535" s="58"/>
      <c r="CA535" s="59"/>
      <c r="CB535" s="58"/>
      <c r="CC535" s="58"/>
      <c r="CD535" s="58"/>
      <c r="CE535" s="58"/>
      <c r="CF535" s="59"/>
      <c r="CG535" s="62" t="s">
        <v>594</v>
      </c>
      <c r="CH535" s="62" t="s">
        <v>595</v>
      </c>
      <c r="CI535" s="62"/>
      <c r="CJ535" s="62"/>
      <c r="CK535" s="62"/>
      <c r="CL535" s="62"/>
      <c r="CM535" s="62"/>
      <c r="CN535" s="63"/>
      <c r="CO535" s="62"/>
      <c r="CP535" s="62"/>
      <c r="CQ535" s="64" t="s">
        <v>39</v>
      </c>
      <c r="CR535" s="65" t="s">
        <v>47</v>
      </c>
      <c r="CS535" s="64" t="s">
        <v>205</v>
      </c>
      <c r="CT535" s="64"/>
      <c r="CU535" s="64" t="s">
        <v>55</v>
      </c>
      <c r="CV535" s="64" t="s">
        <v>86</v>
      </c>
      <c r="CW535" s="64" t="s">
        <v>69</v>
      </c>
      <c r="CX535" s="64"/>
      <c r="CY535" s="66">
        <f>[1]Duration!EE534</f>
        <v>197</v>
      </c>
    </row>
    <row r="536" spans="1:103" hidden="1" x14ac:dyDescent="0.3">
      <c r="A536" s="43">
        <v>534</v>
      </c>
      <c r="B536" s="44" t="s">
        <v>1732</v>
      </c>
      <c r="C536" s="44" t="s">
        <v>30</v>
      </c>
      <c r="D536" s="44">
        <v>1999</v>
      </c>
      <c r="E536" s="45" t="s">
        <v>66</v>
      </c>
      <c r="F536" s="45" t="s">
        <v>1537</v>
      </c>
      <c r="G536" s="45" t="s">
        <v>1804</v>
      </c>
      <c r="H536" s="45" t="s">
        <v>78</v>
      </c>
      <c r="I536" s="45" t="s">
        <v>38</v>
      </c>
      <c r="J536" s="68" t="s">
        <v>44</v>
      </c>
      <c r="K536" s="68" t="s">
        <v>91</v>
      </c>
      <c r="L536" s="68" t="s">
        <v>39</v>
      </c>
      <c r="M536" s="68" t="s">
        <v>42</v>
      </c>
      <c r="N536" s="68" t="s">
        <v>42</v>
      </c>
      <c r="O536" s="68" t="s">
        <v>42</v>
      </c>
      <c r="P536" s="47"/>
      <c r="Q536" s="47" t="s">
        <v>1537</v>
      </c>
      <c r="R536" s="49"/>
      <c r="S536" s="49"/>
      <c r="T536" s="50"/>
      <c r="U536" s="50"/>
      <c r="V536" s="50"/>
      <c r="W536" s="50"/>
      <c r="X536" s="50">
        <v>7.44</v>
      </c>
      <c r="Y536" s="51" t="s">
        <v>78</v>
      </c>
      <c r="Z536" s="51">
        <v>1</v>
      </c>
      <c r="AA536" s="69">
        <v>35000</v>
      </c>
      <c r="AB536" s="51"/>
      <c r="AC536" s="80"/>
      <c r="AD536" s="51"/>
      <c r="AE536" s="51"/>
      <c r="AF536" s="51"/>
      <c r="AG536" s="53" t="s">
        <v>79</v>
      </c>
      <c r="AH536" s="54">
        <v>5</v>
      </c>
      <c r="AI536" s="54">
        <v>120</v>
      </c>
      <c r="AJ536" s="53"/>
      <c r="AK536" s="53">
        <v>5</v>
      </c>
      <c r="AL536" s="53">
        <v>24</v>
      </c>
      <c r="AM536" s="53" t="s">
        <v>96</v>
      </c>
      <c r="AN536" s="55"/>
      <c r="AO536" s="56"/>
      <c r="AP536" s="56"/>
      <c r="AQ536" s="51" t="s">
        <v>321</v>
      </c>
      <c r="AR536" s="51"/>
      <c r="AS536" s="51"/>
      <c r="AT536" s="51" t="s">
        <v>384</v>
      </c>
      <c r="AU536" s="51"/>
      <c r="AV536" s="51"/>
      <c r="AW536" s="57" t="s">
        <v>38</v>
      </c>
      <c r="AX536" s="57" t="s">
        <v>36</v>
      </c>
      <c r="AY536" s="57"/>
      <c r="AZ536" s="57"/>
      <c r="BA536" s="57"/>
      <c r="BB536" s="58"/>
      <c r="BC536" s="58"/>
      <c r="BD536" s="59"/>
      <c r="BE536" s="59"/>
      <c r="BF536" s="58"/>
      <c r="BG536" s="59"/>
      <c r="BH536" s="61"/>
      <c r="BI536" s="61"/>
      <c r="BL536" s="61"/>
      <c r="BM536" s="59"/>
      <c r="BN536" s="58">
        <v>0.18625</v>
      </c>
      <c r="BO536" s="58"/>
      <c r="BQ536" s="58"/>
      <c r="BR536" s="59"/>
      <c r="BS536" s="58"/>
      <c r="BT536" s="58"/>
      <c r="BV536" s="58"/>
      <c r="BW536" s="59"/>
      <c r="BX536" s="58"/>
      <c r="BY536" s="58"/>
      <c r="BZ536" s="58"/>
      <c r="CA536" s="59"/>
      <c r="CB536" s="58"/>
      <c r="CC536" s="58"/>
      <c r="CD536" s="58"/>
      <c r="CE536" s="58"/>
      <c r="CF536" s="59"/>
      <c r="CG536" s="62"/>
      <c r="CH536" s="62"/>
      <c r="CI536" s="62"/>
      <c r="CJ536" s="62"/>
      <c r="CK536" s="62"/>
      <c r="CL536" s="62" t="s">
        <v>899</v>
      </c>
      <c r="CM536" s="62" t="s">
        <v>513</v>
      </c>
      <c r="CN536" s="63"/>
      <c r="CO536" s="62" t="s">
        <v>596</v>
      </c>
      <c r="CP536" s="62"/>
      <c r="CQ536" s="64" t="s">
        <v>39</v>
      </c>
      <c r="CR536" s="65" t="s">
        <v>47</v>
      </c>
      <c r="CS536" s="64" t="s">
        <v>1344</v>
      </c>
      <c r="CT536" s="64" t="s">
        <v>322</v>
      </c>
      <c r="CU536" s="64" t="s">
        <v>85</v>
      </c>
      <c r="CV536" s="64" t="s">
        <v>86</v>
      </c>
      <c r="CW536" s="64"/>
      <c r="CX536" s="64" t="s">
        <v>73</v>
      </c>
      <c r="CY536" s="66">
        <f>[1]Duration!EE535</f>
        <v>5</v>
      </c>
    </row>
    <row r="537" spans="1:103" hidden="1" x14ac:dyDescent="0.3">
      <c r="A537" s="43">
        <v>535</v>
      </c>
      <c r="B537" s="44" t="s">
        <v>1732</v>
      </c>
      <c r="C537" s="44" t="s">
        <v>30</v>
      </c>
      <c r="D537" s="44">
        <v>1999</v>
      </c>
      <c r="E537" s="45" t="s">
        <v>66</v>
      </c>
      <c r="F537" s="45" t="s">
        <v>1537</v>
      </c>
      <c r="G537" s="45" t="s">
        <v>1804</v>
      </c>
      <c r="H537" s="45" t="s">
        <v>78</v>
      </c>
      <c r="I537" s="45" t="s">
        <v>38</v>
      </c>
      <c r="J537" s="68" t="s">
        <v>44</v>
      </c>
      <c r="K537" s="68" t="s">
        <v>75</v>
      </c>
      <c r="L537" s="68" t="s">
        <v>39</v>
      </c>
      <c r="M537" s="68" t="s">
        <v>42</v>
      </c>
      <c r="N537" s="68" t="s">
        <v>42</v>
      </c>
      <c r="O537" s="68" t="s">
        <v>42</v>
      </c>
      <c r="P537" s="47"/>
      <c r="Q537" s="47" t="s">
        <v>1537</v>
      </c>
      <c r="R537" s="49"/>
      <c r="S537" s="49"/>
      <c r="T537" s="50"/>
      <c r="U537" s="50"/>
      <c r="V537" s="50"/>
      <c r="W537" s="50"/>
      <c r="X537" s="50">
        <v>7.51</v>
      </c>
      <c r="Y537" s="51" t="s">
        <v>78</v>
      </c>
      <c r="Z537" s="51">
        <v>1</v>
      </c>
      <c r="AA537" s="69">
        <v>35000</v>
      </c>
      <c r="AB537" s="51"/>
      <c r="AC537" s="80"/>
      <c r="AD537" s="51"/>
      <c r="AE537" s="51"/>
      <c r="AF537" s="51"/>
      <c r="AG537" s="53" t="s">
        <v>79</v>
      </c>
      <c r="AH537" s="54">
        <v>6</v>
      </c>
      <c r="AI537" s="54">
        <v>144</v>
      </c>
      <c r="AJ537" s="53"/>
      <c r="AK537" s="53">
        <v>6</v>
      </c>
      <c r="AL537" s="53">
        <v>24</v>
      </c>
      <c r="AM537" s="53" t="s">
        <v>74</v>
      </c>
      <c r="AN537" s="55"/>
      <c r="AO537" s="56"/>
      <c r="AP537" s="56"/>
      <c r="AQ537" s="51" t="s">
        <v>321</v>
      </c>
      <c r="AR537" s="51"/>
      <c r="AS537" s="51"/>
      <c r="AT537" s="51" t="s">
        <v>384</v>
      </c>
      <c r="AU537" s="51"/>
      <c r="AV537" s="51"/>
      <c r="AW537" s="57" t="s">
        <v>38</v>
      </c>
      <c r="AX537" s="57" t="s">
        <v>36</v>
      </c>
      <c r="AY537" s="57"/>
      <c r="AZ537" s="57"/>
      <c r="BA537" s="57"/>
      <c r="BB537" s="58"/>
      <c r="BC537" s="58"/>
      <c r="BD537" s="59"/>
      <c r="BE537" s="59"/>
      <c r="BF537" s="58"/>
      <c r="BG537" s="59"/>
      <c r="BH537" s="61"/>
      <c r="BI537" s="61"/>
      <c r="BL537" s="61"/>
      <c r="BM537" s="59"/>
      <c r="BN537" s="58">
        <v>0.21666666666666665</v>
      </c>
      <c r="BO537" s="58"/>
      <c r="BQ537" s="58"/>
      <c r="BR537" s="59"/>
      <c r="BS537" s="58"/>
      <c r="BT537" s="58"/>
      <c r="BV537" s="58"/>
      <c r="BW537" s="59"/>
      <c r="BX537" s="58"/>
      <c r="BY537" s="58"/>
      <c r="BZ537" s="58"/>
      <c r="CA537" s="59"/>
      <c r="CB537" s="58"/>
      <c r="CC537" s="58"/>
      <c r="CD537" s="58"/>
      <c r="CE537" s="58"/>
      <c r="CF537" s="59"/>
      <c r="CG537" s="62"/>
      <c r="CH537" s="62"/>
      <c r="CI537" s="62"/>
      <c r="CJ537" s="62"/>
      <c r="CK537" s="62"/>
      <c r="CL537" s="62" t="s">
        <v>899</v>
      </c>
      <c r="CM537" s="62" t="s">
        <v>513</v>
      </c>
      <c r="CN537" s="63"/>
      <c r="CO537" s="62" t="s">
        <v>596</v>
      </c>
      <c r="CP537" s="62"/>
      <c r="CQ537" s="64" t="s">
        <v>39</v>
      </c>
      <c r="CR537" s="65" t="s">
        <v>47</v>
      </c>
      <c r="CS537" s="64" t="s">
        <v>1344</v>
      </c>
      <c r="CT537" s="64" t="s">
        <v>322</v>
      </c>
      <c r="CU537" s="64" t="s">
        <v>85</v>
      </c>
      <c r="CV537" s="64" t="s">
        <v>86</v>
      </c>
      <c r="CW537" s="64"/>
      <c r="CX537" s="64" t="s">
        <v>73</v>
      </c>
      <c r="CY537" s="66">
        <f>[1]Duration!EE536</f>
        <v>6</v>
      </c>
    </row>
    <row r="538" spans="1:103" hidden="1" x14ac:dyDescent="0.3">
      <c r="A538" s="43">
        <v>536</v>
      </c>
      <c r="B538" s="44" t="s">
        <v>1732</v>
      </c>
      <c r="C538" s="44" t="s">
        <v>30</v>
      </c>
      <c r="D538" s="44">
        <v>1999</v>
      </c>
      <c r="E538" s="45" t="s">
        <v>66</v>
      </c>
      <c r="F538" s="45" t="s">
        <v>1537</v>
      </c>
      <c r="G538" s="45" t="s">
        <v>1804</v>
      </c>
      <c r="H538" s="45" t="s">
        <v>78</v>
      </c>
      <c r="I538" s="45" t="s">
        <v>38</v>
      </c>
      <c r="J538" s="68" t="s">
        <v>44</v>
      </c>
      <c r="K538" s="68" t="s">
        <v>53</v>
      </c>
      <c r="L538" s="68" t="s">
        <v>39</v>
      </c>
      <c r="M538" s="68" t="s">
        <v>42</v>
      </c>
      <c r="N538" s="68" t="s">
        <v>42</v>
      </c>
      <c r="O538" s="68" t="s">
        <v>42</v>
      </c>
      <c r="P538" s="47"/>
      <c r="Q538" s="47" t="s">
        <v>1537</v>
      </c>
      <c r="R538" s="49"/>
      <c r="S538" s="49"/>
      <c r="T538" s="50"/>
      <c r="U538" s="50"/>
      <c r="V538" s="50"/>
      <c r="W538" s="50"/>
      <c r="X538" s="50">
        <v>7.7</v>
      </c>
      <c r="Y538" s="51" t="s">
        <v>78</v>
      </c>
      <c r="Z538" s="51">
        <v>1</v>
      </c>
      <c r="AA538" s="69">
        <v>35000</v>
      </c>
      <c r="AB538" s="51"/>
      <c r="AC538" s="80"/>
      <c r="AD538" s="51"/>
      <c r="AE538" s="51"/>
      <c r="AF538" s="51"/>
      <c r="AG538" s="53" t="s">
        <v>79</v>
      </c>
      <c r="AH538" s="54">
        <v>6</v>
      </c>
      <c r="AI538" s="54">
        <v>144</v>
      </c>
      <c r="AJ538" s="53"/>
      <c r="AK538" s="53">
        <v>6</v>
      </c>
      <c r="AL538" s="53">
        <v>24</v>
      </c>
      <c r="AM538" s="53" t="s">
        <v>52</v>
      </c>
      <c r="AN538" s="55"/>
      <c r="AO538" s="56"/>
      <c r="AP538" s="56"/>
      <c r="AQ538" s="51" t="s">
        <v>321</v>
      </c>
      <c r="AR538" s="51"/>
      <c r="AS538" s="51"/>
      <c r="AT538" s="51" t="s">
        <v>384</v>
      </c>
      <c r="AU538" s="51"/>
      <c r="AV538" s="51"/>
      <c r="AW538" s="57" t="s">
        <v>38</v>
      </c>
      <c r="AX538" s="57" t="s">
        <v>36</v>
      </c>
      <c r="AY538" s="57"/>
      <c r="AZ538" s="57"/>
      <c r="BA538" s="57"/>
      <c r="BB538" s="58"/>
      <c r="BC538" s="58"/>
      <c r="BD538" s="59"/>
      <c r="BE538" s="59"/>
      <c r="BF538" s="58"/>
      <c r="BG538" s="59"/>
      <c r="BH538" s="61"/>
      <c r="BI538" s="61"/>
      <c r="BL538" s="61"/>
      <c r="BM538" s="59"/>
      <c r="BN538" s="58">
        <v>0.25125000000000003</v>
      </c>
      <c r="BO538" s="58"/>
      <c r="BQ538" s="58"/>
      <c r="BR538" s="59"/>
      <c r="BS538" s="58"/>
      <c r="BT538" s="58"/>
      <c r="BV538" s="58"/>
      <c r="BW538" s="59"/>
      <c r="BX538" s="58"/>
      <c r="BY538" s="58"/>
      <c r="BZ538" s="58"/>
      <c r="CA538" s="59"/>
      <c r="CB538" s="58"/>
      <c r="CC538" s="58"/>
      <c r="CD538" s="58"/>
      <c r="CE538" s="58"/>
      <c r="CF538" s="59"/>
      <c r="CG538" s="62"/>
      <c r="CH538" s="62"/>
      <c r="CI538" s="62"/>
      <c r="CJ538" s="62"/>
      <c r="CK538" s="62"/>
      <c r="CL538" s="62" t="s">
        <v>899</v>
      </c>
      <c r="CM538" s="62" t="s">
        <v>513</v>
      </c>
      <c r="CN538" s="63"/>
      <c r="CO538" s="62" t="s">
        <v>596</v>
      </c>
      <c r="CP538" s="62"/>
      <c r="CQ538" s="64" t="s">
        <v>39</v>
      </c>
      <c r="CR538" s="65" t="s">
        <v>47</v>
      </c>
      <c r="CS538" s="64" t="s">
        <v>1344</v>
      </c>
      <c r="CT538" s="64" t="s">
        <v>322</v>
      </c>
      <c r="CU538" s="64" t="s">
        <v>85</v>
      </c>
      <c r="CV538" s="64" t="s">
        <v>86</v>
      </c>
      <c r="CW538" s="64"/>
      <c r="CX538" s="64" t="s">
        <v>73</v>
      </c>
      <c r="CY538" s="66">
        <f>[1]Duration!EE537</f>
        <v>6</v>
      </c>
    </row>
    <row r="539" spans="1:103" hidden="1" x14ac:dyDescent="0.3">
      <c r="A539" s="43">
        <v>537</v>
      </c>
      <c r="B539" s="44" t="s">
        <v>1698</v>
      </c>
      <c r="C539" s="44" t="s">
        <v>30</v>
      </c>
      <c r="D539" s="44">
        <v>2002</v>
      </c>
      <c r="E539" s="45" t="s">
        <v>66</v>
      </c>
      <c r="F539" s="45" t="s">
        <v>1537</v>
      </c>
      <c r="G539" s="45" t="s">
        <v>1804</v>
      </c>
      <c r="H539" s="45" t="s">
        <v>78</v>
      </c>
      <c r="I539" s="45" t="s">
        <v>38</v>
      </c>
      <c r="J539" s="68" t="s">
        <v>44</v>
      </c>
      <c r="K539" s="68" t="s">
        <v>75</v>
      </c>
      <c r="L539" s="68" t="s">
        <v>39</v>
      </c>
      <c r="M539" s="68" t="s">
        <v>42</v>
      </c>
      <c r="N539" s="68" t="s">
        <v>42</v>
      </c>
      <c r="O539" s="68" t="s">
        <v>42</v>
      </c>
      <c r="P539" s="47" t="s">
        <v>597</v>
      </c>
      <c r="Q539" s="47" t="s">
        <v>1537</v>
      </c>
      <c r="R539" s="49"/>
      <c r="S539" s="49">
        <v>4.3</v>
      </c>
      <c r="T539" s="50"/>
      <c r="U539" s="50"/>
      <c r="V539" s="50"/>
      <c r="W539" s="50"/>
      <c r="X539" s="50">
        <v>7.8</v>
      </c>
      <c r="Y539" s="51" t="s">
        <v>78</v>
      </c>
      <c r="Z539" s="51">
        <v>1</v>
      </c>
      <c r="AA539" s="69">
        <v>27000</v>
      </c>
      <c r="AB539" s="52">
        <v>3.21</v>
      </c>
      <c r="AC539" s="69">
        <v>86670</v>
      </c>
      <c r="AD539" s="51"/>
      <c r="AE539" s="51"/>
      <c r="AF539" s="52">
        <v>18.3</v>
      </c>
      <c r="AG539" s="53" t="s">
        <v>79</v>
      </c>
      <c r="AH539" s="54">
        <v>7</v>
      </c>
      <c r="AI539" s="54"/>
      <c r="AJ539" s="53"/>
      <c r="AK539" s="53"/>
      <c r="AL539" s="53">
        <v>24</v>
      </c>
      <c r="AM539" s="53" t="s">
        <v>74</v>
      </c>
      <c r="AN539" s="55"/>
      <c r="AO539" s="56"/>
      <c r="AP539" s="56"/>
      <c r="AQ539" s="51" t="s">
        <v>321</v>
      </c>
      <c r="AR539" s="51"/>
      <c r="AS539" s="51"/>
      <c r="AT539" s="51" t="s">
        <v>384</v>
      </c>
      <c r="AU539" s="51"/>
      <c r="AV539" s="51"/>
      <c r="AW539" s="57" t="s">
        <v>38</v>
      </c>
      <c r="AX539" s="57" t="s">
        <v>36</v>
      </c>
      <c r="AY539" s="57"/>
      <c r="AZ539" s="57"/>
      <c r="BA539" s="57"/>
      <c r="BB539" s="58"/>
      <c r="BC539" s="58"/>
      <c r="BD539" s="59"/>
      <c r="BE539" s="59"/>
      <c r="BF539" s="58"/>
      <c r="BG539" s="59"/>
      <c r="BH539" s="61"/>
      <c r="BI539" s="61"/>
      <c r="BL539" s="61"/>
      <c r="BM539" s="59"/>
      <c r="BN539" s="58">
        <v>0.48041666666666671</v>
      </c>
      <c r="BO539" s="58"/>
      <c r="BQ539" s="58">
        <v>7.7532420091324203</v>
      </c>
      <c r="BR539" s="59"/>
      <c r="BS539" s="58"/>
      <c r="BT539" s="58"/>
      <c r="BV539" s="58"/>
      <c r="BW539" s="59"/>
      <c r="BX539" s="58"/>
      <c r="BY539" s="58"/>
      <c r="BZ539" s="58"/>
      <c r="CA539" s="59"/>
      <c r="CB539" s="58"/>
      <c r="CC539" s="58"/>
      <c r="CD539" s="58"/>
      <c r="CE539" s="58"/>
      <c r="CF539" s="59"/>
      <c r="CG539" s="62"/>
      <c r="CH539" s="62"/>
      <c r="CI539" s="62"/>
      <c r="CJ539" s="62"/>
      <c r="CK539" s="62"/>
      <c r="CL539" s="62"/>
      <c r="CM539" s="62" t="s">
        <v>513</v>
      </c>
      <c r="CN539" s="63"/>
      <c r="CO539" s="62" t="s">
        <v>596</v>
      </c>
      <c r="CP539" s="62"/>
      <c r="CQ539" s="64" t="s">
        <v>39</v>
      </c>
      <c r="CR539" s="65" t="s">
        <v>47</v>
      </c>
      <c r="CS539" s="64" t="s">
        <v>1344</v>
      </c>
      <c r="CT539" s="64" t="s">
        <v>331</v>
      </c>
      <c r="CU539" s="64" t="s">
        <v>85</v>
      </c>
      <c r="CV539" s="64" t="s">
        <v>86</v>
      </c>
      <c r="CW539" s="64"/>
      <c r="CX539" s="64" t="s">
        <v>73</v>
      </c>
      <c r="CY539" s="66">
        <f>[1]Duration!EE538</f>
        <v>4</v>
      </c>
    </row>
    <row r="540" spans="1:103" hidden="1" x14ac:dyDescent="0.3">
      <c r="A540" s="43">
        <v>538</v>
      </c>
      <c r="B540" s="44" t="s">
        <v>1698</v>
      </c>
      <c r="C540" s="44" t="s">
        <v>30</v>
      </c>
      <c r="D540" s="44">
        <v>2002</v>
      </c>
      <c r="E540" s="45" t="s">
        <v>66</v>
      </c>
      <c r="F540" s="45" t="s">
        <v>1537</v>
      </c>
      <c r="G540" s="45" t="s">
        <v>1804</v>
      </c>
      <c r="H540" s="45" t="s">
        <v>78</v>
      </c>
      <c r="I540" s="45" t="s">
        <v>38</v>
      </c>
      <c r="J540" s="68" t="s">
        <v>44</v>
      </c>
      <c r="K540" s="68" t="s">
        <v>53</v>
      </c>
      <c r="L540" s="68" t="s">
        <v>39</v>
      </c>
      <c r="M540" s="68" t="s">
        <v>42</v>
      </c>
      <c r="N540" s="68" t="s">
        <v>42</v>
      </c>
      <c r="O540" s="68" t="s">
        <v>42</v>
      </c>
      <c r="P540" s="47" t="s">
        <v>597</v>
      </c>
      <c r="Q540" s="47" t="s">
        <v>1537</v>
      </c>
      <c r="R540" s="49"/>
      <c r="S540" s="49">
        <v>2.2999999999999998</v>
      </c>
      <c r="T540" s="50"/>
      <c r="U540" s="50"/>
      <c r="V540" s="50"/>
      <c r="W540" s="50"/>
      <c r="X540" s="50">
        <v>8.1</v>
      </c>
      <c r="Y540" s="51" t="s">
        <v>78</v>
      </c>
      <c r="Z540" s="51">
        <v>1</v>
      </c>
      <c r="AA540" s="69">
        <v>27000</v>
      </c>
      <c r="AB540" s="52">
        <v>3.21</v>
      </c>
      <c r="AC540" s="69">
        <v>86670</v>
      </c>
      <c r="AD540" s="51"/>
      <c r="AE540" s="51"/>
      <c r="AF540" s="52">
        <v>24</v>
      </c>
      <c r="AG540" s="53" t="s">
        <v>79</v>
      </c>
      <c r="AH540" s="54">
        <v>6</v>
      </c>
      <c r="AI540" s="54"/>
      <c r="AJ540" s="53"/>
      <c r="AK540" s="53"/>
      <c r="AL540" s="53">
        <v>24</v>
      </c>
      <c r="AM540" s="53" t="s">
        <v>52</v>
      </c>
      <c r="AN540" s="55"/>
      <c r="AO540" s="56"/>
      <c r="AP540" s="56"/>
      <c r="AQ540" s="51" t="s">
        <v>321</v>
      </c>
      <c r="AR540" s="51"/>
      <c r="AS540" s="51"/>
      <c r="AT540" s="51" t="s">
        <v>384</v>
      </c>
      <c r="AU540" s="51"/>
      <c r="AV540" s="51"/>
      <c r="AW540" s="57" t="s">
        <v>38</v>
      </c>
      <c r="AX540" s="57" t="s">
        <v>36</v>
      </c>
      <c r="AY540" s="57"/>
      <c r="AZ540" s="57"/>
      <c r="BA540" s="57"/>
      <c r="BB540" s="58"/>
      <c r="BC540" s="58"/>
      <c r="BD540" s="59"/>
      <c r="BE540" s="59"/>
      <c r="BF540" s="58"/>
      <c r="BG540" s="59"/>
      <c r="BH540" s="61"/>
      <c r="BI540" s="61"/>
      <c r="BL540" s="61"/>
      <c r="BM540" s="59"/>
      <c r="BN540" s="58">
        <v>0.20791666666666667</v>
      </c>
      <c r="BO540" s="58"/>
      <c r="BQ540" s="58">
        <v>3.3583561643835615</v>
      </c>
      <c r="BR540" s="59"/>
      <c r="BS540" s="58"/>
      <c r="BT540" s="58"/>
      <c r="BV540" s="58"/>
      <c r="BW540" s="59"/>
      <c r="BX540" s="58"/>
      <c r="BY540" s="58"/>
      <c r="BZ540" s="58"/>
      <c r="CA540" s="59"/>
      <c r="CB540" s="58"/>
      <c r="CC540" s="58"/>
      <c r="CD540" s="58"/>
      <c r="CE540" s="58"/>
      <c r="CF540" s="59"/>
      <c r="CG540" s="62"/>
      <c r="CH540" s="62"/>
      <c r="CI540" s="62"/>
      <c r="CJ540" s="62"/>
      <c r="CK540" s="62"/>
      <c r="CL540" s="62"/>
      <c r="CM540" s="62" t="s">
        <v>513</v>
      </c>
      <c r="CN540" s="63"/>
      <c r="CO540" s="62" t="s">
        <v>596</v>
      </c>
      <c r="CP540" s="62"/>
      <c r="CQ540" s="64" t="s">
        <v>39</v>
      </c>
      <c r="CR540" s="65" t="s">
        <v>47</v>
      </c>
      <c r="CS540" s="64" t="s">
        <v>1344</v>
      </c>
      <c r="CT540" s="64" t="s">
        <v>331</v>
      </c>
      <c r="CU540" s="64" t="s">
        <v>85</v>
      </c>
      <c r="CV540" s="64" t="s">
        <v>86</v>
      </c>
      <c r="CW540" s="64"/>
      <c r="CX540" s="64" t="s">
        <v>73</v>
      </c>
      <c r="CY540" s="66">
        <f>[1]Duration!EE539</f>
        <v>4</v>
      </c>
    </row>
    <row r="541" spans="1:103" hidden="1" x14ac:dyDescent="0.3">
      <c r="A541" s="43">
        <v>539</v>
      </c>
      <c r="B541" s="44" t="s">
        <v>1698</v>
      </c>
      <c r="C541" s="44" t="s">
        <v>30</v>
      </c>
      <c r="D541" s="44">
        <v>2002</v>
      </c>
      <c r="E541" s="45" t="s">
        <v>66</v>
      </c>
      <c r="F541" s="45" t="s">
        <v>1537</v>
      </c>
      <c r="G541" s="45" t="s">
        <v>1804</v>
      </c>
      <c r="H541" s="45" t="s">
        <v>78</v>
      </c>
      <c r="I541" s="45" t="s">
        <v>38</v>
      </c>
      <c r="J541" s="68" t="s">
        <v>44</v>
      </c>
      <c r="K541" s="68" t="s">
        <v>91</v>
      </c>
      <c r="L541" s="68" t="s">
        <v>39</v>
      </c>
      <c r="M541" s="68" t="s">
        <v>42</v>
      </c>
      <c r="N541" s="68" t="s">
        <v>42</v>
      </c>
      <c r="O541" s="68" t="s">
        <v>42</v>
      </c>
      <c r="P541" s="47" t="s">
        <v>597</v>
      </c>
      <c r="Q541" s="47" t="s">
        <v>1537</v>
      </c>
      <c r="R541" s="49"/>
      <c r="S541" s="49">
        <v>2</v>
      </c>
      <c r="T541" s="50"/>
      <c r="U541" s="50"/>
      <c r="V541" s="50"/>
      <c r="W541" s="50"/>
      <c r="X541" s="50">
        <v>8.1</v>
      </c>
      <c r="Y541" s="51" t="s">
        <v>78</v>
      </c>
      <c r="Z541" s="51">
        <v>1</v>
      </c>
      <c r="AA541" s="69">
        <v>27000</v>
      </c>
      <c r="AB541" s="52">
        <v>3.21</v>
      </c>
      <c r="AC541" s="69">
        <v>86670</v>
      </c>
      <c r="AD541" s="51"/>
      <c r="AE541" s="51"/>
      <c r="AF541" s="52">
        <v>6.7</v>
      </c>
      <c r="AG541" s="53" t="s">
        <v>79</v>
      </c>
      <c r="AH541" s="54">
        <v>11</v>
      </c>
      <c r="AI541" s="54"/>
      <c r="AJ541" s="53"/>
      <c r="AK541" s="53"/>
      <c r="AL541" s="53">
        <v>24</v>
      </c>
      <c r="AM541" s="53" t="s">
        <v>96</v>
      </c>
      <c r="AN541" s="55"/>
      <c r="AO541" s="56"/>
      <c r="AP541" s="56"/>
      <c r="AQ541" s="51" t="s">
        <v>321</v>
      </c>
      <c r="AR541" s="51"/>
      <c r="AS541" s="51"/>
      <c r="AT541" s="51" t="s">
        <v>384</v>
      </c>
      <c r="AU541" s="51"/>
      <c r="AV541" s="51"/>
      <c r="AW541" s="57" t="s">
        <v>38</v>
      </c>
      <c r="AX541" s="57" t="s">
        <v>36</v>
      </c>
      <c r="AY541" s="57"/>
      <c r="AZ541" s="57"/>
      <c r="BA541" s="57"/>
      <c r="BB541" s="58"/>
      <c r="BC541" s="58"/>
      <c r="BD541" s="59"/>
      <c r="BE541" s="59"/>
      <c r="BF541" s="58"/>
      <c r="BG541" s="59"/>
      <c r="BH541" s="61"/>
      <c r="BI541" s="61"/>
      <c r="BL541" s="61"/>
      <c r="BM541" s="59"/>
      <c r="BN541" s="58">
        <v>8.458333333333333E-2</v>
      </c>
      <c r="BO541" s="58"/>
      <c r="BQ541" s="58">
        <v>1.3682191780821917</v>
      </c>
      <c r="BR541" s="59"/>
      <c r="BS541" s="58"/>
      <c r="BT541" s="58"/>
      <c r="BV541" s="58"/>
      <c r="BW541" s="59"/>
      <c r="BX541" s="58"/>
      <c r="BY541" s="58"/>
      <c r="BZ541" s="58"/>
      <c r="CA541" s="59"/>
      <c r="CB541" s="58"/>
      <c r="CC541" s="58"/>
      <c r="CD541" s="58"/>
      <c r="CE541" s="58"/>
      <c r="CF541" s="59"/>
      <c r="CG541" s="62"/>
      <c r="CH541" s="62"/>
      <c r="CI541" s="62"/>
      <c r="CJ541" s="62"/>
      <c r="CK541" s="62"/>
      <c r="CL541" s="62"/>
      <c r="CM541" s="62" t="s">
        <v>513</v>
      </c>
      <c r="CN541" s="63"/>
      <c r="CO541" s="62" t="s">
        <v>596</v>
      </c>
      <c r="CP541" s="62"/>
      <c r="CQ541" s="64" t="s">
        <v>39</v>
      </c>
      <c r="CR541" s="65" t="s">
        <v>47</v>
      </c>
      <c r="CS541" s="64" t="s">
        <v>1344</v>
      </c>
      <c r="CT541" s="64" t="s">
        <v>331</v>
      </c>
      <c r="CU541" s="64" t="s">
        <v>85</v>
      </c>
      <c r="CV541" s="64" t="s">
        <v>86</v>
      </c>
      <c r="CW541" s="64"/>
      <c r="CX541" s="64" t="s">
        <v>73</v>
      </c>
      <c r="CY541" s="66">
        <f>[1]Duration!EE540</f>
        <v>18.5</v>
      </c>
    </row>
    <row r="542" spans="1:103" hidden="1" x14ac:dyDescent="0.3">
      <c r="A542" s="43">
        <v>540</v>
      </c>
      <c r="B542" s="44" t="s">
        <v>1698</v>
      </c>
      <c r="C542" s="44" t="s">
        <v>30</v>
      </c>
      <c r="D542" s="44">
        <v>2002</v>
      </c>
      <c r="E542" s="45" t="s">
        <v>66</v>
      </c>
      <c r="F542" s="45" t="s">
        <v>1537</v>
      </c>
      <c r="G542" s="45" t="s">
        <v>1804</v>
      </c>
      <c r="H542" s="45" t="s">
        <v>78</v>
      </c>
      <c r="I542" s="45" t="s">
        <v>38</v>
      </c>
      <c r="J542" s="68" t="s">
        <v>122</v>
      </c>
      <c r="K542" s="68" t="s">
        <v>100</v>
      </c>
      <c r="L542" s="68" t="s">
        <v>39</v>
      </c>
      <c r="M542" s="68" t="s">
        <v>42</v>
      </c>
      <c r="N542" s="68" t="s">
        <v>42</v>
      </c>
      <c r="O542" s="68" t="s">
        <v>42</v>
      </c>
      <c r="P542" s="47" t="s">
        <v>597</v>
      </c>
      <c r="Q542" s="47" t="s">
        <v>1537</v>
      </c>
      <c r="R542" s="49"/>
      <c r="S542" s="49">
        <v>2.867</v>
      </c>
      <c r="T542" s="50"/>
      <c r="U542" s="50"/>
      <c r="V542" s="50"/>
      <c r="W542" s="50"/>
      <c r="X542" s="50">
        <v>8</v>
      </c>
      <c r="Y542" s="51" t="s">
        <v>78</v>
      </c>
      <c r="Z542" s="51">
        <v>1</v>
      </c>
      <c r="AA542" s="69">
        <v>27000</v>
      </c>
      <c r="AB542" s="52">
        <v>3.21</v>
      </c>
      <c r="AC542" s="69">
        <v>86670</v>
      </c>
      <c r="AD542" s="51"/>
      <c r="AE542" s="51"/>
      <c r="AF542" s="52">
        <v>16.333333333333332</v>
      </c>
      <c r="AG542" s="53" t="s">
        <v>79</v>
      </c>
      <c r="AH542" s="54">
        <v>24</v>
      </c>
      <c r="AI542" s="54">
        <v>456</v>
      </c>
      <c r="AJ542" s="53"/>
      <c r="AK542" s="53">
        <v>19</v>
      </c>
      <c r="AL542" s="53">
        <v>24</v>
      </c>
      <c r="AM542" s="53" t="s">
        <v>145</v>
      </c>
      <c r="AN542" s="55"/>
      <c r="AO542" s="56"/>
      <c r="AP542" s="56"/>
      <c r="AQ542" s="51" t="s">
        <v>321</v>
      </c>
      <c r="AR542" s="51"/>
      <c r="AS542" s="51"/>
      <c r="AT542" s="51" t="s">
        <v>384</v>
      </c>
      <c r="AU542" s="51"/>
      <c r="AV542" s="51"/>
      <c r="AW542" s="57" t="s">
        <v>38</v>
      </c>
      <c r="AX542" s="57" t="s">
        <v>36</v>
      </c>
      <c r="AY542" s="57"/>
      <c r="AZ542" s="57"/>
      <c r="BA542" s="57"/>
      <c r="BB542" s="58"/>
      <c r="BC542" s="58"/>
      <c r="BD542" s="59"/>
      <c r="BE542" s="59"/>
      <c r="BF542" s="58"/>
      <c r="BG542" s="59"/>
      <c r="BH542" s="61"/>
      <c r="BI542" s="61"/>
      <c r="BL542" s="61"/>
      <c r="BM542" s="59"/>
      <c r="BN542" s="58">
        <v>0.25749999999999995</v>
      </c>
      <c r="BO542" s="58"/>
      <c r="BQ542" s="58">
        <v>4.1564840182648393</v>
      </c>
      <c r="BR542" s="59"/>
      <c r="BS542" s="58"/>
      <c r="BT542" s="58"/>
      <c r="BV542" s="58"/>
      <c r="BW542" s="59"/>
      <c r="BX542" s="58"/>
      <c r="BY542" s="58"/>
      <c r="BZ542" s="58"/>
      <c r="CA542" s="59"/>
      <c r="CB542" s="58"/>
      <c r="CC542" s="58"/>
      <c r="CD542" s="58"/>
      <c r="CE542" s="58"/>
      <c r="CF542" s="59"/>
      <c r="CG542" s="62" t="s">
        <v>1616</v>
      </c>
      <c r="CH542" s="62" t="s">
        <v>1607</v>
      </c>
      <c r="CI542" s="62"/>
      <c r="CJ542" s="62"/>
      <c r="CK542" s="62"/>
      <c r="CL542" s="62"/>
      <c r="CM542" s="62" t="s">
        <v>513</v>
      </c>
      <c r="CN542" s="63"/>
      <c r="CO542" s="62" t="s">
        <v>596</v>
      </c>
      <c r="CP542" s="62"/>
      <c r="CQ542" s="64" t="s">
        <v>39</v>
      </c>
      <c r="CR542" s="65" t="s">
        <v>47</v>
      </c>
      <c r="CS542" s="64" t="s">
        <v>1344</v>
      </c>
      <c r="CT542" s="64" t="s">
        <v>331</v>
      </c>
      <c r="CU542" s="64" t="s">
        <v>85</v>
      </c>
      <c r="CV542" s="64" t="s">
        <v>86</v>
      </c>
      <c r="CW542" s="64"/>
      <c r="CX542" s="64" t="s">
        <v>73</v>
      </c>
      <c r="CY542" s="66">
        <f>[1]Duration!EE541</f>
        <v>19</v>
      </c>
    </row>
    <row r="543" spans="1:103" hidden="1" x14ac:dyDescent="0.3">
      <c r="A543" s="43">
        <v>541</v>
      </c>
      <c r="B543" s="44" t="s">
        <v>1698</v>
      </c>
      <c r="C543" s="44" t="s">
        <v>30</v>
      </c>
      <c r="D543" s="44">
        <v>2002</v>
      </c>
      <c r="E543" s="45" t="s">
        <v>66</v>
      </c>
      <c r="F543" s="45" t="s">
        <v>1537</v>
      </c>
      <c r="G543" s="45" t="s">
        <v>1804</v>
      </c>
      <c r="H543" s="45" t="s">
        <v>78</v>
      </c>
      <c r="I543" s="45" t="s">
        <v>38</v>
      </c>
      <c r="J543" s="68" t="s">
        <v>44</v>
      </c>
      <c r="K543" s="68" t="s">
        <v>75</v>
      </c>
      <c r="L543" s="68" t="s">
        <v>39</v>
      </c>
      <c r="M543" s="68" t="s">
        <v>42</v>
      </c>
      <c r="N543" s="68" t="s">
        <v>42</v>
      </c>
      <c r="O543" s="68" t="s">
        <v>42</v>
      </c>
      <c r="P543" s="47" t="s">
        <v>598</v>
      </c>
      <c r="Q543" s="47" t="s">
        <v>1537</v>
      </c>
      <c r="R543" s="49"/>
      <c r="S543" s="49">
        <v>1.4</v>
      </c>
      <c r="T543" s="50"/>
      <c r="U543" s="50"/>
      <c r="V543" s="50"/>
      <c r="W543" s="50"/>
      <c r="X543" s="50">
        <v>7.7</v>
      </c>
      <c r="Y543" s="51" t="s">
        <v>78</v>
      </c>
      <c r="Z543" s="51">
        <v>1</v>
      </c>
      <c r="AA543" s="69">
        <v>24000</v>
      </c>
      <c r="AB543" s="52">
        <v>2.3199999999999998</v>
      </c>
      <c r="AC543" s="69">
        <v>55679.999999999993</v>
      </c>
      <c r="AD543" s="51"/>
      <c r="AE543" s="51"/>
      <c r="AF543" s="52">
        <v>15.6</v>
      </c>
      <c r="AG543" s="53" t="s">
        <v>79</v>
      </c>
      <c r="AH543" s="54">
        <v>8</v>
      </c>
      <c r="AI543" s="54"/>
      <c r="AJ543" s="53"/>
      <c r="AK543" s="53"/>
      <c r="AL543" s="53">
        <v>24</v>
      </c>
      <c r="AM543" s="53" t="s">
        <v>74</v>
      </c>
      <c r="AN543" s="55"/>
      <c r="AO543" s="56"/>
      <c r="AP543" s="56"/>
      <c r="AQ543" s="51" t="s">
        <v>321</v>
      </c>
      <c r="AR543" s="51"/>
      <c r="AS543" s="51"/>
      <c r="AT543" s="51" t="s">
        <v>384</v>
      </c>
      <c r="AU543" s="51"/>
      <c r="AV543" s="51"/>
      <c r="AW543" s="57" t="s">
        <v>38</v>
      </c>
      <c r="AX543" s="57" t="s">
        <v>36</v>
      </c>
      <c r="AY543" s="57"/>
      <c r="AZ543" s="57"/>
      <c r="BA543" s="57"/>
      <c r="BB543" s="58"/>
      <c r="BC543" s="58"/>
      <c r="BD543" s="59"/>
      <c r="BE543" s="59"/>
      <c r="BF543" s="58"/>
      <c r="BG543" s="59"/>
      <c r="BH543" s="61"/>
      <c r="BI543" s="61"/>
      <c r="BL543" s="61"/>
      <c r="BM543" s="59"/>
      <c r="BN543" s="58">
        <v>4.4583333333333329E-2</v>
      </c>
      <c r="BO543" s="58"/>
      <c r="BQ543" s="58">
        <v>1.1712785388127853</v>
      </c>
      <c r="BR543" s="59"/>
      <c r="BS543" s="58"/>
      <c r="BT543" s="58"/>
      <c r="BV543" s="58"/>
      <c r="BW543" s="59"/>
      <c r="BX543" s="58"/>
      <c r="BY543" s="58"/>
      <c r="BZ543" s="58"/>
      <c r="CA543" s="59"/>
      <c r="CB543" s="58"/>
      <c r="CC543" s="58"/>
      <c r="CD543" s="58"/>
      <c r="CE543" s="58"/>
      <c r="CF543" s="59"/>
      <c r="CG543" s="62"/>
      <c r="CH543" s="62"/>
      <c r="CI543" s="62"/>
      <c r="CJ543" s="62"/>
      <c r="CK543" s="62"/>
      <c r="CL543" s="62"/>
      <c r="CM543" s="62" t="s">
        <v>513</v>
      </c>
      <c r="CN543" s="63"/>
      <c r="CO543" s="62" t="s">
        <v>596</v>
      </c>
      <c r="CP543" s="62"/>
      <c r="CQ543" s="64" t="s">
        <v>39</v>
      </c>
      <c r="CR543" s="65" t="s">
        <v>47</v>
      </c>
      <c r="CS543" s="64" t="s">
        <v>1344</v>
      </c>
      <c r="CT543" s="64" t="s">
        <v>331</v>
      </c>
      <c r="CU543" s="64" t="s">
        <v>85</v>
      </c>
      <c r="CV543" s="64" t="s">
        <v>86</v>
      </c>
      <c r="CW543" s="64"/>
      <c r="CX543" s="64" t="s">
        <v>88</v>
      </c>
      <c r="CY543" s="66">
        <f>[1]Duration!EE542</f>
        <v>18.5</v>
      </c>
    </row>
    <row r="544" spans="1:103" hidden="1" x14ac:dyDescent="0.3">
      <c r="A544" s="43">
        <v>542</v>
      </c>
      <c r="B544" s="44" t="s">
        <v>1698</v>
      </c>
      <c r="C544" s="44" t="s">
        <v>30</v>
      </c>
      <c r="D544" s="44">
        <v>2002</v>
      </c>
      <c r="E544" s="45" t="s">
        <v>66</v>
      </c>
      <c r="F544" s="45" t="s">
        <v>1537</v>
      </c>
      <c r="G544" s="45" t="s">
        <v>1804</v>
      </c>
      <c r="H544" s="45" t="s">
        <v>78</v>
      </c>
      <c r="I544" s="45" t="s">
        <v>38</v>
      </c>
      <c r="J544" s="68" t="s">
        <v>44</v>
      </c>
      <c r="K544" s="68" t="s">
        <v>91</v>
      </c>
      <c r="L544" s="68" t="s">
        <v>39</v>
      </c>
      <c r="M544" s="68" t="s">
        <v>42</v>
      </c>
      <c r="N544" s="68" t="s">
        <v>42</v>
      </c>
      <c r="O544" s="68" t="s">
        <v>42</v>
      </c>
      <c r="P544" s="47" t="s">
        <v>598</v>
      </c>
      <c r="Q544" s="47" t="s">
        <v>1537</v>
      </c>
      <c r="R544" s="49"/>
      <c r="S544" s="49">
        <v>1.3</v>
      </c>
      <c r="T544" s="50"/>
      <c r="U544" s="50"/>
      <c r="V544" s="50"/>
      <c r="W544" s="50"/>
      <c r="X544" s="50">
        <v>7.9</v>
      </c>
      <c r="Y544" s="51" t="s">
        <v>78</v>
      </c>
      <c r="Z544" s="51">
        <v>1</v>
      </c>
      <c r="AA544" s="69">
        <v>24000</v>
      </c>
      <c r="AB544" s="52">
        <v>2.3199999999999998</v>
      </c>
      <c r="AC544" s="69">
        <v>55679.999999999993</v>
      </c>
      <c r="AD544" s="51"/>
      <c r="AE544" s="51"/>
      <c r="AF544" s="52">
        <v>7.7</v>
      </c>
      <c r="AG544" s="53" t="s">
        <v>79</v>
      </c>
      <c r="AH544" s="54">
        <v>7</v>
      </c>
      <c r="AI544" s="54"/>
      <c r="AJ544" s="53"/>
      <c r="AK544" s="53"/>
      <c r="AL544" s="53">
        <v>24</v>
      </c>
      <c r="AM544" s="53" t="s">
        <v>96</v>
      </c>
      <c r="AN544" s="55"/>
      <c r="AO544" s="56"/>
      <c r="AP544" s="56"/>
      <c r="AQ544" s="51" t="s">
        <v>321</v>
      </c>
      <c r="AR544" s="51"/>
      <c r="AS544" s="51"/>
      <c r="AT544" s="51" t="s">
        <v>384</v>
      </c>
      <c r="AU544" s="51"/>
      <c r="AV544" s="51"/>
      <c r="AW544" s="57" t="s">
        <v>38</v>
      </c>
      <c r="AX544" s="57" t="s">
        <v>36</v>
      </c>
      <c r="AY544" s="57"/>
      <c r="AZ544" s="57"/>
      <c r="BA544" s="57"/>
      <c r="BB544" s="58"/>
      <c r="BC544" s="58"/>
      <c r="BD544" s="59"/>
      <c r="BE544" s="59"/>
      <c r="BF544" s="58"/>
      <c r="BG544" s="59"/>
      <c r="BH544" s="61"/>
      <c r="BI544" s="61"/>
      <c r="BL544" s="61"/>
      <c r="BM544" s="59"/>
      <c r="BN544" s="58">
        <v>2.2083333333333333E-2</v>
      </c>
      <c r="BO544" s="58"/>
      <c r="BQ544" s="58">
        <v>0.58045662100456619</v>
      </c>
      <c r="BR544" s="59"/>
      <c r="BS544" s="58"/>
      <c r="BT544" s="58"/>
      <c r="BV544" s="58"/>
      <c r="BW544" s="59"/>
      <c r="BX544" s="58"/>
      <c r="BY544" s="58"/>
      <c r="BZ544" s="58"/>
      <c r="CA544" s="59"/>
      <c r="CB544" s="58"/>
      <c r="CC544" s="58"/>
      <c r="CD544" s="58"/>
      <c r="CE544" s="58"/>
      <c r="CF544" s="59"/>
      <c r="CG544" s="62"/>
      <c r="CH544" s="62"/>
      <c r="CI544" s="62"/>
      <c r="CJ544" s="62"/>
      <c r="CK544" s="62"/>
      <c r="CL544" s="62"/>
      <c r="CM544" s="62" t="s">
        <v>513</v>
      </c>
      <c r="CN544" s="63"/>
      <c r="CO544" s="62" t="s">
        <v>596</v>
      </c>
      <c r="CP544" s="62"/>
      <c r="CQ544" s="64" t="s">
        <v>39</v>
      </c>
      <c r="CR544" s="65" t="s">
        <v>47</v>
      </c>
      <c r="CS544" s="64" t="s">
        <v>1344</v>
      </c>
      <c r="CT544" s="64" t="s">
        <v>331</v>
      </c>
      <c r="CU544" s="64" t="s">
        <v>85</v>
      </c>
      <c r="CV544" s="64" t="s">
        <v>86</v>
      </c>
      <c r="CW544" s="64"/>
      <c r="CX544" s="64" t="s">
        <v>88</v>
      </c>
      <c r="CY544" s="66">
        <f>[1]Duration!EE543</f>
        <v>4</v>
      </c>
    </row>
    <row r="545" spans="1:103" hidden="1" x14ac:dyDescent="0.3">
      <c r="A545" s="43">
        <v>543</v>
      </c>
      <c r="B545" s="44" t="s">
        <v>1698</v>
      </c>
      <c r="C545" s="44" t="s">
        <v>30</v>
      </c>
      <c r="D545" s="44">
        <v>2002</v>
      </c>
      <c r="E545" s="45" t="s">
        <v>66</v>
      </c>
      <c r="F545" s="45" t="s">
        <v>1537</v>
      </c>
      <c r="G545" s="45" t="s">
        <v>1804</v>
      </c>
      <c r="H545" s="45" t="s">
        <v>78</v>
      </c>
      <c r="I545" s="45" t="s">
        <v>38</v>
      </c>
      <c r="J545" s="68" t="s">
        <v>122</v>
      </c>
      <c r="K545" s="68" t="s">
        <v>262</v>
      </c>
      <c r="L545" s="68" t="s">
        <v>39</v>
      </c>
      <c r="M545" s="68" t="s">
        <v>42</v>
      </c>
      <c r="N545" s="68" t="s">
        <v>42</v>
      </c>
      <c r="O545" s="68" t="s">
        <v>42</v>
      </c>
      <c r="P545" s="47" t="s">
        <v>598</v>
      </c>
      <c r="Q545" s="47" t="s">
        <v>1537</v>
      </c>
      <c r="R545" s="49"/>
      <c r="S545" s="49">
        <v>1.35</v>
      </c>
      <c r="T545" s="50"/>
      <c r="U545" s="50"/>
      <c r="V545" s="50"/>
      <c r="W545" s="50"/>
      <c r="X545" s="50">
        <v>7.8</v>
      </c>
      <c r="Y545" s="51" t="s">
        <v>78</v>
      </c>
      <c r="Z545" s="51">
        <v>1</v>
      </c>
      <c r="AA545" s="69">
        <v>24000</v>
      </c>
      <c r="AB545" s="52">
        <v>2.3199999999999998</v>
      </c>
      <c r="AC545" s="69">
        <v>55679.999999999993</v>
      </c>
      <c r="AD545" s="51"/>
      <c r="AE545" s="51"/>
      <c r="AF545" s="52">
        <v>11.65</v>
      </c>
      <c r="AG545" s="53"/>
      <c r="AH545" s="54">
        <v>15</v>
      </c>
      <c r="AI545" s="54">
        <v>288</v>
      </c>
      <c r="AJ545" s="53"/>
      <c r="AK545" s="53">
        <v>12</v>
      </c>
      <c r="AL545" s="53">
        <v>24</v>
      </c>
      <c r="AM545" s="53" t="s">
        <v>261</v>
      </c>
      <c r="AN545" s="55"/>
      <c r="AO545" s="56"/>
      <c r="AP545" s="56"/>
      <c r="AQ545" s="51" t="s">
        <v>321</v>
      </c>
      <c r="AR545" s="51"/>
      <c r="AS545" s="51"/>
      <c r="AT545" s="51" t="s">
        <v>384</v>
      </c>
      <c r="AU545" s="51"/>
      <c r="AV545" s="51"/>
      <c r="AW545" s="57" t="s">
        <v>38</v>
      </c>
      <c r="AX545" s="57" t="s">
        <v>36</v>
      </c>
      <c r="AY545" s="57"/>
      <c r="AZ545" s="57"/>
      <c r="BA545" s="57"/>
      <c r="BB545" s="58"/>
      <c r="BC545" s="58"/>
      <c r="BD545" s="59"/>
      <c r="BE545" s="59"/>
      <c r="BF545" s="58"/>
      <c r="BG545" s="59"/>
      <c r="BH545" s="61"/>
      <c r="BI545" s="61"/>
      <c r="BL545" s="61"/>
      <c r="BM545" s="59"/>
      <c r="BN545" s="58">
        <v>3.3333333333333333E-2</v>
      </c>
      <c r="BO545" s="58"/>
      <c r="BQ545" s="58">
        <v>0.87068493150684922</v>
      </c>
      <c r="BR545" s="59"/>
      <c r="BS545" s="58"/>
      <c r="BT545" s="58"/>
      <c r="BV545" s="58"/>
      <c r="BW545" s="59"/>
      <c r="BX545" s="58"/>
      <c r="BY545" s="58"/>
      <c r="BZ545" s="58"/>
      <c r="CA545" s="59"/>
      <c r="CB545" s="58"/>
      <c r="CC545" s="58"/>
      <c r="CD545" s="58"/>
      <c r="CE545" s="58"/>
      <c r="CF545" s="59"/>
      <c r="CG545" s="62" t="s">
        <v>1616</v>
      </c>
      <c r="CH545" s="62" t="s">
        <v>1607</v>
      </c>
      <c r="CI545" s="62"/>
      <c r="CJ545" s="62"/>
      <c r="CK545" s="62"/>
      <c r="CL545" s="62"/>
      <c r="CM545" s="62" t="s">
        <v>513</v>
      </c>
      <c r="CN545" s="63"/>
      <c r="CO545" s="62" t="s">
        <v>596</v>
      </c>
      <c r="CP545" s="62"/>
      <c r="CQ545" s="64" t="s">
        <v>39</v>
      </c>
      <c r="CR545" s="65" t="s">
        <v>47</v>
      </c>
      <c r="CS545" s="64" t="s">
        <v>1344</v>
      </c>
      <c r="CT545" s="64" t="s">
        <v>331</v>
      </c>
      <c r="CU545" s="64" t="s">
        <v>85</v>
      </c>
      <c r="CV545" s="64" t="s">
        <v>86</v>
      </c>
      <c r="CW545" s="64"/>
      <c r="CX545" s="64" t="s">
        <v>88</v>
      </c>
      <c r="CY545" s="66">
        <f>[1]Duration!EE544</f>
        <v>12</v>
      </c>
    </row>
    <row r="546" spans="1:103" hidden="1" x14ac:dyDescent="0.3">
      <c r="A546" s="43">
        <v>544</v>
      </c>
      <c r="B546" s="44" t="s">
        <v>1699</v>
      </c>
      <c r="C546" s="44" t="s">
        <v>30</v>
      </c>
      <c r="D546" s="44">
        <v>2005</v>
      </c>
      <c r="E546" s="45" t="s">
        <v>66</v>
      </c>
      <c r="F546" s="45" t="s">
        <v>1537</v>
      </c>
      <c r="G546" s="45" t="s">
        <v>1804</v>
      </c>
      <c r="H546" s="45" t="s">
        <v>78</v>
      </c>
      <c r="I546" s="45" t="s">
        <v>38</v>
      </c>
      <c r="J546" s="68" t="s">
        <v>44</v>
      </c>
      <c r="K546" s="68" t="s">
        <v>53</v>
      </c>
      <c r="L546" s="68" t="s">
        <v>39</v>
      </c>
      <c r="M546" s="68" t="s">
        <v>42</v>
      </c>
      <c r="N546" s="68" t="s">
        <v>42</v>
      </c>
      <c r="O546" s="68" t="s">
        <v>39</v>
      </c>
      <c r="P546" s="47" t="s">
        <v>599</v>
      </c>
      <c r="Q546" s="47" t="s">
        <v>1537</v>
      </c>
      <c r="R546" s="49"/>
      <c r="S546" s="49"/>
      <c r="T546" s="50"/>
      <c r="U546" s="50"/>
      <c r="V546" s="50"/>
      <c r="W546" s="50"/>
      <c r="X546" s="50"/>
      <c r="Y546" s="51" t="s">
        <v>78</v>
      </c>
      <c r="Z546" s="51">
        <v>1</v>
      </c>
      <c r="AA546" s="69">
        <v>3000</v>
      </c>
      <c r="AB546" s="51"/>
      <c r="AC546" s="69"/>
      <c r="AD546" s="51"/>
      <c r="AE546" s="51"/>
      <c r="AF546" s="51"/>
      <c r="AG546" s="53" t="s">
        <v>79</v>
      </c>
      <c r="AH546" s="54">
        <v>1</v>
      </c>
      <c r="AI546" s="54">
        <v>24</v>
      </c>
      <c r="AJ546" s="53"/>
      <c r="AK546" s="53"/>
      <c r="AL546" s="53"/>
      <c r="AM546" s="53" t="s">
        <v>52</v>
      </c>
      <c r="AN546" s="55">
        <v>28.5</v>
      </c>
      <c r="AO546" s="56">
        <v>2.62</v>
      </c>
      <c r="AP546" s="56"/>
      <c r="AQ546" s="51" t="s">
        <v>449</v>
      </c>
      <c r="AR546" s="51" t="s">
        <v>173</v>
      </c>
      <c r="AS546" s="51"/>
      <c r="AT546" s="51" t="s">
        <v>173</v>
      </c>
      <c r="AU546" s="51"/>
      <c r="AV546" s="51"/>
      <c r="AW546" s="57" t="s">
        <v>38</v>
      </c>
      <c r="AX546" s="57" t="s">
        <v>36</v>
      </c>
      <c r="AY546" s="57"/>
      <c r="AZ546" s="57"/>
      <c r="BA546" s="57"/>
      <c r="BB546" s="58">
        <v>0.6020833333333333</v>
      </c>
      <c r="BC546" s="58"/>
      <c r="BD546" s="59"/>
      <c r="BE546" s="59"/>
      <c r="BF546" s="58"/>
      <c r="BG546" s="59"/>
      <c r="BH546" s="61"/>
      <c r="BI546" s="61"/>
      <c r="BL546" s="61"/>
      <c r="BM546" s="59"/>
      <c r="BN546" s="58">
        <v>0.93291666666666673</v>
      </c>
      <c r="BO546" s="58"/>
      <c r="BQ546" s="58"/>
      <c r="BR546" s="59"/>
      <c r="BS546" s="58"/>
      <c r="BT546" s="58"/>
      <c r="BV546" s="58"/>
      <c r="BW546" s="59"/>
      <c r="BX546" s="58"/>
      <c r="BY546" s="58"/>
      <c r="BZ546" s="58"/>
      <c r="CA546" s="59"/>
      <c r="CB546" s="58"/>
      <c r="CC546" s="58"/>
      <c r="CD546" s="58"/>
      <c r="CE546" s="58"/>
      <c r="CF546" s="59"/>
      <c r="CG546" s="62" t="s">
        <v>600</v>
      </c>
      <c r="CH546" s="62"/>
      <c r="CI546" s="62"/>
      <c r="CJ546" s="62"/>
      <c r="CK546" s="62"/>
      <c r="CL546" s="62"/>
      <c r="CM546" s="62"/>
      <c r="CN546" s="63"/>
      <c r="CO546" s="62"/>
      <c r="CP546" s="62"/>
      <c r="CQ546" s="64" t="s">
        <v>39</v>
      </c>
      <c r="CR546" s="65" t="s">
        <v>47</v>
      </c>
      <c r="CS546" s="64" t="s">
        <v>205</v>
      </c>
      <c r="CT546" s="64" t="s">
        <v>601</v>
      </c>
      <c r="CU546" s="64" t="s">
        <v>602</v>
      </c>
      <c r="CV546" s="64" t="s">
        <v>86</v>
      </c>
      <c r="CW546" s="64" t="s">
        <v>69</v>
      </c>
      <c r="CX546" s="64" t="s">
        <v>73</v>
      </c>
      <c r="CY546" s="66">
        <f>[1]Duration!EE545</f>
        <v>1</v>
      </c>
    </row>
    <row r="547" spans="1:103" hidden="1" x14ac:dyDescent="0.3">
      <c r="A547" s="43">
        <v>545</v>
      </c>
      <c r="B547" s="44" t="s">
        <v>1699</v>
      </c>
      <c r="C547" s="44" t="s">
        <v>30</v>
      </c>
      <c r="D547" s="44">
        <v>2005</v>
      </c>
      <c r="E547" s="45" t="s">
        <v>66</v>
      </c>
      <c r="F547" s="45" t="s">
        <v>1537</v>
      </c>
      <c r="G547" s="45" t="s">
        <v>1804</v>
      </c>
      <c r="H547" s="45" t="s">
        <v>78</v>
      </c>
      <c r="I547" s="45" t="s">
        <v>1823</v>
      </c>
      <c r="J547" s="68" t="s">
        <v>44</v>
      </c>
      <c r="K547" s="68" t="s">
        <v>53</v>
      </c>
      <c r="L547" s="68" t="s">
        <v>42</v>
      </c>
      <c r="M547" s="68" t="s">
        <v>42</v>
      </c>
      <c r="N547" s="68" t="s">
        <v>42</v>
      </c>
      <c r="O547" s="68" t="s">
        <v>39</v>
      </c>
      <c r="P547" s="47" t="s">
        <v>599</v>
      </c>
      <c r="Q547" s="47" t="s">
        <v>1537</v>
      </c>
      <c r="R547" s="49"/>
      <c r="S547" s="49"/>
      <c r="T547" s="50"/>
      <c r="U547" s="50"/>
      <c r="V547" s="50"/>
      <c r="W547" s="50"/>
      <c r="X547" s="50"/>
      <c r="Y547" s="51" t="s">
        <v>78</v>
      </c>
      <c r="Z547" s="51">
        <v>1</v>
      </c>
      <c r="AA547" s="69">
        <v>3000</v>
      </c>
      <c r="AB547" s="51"/>
      <c r="AC547" s="69"/>
      <c r="AD547" s="51"/>
      <c r="AE547" s="51"/>
      <c r="AF547" s="51"/>
      <c r="AG547" s="53" t="s">
        <v>79</v>
      </c>
      <c r="AH547" s="54">
        <v>1</v>
      </c>
      <c r="AI547" s="54">
        <v>24</v>
      </c>
      <c r="AJ547" s="53"/>
      <c r="AK547" s="53"/>
      <c r="AL547" s="53"/>
      <c r="AM547" s="53" t="s">
        <v>52</v>
      </c>
      <c r="AN547" s="55">
        <v>25.5</v>
      </c>
      <c r="AO547" s="56">
        <v>3.39</v>
      </c>
      <c r="AP547" s="56"/>
      <c r="AQ547" s="51" t="s">
        <v>449</v>
      </c>
      <c r="AR547" s="51" t="s">
        <v>173</v>
      </c>
      <c r="AS547" s="51"/>
      <c r="AT547" s="51" t="s">
        <v>173</v>
      </c>
      <c r="AU547" s="51"/>
      <c r="AV547" s="51"/>
      <c r="AW547" s="57" t="s">
        <v>1823</v>
      </c>
      <c r="AX547" s="57" t="s">
        <v>603</v>
      </c>
      <c r="AY547" s="57"/>
      <c r="AZ547" s="57"/>
      <c r="BA547" s="57"/>
      <c r="BB547" s="58">
        <v>0.15262500000000001</v>
      </c>
      <c r="BC547" s="58"/>
      <c r="BD547" s="59"/>
      <c r="BE547" s="59"/>
      <c r="BF547" s="58"/>
      <c r="BG547" s="59">
        <v>0.74650519031141871</v>
      </c>
      <c r="BH547" s="61"/>
      <c r="BI547" s="61"/>
      <c r="BL547" s="61"/>
      <c r="BM547" s="59"/>
      <c r="BN547" s="58">
        <v>1.8638041666666667</v>
      </c>
      <c r="BO547" s="58"/>
      <c r="BQ547" s="58"/>
      <c r="BR547" s="59">
        <v>-1</v>
      </c>
      <c r="BS547" s="58"/>
      <c r="BT547" s="58"/>
      <c r="BV547" s="58"/>
      <c r="BW547" s="59"/>
      <c r="BX547" s="58"/>
      <c r="BY547" s="58"/>
      <c r="BZ547" s="58"/>
      <c r="CA547" s="59"/>
      <c r="CB547" s="58"/>
      <c r="CC547" s="58"/>
      <c r="CD547" s="58"/>
      <c r="CE547" s="58"/>
      <c r="CF547" s="59"/>
      <c r="CG547" s="62" t="s">
        <v>600</v>
      </c>
      <c r="CH547" s="62"/>
      <c r="CI547" s="62"/>
      <c r="CJ547" s="62"/>
      <c r="CK547" s="62"/>
      <c r="CL547" s="62"/>
      <c r="CM547" s="62"/>
      <c r="CN547" s="63"/>
      <c r="CO547" s="62"/>
      <c r="CP547" s="62"/>
      <c r="CQ547" s="64" t="s">
        <v>39</v>
      </c>
      <c r="CR547" s="65" t="s">
        <v>47</v>
      </c>
      <c r="CS547" s="64" t="s">
        <v>205</v>
      </c>
      <c r="CT547" s="64" t="s">
        <v>601</v>
      </c>
      <c r="CU547" s="64" t="s">
        <v>602</v>
      </c>
      <c r="CV547" s="64" t="s">
        <v>86</v>
      </c>
      <c r="CW547" s="64" t="s">
        <v>69</v>
      </c>
      <c r="CX547" s="64"/>
      <c r="CY547" s="66">
        <f>[1]Duration!EE546</f>
        <v>1</v>
      </c>
    </row>
    <row r="548" spans="1:103" hidden="1" x14ac:dyDescent="0.3">
      <c r="A548" s="43">
        <v>546</v>
      </c>
      <c r="B548" s="44" t="s">
        <v>1699</v>
      </c>
      <c r="C548" s="44" t="s">
        <v>30</v>
      </c>
      <c r="D548" s="44">
        <v>2005</v>
      </c>
      <c r="E548" s="45" t="s">
        <v>66</v>
      </c>
      <c r="F548" s="45" t="s">
        <v>1537</v>
      </c>
      <c r="G548" s="45" t="s">
        <v>1804</v>
      </c>
      <c r="H548" s="45" t="s">
        <v>78</v>
      </c>
      <c r="I548" s="45" t="s">
        <v>1823</v>
      </c>
      <c r="J548" s="68" t="s">
        <v>44</v>
      </c>
      <c r="K548" s="68" t="s">
        <v>53</v>
      </c>
      <c r="L548" s="68" t="s">
        <v>42</v>
      </c>
      <c r="M548" s="68" t="s">
        <v>42</v>
      </c>
      <c r="N548" s="68" t="s">
        <v>42</v>
      </c>
      <c r="O548" s="68" t="s">
        <v>39</v>
      </c>
      <c r="P548" s="47" t="s">
        <v>599</v>
      </c>
      <c r="Q548" s="47" t="s">
        <v>1537</v>
      </c>
      <c r="R548" s="49"/>
      <c r="S548" s="49"/>
      <c r="T548" s="50"/>
      <c r="U548" s="50"/>
      <c r="V548" s="50"/>
      <c r="W548" s="50"/>
      <c r="X548" s="50"/>
      <c r="Y548" s="51" t="s">
        <v>78</v>
      </c>
      <c r="Z548" s="51">
        <v>1</v>
      </c>
      <c r="AA548" s="69">
        <v>3000</v>
      </c>
      <c r="AB548" s="51"/>
      <c r="AC548" s="69"/>
      <c r="AD548" s="51"/>
      <c r="AE548" s="51"/>
      <c r="AF548" s="51"/>
      <c r="AG548" s="53" t="s">
        <v>79</v>
      </c>
      <c r="AH548" s="54">
        <v>1</v>
      </c>
      <c r="AI548" s="54">
        <v>24</v>
      </c>
      <c r="AJ548" s="53"/>
      <c r="AK548" s="53"/>
      <c r="AL548" s="53"/>
      <c r="AM548" s="53" t="s">
        <v>52</v>
      </c>
      <c r="AN548" s="55">
        <v>27.5</v>
      </c>
      <c r="AO548" s="56">
        <v>2.77</v>
      </c>
      <c r="AP548" s="56"/>
      <c r="AQ548" s="51" t="s">
        <v>449</v>
      </c>
      <c r="AR548" s="51" t="s">
        <v>173</v>
      </c>
      <c r="AS548" s="51"/>
      <c r="AT548" s="51" t="s">
        <v>173</v>
      </c>
      <c r="AU548" s="51"/>
      <c r="AV548" s="51"/>
      <c r="AW548" s="57" t="s">
        <v>1823</v>
      </c>
      <c r="AX548" s="57" t="s">
        <v>603</v>
      </c>
      <c r="AY548" s="57"/>
      <c r="AZ548" s="57"/>
      <c r="BA548" s="57"/>
      <c r="BB548" s="58">
        <v>7.7416666666666661E-2</v>
      </c>
      <c r="BC548" s="58"/>
      <c r="BD548" s="59"/>
      <c r="BE548" s="59"/>
      <c r="BF548" s="58"/>
      <c r="BG548" s="59">
        <v>0.87141868512110721</v>
      </c>
      <c r="BH548" s="61"/>
      <c r="BI548" s="61"/>
      <c r="BL548" s="61"/>
      <c r="BM548" s="59"/>
      <c r="BN548" s="58">
        <v>2.4197916666666668</v>
      </c>
      <c r="BO548" s="58"/>
      <c r="BQ548" s="58"/>
      <c r="BR548" s="59">
        <v>-1.59</v>
      </c>
      <c r="BS548" s="58"/>
      <c r="BT548" s="58"/>
      <c r="BV548" s="58"/>
      <c r="BW548" s="59"/>
      <c r="BX548" s="58"/>
      <c r="BY548" s="58"/>
      <c r="BZ548" s="58"/>
      <c r="CA548" s="59"/>
      <c r="CB548" s="58"/>
      <c r="CC548" s="58"/>
      <c r="CD548" s="58"/>
      <c r="CE548" s="58"/>
      <c r="CF548" s="59"/>
      <c r="CG548" s="62" t="s">
        <v>600</v>
      </c>
      <c r="CH548" s="62"/>
      <c r="CI548" s="62"/>
      <c r="CJ548" s="62"/>
      <c r="CK548" s="62"/>
      <c r="CL548" s="62"/>
      <c r="CM548" s="62"/>
      <c r="CN548" s="63"/>
      <c r="CO548" s="62"/>
      <c r="CP548" s="62"/>
      <c r="CQ548" s="64" t="s">
        <v>39</v>
      </c>
      <c r="CR548" s="65" t="s">
        <v>47</v>
      </c>
      <c r="CS548" s="64" t="s">
        <v>205</v>
      </c>
      <c r="CT548" s="64" t="s">
        <v>601</v>
      </c>
      <c r="CU548" s="64" t="s">
        <v>602</v>
      </c>
      <c r="CV548" s="64" t="s">
        <v>86</v>
      </c>
      <c r="CW548" s="64" t="s">
        <v>69</v>
      </c>
      <c r="CX548" s="64"/>
      <c r="CY548" s="66">
        <f>[1]Duration!EE547</f>
        <v>1</v>
      </c>
    </row>
    <row r="549" spans="1:103" hidden="1" x14ac:dyDescent="0.3">
      <c r="A549" s="43">
        <v>547</v>
      </c>
      <c r="B549" s="44" t="s">
        <v>1822</v>
      </c>
      <c r="C549" s="44" t="s">
        <v>228</v>
      </c>
      <c r="D549" s="44">
        <v>2007</v>
      </c>
      <c r="E549" s="45" t="s">
        <v>31</v>
      </c>
      <c r="F549" s="45" t="s">
        <v>1537</v>
      </c>
      <c r="G549" s="45" t="s">
        <v>3</v>
      </c>
      <c r="H549" s="45" t="s">
        <v>483</v>
      </c>
      <c r="I549" s="45" t="s">
        <v>38</v>
      </c>
      <c r="J549" s="68" t="s">
        <v>44</v>
      </c>
      <c r="K549" s="68" t="s">
        <v>799</v>
      </c>
      <c r="L549" s="68" t="s">
        <v>42</v>
      </c>
      <c r="M549" s="68" t="s">
        <v>42</v>
      </c>
      <c r="N549" s="68" t="s">
        <v>42</v>
      </c>
      <c r="O549" s="68" t="s">
        <v>42</v>
      </c>
      <c r="P549" s="47"/>
      <c r="Q549" s="47" t="s">
        <v>1537</v>
      </c>
      <c r="R549" s="49"/>
      <c r="S549" s="49"/>
      <c r="T549" s="50"/>
      <c r="U549" s="50"/>
      <c r="V549" s="50"/>
      <c r="W549" s="50"/>
      <c r="X549" s="50"/>
      <c r="Y549" s="51" t="s">
        <v>799</v>
      </c>
      <c r="Z549" s="51" t="s">
        <v>799</v>
      </c>
      <c r="AA549" s="69"/>
      <c r="AB549" s="51"/>
      <c r="AC549" s="69"/>
      <c r="AD549" s="51"/>
      <c r="AE549" s="51"/>
      <c r="AF549" s="51"/>
      <c r="AG549" s="53"/>
      <c r="AH549" s="54">
        <v>1</v>
      </c>
      <c r="AI549" s="54"/>
      <c r="AJ549" s="53"/>
      <c r="AK549" s="53"/>
      <c r="AL549" s="53"/>
      <c r="AM549" s="53"/>
      <c r="AN549" s="55"/>
      <c r="AO549" s="56"/>
      <c r="AP549" s="56"/>
      <c r="AQ549" s="51" t="s">
        <v>799</v>
      </c>
      <c r="AR549" s="51" t="s">
        <v>799</v>
      </c>
      <c r="AS549" s="51"/>
      <c r="AT549" s="51"/>
      <c r="AU549" s="51"/>
      <c r="AV549" s="51"/>
      <c r="AW549" s="57" t="s">
        <v>38</v>
      </c>
      <c r="AX549" s="57" t="s">
        <v>36</v>
      </c>
      <c r="AY549" s="57" t="s">
        <v>42</v>
      </c>
      <c r="AZ549" s="57"/>
      <c r="BA549" s="57"/>
      <c r="BB549" s="58">
        <v>0.17303571428571426</v>
      </c>
      <c r="BC549" s="58"/>
      <c r="BD549" s="59"/>
      <c r="BE549" s="59"/>
      <c r="BF549" s="58"/>
      <c r="BG549" s="59"/>
      <c r="BH549" s="61"/>
      <c r="BI549" s="61"/>
      <c r="BL549" s="61"/>
      <c r="BM549" s="59"/>
      <c r="BN549" s="58"/>
      <c r="BO549" s="58"/>
      <c r="BQ549" s="58"/>
      <c r="BR549" s="59"/>
      <c r="BS549" s="58"/>
      <c r="BT549" s="58"/>
      <c r="BV549" s="58"/>
      <c r="BW549" s="59"/>
      <c r="BX549" s="58"/>
      <c r="BY549" s="58"/>
      <c r="BZ549" s="58"/>
      <c r="CA549" s="59"/>
      <c r="CB549" s="58"/>
      <c r="CC549" s="58"/>
      <c r="CD549" s="58"/>
      <c r="CE549" s="58"/>
      <c r="CF549" s="59"/>
      <c r="CG549" s="62"/>
      <c r="CH549" s="62"/>
      <c r="CI549" s="62"/>
      <c r="CJ549" s="62"/>
      <c r="CK549" s="62"/>
      <c r="CL549" s="62"/>
      <c r="CM549" s="62"/>
      <c r="CN549" s="63"/>
      <c r="CO549" s="62"/>
      <c r="CP549" s="62"/>
      <c r="CQ549" s="64" t="s">
        <v>39</v>
      </c>
      <c r="CR549" s="65" t="s">
        <v>47</v>
      </c>
      <c r="CS549" s="64" t="s">
        <v>205</v>
      </c>
      <c r="CT549" s="64"/>
      <c r="CU549" s="64" t="s">
        <v>55</v>
      </c>
      <c r="CV549" s="64" t="s">
        <v>56</v>
      </c>
      <c r="CW549" s="64"/>
      <c r="CX549" s="64" t="s">
        <v>73</v>
      </c>
      <c r="CY549" s="66">
        <f>[1]Duration!EE548</f>
        <v>4</v>
      </c>
    </row>
    <row r="550" spans="1:103" hidden="1" x14ac:dyDescent="0.3">
      <c r="A550" s="43">
        <v>548</v>
      </c>
      <c r="B550" s="44" t="s">
        <v>1822</v>
      </c>
      <c r="C550" s="44" t="s">
        <v>228</v>
      </c>
      <c r="D550" s="44">
        <v>2007</v>
      </c>
      <c r="E550" s="45" t="s">
        <v>31</v>
      </c>
      <c r="F550" s="45" t="s">
        <v>1537</v>
      </c>
      <c r="G550" s="45" t="s">
        <v>3</v>
      </c>
      <c r="H550" s="45" t="s">
        <v>483</v>
      </c>
      <c r="I550" s="45" t="s">
        <v>38</v>
      </c>
      <c r="J550" s="68" t="s">
        <v>44</v>
      </c>
      <c r="K550" s="68" t="s">
        <v>799</v>
      </c>
      <c r="L550" s="68" t="s">
        <v>42</v>
      </c>
      <c r="M550" s="68" t="s">
        <v>42</v>
      </c>
      <c r="N550" s="68" t="s">
        <v>42</v>
      </c>
      <c r="O550" s="68" t="s">
        <v>42</v>
      </c>
      <c r="P550" s="47"/>
      <c r="Q550" s="47" t="s">
        <v>1537</v>
      </c>
      <c r="R550" s="49"/>
      <c r="S550" s="49"/>
      <c r="T550" s="50"/>
      <c r="U550" s="50"/>
      <c r="V550" s="50"/>
      <c r="W550" s="50"/>
      <c r="X550" s="50"/>
      <c r="Y550" s="51" t="s">
        <v>799</v>
      </c>
      <c r="Z550" s="51" t="s">
        <v>799</v>
      </c>
      <c r="AA550" s="69"/>
      <c r="AB550" s="51"/>
      <c r="AC550" s="69"/>
      <c r="AD550" s="51"/>
      <c r="AE550" s="51"/>
      <c r="AF550" s="51"/>
      <c r="AG550" s="53"/>
      <c r="AH550" s="54">
        <v>1</v>
      </c>
      <c r="AI550" s="54"/>
      <c r="AJ550" s="53"/>
      <c r="AK550" s="53"/>
      <c r="AL550" s="53"/>
      <c r="AM550" s="53"/>
      <c r="AN550" s="55"/>
      <c r="AO550" s="56"/>
      <c r="AP550" s="56"/>
      <c r="AQ550" s="51" t="s">
        <v>799</v>
      </c>
      <c r="AR550" s="51" t="s">
        <v>799</v>
      </c>
      <c r="AS550" s="51"/>
      <c r="AT550" s="51"/>
      <c r="AU550" s="51"/>
      <c r="AV550" s="51"/>
      <c r="AW550" s="57" t="s">
        <v>38</v>
      </c>
      <c r="AX550" s="57" t="s">
        <v>36</v>
      </c>
      <c r="AY550" s="57" t="s">
        <v>39</v>
      </c>
      <c r="AZ550" s="57"/>
      <c r="BA550" s="57"/>
      <c r="BB550" s="58">
        <v>5.4136904761904761E-2</v>
      </c>
      <c r="BC550" s="58"/>
      <c r="BD550" s="59"/>
      <c r="BE550" s="59"/>
      <c r="BF550" s="58"/>
      <c r="BG550" s="59">
        <v>0.6871345029239766</v>
      </c>
      <c r="BH550" s="61"/>
      <c r="BI550" s="61"/>
      <c r="BL550" s="61"/>
      <c r="BM550" s="59"/>
      <c r="BN550" s="58"/>
      <c r="BO550" s="58"/>
      <c r="BQ550" s="58"/>
      <c r="BR550" s="59"/>
      <c r="BS550" s="58"/>
      <c r="BT550" s="58"/>
      <c r="BV550" s="58"/>
      <c r="BW550" s="59"/>
      <c r="BX550" s="58"/>
      <c r="BY550" s="58"/>
      <c r="BZ550" s="58"/>
      <c r="CA550" s="59"/>
      <c r="CB550" s="58"/>
      <c r="CC550" s="58"/>
      <c r="CD550" s="58"/>
      <c r="CE550" s="58"/>
      <c r="CF550" s="59"/>
      <c r="CG550" s="62"/>
      <c r="CH550" s="62"/>
      <c r="CI550" s="62"/>
      <c r="CJ550" s="62"/>
      <c r="CK550" s="62"/>
      <c r="CL550" s="62"/>
      <c r="CM550" s="62"/>
      <c r="CN550" s="63"/>
      <c r="CO550" s="62"/>
      <c r="CP550" s="62"/>
      <c r="CQ550" s="64" t="s">
        <v>39</v>
      </c>
      <c r="CR550" s="65" t="s">
        <v>47</v>
      </c>
      <c r="CS550" s="64" t="s">
        <v>205</v>
      </c>
      <c r="CT550" s="64"/>
      <c r="CU550" s="64" t="s">
        <v>55</v>
      </c>
      <c r="CV550" s="64" t="s">
        <v>56</v>
      </c>
      <c r="CW550" s="64"/>
      <c r="CX550" s="64" t="s">
        <v>88</v>
      </c>
      <c r="CY550" s="66">
        <f>[1]Duration!EE549</f>
        <v>4</v>
      </c>
    </row>
    <row r="551" spans="1:103" hidden="1" x14ac:dyDescent="0.3">
      <c r="A551" s="43">
        <v>549</v>
      </c>
      <c r="B551" s="44" t="s">
        <v>1700</v>
      </c>
      <c r="C551" s="44" t="s">
        <v>319</v>
      </c>
      <c r="D551" s="44">
        <v>2006</v>
      </c>
      <c r="E551" s="45" t="s">
        <v>31</v>
      </c>
      <c r="F551" s="45" t="s">
        <v>1537</v>
      </c>
      <c r="G551" s="45" t="s">
        <v>1804</v>
      </c>
      <c r="H551" s="45" t="s">
        <v>116</v>
      </c>
      <c r="I551" s="45" t="s">
        <v>38</v>
      </c>
      <c r="J551" s="68" t="s">
        <v>44</v>
      </c>
      <c r="K551" s="68" t="s">
        <v>100</v>
      </c>
      <c r="L551" s="68" t="s">
        <v>39</v>
      </c>
      <c r="M551" s="68" t="s">
        <v>42</v>
      </c>
      <c r="N551" s="68" t="s">
        <v>42</v>
      </c>
      <c r="O551" s="68" t="s">
        <v>42</v>
      </c>
      <c r="P551" s="47" t="s">
        <v>604</v>
      </c>
      <c r="Q551" s="47" t="s">
        <v>1537</v>
      </c>
      <c r="R551" s="49">
        <v>51</v>
      </c>
      <c r="S551" s="49">
        <v>39</v>
      </c>
      <c r="T551" s="50">
        <v>1.95</v>
      </c>
      <c r="U551" s="50">
        <v>0.8</v>
      </c>
      <c r="V551" s="50">
        <v>0.1194590606527519</v>
      </c>
      <c r="W551" s="50">
        <v>4.7783624261100765E-3</v>
      </c>
      <c r="X551" s="50">
        <v>7</v>
      </c>
      <c r="Y551" s="51" t="s">
        <v>605</v>
      </c>
      <c r="Z551" s="51">
        <v>1</v>
      </c>
      <c r="AA551" s="69">
        <v>804.24771931898704</v>
      </c>
      <c r="AB551" s="52">
        <v>2.6733056847466794</v>
      </c>
      <c r="AC551" s="69">
        <v>2150</v>
      </c>
      <c r="AD551" s="51">
        <v>0</v>
      </c>
      <c r="AE551" s="51"/>
      <c r="AF551" s="51"/>
      <c r="AG551" s="53">
        <v>870</v>
      </c>
      <c r="AH551" s="54">
        <v>300</v>
      </c>
      <c r="AI551" s="91">
        <v>7200</v>
      </c>
      <c r="AJ551" s="53" t="s">
        <v>606</v>
      </c>
      <c r="AK551" s="53" t="s">
        <v>606</v>
      </c>
      <c r="AL551" s="53">
        <v>15</v>
      </c>
      <c r="AM551" s="53" t="s">
        <v>145</v>
      </c>
      <c r="AN551" s="55">
        <v>13.1</v>
      </c>
      <c r="AO551" s="56"/>
      <c r="AP551" s="77">
        <v>228</v>
      </c>
      <c r="AQ551" s="51" t="s">
        <v>376</v>
      </c>
      <c r="AR551" s="51"/>
      <c r="AS551" s="51"/>
      <c r="AT551" s="51" t="s">
        <v>146</v>
      </c>
      <c r="AU551" s="51"/>
      <c r="AV551" s="51"/>
      <c r="AW551" s="57" t="s">
        <v>38</v>
      </c>
      <c r="AX551" s="57" t="s">
        <v>36</v>
      </c>
      <c r="AY551" s="57" t="s">
        <v>39</v>
      </c>
      <c r="AZ551" s="57"/>
      <c r="BA551" s="57"/>
      <c r="BB551" s="58"/>
      <c r="BC551" s="58"/>
      <c r="BD551" s="59"/>
      <c r="BE551" s="59"/>
      <c r="BF551" s="58"/>
      <c r="BG551" s="59"/>
      <c r="BH551" s="61"/>
      <c r="BI551" s="61"/>
      <c r="BL551" s="61"/>
      <c r="BM551" s="59"/>
      <c r="BN551" s="58"/>
      <c r="BO551" s="58">
        <v>1.9444444444444444</v>
      </c>
      <c r="BQ551" s="58">
        <v>12.633181126331811</v>
      </c>
      <c r="BR551" s="59"/>
      <c r="BS551" s="58"/>
      <c r="BT551" s="58"/>
      <c r="BV551" s="58"/>
      <c r="BW551" s="59"/>
      <c r="BX551" s="58"/>
      <c r="BY551" s="58"/>
      <c r="BZ551" s="58"/>
      <c r="CA551" s="59"/>
      <c r="CB551" s="58"/>
      <c r="CC551" s="58"/>
      <c r="CD551" s="58"/>
      <c r="CE551" s="58"/>
      <c r="CF551" s="59"/>
      <c r="CG551" s="62" t="s">
        <v>607</v>
      </c>
      <c r="CH551" s="62"/>
      <c r="CI551" s="62"/>
      <c r="CJ551" s="62"/>
      <c r="CK551" s="62"/>
      <c r="CL551" s="62"/>
      <c r="CM551" s="62"/>
      <c r="CN551" s="63"/>
      <c r="CO551" s="62"/>
      <c r="CP551" s="62"/>
      <c r="CQ551" s="64" t="s">
        <v>39</v>
      </c>
      <c r="CR551" s="65" t="s">
        <v>47</v>
      </c>
      <c r="CS551" s="64" t="s">
        <v>1344</v>
      </c>
      <c r="CT551" s="64"/>
      <c r="CU551" s="64" t="s">
        <v>55</v>
      </c>
      <c r="CV551" s="64" t="s">
        <v>86</v>
      </c>
      <c r="CW551" s="64"/>
      <c r="CX551" s="64" t="s">
        <v>73</v>
      </c>
      <c r="CY551" s="66">
        <f>[1]Duration!EE550</f>
        <v>300</v>
      </c>
    </row>
    <row r="552" spans="1:103" hidden="1" x14ac:dyDescent="0.3">
      <c r="A552" s="43">
        <v>550</v>
      </c>
      <c r="B552" s="44" t="s">
        <v>1700</v>
      </c>
      <c r="C552" s="44" t="s">
        <v>319</v>
      </c>
      <c r="D552" s="44">
        <v>2006</v>
      </c>
      <c r="E552" s="45" t="s">
        <v>31</v>
      </c>
      <c r="F552" s="45" t="s">
        <v>1537</v>
      </c>
      <c r="G552" s="45" t="s">
        <v>1804</v>
      </c>
      <c r="H552" s="45" t="s">
        <v>116</v>
      </c>
      <c r="I552" s="45" t="s">
        <v>38</v>
      </c>
      <c r="J552" s="68" t="s">
        <v>44</v>
      </c>
      <c r="K552" s="68" t="s">
        <v>100</v>
      </c>
      <c r="L552" s="68" t="s">
        <v>39</v>
      </c>
      <c r="M552" s="68" t="s">
        <v>42</v>
      </c>
      <c r="N552" s="68" t="s">
        <v>42</v>
      </c>
      <c r="O552" s="68" t="s">
        <v>42</v>
      </c>
      <c r="P552" s="47" t="s">
        <v>608</v>
      </c>
      <c r="Q552" s="47" t="s">
        <v>1537</v>
      </c>
      <c r="R552" s="49">
        <v>66</v>
      </c>
      <c r="S552" s="49">
        <v>44</v>
      </c>
      <c r="T552" s="50">
        <v>1.95</v>
      </c>
      <c r="U552" s="50">
        <v>0.8</v>
      </c>
      <c r="V552" s="50"/>
      <c r="W552" s="50"/>
      <c r="X552" s="50">
        <v>7</v>
      </c>
      <c r="Y552" s="51" t="s">
        <v>605</v>
      </c>
      <c r="Z552" s="51">
        <v>1</v>
      </c>
      <c r="AA552" s="69">
        <v>452.38934211693021</v>
      </c>
      <c r="AB552" s="52">
        <v>3.3157279810811531</v>
      </c>
      <c r="AC552" s="69">
        <v>1500</v>
      </c>
      <c r="AD552" s="51">
        <v>0</v>
      </c>
      <c r="AE552" s="51"/>
      <c r="AF552" s="51"/>
      <c r="AG552" s="53" t="s">
        <v>79</v>
      </c>
      <c r="AH552" s="54">
        <v>300</v>
      </c>
      <c r="AI552" s="91">
        <v>7200</v>
      </c>
      <c r="AJ552" s="53" t="s">
        <v>606</v>
      </c>
      <c r="AK552" s="53" t="s">
        <v>606</v>
      </c>
      <c r="AL552" s="53">
        <v>15</v>
      </c>
      <c r="AM552" s="53" t="s">
        <v>145</v>
      </c>
      <c r="AN552" s="55">
        <v>11.4</v>
      </c>
      <c r="AO552" s="56"/>
      <c r="AP552" s="77">
        <v>394</v>
      </c>
      <c r="AQ552" s="51" t="s">
        <v>376</v>
      </c>
      <c r="AR552" s="51"/>
      <c r="AS552" s="51"/>
      <c r="AT552" s="51" t="s">
        <v>146</v>
      </c>
      <c r="AU552" s="51"/>
      <c r="AV552" s="51"/>
      <c r="AW552" s="57" t="s">
        <v>38</v>
      </c>
      <c r="AX552" s="57" t="s">
        <v>36</v>
      </c>
      <c r="AY552" s="57" t="s">
        <v>39</v>
      </c>
      <c r="AZ552" s="57"/>
      <c r="BA552" s="57"/>
      <c r="BB552" s="58"/>
      <c r="BC552" s="58"/>
      <c r="BD552" s="59"/>
      <c r="BE552" s="59"/>
      <c r="BF552" s="58"/>
      <c r="BG552" s="59"/>
      <c r="BH552" s="61"/>
      <c r="BI552" s="61"/>
      <c r="BL552" s="61"/>
      <c r="BM552" s="59"/>
      <c r="BN552" s="58"/>
      <c r="BO552" s="58">
        <v>1.4444444444444444</v>
      </c>
      <c r="BQ552" s="58">
        <v>7.5190258751902581</v>
      </c>
      <c r="BR552" s="59"/>
      <c r="BS552" s="58"/>
      <c r="BT552" s="58"/>
      <c r="BV552" s="58"/>
      <c r="BW552" s="59"/>
      <c r="BX552" s="58"/>
      <c r="BY552" s="58"/>
      <c r="BZ552" s="58"/>
      <c r="CA552" s="59"/>
      <c r="CB552" s="58"/>
      <c r="CC552" s="58"/>
      <c r="CD552" s="58"/>
      <c r="CE552" s="58"/>
      <c r="CF552" s="59"/>
      <c r="CG552" s="62" t="s">
        <v>607</v>
      </c>
      <c r="CH552" s="62"/>
      <c r="CI552" s="62"/>
      <c r="CJ552" s="62"/>
      <c r="CK552" s="62"/>
      <c r="CL552" s="62"/>
      <c r="CM552" s="62"/>
      <c r="CN552" s="63"/>
      <c r="CO552" s="62"/>
      <c r="CP552" s="62"/>
      <c r="CQ552" s="64" t="s">
        <v>39</v>
      </c>
      <c r="CR552" s="65" t="s">
        <v>47</v>
      </c>
      <c r="CS552" s="64" t="s">
        <v>1344</v>
      </c>
      <c r="CT552" s="64"/>
      <c r="CU552" s="64" t="s">
        <v>55</v>
      </c>
      <c r="CV552" s="64" t="s">
        <v>86</v>
      </c>
      <c r="CW552" s="64"/>
      <c r="CX552" s="64" t="s">
        <v>88</v>
      </c>
      <c r="CY552" s="66">
        <f>[1]Duration!EE551</f>
        <v>300</v>
      </c>
    </row>
    <row r="553" spans="1:103" hidden="1" x14ac:dyDescent="0.3">
      <c r="A553" s="43">
        <v>551</v>
      </c>
      <c r="B553" s="44" t="s">
        <v>1701</v>
      </c>
      <c r="C553" s="44" t="s">
        <v>194</v>
      </c>
      <c r="D553" s="44">
        <v>2017</v>
      </c>
      <c r="E553" s="45" t="s">
        <v>31</v>
      </c>
      <c r="F553" s="45" t="s">
        <v>1537</v>
      </c>
      <c r="G553" s="45" t="s">
        <v>4</v>
      </c>
      <c r="H553" s="45" t="s">
        <v>483</v>
      </c>
      <c r="I553" s="45" t="s">
        <v>38</v>
      </c>
      <c r="J553" s="68" t="s">
        <v>44</v>
      </c>
      <c r="K553" s="68" t="s">
        <v>71</v>
      </c>
      <c r="L553" s="68" t="s">
        <v>42</v>
      </c>
      <c r="M553" s="68" t="s">
        <v>42</v>
      </c>
      <c r="N553" s="68" t="s">
        <v>39</v>
      </c>
      <c r="O553" s="68" t="s">
        <v>42</v>
      </c>
      <c r="P553" s="47" t="s">
        <v>183</v>
      </c>
      <c r="Q553" s="47" t="s">
        <v>1537</v>
      </c>
      <c r="R553" s="49">
        <v>1.6</v>
      </c>
      <c r="S553" s="49">
        <v>0.99199999999999999</v>
      </c>
      <c r="T553" s="50"/>
      <c r="U553" s="50">
        <v>2.4E-2</v>
      </c>
      <c r="V553" s="50"/>
      <c r="W553" s="50"/>
      <c r="X553" s="50">
        <v>7.2</v>
      </c>
      <c r="Y553" s="51" t="s">
        <v>1268</v>
      </c>
      <c r="Z553" s="51">
        <v>3</v>
      </c>
      <c r="AA553" s="52">
        <v>0.1194590606527519</v>
      </c>
      <c r="AB553" s="51">
        <v>1</v>
      </c>
      <c r="AC553" s="80">
        <v>0.1194590606527519</v>
      </c>
      <c r="AD553" s="51">
        <v>0</v>
      </c>
      <c r="AE553" s="51" t="s">
        <v>33</v>
      </c>
      <c r="AF553" s="51"/>
      <c r="AG553" s="53" t="s">
        <v>79</v>
      </c>
      <c r="AH553" s="54">
        <v>57</v>
      </c>
      <c r="AI553" s="54">
        <v>1128</v>
      </c>
      <c r="AJ553" s="53" t="s">
        <v>609</v>
      </c>
      <c r="AK553" s="53" t="s">
        <v>610</v>
      </c>
      <c r="AL553" s="53" t="s">
        <v>36</v>
      </c>
      <c r="AM553" s="53" t="s">
        <v>70</v>
      </c>
      <c r="AN553" s="55"/>
      <c r="AO553" s="56">
        <v>3.9E-2</v>
      </c>
      <c r="AP553" s="56"/>
      <c r="AQ553" s="51" t="s">
        <v>43</v>
      </c>
      <c r="AR553" s="51" t="s">
        <v>132</v>
      </c>
      <c r="AS553" s="51" t="s">
        <v>146</v>
      </c>
      <c r="AT553" s="51" t="s">
        <v>146</v>
      </c>
      <c r="AU553" s="51" t="s">
        <v>146</v>
      </c>
      <c r="AV553" s="51"/>
      <c r="AW553" s="57" t="s">
        <v>38</v>
      </c>
      <c r="AX553" s="57" t="s">
        <v>36</v>
      </c>
      <c r="AY553" s="57" t="s">
        <v>42</v>
      </c>
      <c r="AZ553" s="57" t="s">
        <v>36</v>
      </c>
      <c r="BA553" s="57" t="s">
        <v>36</v>
      </c>
      <c r="BB553" s="58">
        <v>8.6119554204660588E-3</v>
      </c>
      <c r="BC553" s="58">
        <v>8.6119554204660588E-3</v>
      </c>
      <c r="BD553" s="60">
        <v>1.3888888888888892E-2</v>
      </c>
      <c r="BE553" s="60"/>
      <c r="BF553" s="58"/>
      <c r="BG553" s="59"/>
      <c r="BH553" s="61"/>
      <c r="BI553" s="61"/>
      <c r="BL553" s="61"/>
      <c r="BM553" s="59"/>
      <c r="BN553" s="58">
        <v>1.4912280701754385E-2</v>
      </c>
      <c r="BO553" s="58">
        <v>1.4912280701754385E-2</v>
      </c>
      <c r="BP553" s="60">
        <v>1.7626728110599076E-2</v>
      </c>
      <c r="BQ553" s="58"/>
      <c r="BR553" s="59"/>
      <c r="BS553" s="58">
        <v>0.45431286549707606</v>
      </c>
      <c r="BT553" s="58">
        <v>0.45431286549707606</v>
      </c>
      <c r="BU553" s="59">
        <v>0.170866935483871</v>
      </c>
      <c r="BV553" s="58"/>
      <c r="BW553" s="59"/>
      <c r="BX553" s="58"/>
      <c r="BY553" s="58"/>
      <c r="BZ553" s="58"/>
      <c r="CA553" s="59"/>
      <c r="CB553" s="58"/>
      <c r="CC553" s="58"/>
      <c r="CD553" s="58"/>
      <c r="CE553" s="58"/>
      <c r="CF553" s="59"/>
      <c r="CG553" s="62"/>
      <c r="CH553" s="62"/>
      <c r="CI553" s="62"/>
      <c r="CJ553" s="62"/>
      <c r="CK553" s="62"/>
      <c r="CL553" s="62" t="s">
        <v>195</v>
      </c>
      <c r="CM553" s="62" t="s">
        <v>195</v>
      </c>
      <c r="CN553" s="63"/>
      <c r="CO553" s="62"/>
      <c r="CP553" s="62" t="s">
        <v>36</v>
      </c>
      <c r="CQ553" s="64" t="s">
        <v>39</v>
      </c>
      <c r="CR553" s="65" t="s">
        <v>47</v>
      </c>
      <c r="CS553" s="64" t="s">
        <v>41</v>
      </c>
      <c r="CT553" s="64"/>
      <c r="CU553" s="64" t="s">
        <v>200</v>
      </c>
      <c r="CV553" s="64" t="s">
        <v>56</v>
      </c>
      <c r="CW553" s="64" t="s">
        <v>207</v>
      </c>
      <c r="CX553" s="64"/>
      <c r="CY553" s="66">
        <f>[1]Duration!EE552</f>
        <v>47</v>
      </c>
    </row>
    <row r="554" spans="1:103" hidden="1" x14ac:dyDescent="0.3">
      <c r="A554" s="43">
        <v>552</v>
      </c>
      <c r="B554" s="44" t="s">
        <v>1701</v>
      </c>
      <c r="C554" s="44" t="s">
        <v>194</v>
      </c>
      <c r="D554" s="44">
        <v>2017</v>
      </c>
      <c r="E554" s="45" t="s">
        <v>31</v>
      </c>
      <c r="F554" s="45" t="s">
        <v>459</v>
      </c>
      <c r="G554" s="45" t="s">
        <v>4</v>
      </c>
      <c r="H554" s="45" t="s">
        <v>483</v>
      </c>
      <c r="I554" s="45" t="s">
        <v>38</v>
      </c>
      <c r="J554" s="68" t="s">
        <v>44</v>
      </c>
      <c r="K554" s="68" t="s">
        <v>71</v>
      </c>
      <c r="L554" s="68" t="s">
        <v>42</v>
      </c>
      <c r="M554" s="68" t="s">
        <v>42</v>
      </c>
      <c r="N554" s="68" t="s">
        <v>39</v>
      </c>
      <c r="O554" s="68" t="s">
        <v>42</v>
      </c>
      <c r="P554" s="47" t="s">
        <v>183</v>
      </c>
      <c r="Q554" s="47" t="s">
        <v>458</v>
      </c>
      <c r="R554" s="49">
        <v>1.8</v>
      </c>
      <c r="S554" s="49">
        <v>0.87660000000000005</v>
      </c>
      <c r="T554" s="50"/>
      <c r="U554" s="50">
        <v>2.8000000000000001E-2</v>
      </c>
      <c r="V554" s="50"/>
      <c r="W554" s="50"/>
      <c r="X554" s="50">
        <v>5.4</v>
      </c>
      <c r="Y554" s="51" t="s">
        <v>1268</v>
      </c>
      <c r="Z554" s="51">
        <v>3</v>
      </c>
      <c r="AA554" s="52">
        <v>0.1194590606527519</v>
      </c>
      <c r="AB554" s="51">
        <v>1</v>
      </c>
      <c r="AC554" s="80">
        <v>0.1194590606527519</v>
      </c>
      <c r="AD554" s="51">
        <v>0</v>
      </c>
      <c r="AE554" s="51" t="s">
        <v>33</v>
      </c>
      <c r="AF554" s="51"/>
      <c r="AG554" s="53" t="s">
        <v>79</v>
      </c>
      <c r="AH554" s="54">
        <v>57</v>
      </c>
      <c r="AI554" s="54">
        <v>1128</v>
      </c>
      <c r="AJ554" s="53" t="s">
        <v>609</v>
      </c>
      <c r="AK554" s="53" t="s">
        <v>611</v>
      </c>
      <c r="AL554" s="53" t="s">
        <v>36</v>
      </c>
      <c r="AM554" s="53" t="s">
        <v>70</v>
      </c>
      <c r="AN554" s="55"/>
      <c r="AO554" s="56"/>
      <c r="AP554" s="56"/>
      <c r="AQ554" s="51" t="s">
        <v>43</v>
      </c>
      <c r="AR554" s="51" t="s">
        <v>132</v>
      </c>
      <c r="AS554" s="51" t="s">
        <v>146</v>
      </c>
      <c r="AT554" s="51" t="s">
        <v>146</v>
      </c>
      <c r="AU554" s="51" t="s">
        <v>146</v>
      </c>
      <c r="AV554" s="51"/>
      <c r="AW554" s="57" t="s">
        <v>38</v>
      </c>
      <c r="AX554" s="57" t="s">
        <v>36</v>
      </c>
      <c r="AY554" s="57" t="s">
        <v>42</v>
      </c>
      <c r="AZ554" s="57" t="s">
        <v>36</v>
      </c>
      <c r="BA554" s="57" t="s">
        <v>36</v>
      </c>
      <c r="BB554" s="58">
        <v>3.2833080040526848E-3</v>
      </c>
      <c r="BC554" s="58">
        <v>3.2833080040526848E-3</v>
      </c>
      <c r="BD554" s="60">
        <v>4.5386904761904757E-3</v>
      </c>
      <c r="BE554" s="59"/>
      <c r="BF554" s="58"/>
      <c r="BG554" s="59">
        <v>0.61875000000000002</v>
      </c>
      <c r="BH554" s="61"/>
      <c r="BI554" s="61"/>
      <c r="BL554" s="61"/>
      <c r="BM554" s="59"/>
      <c r="BN554" s="58">
        <v>4.8245614035087713E-3</v>
      </c>
      <c r="BO554" s="58">
        <v>4.8245614035087713E-3</v>
      </c>
      <c r="BP554" s="60">
        <v>6.4535054268113822E-3</v>
      </c>
      <c r="BQ554" s="58"/>
      <c r="BR554" s="59">
        <v>0.67647058823529416</v>
      </c>
      <c r="BS554" s="58">
        <v>0.56286549707602329</v>
      </c>
      <c r="BT554" s="58">
        <v>0.5628654970760234</v>
      </c>
      <c r="BU554" s="59">
        <v>0.23956194387405877</v>
      </c>
      <c r="BV554" s="58"/>
      <c r="BW554" s="59">
        <v>-0.23893805309734506</v>
      </c>
      <c r="BX554" s="58"/>
      <c r="BY554" s="58"/>
      <c r="BZ554" s="58"/>
      <c r="CA554" s="59"/>
      <c r="CB554" s="58"/>
      <c r="CC554" s="58"/>
      <c r="CD554" s="58"/>
      <c r="CE554" s="58"/>
      <c r="CF554" s="59"/>
      <c r="CG554" s="62"/>
      <c r="CH554" s="62"/>
      <c r="CI554" s="62"/>
      <c r="CJ554" s="62"/>
      <c r="CK554" s="62"/>
      <c r="CL554" s="62" t="s">
        <v>195</v>
      </c>
      <c r="CM554" s="62" t="s">
        <v>195</v>
      </c>
      <c r="CN554" s="63"/>
      <c r="CO554" s="62"/>
      <c r="CP554" s="62" t="s">
        <v>36</v>
      </c>
      <c r="CQ554" s="64" t="s">
        <v>39</v>
      </c>
      <c r="CR554" s="65" t="s">
        <v>47</v>
      </c>
      <c r="CS554" s="64" t="s">
        <v>41</v>
      </c>
      <c r="CT554" s="64"/>
      <c r="CU554" s="64" t="s">
        <v>200</v>
      </c>
      <c r="CV554" s="64" t="s">
        <v>56</v>
      </c>
      <c r="CW554" s="64" t="s">
        <v>207</v>
      </c>
      <c r="CX554" s="64"/>
      <c r="CY554" s="66">
        <f>[1]Duration!EE553</f>
        <v>47</v>
      </c>
    </row>
    <row r="555" spans="1:103" hidden="1" x14ac:dyDescent="0.3">
      <c r="A555" s="43">
        <v>553</v>
      </c>
      <c r="B555" s="44" t="s">
        <v>1733</v>
      </c>
      <c r="C555" s="44" t="s">
        <v>142</v>
      </c>
      <c r="D555" s="44">
        <v>1993</v>
      </c>
      <c r="E555" s="45" t="s">
        <v>31</v>
      </c>
      <c r="F555" s="45" t="s">
        <v>1537</v>
      </c>
      <c r="G555" s="45" t="s">
        <v>3</v>
      </c>
      <c r="H555" s="45" t="s">
        <v>483</v>
      </c>
      <c r="I555" s="45" t="s">
        <v>1999</v>
      </c>
      <c r="J555" s="68" t="s">
        <v>44</v>
      </c>
      <c r="K555" s="68" t="s">
        <v>262</v>
      </c>
      <c r="L555" s="68" t="s">
        <v>42</v>
      </c>
      <c r="M555" s="68" t="s">
        <v>42</v>
      </c>
      <c r="N555" s="68" t="s">
        <v>42</v>
      </c>
      <c r="O555" s="68" t="s">
        <v>39</v>
      </c>
      <c r="P555" s="47"/>
      <c r="Q555" s="47" t="s">
        <v>1537</v>
      </c>
      <c r="R555" s="49">
        <v>59</v>
      </c>
      <c r="S555" s="49"/>
      <c r="T555" s="50">
        <v>5.2</v>
      </c>
      <c r="U555" s="50">
        <v>2.5</v>
      </c>
      <c r="V555" s="50"/>
      <c r="W555" s="50"/>
      <c r="X555" s="50">
        <v>7.5</v>
      </c>
      <c r="Y555" s="51" t="s">
        <v>490</v>
      </c>
      <c r="Z555" s="51">
        <v>1</v>
      </c>
      <c r="AA555" s="52">
        <v>2.601</v>
      </c>
      <c r="AB555" s="51">
        <v>1.6</v>
      </c>
      <c r="AC555" s="52">
        <v>4.2916499999999997</v>
      </c>
      <c r="AD555" s="51">
        <v>0</v>
      </c>
      <c r="AE555" s="51"/>
      <c r="AF555" s="51"/>
      <c r="AG555" s="53">
        <v>176</v>
      </c>
      <c r="AH555" s="54">
        <v>176</v>
      </c>
      <c r="AI555" s="54">
        <v>4224</v>
      </c>
      <c r="AJ555" s="53" t="s">
        <v>2055</v>
      </c>
      <c r="AK555" s="54">
        <v>125.71428571428571</v>
      </c>
      <c r="AL555" s="54">
        <v>24.72</v>
      </c>
      <c r="AM555" s="53" t="s">
        <v>261</v>
      </c>
      <c r="AN555" s="55">
        <v>7</v>
      </c>
      <c r="AO555" s="56">
        <v>3.3</v>
      </c>
      <c r="AP555" s="56"/>
      <c r="AQ555" s="51" t="s">
        <v>43</v>
      </c>
      <c r="AR555" s="51" t="s">
        <v>132</v>
      </c>
      <c r="AS555" s="51"/>
      <c r="AT555" s="51"/>
      <c r="AU555" s="51"/>
      <c r="AV555" s="51"/>
      <c r="AW555" s="57" t="s">
        <v>1999</v>
      </c>
      <c r="AX555" s="57" t="s">
        <v>612</v>
      </c>
      <c r="AY555" s="57" t="s">
        <v>39</v>
      </c>
      <c r="AZ555" s="57">
        <v>5</v>
      </c>
      <c r="BA555" s="57"/>
      <c r="BB555" s="58"/>
      <c r="BC555" s="58"/>
      <c r="BD555" s="59"/>
      <c r="BE555" s="59"/>
      <c r="BF555" s="58"/>
      <c r="BG555" s="59">
        <v>0.99</v>
      </c>
      <c r="BH555" s="61"/>
      <c r="BI555" s="61"/>
      <c r="BL555" s="61"/>
      <c r="BM555" s="59"/>
      <c r="BN555" s="58"/>
      <c r="BO555" s="58"/>
      <c r="BQ555" s="58"/>
      <c r="BR555" s="59"/>
      <c r="BS555" s="58"/>
      <c r="BT555" s="58"/>
      <c r="BV555" s="58"/>
      <c r="BW555" s="59"/>
      <c r="BX555" s="58"/>
      <c r="BY555" s="58"/>
      <c r="BZ555" s="58"/>
      <c r="CA555" s="59"/>
      <c r="CB555" s="58"/>
      <c r="CC555" s="58"/>
      <c r="CD555" s="58"/>
      <c r="CE555" s="58"/>
      <c r="CF555" s="59"/>
      <c r="CG555" s="62" t="s">
        <v>613</v>
      </c>
      <c r="CH555" s="62"/>
      <c r="CI555" s="62"/>
      <c r="CJ555" s="62"/>
      <c r="CK555" s="62"/>
      <c r="CL555" s="62"/>
      <c r="CM555" s="62"/>
      <c r="CN555" s="63"/>
      <c r="CO555" s="62"/>
      <c r="CP555" s="62" t="s">
        <v>36</v>
      </c>
      <c r="CQ555" s="64" t="s">
        <v>39</v>
      </c>
      <c r="CR555" s="65" t="s">
        <v>47</v>
      </c>
      <c r="CS555" s="64" t="s">
        <v>41</v>
      </c>
      <c r="CT555" s="64"/>
      <c r="CU555" s="64" t="s">
        <v>55</v>
      </c>
      <c r="CV555" s="64" t="s">
        <v>56</v>
      </c>
      <c r="CW555" s="64" t="s">
        <v>207</v>
      </c>
      <c r="CX555" s="64"/>
      <c r="CY555" s="66">
        <f>[1]Duration!EE554</f>
        <v>176</v>
      </c>
    </row>
    <row r="556" spans="1:103" hidden="1" x14ac:dyDescent="0.3">
      <c r="A556" s="43">
        <v>554</v>
      </c>
      <c r="B556" s="44" t="s">
        <v>1733</v>
      </c>
      <c r="C556" s="44" t="s">
        <v>142</v>
      </c>
      <c r="D556" s="44">
        <v>1993</v>
      </c>
      <c r="E556" s="45" t="s">
        <v>31</v>
      </c>
      <c r="F556" s="45" t="s">
        <v>1537</v>
      </c>
      <c r="G556" s="45" t="s">
        <v>3</v>
      </c>
      <c r="H556" s="45" t="s">
        <v>483</v>
      </c>
      <c r="I556" s="45" t="s">
        <v>179</v>
      </c>
      <c r="J556" s="68" t="s">
        <v>44</v>
      </c>
      <c r="K556" s="68" t="s">
        <v>262</v>
      </c>
      <c r="L556" s="68" t="s">
        <v>42</v>
      </c>
      <c r="M556" s="68" t="s">
        <v>42</v>
      </c>
      <c r="N556" s="68" t="s">
        <v>42</v>
      </c>
      <c r="O556" s="68" t="s">
        <v>39</v>
      </c>
      <c r="P556" s="47"/>
      <c r="Q556" s="47" t="s">
        <v>1537</v>
      </c>
      <c r="R556" s="49">
        <v>59</v>
      </c>
      <c r="S556" s="49"/>
      <c r="T556" s="50">
        <v>5.2</v>
      </c>
      <c r="U556" s="50">
        <v>2.5</v>
      </c>
      <c r="V556" s="50"/>
      <c r="W556" s="50"/>
      <c r="X556" s="50">
        <v>7.5</v>
      </c>
      <c r="Y556" s="51" t="s">
        <v>490</v>
      </c>
      <c r="Z556" s="51">
        <v>1</v>
      </c>
      <c r="AA556" s="52">
        <v>2.601</v>
      </c>
      <c r="AB556" s="51">
        <v>1.6</v>
      </c>
      <c r="AC556" s="52">
        <v>4.2916499999999997</v>
      </c>
      <c r="AD556" s="51">
        <v>0</v>
      </c>
      <c r="AE556" s="51"/>
      <c r="AF556" s="51"/>
      <c r="AG556" s="53">
        <v>176</v>
      </c>
      <c r="AH556" s="54">
        <v>176</v>
      </c>
      <c r="AI556" s="54">
        <v>4224</v>
      </c>
      <c r="AJ556" s="53" t="s">
        <v>2055</v>
      </c>
      <c r="AK556" s="54">
        <v>125.71428571428571</v>
      </c>
      <c r="AL556" s="54">
        <v>24.72</v>
      </c>
      <c r="AM556" s="53" t="s">
        <v>261</v>
      </c>
      <c r="AN556" s="55">
        <v>7</v>
      </c>
      <c r="AO556" s="56">
        <v>3.3</v>
      </c>
      <c r="AP556" s="56"/>
      <c r="AQ556" s="51" t="s">
        <v>43</v>
      </c>
      <c r="AR556" s="51" t="s">
        <v>132</v>
      </c>
      <c r="AS556" s="51"/>
      <c r="AT556" s="51"/>
      <c r="AU556" s="51"/>
      <c r="AV556" s="51"/>
      <c r="AW556" s="57" t="s">
        <v>179</v>
      </c>
      <c r="AX556" s="57" t="s">
        <v>2042</v>
      </c>
      <c r="AY556" s="57" t="s">
        <v>42</v>
      </c>
      <c r="AZ556" s="57"/>
      <c r="BA556" s="57"/>
      <c r="BB556" s="58"/>
      <c r="BC556" s="58"/>
      <c r="BD556" s="59"/>
      <c r="BE556" s="59"/>
      <c r="BF556" s="58"/>
      <c r="BG556" s="59">
        <v>0.74</v>
      </c>
      <c r="BH556" s="61"/>
      <c r="BI556" s="61"/>
      <c r="BL556" s="61"/>
      <c r="BM556" s="59"/>
      <c r="BN556" s="58"/>
      <c r="BO556" s="58"/>
      <c r="BQ556" s="58"/>
      <c r="BR556" s="59"/>
      <c r="BS556" s="58"/>
      <c r="BT556" s="58"/>
      <c r="BV556" s="58"/>
      <c r="BW556" s="59"/>
      <c r="BX556" s="58"/>
      <c r="BY556" s="58"/>
      <c r="BZ556" s="58"/>
      <c r="CA556" s="59"/>
      <c r="CB556" s="58"/>
      <c r="CC556" s="58"/>
      <c r="CD556" s="58"/>
      <c r="CE556" s="58"/>
      <c r="CF556" s="59"/>
      <c r="CG556" s="62" t="s">
        <v>613</v>
      </c>
      <c r="CH556" s="62"/>
      <c r="CI556" s="62"/>
      <c r="CJ556" s="62"/>
      <c r="CK556" s="62"/>
      <c r="CL556" s="62"/>
      <c r="CM556" s="62"/>
      <c r="CN556" s="63"/>
      <c r="CO556" s="62"/>
      <c r="CP556" s="62" t="s">
        <v>36</v>
      </c>
      <c r="CQ556" s="64" t="s">
        <v>39</v>
      </c>
      <c r="CR556" s="65" t="s">
        <v>47</v>
      </c>
      <c r="CS556" s="64" t="s">
        <v>41</v>
      </c>
      <c r="CT556" s="64"/>
      <c r="CU556" s="64" t="s">
        <v>55</v>
      </c>
      <c r="CV556" s="64" t="s">
        <v>56</v>
      </c>
      <c r="CW556" s="64" t="s">
        <v>207</v>
      </c>
      <c r="CX556" s="64"/>
      <c r="CY556" s="66">
        <f>[1]Duration!EE555</f>
        <v>176</v>
      </c>
    </row>
    <row r="557" spans="1:103" hidden="1" x14ac:dyDescent="0.3">
      <c r="A557" s="43">
        <v>555</v>
      </c>
      <c r="B557" s="44" t="s">
        <v>1733</v>
      </c>
      <c r="C557" s="44" t="s">
        <v>142</v>
      </c>
      <c r="D557" s="44">
        <v>1993</v>
      </c>
      <c r="E557" s="45" t="s">
        <v>31</v>
      </c>
      <c r="F557" s="45" t="s">
        <v>1537</v>
      </c>
      <c r="G557" s="45" t="s">
        <v>3</v>
      </c>
      <c r="H557" s="45" t="s">
        <v>483</v>
      </c>
      <c r="I557" s="45" t="s">
        <v>419</v>
      </c>
      <c r="J557" s="68" t="s">
        <v>44</v>
      </c>
      <c r="K557" s="68" t="s">
        <v>262</v>
      </c>
      <c r="L557" s="68" t="s">
        <v>42</v>
      </c>
      <c r="M557" s="68" t="s">
        <v>42</v>
      </c>
      <c r="N557" s="68" t="s">
        <v>42</v>
      </c>
      <c r="O557" s="68" t="s">
        <v>39</v>
      </c>
      <c r="P557" s="47"/>
      <c r="Q557" s="47" t="s">
        <v>1537</v>
      </c>
      <c r="R557" s="49">
        <v>59</v>
      </c>
      <c r="S557" s="49"/>
      <c r="T557" s="50">
        <v>5.2</v>
      </c>
      <c r="U557" s="50">
        <v>2.5</v>
      </c>
      <c r="V557" s="50"/>
      <c r="W557" s="50"/>
      <c r="X557" s="50">
        <v>7.5</v>
      </c>
      <c r="Y557" s="51" t="s">
        <v>490</v>
      </c>
      <c r="Z557" s="51">
        <v>1</v>
      </c>
      <c r="AA557" s="52">
        <v>2.601</v>
      </c>
      <c r="AB557" s="51">
        <v>1.6</v>
      </c>
      <c r="AC557" s="52">
        <v>4.2916499999999997</v>
      </c>
      <c r="AD557" s="51">
        <v>0</v>
      </c>
      <c r="AE557" s="51"/>
      <c r="AF557" s="51"/>
      <c r="AG557" s="53">
        <v>176</v>
      </c>
      <c r="AH557" s="54">
        <v>176</v>
      </c>
      <c r="AI557" s="54">
        <v>4224</v>
      </c>
      <c r="AJ557" s="53" t="s">
        <v>2055</v>
      </c>
      <c r="AK557" s="54">
        <v>125.71428571428571</v>
      </c>
      <c r="AL557" s="54">
        <v>24.72</v>
      </c>
      <c r="AM557" s="53" t="s">
        <v>261</v>
      </c>
      <c r="AN557" s="55">
        <v>7</v>
      </c>
      <c r="AO557" s="56">
        <v>3.3</v>
      </c>
      <c r="AP557" s="56"/>
      <c r="AQ557" s="51" t="s">
        <v>43</v>
      </c>
      <c r="AR557" s="51" t="s">
        <v>132</v>
      </c>
      <c r="AS557" s="51"/>
      <c r="AT557" s="51"/>
      <c r="AU557" s="51"/>
      <c r="AV557" s="51"/>
      <c r="AW557" s="57" t="s">
        <v>419</v>
      </c>
      <c r="AX557" s="57" t="s">
        <v>614</v>
      </c>
      <c r="AY557" s="57" t="s">
        <v>39</v>
      </c>
      <c r="AZ557" s="57">
        <v>3</v>
      </c>
      <c r="BA557" s="57"/>
      <c r="BB557" s="58"/>
      <c r="BC557" s="58"/>
      <c r="BD557" s="59"/>
      <c r="BE557" s="59"/>
      <c r="BF557" s="58"/>
      <c r="BG557" s="59">
        <v>0.81</v>
      </c>
      <c r="BH557" s="61"/>
      <c r="BI557" s="61"/>
      <c r="BL557" s="61"/>
      <c r="BM557" s="59"/>
      <c r="BN557" s="58"/>
      <c r="BO557" s="58"/>
      <c r="BQ557" s="58"/>
      <c r="BR557" s="59"/>
      <c r="BS557" s="58"/>
      <c r="BT557" s="58"/>
      <c r="BV557" s="58"/>
      <c r="BW557" s="59"/>
      <c r="BX557" s="58"/>
      <c r="BY557" s="58"/>
      <c r="BZ557" s="58"/>
      <c r="CA557" s="59"/>
      <c r="CB557" s="58"/>
      <c r="CC557" s="58"/>
      <c r="CD557" s="58"/>
      <c r="CE557" s="58"/>
      <c r="CF557" s="59"/>
      <c r="CG557" s="62" t="s">
        <v>613</v>
      </c>
      <c r="CH557" s="62"/>
      <c r="CI557" s="62"/>
      <c r="CJ557" s="62"/>
      <c r="CK557" s="62"/>
      <c r="CL557" s="62"/>
      <c r="CM557" s="62"/>
      <c r="CN557" s="63"/>
      <c r="CO557" s="62"/>
      <c r="CP557" s="62" t="s">
        <v>36</v>
      </c>
      <c r="CQ557" s="64" t="s">
        <v>39</v>
      </c>
      <c r="CR557" s="65" t="s">
        <v>47</v>
      </c>
      <c r="CS557" s="64" t="s">
        <v>41</v>
      </c>
      <c r="CT557" s="64"/>
      <c r="CU557" s="64" t="s">
        <v>55</v>
      </c>
      <c r="CV557" s="64" t="s">
        <v>56</v>
      </c>
      <c r="CW557" s="64" t="s">
        <v>207</v>
      </c>
      <c r="CX557" s="64"/>
      <c r="CY557" s="66">
        <f>[1]Duration!EE556</f>
        <v>176</v>
      </c>
    </row>
    <row r="558" spans="1:103" hidden="1" x14ac:dyDescent="0.3">
      <c r="A558" s="43">
        <v>556</v>
      </c>
      <c r="B558" s="44" t="s">
        <v>1733</v>
      </c>
      <c r="C558" s="44" t="s">
        <v>142</v>
      </c>
      <c r="D558" s="44">
        <v>1993</v>
      </c>
      <c r="E558" s="45" t="s">
        <v>31</v>
      </c>
      <c r="F558" s="45" t="s">
        <v>1537</v>
      </c>
      <c r="G558" s="45" t="s">
        <v>3</v>
      </c>
      <c r="H558" s="45" t="s">
        <v>483</v>
      </c>
      <c r="I558" s="45" t="s">
        <v>141</v>
      </c>
      <c r="J558" s="68" t="s">
        <v>44</v>
      </c>
      <c r="K558" s="68" t="s">
        <v>262</v>
      </c>
      <c r="L558" s="68" t="s">
        <v>42</v>
      </c>
      <c r="M558" s="68" t="s">
        <v>42</v>
      </c>
      <c r="N558" s="68" t="s">
        <v>42</v>
      </c>
      <c r="O558" s="68" t="s">
        <v>39</v>
      </c>
      <c r="P558" s="47"/>
      <c r="Q558" s="47" t="s">
        <v>1537</v>
      </c>
      <c r="R558" s="49">
        <v>59</v>
      </c>
      <c r="S558" s="49"/>
      <c r="T558" s="50">
        <v>5.2</v>
      </c>
      <c r="U558" s="50">
        <v>2.5</v>
      </c>
      <c r="V558" s="50"/>
      <c r="W558" s="50"/>
      <c r="X558" s="50">
        <v>7.5</v>
      </c>
      <c r="Y558" s="51" t="s">
        <v>490</v>
      </c>
      <c r="Z558" s="51">
        <v>1</v>
      </c>
      <c r="AA558" s="52">
        <v>2.601</v>
      </c>
      <c r="AB558" s="51">
        <v>1.6</v>
      </c>
      <c r="AC558" s="52">
        <v>4.2916499999999997</v>
      </c>
      <c r="AD558" s="51">
        <v>0</v>
      </c>
      <c r="AE558" s="51"/>
      <c r="AF558" s="51"/>
      <c r="AG558" s="53">
        <v>176</v>
      </c>
      <c r="AH558" s="54">
        <v>176</v>
      </c>
      <c r="AI558" s="54">
        <v>4224</v>
      </c>
      <c r="AJ558" s="53" t="s">
        <v>2055</v>
      </c>
      <c r="AK558" s="54">
        <v>125.71428571428571</v>
      </c>
      <c r="AL558" s="54">
        <v>24.72</v>
      </c>
      <c r="AM558" s="53" t="s">
        <v>261</v>
      </c>
      <c r="AN558" s="55">
        <v>7</v>
      </c>
      <c r="AO558" s="56">
        <v>3.3</v>
      </c>
      <c r="AP558" s="56"/>
      <c r="AQ558" s="51" t="s">
        <v>43</v>
      </c>
      <c r="AR558" s="51" t="s">
        <v>132</v>
      </c>
      <c r="AS558" s="51"/>
      <c r="AT558" s="51"/>
      <c r="AU558" s="51"/>
      <c r="AV558" s="51"/>
      <c r="AW558" s="57" t="s">
        <v>141</v>
      </c>
      <c r="AX558" s="57" t="s">
        <v>615</v>
      </c>
      <c r="AY558" s="57" t="s">
        <v>42</v>
      </c>
      <c r="AZ558" s="57"/>
      <c r="BA558" s="57"/>
      <c r="BB558" s="58"/>
      <c r="BC558" s="58"/>
      <c r="BD558" s="59"/>
      <c r="BE558" s="59"/>
      <c r="BF558" s="58"/>
      <c r="BG558" s="59">
        <v>0.83</v>
      </c>
      <c r="BH558" s="61"/>
      <c r="BI558" s="61"/>
      <c r="BL558" s="61"/>
      <c r="BM558" s="59"/>
      <c r="BN558" s="58"/>
      <c r="BO558" s="58"/>
      <c r="BQ558" s="58"/>
      <c r="BR558" s="59"/>
      <c r="BS558" s="58"/>
      <c r="BT558" s="58"/>
      <c r="BV558" s="58"/>
      <c r="BW558" s="59"/>
      <c r="BX558" s="58"/>
      <c r="BY558" s="58"/>
      <c r="BZ558" s="58"/>
      <c r="CA558" s="59"/>
      <c r="CB558" s="58"/>
      <c r="CC558" s="58"/>
      <c r="CD558" s="58"/>
      <c r="CE558" s="58"/>
      <c r="CF558" s="59"/>
      <c r="CG558" s="62" t="s">
        <v>613</v>
      </c>
      <c r="CH558" s="62"/>
      <c r="CI558" s="62"/>
      <c r="CJ558" s="62"/>
      <c r="CK558" s="62"/>
      <c r="CL558" s="62"/>
      <c r="CM558" s="62"/>
      <c r="CN558" s="63"/>
      <c r="CO558" s="62"/>
      <c r="CP558" s="62" t="s">
        <v>36</v>
      </c>
      <c r="CQ558" s="64" t="s">
        <v>39</v>
      </c>
      <c r="CR558" s="65" t="s">
        <v>47</v>
      </c>
      <c r="CS558" s="64" t="s">
        <v>41</v>
      </c>
      <c r="CT558" s="64"/>
      <c r="CU558" s="64" t="s">
        <v>55</v>
      </c>
      <c r="CV558" s="64" t="s">
        <v>56</v>
      </c>
      <c r="CW558" s="64" t="s">
        <v>207</v>
      </c>
      <c r="CX558" s="64"/>
      <c r="CY558" s="66">
        <f>[1]Duration!EE557</f>
        <v>176</v>
      </c>
    </row>
    <row r="559" spans="1:103" hidden="1" x14ac:dyDescent="0.3">
      <c r="A559" s="43">
        <v>557</v>
      </c>
      <c r="B559" s="44" t="s">
        <v>1733</v>
      </c>
      <c r="C559" s="44" t="s">
        <v>142</v>
      </c>
      <c r="D559" s="44">
        <v>1993</v>
      </c>
      <c r="E559" s="45" t="s">
        <v>31</v>
      </c>
      <c r="F559" s="45" t="s">
        <v>1537</v>
      </c>
      <c r="G559" s="45" t="s">
        <v>3</v>
      </c>
      <c r="H559" s="45" t="s">
        <v>483</v>
      </c>
      <c r="I559" s="45" t="s">
        <v>309</v>
      </c>
      <c r="J559" s="68" t="s">
        <v>44</v>
      </c>
      <c r="K559" s="68" t="s">
        <v>262</v>
      </c>
      <c r="L559" s="68" t="s">
        <v>42</v>
      </c>
      <c r="M559" s="68" t="s">
        <v>42</v>
      </c>
      <c r="N559" s="68" t="s">
        <v>42</v>
      </c>
      <c r="O559" s="68" t="s">
        <v>39</v>
      </c>
      <c r="P559" s="47"/>
      <c r="Q559" s="47" t="s">
        <v>1537</v>
      </c>
      <c r="R559" s="49">
        <v>59</v>
      </c>
      <c r="S559" s="49"/>
      <c r="T559" s="50">
        <v>5.2</v>
      </c>
      <c r="U559" s="50">
        <v>2.5</v>
      </c>
      <c r="V559" s="50"/>
      <c r="W559" s="50"/>
      <c r="X559" s="50">
        <v>7.5</v>
      </c>
      <c r="Y559" s="51" t="s">
        <v>490</v>
      </c>
      <c r="Z559" s="51">
        <v>1</v>
      </c>
      <c r="AA559" s="52">
        <v>2.601</v>
      </c>
      <c r="AB559" s="51">
        <v>1.6</v>
      </c>
      <c r="AC559" s="52">
        <v>4.2916499999999997</v>
      </c>
      <c r="AD559" s="51">
        <v>0</v>
      </c>
      <c r="AE559" s="51"/>
      <c r="AF559" s="51"/>
      <c r="AG559" s="53">
        <v>176</v>
      </c>
      <c r="AH559" s="54">
        <v>176</v>
      </c>
      <c r="AI559" s="54">
        <v>4224</v>
      </c>
      <c r="AJ559" s="53" t="s">
        <v>2055</v>
      </c>
      <c r="AK559" s="54">
        <v>125.71428571428571</v>
      </c>
      <c r="AL559" s="54">
        <v>24.72</v>
      </c>
      <c r="AM559" s="53" t="s">
        <v>261</v>
      </c>
      <c r="AN559" s="55">
        <v>7</v>
      </c>
      <c r="AO559" s="56">
        <v>3.3</v>
      </c>
      <c r="AP559" s="56"/>
      <c r="AQ559" s="51" t="s">
        <v>43</v>
      </c>
      <c r="AR559" s="51" t="s">
        <v>132</v>
      </c>
      <c r="AS559" s="51"/>
      <c r="AT559" s="51"/>
      <c r="AU559" s="51"/>
      <c r="AV559" s="51"/>
      <c r="AW559" s="57" t="s">
        <v>309</v>
      </c>
      <c r="AX559" s="57" t="s">
        <v>616</v>
      </c>
      <c r="AY559" s="57" t="s">
        <v>39</v>
      </c>
      <c r="AZ559" s="57">
        <v>4</v>
      </c>
      <c r="BA559" s="57"/>
      <c r="BB559" s="58"/>
      <c r="BC559" s="58"/>
      <c r="BD559" s="59"/>
      <c r="BE559" s="59"/>
      <c r="BF559" s="58"/>
      <c r="BG559" s="59">
        <v>0.73</v>
      </c>
      <c r="BH559" s="61"/>
      <c r="BI559" s="61"/>
      <c r="BL559" s="61"/>
      <c r="BM559" s="59"/>
      <c r="BN559" s="58"/>
      <c r="BO559" s="58"/>
      <c r="BQ559" s="58"/>
      <c r="BR559" s="59"/>
      <c r="BS559" s="58"/>
      <c r="BT559" s="58"/>
      <c r="BV559" s="58"/>
      <c r="BW559" s="59"/>
      <c r="BX559" s="58"/>
      <c r="BY559" s="58"/>
      <c r="BZ559" s="58"/>
      <c r="CA559" s="59"/>
      <c r="CB559" s="58"/>
      <c r="CC559" s="58"/>
      <c r="CD559" s="58"/>
      <c r="CE559" s="58"/>
      <c r="CF559" s="59"/>
      <c r="CG559" s="62" t="s">
        <v>613</v>
      </c>
      <c r="CH559" s="62"/>
      <c r="CI559" s="62"/>
      <c r="CJ559" s="62"/>
      <c r="CK559" s="62"/>
      <c r="CL559" s="62"/>
      <c r="CM559" s="62"/>
      <c r="CN559" s="63"/>
      <c r="CO559" s="62"/>
      <c r="CP559" s="62" t="s">
        <v>36</v>
      </c>
      <c r="CQ559" s="64" t="s">
        <v>39</v>
      </c>
      <c r="CR559" s="65" t="s">
        <v>47</v>
      </c>
      <c r="CS559" s="64" t="s">
        <v>41</v>
      </c>
      <c r="CT559" s="64"/>
      <c r="CU559" s="64" t="s">
        <v>55</v>
      </c>
      <c r="CV559" s="64" t="s">
        <v>56</v>
      </c>
      <c r="CW559" s="64" t="s">
        <v>207</v>
      </c>
      <c r="CX559" s="64"/>
      <c r="CY559" s="66">
        <f>[1]Duration!EE558</f>
        <v>176</v>
      </c>
    </row>
    <row r="560" spans="1:103" hidden="1" x14ac:dyDescent="0.3">
      <c r="A560" s="43">
        <v>558</v>
      </c>
      <c r="B560" s="44" t="s">
        <v>1733</v>
      </c>
      <c r="C560" s="44" t="s">
        <v>142</v>
      </c>
      <c r="D560" s="44">
        <v>1993</v>
      </c>
      <c r="E560" s="45" t="s">
        <v>31</v>
      </c>
      <c r="F560" s="45" t="s">
        <v>1537</v>
      </c>
      <c r="G560" s="45" t="s">
        <v>3</v>
      </c>
      <c r="H560" s="45" t="s">
        <v>483</v>
      </c>
      <c r="I560" s="45" t="s">
        <v>63</v>
      </c>
      <c r="J560" s="68" t="s">
        <v>44</v>
      </c>
      <c r="K560" s="68" t="s">
        <v>262</v>
      </c>
      <c r="L560" s="68" t="s">
        <v>42</v>
      </c>
      <c r="M560" s="68" t="s">
        <v>42</v>
      </c>
      <c r="N560" s="68" t="s">
        <v>42</v>
      </c>
      <c r="O560" s="68" t="s">
        <v>39</v>
      </c>
      <c r="P560" s="47"/>
      <c r="Q560" s="47" t="s">
        <v>1537</v>
      </c>
      <c r="R560" s="49">
        <v>59</v>
      </c>
      <c r="S560" s="49"/>
      <c r="T560" s="50">
        <v>5.2</v>
      </c>
      <c r="U560" s="50">
        <v>2.5</v>
      </c>
      <c r="V560" s="50"/>
      <c r="W560" s="50"/>
      <c r="X560" s="50">
        <v>7.5</v>
      </c>
      <c r="Y560" s="51" t="s">
        <v>490</v>
      </c>
      <c r="Z560" s="51">
        <v>1</v>
      </c>
      <c r="AA560" s="52">
        <v>2.601</v>
      </c>
      <c r="AB560" s="51">
        <v>1.6</v>
      </c>
      <c r="AC560" s="52">
        <v>4.2916499999999997</v>
      </c>
      <c r="AD560" s="51">
        <v>0</v>
      </c>
      <c r="AE560" s="51"/>
      <c r="AF560" s="51"/>
      <c r="AG560" s="53">
        <v>176</v>
      </c>
      <c r="AH560" s="54">
        <v>176</v>
      </c>
      <c r="AI560" s="54">
        <v>4224</v>
      </c>
      <c r="AJ560" s="53" t="s">
        <v>2055</v>
      </c>
      <c r="AK560" s="54">
        <v>125.71428571428571</v>
      </c>
      <c r="AL560" s="54">
        <v>24.72</v>
      </c>
      <c r="AM560" s="53" t="s">
        <v>261</v>
      </c>
      <c r="AN560" s="55">
        <v>7</v>
      </c>
      <c r="AO560" s="56">
        <v>3.3</v>
      </c>
      <c r="AP560" s="56"/>
      <c r="AQ560" s="51" t="s">
        <v>43</v>
      </c>
      <c r="AR560" s="51" t="s">
        <v>132</v>
      </c>
      <c r="AS560" s="51"/>
      <c r="AT560" s="51"/>
      <c r="AU560" s="51"/>
      <c r="AV560" s="51"/>
      <c r="AW560" s="57" t="s">
        <v>63</v>
      </c>
      <c r="AX560" s="57" t="s">
        <v>617</v>
      </c>
      <c r="AY560" s="57" t="s">
        <v>39</v>
      </c>
      <c r="AZ560" s="57"/>
      <c r="BA560" s="57"/>
      <c r="BB560" s="58"/>
      <c r="BC560" s="58"/>
      <c r="BD560" s="59"/>
      <c r="BE560" s="59"/>
      <c r="BF560" s="58"/>
      <c r="BG560" s="59">
        <v>0.4</v>
      </c>
      <c r="BH560" s="61"/>
      <c r="BI560" s="61"/>
      <c r="BL560" s="61"/>
      <c r="BM560" s="59"/>
      <c r="BN560" s="58"/>
      <c r="BO560" s="58"/>
      <c r="BQ560" s="58"/>
      <c r="BR560" s="59"/>
      <c r="BS560" s="58"/>
      <c r="BT560" s="58"/>
      <c r="BV560" s="58"/>
      <c r="BW560" s="59"/>
      <c r="BX560" s="58"/>
      <c r="BY560" s="58"/>
      <c r="BZ560" s="58"/>
      <c r="CA560" s="59"/>
      <c r="CB560" s="58"/>
      <c r="CC560" s="58"/>
      <c r="CD560" s="58"/>
      <c r="CE560" s="58"/>
      <c r="CF560" s="59"/>
      <c r="CG560" s="62" t="s">
        <v>613</v>
      </c>
      <c r="CH560" s="62"/>
      <c r="CI560" s="62"/>
      <c r="CJ560" s="62"/>
      <c r="CK560" s="62"/>
      <c r="CL560" s="62"/>
      <c r="CM560" s="62"/>
      <c r="CN560" s="63"/>
      <c r="CO560" s="62"/>
      <c r="CP560" s="62" t="s">
        <v>36</v>
      </c>
      <c r="CQ560" s="64" t="s">
        <v>39</v>
      </c>
      <c r="CR560" s="65" t="s">
        <v>47</v>
      </c>
      <c r="CS560" s="64" t="s">
        <v>41</v>
      </c>
      <c r="CT560" s="64"/>
      <c r="CU560" s="64" t="s">
        <v>55</v>
      </c>
      <c r="CV560" s="64" t="s">
        <v>56</v>
      </c>
      <c r="CW560" s="64" t="s">
        <v>207</v>
      </c>
      <c r="CX560" s="64"/>
      <c r="CY560" s="66">
        <f>[1]Duration!EE559</f>
        <v>176</v>
      </c>
    </row>
    <row r="561" spans="1:103" hidden="1" x14ac:dyDescent="0.3">
      <c r="A561" s="43">
        <v>559</v>
      </c>
      <c r="B561" s="44" t="s">
        <v>1733</v>
      </c>
      <c r="C561" s="44" t="s">
        <v>142</v>
      </c>
      <c r="D561" s="44">
        <v>1993</v>
      </c>
      <c r="E561" s="45" t="s">
        <v>31</v>
      </c>
      <c r="F561" s="45" t="s">
        <v>1537</v>
      </c>
      <c r="G561" s="45" t="s">
        <v>3</v>
      </c>
      <c r="H561" s="45" t="s">
        <v>483</v>
      </c>
      <c r="I561" s="45" t="s">
        <v>38</v>
      </c>
      <c r="J561" s="68" t="s">
        <v>44</v>
      </c>
      <c r="K561" s="68" t="s">
        <v>262</v>
      </c>
      <c r="L561" s="68" t="s">
        <v>42</v>
      </c>
      <c r="M561" s="68" t="s">
        <v>42</v>
      </c>
      <c r="N561" s="68" t="s">
        <v>42</v>
      </c>
      <c r="O561" s="68" t="s">
        <v>39</v>
      </c>
      <c r="P561" s="47"/>
      <c r="Q561" s="47" t="s">
        <v>1537</v>
      </c>
      <c r="R561" s="49">
        <v>59</v>
      </c>
      <c r="S561" s="49"/>
      <c r="T561" s="50">
        <v>5.2</v>
      </c>
      <c r="U561" s="50">
        <v>2.5</v>
      </c>
      <c r="V561" s="50"/>
      <c r="W561" s="50"/>
      <c r="X561" s="50">
        <v>7.5</v>
      </c>
      <c r="Y561" s="51" t="s">
        <v>490</v>
      </c>
      <c r="Z561" s="51">
        <v>1</v>
      </c>
      <c r="AA561" s="52">
        <v>2.601</v>
      </c>
      <c r="AB561" s="51">
        <v>1.6</v>
      </c>
      <c r="AC561" s="52">
        <v>4.2916499999999997</v>
      </c>
      <c r="AD561" s="51">
        <v>0</v>
      </c>
      <c r="AE561" s="51"/>
      <c r="AF561" s="51"/>
      <c r="AG561" s="53">
        <v>176</v>
      </c>
      <c r="AH561" s="54">
        <v>176</v>
      </c>
      <c r="AI561" s="54">
        <v>4224</v>
      </c>
      <c r="AJ561" s="53" t="s">
        <v>2055</v>
      </c>
      <c r="AK561" s="54">
        <v>125.71428571428571</v>
      </c>
      <c r="AL561" s="54">
        <v>24.72</v>
      </c>
      <c r="AM561" s="53" t="s">
        <v>261</v>
      </c>
      <c r="AN561" s="55">
        <v>7</v>
      </c>
      <c r="AO561" s="56">
        <v>3.3</v>
      </c>
      <c r="AP561" s="56"/>
      <c r="AQ561" s="51" t="s">
        <v>43</v>
      </c>
      <c r="AR561" s="51" t="s">
        <v>132</v>
      </c>
      <c r="AS561" s="51"/>
      <c r="AT561" s="51"/>
      <c r="AU561" s="51"/>
      <c r="AV561" s="51"/>
      <c r="AW561" s="57" t="s">
        <v>38</v>
      </c>
      <c r="AX561" s="57" t="s">
        <v>1819</v>
      </c>
      <c r="AY561" s="57" t="s">
        <v>42</v>
      </c>
      <c r="AZ561" s="57"/>
      <c r="BA561" s="57"/>
      <c r="BB561" s="58"/>
      <c r="BC561" s="58"/>
      <c r="BD561" s="59"/>
      <c r="BE561" s="59"/>
      <c r="BF561" s="58"/>
      <c r="BG561" s="59">
        <v>-0.05</v>
      </c>
      <c r="BH561" s="61"/>
      <c r="BI561" s="61"/>
      <c r="BL561" s="61"/>
      <c r="BM561" s="59"/>
      <c r="BN561" s="58"/>
      <c r="BO561" s="58"/>
      <c r="BQ561" s="58"/>
      <c r="BR561" s="59"/>
      <c r="BS561" s="58"/>
      <c r="BT561" s="58"/>
      <c r="BV561" s="58"/>
      <c r="BW561" s="59"/>
      <c r="BX561" s="58"/>
      <c r="BY561" s="58"/>
      <c r="BZ561" s="58"/>
      <c r="CA561" s="59"/>
      <c r="CB561" s="58"/>
      <c r="CC561" s="58"/>
      <c r="CD561" s="58"/>
      <c r="CE561" s="58"/>
      <c r="CF561" s="59"/>
      <c r="CG561" s="62" t="s">
        <v>618</v>
      </c>
      <c r="CH561" s="62"/>
      <c r="CI561" s="62"/>
      <c r="CJ561" s="62"/>
      <c r="CK561" s="62"/>
      <c r="CL561" s="62"/>
      <c r="CM561" s="62"/>
      <c r="CN561" s="63"/>
      <c r="CO561" s="62"/>
      <c r="CP561" s="62" t="s">
        <v>36</v>
      </c>
      <c r="CQ561" s="64" t="s">
        <v>39</v>
      </c>
      <c r="CR561" s="65" t="s">
        <v>47</v>
      </c>
      <c r="CS561" s="64" t="s">
        <v>41</v>
      </c>
      <c r="CT561" s="64"/>
      <c r="CU561" s="64" t="s">
        <v>55</v>
      </c>
      <c r="CV561" s="64" t="s">
        <v>56</v>
      </c>
      <c r="CW561" s="64" t="s">
        <v>207</v>
      </c>
      <c r="CX561" s="64" t="s">
        <v>73</v>
      </c>
      <c r="CY561" s="66">
        <f>[1]Duration!EE560</f>
        <v>176</v>
      </c>
    </row>
    <row r="562" spans="1:103" hidden="1" x14ac:dyDescent="0.3">
      <c r="A562" s="43">
        <v>560</v>
      </c>
      <c r="B562" s="44" t="s">
        <v>1733</v>
      </c>
      <c r="C562" s="44" t="s">
        <v>142</v>
      </c>
      <c r="D562" s="44">
        <v>1993</v>
      </c>
      <c r="E562" s="45" t="s">
        <v>31</v>
      </c>
      <c r="F562" s="45" t="s">
        <v>1537</v>
      </c>
      <c r="G562" s="45" t="s">
        <v>3</v>
      </c>
      <c r="H562" s="45" t="s">
        <v>483</v>
      </c>
      <c r="I562" s="45" t="s">
        <v>38</v>
      </c>
      <c r="J562" s="68" t="s">
        <v>44</v>
      </c>
      <c r="K562" s="68" t="s">
        <v>262</v>
      </c>
      <c r="L562" s="68" t="s">
        <v>42</v>
      </c>
      <c r="M562" s="68" t="s">
        <v>42</v>
      </c>
      <c r="N562" s="68" t="s">
        <v>42</v>
      </c>
      <c r="O562" s="68" t="s">
        <v>39</v>
      </c>
      <c r="P562" s="47"/>
      <c r="Q562" s="47" t="s">
        <v>1537</v>
      </c>
      <c r="R562" s="49">
        <v>59</v>
      </c>
      <c r="S562" s="49"/>
      <c r="T562" s="50">
        <v>5.2</v>
      </c>
      <c r="U562" s="50">
        <v>2.5</v>
      </c>
      <c r="V562" s="50"/>
      <c r="W562" s="50"/>
      <c r="X562" s="50">
        <v>7.5</v>
      </c>
      <c r="Y562" s="51" t="s">
        <v>490</v>
      </c>
      <c r="Z562" s="51">
        <v>1</v>
      </c>
      <c r="AA562" s="52">
        <v>2.601</v>
      </c>
      <c r="AB562" s="51">
        <v>1.6</v>
      </c>
      <c r="AC562" s="52">
        <v>4.2916499999999997</v>
      </c>
      <c r="AD562" s="51">
        <v>25.142857142857142</v>
      </c>
      <c r="AE562" s="51"/>
      <c r="AF562" s="51"/>
      <c r="AG562" s="53">
        <v>176</v>
      </c>
      <c r="AH562" s="54">
        <v>176</v>
      </c>
      <c r="AI562" s="54">
        <v>4224</v>
      </c>
      <c r="AJ562" s="53" t="s">
        <v>2055</v>
      </c>
      <c r="AK562" s="54">
        <v>125.71428571428571</v>
      </c>
      <c r="AL562" s="54">
        <v>24.72</v>
      </c>
      <c r="AM562" s="53" t="s">
        <v>261</v>
      </c>
      <c r="AN562" s="55">
        <v>7</v>
      </c>
      <c r="AO562" s="56">
        <v>3.3</v>
      </c>
      <c r="AP562" s="56"/>
      <c r="AQ562" s="51" t="s">
        <v>43</v>
      </c>
      <c r="AR562" s="51" t="s">
        <v>132</v>
      </c>
      <c r="AS562" s="51"/>
      <c r="AT562" s="51"/>
      <c r="AU562" s="51"/>
      <c r="AV562" s="51"/>
      <c r="AW562" s="57" t="s">
        <v>38</v>
      </c>
      <c r="AX562" s="57" t="s">
        <v>619</v>
      </c>
      <c r="AY562" s="57" t="s">
        <v>39</v>
      </c>
      <c r="AZ562" s="57">
        <v>1</v>
      </c>
      <c r="BA562" s="57"/>
      <c r="BB562" s="58"/>
      <c r="BC562" s="58"/>
      <c r="BD562" s="59"/>
      <c r="BE562" s="59"/>
      <c r="BF562" s="58"/>
      <c r="BG562" s="59">
        <v>0</v>
      </c>
      <c r="BH562" s="61"/>
      <c r="BI562" s="61"/>
      <c r="BL562" s="61"/>
      <c r="BM562" s="59"/>
      <c r="BN562" s="58"/>
      <c r="BO562" s="58"/>
      <c r="BQ562" s="58"/>
      <c r="BR562" s="59"/>
      <c r="BS562" s="58"/>
      <c r="BT562" s="58"/>
      <c r="BV562" s="58"/>
      <c r="BW562" s="59"/>
      <c r="BX562" s="58"/>
      <c r="BY562" s="58"/>
      <c r="BZ562" s="58"/>
      <c r="CA562" s="59"/>
      <c r="CB562" s="58"/>
      <c r="CC562" s="58"/>
      <c r="CD562" s="58"/>
      <c r="CE562" s="58"/>
      <c r="CF562" s="59"/>
      <c r="CG562" s="62" t="s">
        <v>620</v>
      </c>
      <c r="CH562" s="62"/>
      <c r="CI562" s="62"/>
      <c r="CJ562" s="62"/>
      <c r="CK562" s="62"/>
      <c r="CL562" s="62"/>
      <c r="CM562" s="62"/>
      <c r="CN562" s="63"/>
      <c r="CO562" s="62"/>
      <c r="CP562" s="62" t="s">
        <v>36</v>
      </c>
      <c r="CQ562" s="64" t="s">
        <v>39</v>
      </c>
      <c r="CR562" s="65" t="s">
        <v>47</v>
      </c>
      <c r="CS562" s="64" t="s">
        <v>41</v>
      </c>
      <c r="CT562" s="64"/>
      <c r="CU562" s="64" t="s">
        <v>55</v>
      </c>
      <c r="CV562" s="64" t="s">
        <v>56</v>
      </c>
      <c r="CW562" s="64" t="s">
        <v>207</v>
      </c>
      <c r="CX562" s="64" t="s">
        <v>73</v>
      </c>
      <c r="CY562" s="66">
        <f>[1]Duration!EE561</f>
        <v>176</v>
      </c>
    </row>
    <row r="563" spans="1:103" hidden="1" x14ac:dyDescent="0.3">
      <c r="A563" s="43">
        <v>561</v>
      </c>
      <c r="B563" s="44" t="s">
        <v>1733</v>
      </c>
      <c r="C563" s="44" t="s">
        <v>142</v>
      </c>
      <c r="D563" s="44">
        <v>1993</v>
      </c>
      <c r="E563" s="45" t="s">
        <v>31</v>
      </c>
      <c r="F563" s="45" t="s">
        <v>1537</v>
      </c>
      <c r="G563" s="45" t="s">
        <v>3</v>
      </c>
      <c r="H563" s="45" t="s">
        <v>483</v>
      </c>
      <c r="I563" s="45" t="s">
        <v>1999</v>
      </c>
      <c r="J563" s="68" t="s">
        <v>44</v>
      </c>
      <c r="K563" s="68" t="s">
        <v>53</v>
      </c>
      <c r="L563" s="68" t="s">
        <v>42</v>
      </c>
      <c r="M563" s="68" t="s">
        <v>42</v>
      </c>
      <c r="N563" s="68" t="s">
        <v>42</v>
      </c>
      <c r="O563" s="68" t="s">
        <v>39</v>
      </c>
      <c r="P563" s="47"/>
      <c r="Q563" s="47" t="s">
        <v>1537</v>
      </c>
      <c r="R563" s="49">
        <v>59</v>
      </c>
      <c r="S563" s="49"/>
      <c r="T563" s="50">
        <v>4.0999999999999996</v>
      </c>
      <c r="U563" s="50">
        <v>2.6</v>
      </c>
      <c r="V563" s="50"/>
      <c r="W563" s="50"/>
      <c r="X563" s="50">
        <v>7.7</v>
      </c>
      <c r="Y563" s="51" t="s">
        <v>490</v>
      </c>
      <c r="Z563" s="51">
        <v>1</v>
      </c>
      <c r="AA563" s="52">
        <v>2.601</v>
      </c>
      <c r="AB563" s="51">
        <v>1.6</v>
      </c>
      <c r="AC563" s="52">
        <v>4.2916499999999997</v>
      </c>
      <c r="AD563" s="51">
        <v>0</v>
      </c>
      <c r="AE563" s="51"/>
      <c r="AF563" s="52">
        <v>15.4</v>
      </c>
      <c r="AG563" s="53">
        <v>58</v>
      </c>
      <c r="AH563" s="54">
        <v>58</v>
      </c>
      <c r="AI563" s="54">
        <v>1392</v>
      </c>
      <c r="AJ563" s="53" t="s">
        <v>2055</v>
      </c>
      <c r="AK563" s="54">
        <v>41.428571428571431</v>
      </c>
      <c r="AL563" s="54">
        <v>24.72</v>
      </c>
      <c r="AM563" s="53" t="s">
        <v>52</v>
      </c>
      <c r="AN563" s="55">
        <v>17</v>
      </c>
      <c r="AO563" s="56">
        <v>3.5</v>
      </c>
      <c r="AP563" s="56"/>
      <c r="AQ563" s="51" t="s">
        <v>43</v>
      </c>
      <c r="AR563" s="51" t="s">
        <v>132</v>
      </c>
      <c r="AS563" s="51"/>
      <c r="AT563" s="51"/>
      <c r="AU563" s="51"/>
      <c r="AV563" s="51"/>
      <c r="AW563" s="57" t="s">
        <v>1999</v>
      </c>
      <c r="AX563" s="57" t="s">
        <v>612</v>
      </c>
      <c r="AY563" s="57" t="s">
        <v>42</v>
      </c>
      <c r="AZ563" s="57"/>
      <c r="BA563" s="57"/>
      <c r="BB563" s="58"/>
      <c r="BC563" s="58"/>
      <c r="BD563" s="59"/>
      <c r="BE563" s="59"/>
      <c r="BF563" s="58"/>
      <c r="BG563" s="59">
        <v>0.97</v>
      </c>
      <c r="BH563" s="61"/>
      <c r="BI563" s="61"/>
      <c r="BL563" s="61"/>
      <c r="BM563" s="59"/>
      <c r="BN563" s="58"/>
      <c r="BO563" s="58"/>
      <c r="BQ563" s="58"/>
      <c r="BR563" s="59"/>
      <c r="BS563" s="58"/>
      <c r="BT563" s="58"/>
      <c r="BV563" s="58"/>
      <c r="BW563" s="59"/>
      <c r="BX563" s="58"/>
      <c r="BY563" s="58"/>
      <c r="BZ563" s="58"/>
      <c r="CA563" s="59"/>
      <c r="CB563" s="58"/>
      <c r="CC563" s="58"/>
      <c r="CD563" s="58"/>
      <c r="CE563" s="58"/>
      <c r="CF563" s="59"/>
      <c r="CG563" s="62" t="s">
        <v>613</v>
      </c>
      <c r="CH563" s="62"/>
      <c r="CI563" s="62"/>
      <c r="CJ563" s="62"/>
      <c r="CK563" s="62"/>
      <c r="CL563" s="62"/>
      <c r="CM563" s="62"/>
      <c r="CN563" s="63"/>
      <c r="CO563" s="62"/>
      <c r="CP563" s="62" t="s">
        <v>36</v>
      </c>
      <c r="CQ563" s="64" t="s">
        <v>39</v>
      </c>
      <c r="CR563" s="65" t="s">
        <v>47</v>
      </c>
      <c r="CS563" s="64" t="s">
        <v>41</v>
      </c>
      <c r="CT563" s="64"/>
      <c r="CU563" s="64" t="s">
        <v>55</v>
      </c>
      <c r="CV563" s="64" t="s">
        <v>56</v>
      </c>
      <c r="CW563" s="64" t="s">
        <v>209</v>
      </c>
      <c r="CX563" s="64"/>
      <c r="CY563" s="66">
        <f>[1]Duration!EE562</f>
        <v>58</v>
      </c>
    </row>
    <row r="564" spans="1:103" hidden="1" x14ac:dyDescent="0.3">
      <c r="A564" s="43">
        <v>562</v>
      </c>
      <c r="B564" s="44" t="s">
        <v>1733</v>
      </c>
      <c r="C564" s="44" t="s">
        <v>142</v>
      </c>
      <c r="D564" s="44">
        <v>1993</v>
      </c>
      <c r="E564" s="45" t="s">
        <v>31</v>
      </c>
      <c r="F564" s="45" t="s">
        <v>1537</v>
      </c>
      <c r="G564" s="45" t="s">
        <v>3</v>
      </c>
      <c r="H564" s="45" t="s">
        <v>483</v>
      </c>
      <c r="I564" s="45" t="s">
        <v>179</v>
      </c>
      <c r="J564" s="68" t="s">
        <v>44</v>
      </c>
      <c r="K564" s="68" t="s">
        <v>53</v>
      </c>
      <c r="L564" s="68" t="s">
        <v>42</v>
      </c>
      <c r="M564" s="68" t="s">
        <v>42</v>
      </c>
      <c r="N564" s="68" t="s">
        <v>42</v>
      </c>
      <c r="O564" s="68" t="s">
        <v>39</v>
      </c>
      <c r="P564" s="47"/>
      <c r="Q564" s="47" t="s">
        <v>1537</v>
      </c>
      <c r="R564" s="49">
        <v>59</v>
      </c>
      <c r="S564" s="49"/>
      <c r="T564" s="50">
        <v>4.0999999999999996</v>
      </c>
      <c r="U564" s="50">
        <v>2.6</v>
      </c>
      <c r="V564" s="50"/>
      <c r="W564" s="50"/>
      <c r="X564" s="50">
        <v>7.7</v>
      </c>
      <c r="Y564" s="51" t="s">
        <v>490</v>
      </c>
      <c r="Z564" s="51">
        <v>1</v>
      </c>
      <c r="AA564" s="52">
        <v>2.601</v>
      </c>
      <c r="AB564" s="51">
        <v>1.6</v>
      </c>
      <c r="AC564" s="52">
        <v>4.2916499999999997</v>
      </c>
      <c r="AD564" s="51">
        <v>0</v>
      </c>
      <c r="AE564" s="51"/>
      <c r="AF564" s="52">
        <v>15.4</v>
      </c>
      <c r="AG564" s="53">
        <v>58</v>
      </c>
      <c r="AH564" s="54">
        <v>58</v>
      </c>
      <c r="AI564" s="54">
        <v>1392</v>
      </c>
      <c r="AJ564" s="53" t="s">
        <v>2055</v>
      </c>
      <c r="AK564" s="54">
        <v>41.428571428571431</v>
      </c>
      <c r="AL564" s="54">
        <v>24.72</v>
      </c>
      <c r="AM564" s="53" t="s">
        <v>52</v>
      </c>
      <c r="AN564" s="55">
        <v>17</v>
      </c>
      <c r="AO564" s="56">
        <v>3.5</v>
      </c>
      <c r="AP564" s="56"/>
      <c r="AQ564" s="51" t="s">
        <v>43</v>
      </c>
      <c r="AR564" s="51" t="s">
        <v>132</v>
      </c>
      <c r="AS564" s="51"/>
      <c r="AT564" s="51"/>
      <c r="AU564" s="51"/>
      <c r="AV564" s="51"/>
      <c r="AW564" s="57" t="s">
        <v>179</v>
      </c>
      <c r="AX564" s="57" t="s">
        <v>2042</v>
      </c>
      <c r="AY564" s="57" t="s">
        <v>42</v>
      </c>
      <c r="AZ564" s="57"/>
      <c r="BA564" s="57"/>
      <c r="BB564" s="58"/>
      <c r="BC564" s="58"/>
      <c r="BD564" s="59"/>
      <c r="BE564" s="59"/>
      <c r="BF564" s="58"/>
      <c r="BG564" s="59">
        <v>0.93</v>
      </c>
      <c r="BH564" s="61"/>
      <c r="BI564" s="61"/>
      <c r="BL564" s="61"/>
      <c r="BM564" s="59"/>
      <c r="BN564" s="58"/>
      <c r="BO564" s="58"/>
      <c r="BQ564" s="58"/>
      <c r="BR564" s="59"/>
      <c r="BS564" s="58"/>
      <c r="BT564" s="58"/>
      <c r="BV564" s="58"/>
      <c r="BW564" s="59"/>
      <c r="BX564" s="58"/>
      <c r="BY564" s="58"/>
      <c r="BZ564" s="58"/>
      <c r="CA564" s="59"/>
      <c r="CB564" s="58"/>
      <c r="CC564" s="58"/>
      <c r="CD564" s="58"/>
      <c r="CE564" s="58"/>
      <c r="CF564" s="59"/>
      <c r="CG564" s="62" t="s">
        <v>613</v>
      </c>
      <c r="CH564" s="62"/>
      <c r="CI564" s="62"/>
      <c r="CJ564" s="62"/>
      <c r="CK564" s="62"/>
      <c r="CL564" s="62"/>
      <c r="CM564" s="62"/>
      <c r="CN564" s="63"/>
      <c r="CO564" s="62"/>
      <c r="CP564" s="62" t="s">
        <v>36</v>
      </c>
      <c r="CQ564" s="64" t="s">
        <v>39</v>
      </c>
      <c r="CR564" s="65" t="s">
        <v>47</v>
      </c>
      <c r="CS564" s="64" t="s">
        <v>41</v>
      </c>
      <c r="CT564" s="64"/>
      <c r="CU564" s="64" t="s">
        <v>55</v>
      </c>
      <c r="CV564" s="64" t="s">
        <v>56</v>
      </c>
      <c r="CW564" s="64" t="s">
        <v>209</v>
      </c>
      <c r="CX564" s="64"/>
      <c r="CY564" s="66">
        <f>[1]Duration!EE563</f>
        <v>58</v>
      </c>
    </row>
    <row r="565" spans="1:103" hidden="1" x14ac:dyDescent="0.3">
      <c r="A565" s="43">
        <v>563</v>
      </c>
      <c r="B565" s="44" t="s">
        <v>1733</v>
      </c>
      <c r="C565" s="44" t="s">
        <v>142</v>
      </c>
      <c r="D565" s="44">
        <v>1993</v>
      </c>
      <c r="E565" s="45" t="s">
        <v>31</v>
      </c>
      <c r="F565" s="45" t="s">
        <v>1537</v>
      </c>
      <c r="G565" s="45" t="s">
        <v>3</v>
      </c>
      <c r="H565" s="45" t="s">
        <v>483</v>
      </c>
      <c r="I565" s="45" t="s">
        <v>419</v>
      </c>
      <c r="J565" s="68" t="s">
        <v>44</v>
      </c>
      <c r="K565" s="68" t="s">
        <v>53</v>
      </c>
      <c r="L565" s="68" t="s">
        <v>42</v>
      </c>
      <c r="M565" s="68" t="s">
        <v>42</v>
      </c>
      <c r="N565" s="68" t="s">
        <v>42</v>
      </c>
      <c r="O565" s="68" t="s">
        <v>39</v>
      </c>
      <c r="P565" s="47"/>
      <c r="Q565" s="47" t="s">
        <v>1537</v>
      </c>
      <c r="R565" s="49">
        <v>59</v>
      </c>
      <c r="S565" s="49"/>
      <c r="T565" s="50">
        <v>4.0999999999999996</v>
      </c>
      <c r="U565" s="50">
        <v>2.6</v>
      </c>
      <c r="V565" s="50"/>
      <c r="W565" s="50"/>
      <c r="X565" s="50">
        <v>7.7</v>
      </c>
      <c r="Y565" s="51" t="s">
        <v>490</v>
      </c>
      <c r="Z565" s="51">
        <v>1</v>
      </c>
      <c r="AA565" s="52">
        <v>2.601</v>
      </c>
      <c r="AB565" s="51">
        <v>1.6</v>
      </c>
      <c r="AC565" s="52">
        <v>4.2916499999999997</v>
      </c>
      <c r="AD565" s="51">
        <v>0</v>
      </c>
      <c r="AE565" s="51"/>
      <c r="AF565" s="52">
        <v>15.4</v>
      </c>
      <c r="AG565" s="53">
        <v>58</v>
      </c>
      <c r="AH565" s="54">
        <v>58</v>
      </c>
      <c r="AI565" s="54">
        <v>1392</v>
      </c>
      <c r="AJ565" s="53" t="s">
        <v>2055</v>
      </c>
      <c r="AK565" s="54">
        <v>41.428571428571431</v>
      </c>
      <c r="AL565" s="54">
        <v>24.72</v>
      </c>
      <c r="AM565" s="53" t="s">
        <v>52</v>
      </c>
      <c r="AN565" s="55">
        <v>17</v>
      </c>
      <c r="AO565" s="56">
        <v>3.5</v>
      </c>
      <c r="AP565" s="56"/>
      <c r="AQ565" s="51" t="s">
        <v>43</v>
      </c>
      <c r="AR565" s="51" t="s">
        <v>132</v>
      </c>
      <c r="AS565" s="51"/>
      <c r="AT565" s="51"/>
      <c r="AU565" s="51"/>
      <c r="AV565" s="51"/>
      <c r="AW565" s="57" t="s">
        <v>419</v>
      </c>
      <c r="AX565" s="57" t="s">
        <v>614</v>
      </c>
      <c r="AY565" s="57" t="s">
        <v>42</v>
      </c>
      <c r="AZ565" s="57"/>
      <c r="BA565" s="57"/>
      <c r="BB565" s="58"/>
      <c r="BC565" s="58"/>
      <c r="BD565" s="59"/>
      <c r="BE565" s="59"/>
      <c r="BF565" s="58"/>
      <c r="BG565" s="59">
        <v>0.99</v>
      </c>
      <c r="BH565" s="61"/>
      <c r="BI565" s="61"/>
      <c r="BL565" s="61"/>
      <c r="BM565" s="59"/>
      <c r="BN565" s="58"/>
      <c r="BO565" s="58"/>
      <c r="BQ565" s="58"/>
      <c r="BR565" s="59"/>
      <c r="BS565" s="58"/>
      <c r="BT565" s="58"/>
      <c r="BV565" s="58"/>
      <c r="BW565" s="59"/>
      <c r="BX565" s="58"/>
      <c r="BY565" s="58"/>
      <c r="BZ565" s="58"/>
      <c r="CA565" s="59"/>
      <c r="CB565" s="58"/>
      <c r="CC565" s="58"/>
      <c r="CD565" s="58"/>
      <c r="CE565" s="58"/>
      <c r="CF565" s="59"/>
      <c r="CG565" s="62" t="s">
        <v>613</v>
      </c>
      <c r="CH565" s="62"/>
      <c r="CI565" s="62"/>
      <c r="CJ565" s="62"/>
      <c r="CK565" s="62"/>
      <c r="CL565" s="62"/>
      <c r="CM565" s="62"/>
      <c r="CN565" s="63"/>
      <c r="CO565" s="62"/>
      <c r="CP565" s="62" t="s">
        <v>36</v>
      </c>
      <c r="CQ565" s="64" t="s">
        <v>39</v>
      </c>
      <c r="CR565" s="65" t="s">
        <v>47</v>
      </c>
      <c r="CS565" s="64" t="s">
        <v>41</v>
      </c>
      <c r="CT565" s="64"/>
      <c r="CU565" s="64" t="s">
        <v>55</v>
      </c>
      <c r="CV565" s="64" t="s">
        <v>56</v>
      </c>
      <c r="CW565" s="64" t="s">
        <v>209</v>
      </c>
      <c r="CX565" s="64"/>
      <c r="CY565" s="66">
        <f>[1]Duration!EE564</f>
        <v>58</v>
      </c>
    </row>
    <row r="566" spans="1:103" hidden="1" x14ac:dyDescent="0.3">
      <c r="A566" s="43">
        <v>564</v>
      </c>
      <c r="B566" s="44" t="s">
        <v>1733</v>
      </c>
      <c r="C566" s="44" t="s">
        <v>142</v>
      </c>
      <c r="D566" s="44">
        <v>1993</v>
      </c>
      <c r="E566" s="45" t="s">
        <v>31</v>
      </c>
      <c r="F566" s="45" t="s">
        <v>1537</v>
      </c>
      <c r="G566" s="45" t="s">
        <v>3</v>
      </c>
      <c r="H566" s="45" t="s">
        <v>483</v>
      </c>
      <c r="I566" s="45" t="s">
        <v>141</v>
      </c>
      <c r="J566" s="68" t="s">
        <v>44</v>
      </c>
      <c r="K566" s="68" t="s">
        <v>53</v>
      </c>
      <c r="L566" s="68" t="s">
        <v>42</v>
      </c>
      <c r="M566" s="68" t="s">
        <v>42</v>
      </c>
      <c r="N566" s="68" t="s">
        <v>42</v>
      </c>
      <c r="O566" s="68" t="s">
        <v>39</v>
      </c>
      <c r="P566" s="47"/>
      <c r="Q566" s="47" t="s">
        <v>1537</v>
      </c>
      <c r="R566" s="49">
        <v>59</v>
      </c>
      <c r="S566" s="49"/>
      <c r="T566" s="50">
        <v>4.0999999999999996</v>
      </c>
      <c r="U566" s="50">
        <v>2.6</v>
      </c>
      <c r="V566" s="50"/>
      <c r="W566" s="50"/>
      <c r="X566" s="50">
        <v>7.7</v>
      </c>
      <c r="Y566" s="51" t="s">
        <v>490</v>
      </c>
      <c r="Z566" s="51">
        <v>1</v>
      </c>
      <c r="AA566" s="52">
        <v>2.601</v>
      </c>
      <c r="AB566" s="51">
        <v>1.6</v>
      </c>
      <c r="AC566" s="52">
        <v>4.2916499999999997</v>
      </c>
      <c r="AD566" s="51">
        <v>0</v>
      </c>
      <c r="AE566" s="51"/>
      <c r="AF566" s="52">
        <v>15.4</v>
      </c>
      <c r="AG566" s="53">
        <v>58</v>
      </c>
      <c r="AH566" s="54">
        <v>58</v>
      </c>
      <c r="AI566" s="54">
        <v>1392</v>
      </c>
      <c r="AJ566" s="53" t="s">
        <v>2055</v>
      </c>
      <c r="AK566" s="54">
        <v>41.428571428571431</v>
      </c>
      <c r="AL566" s="54">
        <v>24.72</v>
      </c>
      <c r="AM566" s="53" t="s">
        <v>52</v>
      </c>
      <c r="AN566" s="55">
        <v>17</v>
      </c>
      <c r="AO566" s="56">
        <v>3.5</v>
      </c>
      <c r="AP566" s="56"/>
      <c r="AQ566" s="51" t="s">
        <v>43</v>
      </c>
      <c r="AR566" s="51" t="s">
        <v>132</v>
      </c>
      <c r="AS566" s="51"/>
      <c r="AT566" s="51"/>
      <c r="AU566" s="51"/>
      <c r="AV566" s="51"/>
      <c r="AW566" s="57" t="s">
        <v>141</v>
      </c>
      <c r="AX566" s="57" t="s">
        <v>615</v>
      </c>
      <c r="AY566" s="57" t="s">
        <v>42</v>
      </c>
      <c r="AZ566" s="57"/>
      <c r="BA566" s="57"/>
      <c r="BB566" s="58"/>
      <c r="BC566" s="58"/>
      <c r="BD566" s="59"/>
      <c r="BE566" s="59"/>
      <c r="BF566" s="58"/>
      <c r="BG566" s="59">
        <v>0.86</v>
      </c>
      <c r="BH566" s="61"/>
      <c r="BI566" s="61"/>
      <c r="BL566" s="61"/>
      <c r="BM566" s="59"/>
      <c r="BN566" s="58"/>
      <c r="BO566" s="58"/>
      <c r="BQ566" s="58"/>
      <c r="BR566" s="59"/>
      <c r="BS566" s="58"/>
      <c r="BT566" s="58"/>
      <c r="BV566" s="58"/>
      <c r="BW566" s="59"/>
      <c r="BX566" s="58"/>
      <c r="BY566" s="58"/>
      <c r="BZ566" s="58"/>
      <c r="CA566" s="59"/>
      <c r="CB566" s="58"/>
      <c r="CC566" s="58"/>
      <c r="CD566" s="58"/>
      <c r="CE566" s="58"/>
      <c r="CF566" s="59"/>
      <c r="CG566" s="62" t="s">
        <v>613</v>
      </c>
      <c r="CH566" s="62"/>
      <c r="CI566" s="62"/>
      <c r="CJ566" s="62"/>
      <c r="CK566" s="62"/>
      <c r="CL566" s="62"/>
      <c r="CM566" s="62"/>
      <c r="CN566" s="63"/>
      <c r="CO566" s="62"/>
      <c r="CP566" s="62" t="s">
        <v>36</v>
      </c>
      <c r="CQ566" s="64" t="s">
        <v>39</v>
      </c>
      <c r="CR566" s="65" t="s">
        <v>47</v>
      </c>
      <c r="CS566" s="64" t="s">
        <v>41</v>
      </c>
      <c r="CT566" s="64"/>
      <c r="CU566" s="64" t="s">
        <v>55</v>
      </c>
      <c r="CV566" s="64" t="s">
        <v>56</v>
      </c>
      <c r="CW566" s="64" t="s">
        <v>209</v>
      </c>
      <c r="CX566" s="64"/>
      <c r="CY566" s="66">
        <f>[1]Duration!EE565</f>
        <v>58</v>
      </c>
    </row>
    <row r="567" spans="1:103" hidden="1" x14ac:dyDescent="0.3">
      <c r="A567" s="43">
        <v>565</v>
      </c>
      <c r="B567" s="44" t="s">
        <v>1733</v>
      </c>
      <c r="C567" s="44" t="s">
        <v>142</v>
      </c>
      <c r="D567" s="44">
        <v>1993</v>
      </c>
      <c r="E567" s="45" t="s">
        <v>31</v>
      </c>
      <c r="F567" s="45" t="s">
        <v>1537</v>
      </c>
      <c r="G567" s="45" t="s">
        <v>3</v>
      </c>
      <c r="H567" s="45" t="s">
        <v>483</v>
      </c>
      <c r="I567" s="45" t="s">
        <v>309</v>
      </c>
      <c r="J567" s="68" t="s">
        <v>44</v>
      </c>
      <c r="K567" s="68" t="s">
        <v>53</v>
      </c>
      <c r="L567" s="68" t="s">
        <v>42</v>
      </c>
      <c r="M567" s="68" t="s">
        <v>42</v>
      </c>
      <c r="N567" s="68" t="s">
        <v>42</v>
      </c>
      <c r="O567" s="68" t="s">
        <v>39</v>
      </c>
      <c r="P567" s="47"/>
      <c r="Q567" s="47" t="s">
        <v>1537</v>
      </c>
      <c r="R567" s="49">
        <v>59</v>
      </c>
      <c r="S567" s="49"/>
      <c r="T567" s="50">
        <v>4.0999999999999996</v>
      </c>
      <c r="U567" s="50">
        <v>2.6</v>
      </c>
      <c r="V567" s="50"/>
      <c r="W567" s="50"/>
      <c r="X567" s="50">
        <v>7.7</v>
      </c>
      <c r="Y567" s="51" t="s">
        <v>490</v>
      </c>
      <c r="Z567" s="51">
        <v>1</v>
      </c>
      <c r="AA567" s="52">
        <v>2.601</v>
      </c>
      <c r="AB567" s="51">
        <v>1.6</v>
      </c>
      <c r="AC567" s="52">
        <v>4.2916499999999997</v>
      </c>
      <c r="AD567" s="51">
        <v>0</v>
      </c>
      <c r="AE567" s="51"/>
      <c r="AF567" s="52">
        <v>15.4</v>
      </c>
      <c r="AG567" s="53">
        <v>58</v>
      </c>
      <c r="AH567" s="54">
        <v>58</v>
      </c>
      <c r="AI567" s="54">
        <v>1392</v>
      </c>
      <c r="AJ567" s="53" t="s">
        <v>2055</v>
      </c>
      <c r="AK567" s="54">
        <v>41.428571428571431</v>
      </c>
      <c r="AL567" s="54">
        <v>24.72</v>
      </c>
      <c r="AM567" s="53" t="s">
        <v>52</v>
      </c>
      <c r="AN567" s="55">
        <v>17</v>
      </c>
      <c r="AO567" s="56">
        <v>3.5</v>
      </c>
      <c r="AP567" s="56"/>
      <c r="AQ567" s="51" t="s">
        <v>43</v>
      </c>
      <c r="AR567" s="51" t="s">
        <v>132</v>
      </c>
      <c r="AS567" s="51"/>
      <c r="AT567" s="51"/>
      <c r="AU567" s="51"/>
      <c r="AV567" s="51"/>
      <c r="AW567" s="57" t="s">
        <v>309</v>
      </c>
      <c r="AX567" s="57" t="s">
        <v>616</v>
      </c>
      <c r="AY567" s="57" t="s">
        <v>39</v>
      </c>
      <c r="AZ567" s="57">
        <v>7</v>
      </c>
      <c r="BA567" s="57"/>
      <c r="BB567" s="58"/>
      <c r="BC567" s="58"/>
      <c r="BD567" s="59"/>
      <c r="BE567" s="59"/>
      <c r="BF567" s="58"/>
      <c r="BG567" s="59">
        <v>0.52</v>
      </c>
      <c r="BH567" s="61"/>
      <c r="BI567" s="61"/>
      <c r="BL567" s="61"/>
      <c r="BM567" s="59"/>
      <c r="BN567" s="58"/>
      <c r="BO567" s="58"/>
      <c r="BQ567" s="58"/>
      <c r="BR567" s="59"/>
      <c r="BS567" s="58"/>
      <c r="BT567" s="58"/>
      <c r="BV567" s="58"/>
      <c r="BW567" s="59"/>
      <c r="BX567" s="58"/>
      <c r="BY567" s="58"/>
      <c r="BZ567" s="58"/>
      <c r="CA567" s="59"/>
      <c r="CB567" s="58"/>
      <c r="CC567" s="58"/>
      <c r="CD567" s="58"/>
      <c r="CE567" s="58"/>
      <c r="CF567" s="59"/>
      <c r="CG567" s="62" t="s">
        <v>613</v>
      </c>
      <c r="CH567" s="62"/>
      <c r="CI567" s="62"/>
      <c r="CJ567" s="62"/>
      <c r="CK567" s="62"/>
      <c r="CL567" s="62"/>
      <c r="CM567" s="62"/>
      <c r="CN567" s="63"/>
      <c r="CO567" s="62"/>
      <c r="CP567" s="62" t="s">
        <v>36</v>
      </c>
      <c r="CQ567" s="64" t="s">
        <v>39</v>
      </c>
      <c r="CR567" s="65" t="s">
        <v>47</v>
      </c>
      <c r="CS567" s="64" t="s">
        <v>41</v>
      </c>
      <c r="CT567" s="64"/>
      <c r="CU567" s="64" t="s">
        <v>55</v>
      </c>
      <c r="CV567" s="64" t="s">
        <v>56</v>
      </c>
      <c r="CW567" s="64" t="s">
        <v>209</v>
      </c>
      <c r="CX567" s="64"/>
      <c r="CY567" s="66">
        <f>[1]Duration!EE566</f>
        <v>58</v>
      </c>
    </row>
    <row r="568" spans="1:103" hidden="1" x14ac:dyDescent="0.3">
      <c r="A568" s="43">
        <v>566</v>
      </c>
      <c r="B568" s="44" t="s">
        <v>1733</v>
      </c>
      <c r="C568" s="44" t="s">
        <v>142</v>
      </c>
      <c r="D568" s="44">
        <v>1993</v>
      </c>
      <c r="E568" s="45" t="s">
        <v>31</v>
      </c>
      <c r="F568" s="45" t="s">
        <v>1537</v>
      </c>
      <c r="G568" s="45" t="s">
        <v>3</v>
      </c>
      <c r="H568" s="45" t="s">
        <v>483</v>
      </c>
      <c r="I568" s="45" t="s">
        <v>63</v>
      </c>
      <c r="J568" s="68" t="s">
        <v>44</v>
      </c>
      <c r="K568" s="68" t="s">
        <v>53</v>
      </c>
      <c r="L568" s="68" t="s">
        <v>42</v>
      </c>
      <c r="M568" s="68" t="s">
        <v>42</v>
      </c>
      <c r="N568" s="68" t="s">
        <v>42</v>
      </c>
      <c r="O568" s="68" t="s">
        <v>39</v>
      </c>
      <c r="P568" s="47"/>
      <c r="Q568" s="47" t="s">
        <v>1537</v>
      </c>
      <c r="R568" s="49">
        <v>59</v>
      </c>
      <c r="S568" s="49"/>
      <c r="T568" s="50">
        <v>4.0999999999999996</v>
      </c>
      <c r="U568" s="50">
        <v>2.6</v>
      </c>
      <c r="V568" s="50"/>
      <c r="W568" s="50"/>
      <c r="X568" s="50">
        <v>7.7</v>
      </c>
      <c r="Y568" s="51" t="s">
        <v>490</v>
      </c>
      <c r="Z568" s="51">
        <v>1</v>
      </c>
      <c r="AA568" s="52">
        <v>2.601</v>
      </c>
      <c r="AB568" s="51">
        <v>1.6</v>
      </c>
      <c r="AC568" s="52">
        <v>4.2916499999999997</v>
      </c>
      <c r="AD568" s="51">
        <v>0</v>
      </c>
      <c r="AE568" s="51"/>
      <c r="AF568" s="52">
        <v>15.4</v>
      </c>
      <c r="AG568" s="53">
        <v>58</v>
      </c>
      <c r="AH568" s="54">
        <v>58</v>
      </c>
      <c r="AI568" s="54">
        <v>1392</v>
      </c>
      <c r="AJ568" s="53" t="s">
        <v>2055</v>
      </c>
      <c r="AK568" s="54">
        <v>41.428571428571431</v>
      </c>
      <c r="AL568" s="54">
        <v>24.72</v>
      </c>
      <c r="AM568" s="53" t="s">
        <v>52</v>
      </c>
      <c r="AN568" s="55">
        <v>17</v>
      </c>
      <c r="AO568" s="56">
        <v>3.5</v>
      </c>
      <c r="AP568" s="56"/>
      <c r="AQ568" s="51" t="s">
        <v>43</v>
      </c>
      <c r="AR568" s="51" t="s">
        <v>132</v>
      </c>
      <c r="AS568" s="51"/>
      <c r="AT568" s="51"/>
      <c r="AU568" s="51"/>
      <c r="AV568" s="51"/>
      <c r="AW568" s="57" t="s">
        <v>63</v>
      </c>
      <c r="AX568" s="57" t="s">
        <v>617</v>
      </c>
      <c r="AY568" s="57" t="s">
        <v>42</v>
      </c>
      <c r="AZ568" s="57"/>
      <c r="BA568" s="57"/>
      <c r="BB568" s="58"/>
      <c r="BC568" s="58"/>
      <c r="BD568" s="59"/>
      <c r="BE568" s="59"/>
      <c r="BF568" s="58"/>
      <c r="BG568" s="59">
        <v>0.93</v>
      </c>
      <c r="BH568" s="61"/>
      <c r="BI568" s="61"/>
      <c r="BL568" s="61"/>
      <c r="BM568" s="59"/>
      <c r="BN568" s="58"/>
      <c r="BO568" s="58"/>
      <c r="BQ568" s="58"/>
      <c r="BR568" s="59"/>
      <c r="BS568" s="58"/>
      <c r="BT568" s="58"/>
      <c r="BV568" s="58"/>
      <c r="BW568" s="59"/>
      <c r="BX568" s="58"/>
      <c r="BY568" s="58"/>
      <c r="BZ568" s="58"/>
      <c r="CA568" s="59"/>
      <c r="CB568" s="58"/>
      <c r="CC568" s="58"/>
      <c r="CD568" s="58"/>
      <c r="CE568" s="58"/>
      <c r="CF568" s="59"/>
      <c r="CG568" s="62" t="s">
        <v>613</v>
      </c>
      <c r="CH568" s="62"/>
      <c r="CI568" s="62"/>
      <c r="CJ568" s="62"/>
      <c r="CK568" s="62"/>
      <c r="CL568" s="62"/>
      <c r="CM568" s="62"/>
      <c r="CN568" s="63"/>
      <c r="CO568" s="62"/>
      <c r="CP568" s="62" t="s">
        <v>36</v>
      </c>
      <c r="CQ568" s="64" t="s">
        <v>39</v>
      </c>
      <c r="CR568" s="65" t="s">
        <v>47</v>
      </c>
      <c r="CS568" s="64" t="s">
        <v>41</v>
      </c>
      <c r="CT568" s="64"/>
      <c r="CU568" s="64" t="s">
        <v>55</v>
      </c>
      <c r="CV568" s="64" t="s">
        <v>56</v>
      </c>
      <c r="CW568" s="64" t="s">
        <v>209</v>
      </c>
      <c r="CX568" s="64"/>
      <c r="CY568" s="66">
        <f>[1]Duration!EE567</f>
        <v>58</v>
      </c>
    </row>
    <row r="569" spans="1:103" hidden="1" x14ac:dyDescent="0.3">
      <c r="A569" s="43">
        <v>567</v>
      </c>
      <c r="B569" s="44" t="s">
        <v>1733</v>
      </c>
      <c r="C569" s="44" t="s">
        <v>142</v>
      </c>
      <c r="D569" s="44">
        <v>1993</v>
      </c>
      <c r="E569" s="45" t="s">
        <v>31</v>
      </c>
      <c r="F569" s="45" t="s">
        <v>1537</v>
      </c>
      <c r="G569" s="45" t="s">
        <v>3</v>
      </c>
      <c r="H569" s="45" t="s">
        <v>483</v>
      </c>
      <c r="I569" s="45" t="s">
        <v>38</v>
      </c>
      <c r="J569" s="68" t="s">
        <v>44</v>
      </c>
      <c r="K569" s="68" t="s">
        <v>53</v>
      </c>
      <c r="L569" s="68" t="s">
        <v>42</v>
      </c>
      <c r="M569" s="68" t="s">
        <v>42</v>
      </c>
      <c r="N569" s="68" t="s">
        <v>42</v>
      </c>
      <c r="O569" s="68" t="s">
        <v>39</v>
      </c>
      <c r="P569" s="47"/>
      <c r="Q569" s="47" t="s">
        <v>1537</v>
      </c>
      <c r="R569" s="49">
        <v>59</v>
      </c>
      <c r="S569" s="49"/>
      <c r="T569" s="50">
        <v>4.0999999999999996</v>
      </c>
      <c r="U569" s="50">
        <v>2.6</v>
      </c>
      <c r="V569" s="50"/>
      <c r="W569" s="50"/>
      <c r="X569" s="50">
        <v>7.7</v>
      </c>
      <c r="Y569" s="51" t="s">
        <v>490</v>
      </c>
      <c r="Z569" s="51">
        <v>1</v>
      </c>
      <c r="AA569" s="52">
        <v>2.601</v>
      </c>
      <c r="AB569" s="51">
        <v>1.6</v>
      </c>
      <c r="AC569" s="52">
        <v>4.2916499999999997</v>
      </c>
      <c r="AD569" s="51">
        <v>0</v>
      </c>
      <c r="AE569" s="51"/>
      <c r="AF569" s="52">
        <v>15.4</v>
      </c>
      <c r="AG569" s="53">
        <v>58</v>
      </c>
      <c r="AH569" s="54">
        <v>58</v>
      </c>
      <c r="AI569" s="54">
        <v>1392</v>
      </c>
      <c r="AJ569" s="53" t="s">
        <v>2055</v>
      </c>
      <c r="AK569" s="54">
        <v>41.428571428571431</v>
      </c>
      <c r="AL569" s="54">
        <v>24.72</v>
      </c>
      <c r="AM569" s="53" t="s">
        <v>52</v>
      </c>
      <c r="AN569" s="55">
        <v>17</v>
      </c>
      <c r="AO569" s="56">
        <v>3.5</v>
      </c>
      <c r="AP569" s="56"/>
      <c r="AQ569" s="51" t="s">
        <v>43</v>
      </c>
      <c r="AR569" s="51" t="s">
        <v>132</v>
      </c>
      <c r="AS569" s="51"/>
      <c r="AT569" s="51"/>
      <c r="AU569" s="51"/>
      <c r="AV569" s="51"/>
      <c r="AW569" s="57" t="s">
        <v>38</v>
      </c>
      <c r="AX569" s="57" t="s">
        <v>1819</v>
      </c>
      <c r="AY569" s="57" t="s">
        <v>39</v>
      </c>
      <c r="AZ569" s="57">
        <v>2</v>
      </c>
      <c r="BA569" s="57"/>
      <c r="BB569" s="58"/>
      <c r="BC569" s="58"/>
      <c r="BD569" s="59"/>
      <c r="BE569" s="59"/>
      <c r="BF569" s="58"/>
      <c r="BG569" s="59">
        <v>0.87</v>
      </c>
      <c r="BH569" s="61"/>
      <c r="BI569" s="61"/>
      <c r="BL569" s="61"/>
      <c r="BM569" s="59"/>
      <c r="BN569" s="58"/>
      <c r="BO569" s="58"/>
      <c r="BQ569" s="58"/>
      <c r="BR569" s="59"/>
      <c r="BS569" s="58"/>
      <c r="BT569" s="58"/>
      <c r="BV569" s="58"/>
      <c r="BW569" s="59"/>
      <c r="BX569" s="58"/>
      <c r="BY569" s="58"/>
      <c r="BZ569" s="58"/>
      <c r="CA569" s="59"/>
      <c r="CB569" s="58"/>
      <c r="CC569" s="58"/>
      <c r="CD569" s="58"/>
      <c r="CE569" s="58"/>
      <c r="CF569" s="59"/>
      <c r="CG569" s="62" t="s">
        <v>618</v>
      </c>
      <c r="CH569" s="62"/>
      <c r="CI569" s="62"/>
      <c r="CJ569" s="62"/>
      <c r="CK569" s="62"/>
      <c r="CL569" s="62"/>
      <c r="CM569" s="62"/>
      <c r="CN569" s="63"/>
      <c r="CO569" s="62"/>
      <c r="CP569" s="62" t="s">
        <v>36</v>
      </c>
      <c r="CQ569" s="64" t="s">
        <v>39</v>
      </c>
      <c r="CR569" s="65" t="s">
        <v>47</v>
      </c>
      <c r="CS569" s="64" t="s">
        <v>41</v>
      </c>
      <c r="CT569" s="64"/>
      <c r="CU569" s="64" t="s">
        <v>55</v>
      </c>
      <c r="CV569" s="64" t="s">
        <v>56</v>
      </c>
      <c r="CW569" s="64" t="s">
        <v>209</v>
      </c>
      <c r="CX569" s="64" t="s">
        <v>88</v>
      </c>
      <c r="CY569" s="66">
        <f>[1]Duration!EE568</f>
        <v>58</v>
      </c>
    </row>
    <row r="570" spans="1:103" hidden="1" x14ac:dyDescent="0.3">
      <c r="A570" s="43">
        <v>568</v>
      </c>
      <c r="B570" s="44" t="s">
        <v>1733</v>
      </c>
      <c r="C570" s="44" t="s">
        <v>142</v>
      </c>
      <c r="D570" s="44">
        <v>1993</v>
      </c>
      <c r="E570" s="45" t="s">
        <v>31</v>
      </c>
      <c r="F570" s="45" t="s">
        <v>1537</v>
      </c>
      <c r="G570" s="45" t="s">
        <v>3</v>
      </c>
      <c r="H570" s="45" t="s">
        <v>483</v>
      </c>
      <c r="I570" s="45" t="s">
        <v>38</v>
      </c>
      <c r="J570" s="68" t="s">
        <v>44</v>
      </c>
      <c r="K570" s="68" t="s">
        <v>53</v>
      </c>
      <c r="L570" s="68" t="s">
        <v>42</v>
      </c>
      <c r="M570" s="68" t="s">
        <v>42</v>
      </c>
      <c r="N570" s="68" t="s">
        <v>42</v>
      </c>
      <c r="O570" s="68" t="s">
        <v>39</v>
      </c>
      <c r="P570" s="47"/>
      <c r="Q570" s="47" t="s">
        <v>1537</v>
      </c>
      <c r="R570" s="49">
        <v>59</v>
      </c>
      <c r="S570" s="49"/>
      <c r="T570" s="50">
        <v>4.0999999999999996</v>
      </c>
      <c r="U570" s="50">
        <v>2.6</v>
      </c>
      <c r="V570" s="50"/>
      <c r="W570" s="50"/>
      <c r="X570" s="50">
        <v>7.7</v>
      </c>
      <c r="Y570" s="51" t="s">
        <v>490</v>
      </c>
      <c r="Z570" s="51">
        <v>1</v>
      </c>
      <c r="AA570" s="52">
        <v>2.601</v>
      </c>
      <c r="AB570" s="51">
        <v>1.6</v>
      </c>
      <c r="AC570" s="52">
        <v>4.2916499999999997</v>
      </c>
      <c r="AD570" s="51">
        <v>8.2857142857142865</v>
      </c>
      <c r="AE570" s="51"/>
      <c r="AF570" s="52">
        <v>15.4</v>
      </c>
      <c r="AG570" s="53">
        <v>58</v>
      </c>
      <c r="AH570" s="54">
        <v>58</v>
      </c>
      <c r="AI570" s="54">
        <v>1392</v>
      </c>
      <c r="AJ570" s="53" t="s">
        <v>2055</v>
      </c>
      <c r="AK570" s="54">
        <v>41.428571428571431</v>
      </c>
      <c r="AL570" s="54">
        <v>24.72</v>
      </c>
      <c r="AM570" s="53" t="s">
        <v>52</v>
      </c>
      <c r="AN570" s="55">
        <v>17</v>
      </c>
      <c r="AO570" s="56">
        <v>3.5</v>
      </c>
      <c r="AP570" s="56"/>
      <c r="AQ570" s="51" t="s">
        <v>43</v>
      </c>
      <c r="AR570" s="51" t="s">
        <v>132</v>
      </c>
      <c r="AS570" s="51"/>
      <c r="AT570" s="51"/>
      <c r="AU570" s="51"/>
      <c r="AV570" s="51"/>
      <c r="AW570" s="57" t="s">
        <v>38</v>
      </c>
      <c r="AX570" s="57" t="s">
        <v>619</v>
      </c>
      <c r="AY570" s="57" t="s">
        <v>42</v>
      </c>
      <c r="AZ570" s="57"/>
      <c r="BA570" s="57"/>
      <c r="BB570" s="58"/>
      <c r="BC570" s="58"/>
      <c r="BD570" s="59"/>
      <c r="BE570" s="59"/>
      <c r="BF570" s="58"/>
      <c r="BG570" s="59">
        <v>0</v>
      </c>
      <c r="BH570" s="61"/>
      <c r="BI570" s="61"/>
      <c r="BL570" s="61"/>
      <c r="BM570" s="59"/>
      <c r="BN570" s="58"/>
      <c r="BO570" s="58"/>
      <c r="BQ570" s="58"/>
      <c r="BR570" s="59"/>
      <c r="BS570" s="58"/>
      <c r="BT570" s="58"/>
      <c r="BV570" s="58"/>
      <c r="BW570" s="59"/>
      <c r="BX570" s="58"/>
      <c r="BY570" s="58"/>
      <c r="BZ570" s="58"/>
      <c r="CA570" s="59"/>
      <c r="CB570" s="58"/>
      <c r="CC570" s="58"/>
      <c r="CD570" s="58"/>
      <c r="CE570" s="58"/>
      <c r="CF570" s="59"/>
      <c r="CG570" s="62" t="s">
        <v>620</v>
      </c>
      <c r="CH570" s="62"/>
      <c r="CI570" s="62"/>
      <c r="CJ570" s="62"/>
      <c r="CK570" s="62"/>
      <c r="CL570" s="62"/>
      <c r="CM570" s="62"/>
      <c r="CN570" s="63"/>
      <c r="CO570" s="62"/>
      <c r="CP570" s="62" t="s">
        <v>36</v>
      </c>
      <c r="CQ570" s="64" t="s">
        <v>39</v>
      </c>
      <c r="CR570" s="65" t="s">
        <v>47</v>
      </c>
      <c r="CS570" s="64" t="s">
        <v>41</v>
      </c>
      <c r="CT570" s="64"/>
      <c r="CU570" s="64" t="s">
        <v>55</v>
      </c>
      <c r="CV570" s="64" t="s">
        <v>56</v>
      </c>
      <c r="CW570" s="64" t="s">
        <v>209</v>
      </c>
      <c r="CX570" s="64" t="s">
        <v>88</v>
      </c>
      <c r="CY570" s="66">
        <f>[1]Duration!EE569</f>
        <v>58</v>
      </c>
    </row>
    <row r="571" spans="1:103" hidden="1" x14ac:dyDescent="0.3">
      <c r="A571" s="43">
        <v>569</v>
      </c>
      <c r="B571" s="44" t="s">
        <v>1733</v>
      </c>
      <c r="C571" s="44" t="s">
        <v>142</v>
      </c>
      <c r="D571" s="44">
        <v>1993</v>
      </c>
      <c r="E571" s="45" t="s">
        <v>66</v>
      </c>
      <c r="F571" s="45" t="s">
        <v>1537</v>
      </c>
      <c r="G571" s="45" t="s">
        <v>3</v>
      </c>
      <c r="H571" s="45" t="s">
        <v>483</v>
      </c>
      <c r="I571" s="45" t="s">
        <v>1999</v>
      </c>
      <c r="J571" s="68" t="s">
        <v>44</v>
      </c>
      <c r="K571" s="68" t="s">
        <v>262</v>
      </c>
      <c r="L571" s="68" t="s">
        <v>42</v>
      </c>
      <c r="M571" s="68" t="s">
        <v>42</v>
      </c>
      <c r="N571" s="68" t="s">
        <v>42</v>
      </c>
      <c r="O571" s="68" t="s">
        <v>39</v>
      </c>
      <c r="P571" s="47"/>
      <c r="Q571" s="47" t="s">
        <v>1537</v>
      </c>
      <c r="R571" s="49">
        <v>46</v>
      </c>
      <c r="S571" s="49"/>
      <c r="T571" s="50">
        <v>5.8</v>
      </c>
      <c r="U571" s="50">
        <v>4.0999999999999996</v>
      </c>
      <c r="V571" s="50"/>
      <c r="W571" s="50"/>
      <c r="X571" s="50">
        <v>7.3</v>
      </c>
      <c r="Y571" s="51" t="s">
        <v>490</v>
      </c>
      <c r="Z571" s="51">
        <v>1</v>
      </c>
      <c r="AA571" s="52">
        <v>2.601</v>
      </c>
      <c r="AB571" s="51">
        <v>1.6</v>
      </c>
      <c r="AC571" s="52">
        <v>4.2916499999999997</v>
      </c>
      <c r="AD571" s="51">
        <v>0</v>
      </c>
      <c r="AE571" s="51"/>
      <c r="AF571" s="52">
        <v>9.8000000000000007</v>
      </c>
      <c r="AG571" s="53">
        <v>83</v>
      </c>
      <c r="AH571" s="54">
        <v>83</v>
      </c>
      <c r="AI571" s="54">
        <v>1992</v>
      </c>
      <c r="AJ571" s="53" t="s">
        <v>2055</v>
      </c>
      <c r="AK571" s="54">
        <v>59.285714285714292</v>
      </c>
      <c r="AL571" s="54">
        <v>24.72</v>
      </c>
      <c r="AM571" s="53" t="s">
        <v>149</v>
      </c>
      <c r="AN571" s="55">
        <v>7</v>
      </c>
      <c r="AO571" s="56">
        <v>4.4000000000000004</v>
      </c>
      <c r="AP571" s="56"/>
      <c r="AQ571" s="51" t="s">
        <v>43</v>
      </c>
      <c r="AR571" s="51" t="s">
        <v>132</v>
      </c>
      <c r="AS571" s="51"/>
      <c r="AT571" s="51"/>
      <c r="AU571" s="51"/>
      <c r="AV571" s="51"/>
      <c r="AW571" s="57" t="s">
        <v>1999</v>
      </c>
      <c r="AX571" s="57" t="s">
        <v>612</v>
      </c>
      <c r="AY571" s="57" t="s">
        <v>39</v>
      </c>
      <c r="AZ571" s="57">
        <v>14</v>
      </c>
      <c r="BA571" s="57"/>
      <c r="BB571" s="58"/>
      <c r="BC571" s="58"/>
      <c r="BD571" s="59"/>
      <c r="BE571" s="59"/>
      <c r="BF571" s="58"/>
      <c r="BG571" s="59">
        <v>1</v>
      </c>
      <c r="BH571" s="61"/>
      <c r="BI571" s="61"/>
      <c r="BL571" s="61"/>
      <c r="BM571" s="59"/>
      <c r="BN571" s="58"/>
      <c r="BO571" s="58"/>
      <c r="BQ571" s="58"/>
      <c r="BR571" s="59"/>
      <c r="BS571" s="58"/>
      <c r="BT571" s="58"/>
      <c r="BV571" s="58"/>
      <c r="BW571" s="59"/>
      <c r="BX571" s="58"/>
      <c r="BY571" s="58"/>
      <c r="BZ571" s="58"/>
      <c r="CA571" s="59"/>
      <c r="CB571" s="58"/>
      <c r="CC571" s="58"/>
      <c r="CD571" s="58"/>
      <c r="CE571" s="58"/>
      <c r="CF571" s="59"/>
      <c r="CG571" s="62" t="s">
        <v>613</v>
      </c>
      <c r="CH571" s="62"/>
      <c r="CI571" s="62"/>
      <c r="CJ571" s="62"/>
      <c r="CK571" s="62"/>
      <c r="CL571" s="62"/>
      <c r="CM571" s="62"/>
      <c r="CN571" s="63"/>
      <c r="CO571" s="62"/>
      <c r="CP571" s="62" t="s">
        <v>36</v>
      </c>
      <c r="CQ571" s="64" t="s">
        <v>39</v>
      </c>
      <c r="CR571" s="65" t="s">
        <v>47</v>
      </c>
      <c r="CS571" s="64" t="s">
        <v>41</v>
      </c>
      <c r="CT571" s="64"/>
      <c r="CU571" s="64" t="s">
        <v>55</v>
      </c>
      <c r="CV571" s="64" t="s">
        <v>56</v>
      </c>
      <c r="CW571" s="64" t="s">
        <v>69</v>
      </c>
      <c r="CX571" s="64"/>
      <c r="CY571" s="66">
        <f>[1]Duration!EE570</f>
        <v>83</v>
      </c>
    </row>
    <row r="572" spans="1:103" hidden="1" x14ac:dyDescent="0.3">
      <c r="A572" s="43">
        <v>570</v>
      </c>
      <c r="B572" s="44" t="s">
        <v>1733</v>
      </c>
      <c r="C572" s="44" t="s">
        <v>142</v>
      </c>
      <c r="D572" s="44">
        <v>1993</v>
      </c>
      <c r="E572" s="45" t="s">
        <v>66</v>
      </c>
      <c r="F572" s="45" t="s">
        <v>1537</v>
      </c>
      <c r="G572" s="45" t="s">
        <v>3</v>
      </c>
      <c r="H572" s="45" t="s">
        <v>483</v>
      </c>
      <c r="I572" s="45" t="s">
        <v>179</v>
      </c>
      <c r="J572" s="68" t="s">
        <v>44</v>
      </c>
      <c r="K572" s="68" t="s">
        <v>262</v>
      </c>
      <c r="L572" s="68" t="s">
        <v>42</v>
      </c>
      <c r="M572" s="68" t="s">
        <v>42</v>
      </c>
      <c r="N572" s="68" t="s">
        <v>42</v>
      </c>
      <c r="O572" s="68" t="s">
        <v>39</v>
      </c>
      <c r="P572" s="47"/>
      <c r="Q572" s="47" t="s">
        <v>1537</v>
      </c>
      <c r="R572" s="49">
        <v>46</v>
      </c>
      <c r="S572" s="49"/>
      <c r="T572" s="50">
        <v>5.8</v>
      </c>
      <c r="U572" s="50">
        <v>4.0999999999999996</v>
      </c>
      <c r="V572" s="50"/>
      <c r="W572" s="50"/>
      <c r="X572" s="50">
        <v>7.3</v>
      </c>
      <c r="Y572" s="51" t="s">
        <v>490</v>
      </c>
      <c r="Z572" s="51">
        <v>1</v>
      </c>
      <c r="AA572" s="52">
        <v>2.601</v>
      </c>
      <c r="AB572" s="51">
        <v>1.6</v>
      </c>
      <c r="AC572" s="52">
        <v>4.2916499999999997</v>
      </c>
      <c r="AD572" s="51">
        <v>0</v>
      </c>
      <c r="AE572" s="51"/>
      <c r="AF572" s="52">
        <v>9.8000000000000007</v>
      </c>
      <c r="AG572" s="53">
        <v>83</v>
      </c>
      <c r="AH572" s="54">
        <v>83</v>
      </c>
      <c r="AI572" s="54">
        <v>1992</v>
      </c>
      <c r="AJ572" s="53" t="s">
        <v>2055</v>
      </c>
      <c r="AK572" s="54">
        <v>59.285714285714292</v>
      </c>
      <c r="AL572" s="54">
        <v>24.72</v>
      </c>
      <c r="AM572" s="53" t="s">
        <v>149</v>
      </c>
      <c r="AN572" s="55">
        <v>7</v>
      </c>
      <c r="AO572" s="56">
        <v>4.4000000000000004</v>
      </c>
      <c r="AP572" s="56"/>
      <c r="AQ572" s="51" t="s">
        <v>43</v>
      </c>
      <c r="AR572" s="51" t="s">
        <v>132</v>
      </c>
      <c r="AS572" s="51"/>
      <c r="AT572" s="51"/>
      <c r="AU572" s="51"/>
      <c r="AV572" s="51"/>
      <c r="AW572" s="57" t="s">
        <v>179</v>
      </c>
      <c r="AX572" s="57" t="s">
        <v>2042</v>
      </c>
      <c r="AY572" s="57" t="s">
        <v>39</v>
      </c>
      <c r="AZ572" s="57">
        <v>10</v>
      </c>
      <c r="BA572" s="57"/>
      <c r="BB572" s="58"/>
      <c r="BC572" s="58"/>
      <c r="BD572" s="59"/>
      <c r="BE572" s="59"/>
      <c r="BF572" s="58"/>
      <c r="BG572" s="59">
        <v>0.98</v>
      </c>
      <c r="BH572" s="61"/>
      <c r="BI572" s="61"/>
      <c r="BL572" s="61"/>
      <c r="BM572" s="59"/>
      <c r="BN572" s="58"/>
      <c r="BO572" s="58"/>
      <c r="BQ572" s="58"/>
      <c r="BR572" s="59"/>
      <c r="BS572" s="58"/>
      <c r="BT572" s="58"/>
      <c r="BV572" s="58"/>
      <c r="BW572" s="59"/>
      <c r="BX572" s="58"/>
      <c r="BY572" s="58"/>
      <c r="BZ572" s="58"/>
      <c r="CA572" s="59"/>
      <c r="CB572" s="58"/>
      <c r="CC572" s="58"/>
      <c r="CD572" s="58"/>
      <c r="CE572" s="58"/>
      <c r="CF572" s="59"/>
      <c r="CG572" s="62" t="s">
        <v>613</v>
      </c>
      <c r="CH572" s="62"/>
      <c r="CI572" s="62"/>
      <c r="CJ572" s="62"/>
      <c r="CK572" s="62"/>
      <c r="CL572" s="62"/>
      <c r="CM572" s="62"/>
      <c r="CN572" s="63"/>
      <c r="CO572" s="62"/>
      <c r="CP572" s="62" t="s">
        <v>36</v>
      </c>
      <c r="CQ572" s="64" t="s">
        <v>39</v>
      </c>
      <c r="CR572" s="65" t="s">
        <v>47</v>
      </c>
      <c r="CS572" s="64" t="s">
        <v>41</v>
      </c>
      <c r="CT572" s="64"/>
      <c r="CU572" s="64" t="s">
        <v>55</v>
      </c>
      <c r="CV572" s="64" t="s">
        <v>56</v>
      </c>
      <c r="CW572" s="64" t="s">
        <v>69</v>
      </c>
      <c r="CX572" s="64"/>
      <c r="CY572" s="66">
        <f>[1]Duration!EE571</f>
        <v>83</v>
      </c>
    </row>
    <row r="573" spans="1:103" hidden="1" x14ac:dyDescent="0.3">
      <c r="A573" s="43">
        <v>571</v>
      </c>
      <c r="B573" s="44" t="s">
        <v>1733</v>
      </c>
      <c r="C573" s="44" t="s">
        <v>142</v>
      </c>
      <c r="D573" s="44">
        <v>1993</v>
      </c>
      <c r="E573" s="45" t="s">
        <v>66</v>
      </c>
      <c r="F573" s="45" t="s">
        <v>1537</v>
      </c>
      <c r="G573" s="45" t="s">
        <v>3</v>
      </c>
      <c r="H573" s="45" t="s">
        <v>483</v>
      </c>
      <c r="I573" s="45" t="s">
        <v>419</v>
      </c>
      <c r="J573" s="68" t="s">
        <v>44</v>
      </c>
      <c r="K573" s="68" t="s">
        <v>262</v>
      </c>
      <c r="L573" s="68" t="s">
        <v>42</v>
      </c>
      <c r="M573" s="68" t="s">
        <v>42</v>
      </c>
      <c r="N573" s="68" t="s">
        <v>42</v>
      </c>
      <c r="O573" s="68" t="s">
        <v>39</v>
      </c>
      <c r="P573" s="47"/>
      <c r="Q573" s="47" t="s">
        <v>1537</v>
      </c>
      <c r="R573" s="49">
        <v>46</v>
      </c>
      <c r="S573" s="49"/>
      <c r="T573" s="50">
        <v>5.8</v>
      </c>
      <c r="U573" s="50">
        <v>4.0999999999999996</v>
      </c>
      <c r="V573" s="50"/>
      <c r="W573" s="50"/>
      <c r="X573" s="50">
        <v>7.3</v>
      </c>
      <c r="Y573" s="51" t="s">
        <v>490</v>
      </c>
      <c r="Z573" s="51">
        <v>1</v>
      </c>
      <c r="AA573" s="52">
        <v>2.601</v>
      </c>
      <c r="AB573" s="51">
        <v>1.6</v>
      </c>
      <c r="AC573" s="52">
        <v>4.2916499999999997</v>
      </c>
      <c r="AD573" s="51">
        <v>0</v>
      </c>
      <c r="AE573" s="51"/>
      <c r="AF573" s="52">
        <v>9.8000000000000007</v>
      </c>
      <c r="AG573" s="53">
        <v>83</v>
      </c>
      <c r="AH573" s="54">
        <v>83</v>
      </c>
      <c r="AI573" s="54">
        <v>1992</v>
      </c>
      <c r="AJ573" s="53" t="s">
        <v>2055</v>
      </c>
      <c r="AK573" s="54">
        <v>59.285714285714292</v>
      </c>
      <c r="AL573" s="54">
        <v>24.72</v>
      </c>
      <c r="AM573" s="53" t="s">
        <v>149</v>
      </c>
      <c r="AN573" s="55">
        <v>7</v>
      </c>
      <c r="AO573" s="56">
        <v>4.4000000000000004</v>
      </c>
      <c r="AP573" s="56"/>
      <c r="AQ573" s="51" t="s">
        <v>43</v>
      </c>
      <c r="AR573" s="51" t="s">
        <v>132</v>
      </c>
      <c r="AS573" s="51"/>
      <c r="AT573" s="51"/>
      <c r="AU573" s="51"/>
      <c r="AV573" s="51"/>
      <c r="AW573" s="57" t="s">
        <v>419</v>
      </c>
      <c r="AX573" s="57" t="s">
        <v>614</v>
      </c>
      <c r="AY573" s="57" t="s">
        <v>39</v>
      </c>
      <c r="AZ573" s="57">
        <v>10</v>
      </c>
      <c r="BA573" s="57"/>
      <c r="BB573" s="58"/>
      <c r="BC573" s="58"/>
      <c r="BD573" s="59"/>
      <c r="BE573" s="59"/>
      <c r="BF573" s="58"/>
      <c r="BG573" s="59">
        <v>0.84</v>
      </c>
      <c r="BH573" s="61"/>
      <c r="BI573" s="61"/>
      <c r="BL573" s="61"/>
      <c r="BM573" s="59"/>
      <c r="BN573" s="58"/>
      <c r="BO573" s="58"/>
      <c r="BQ573" s="58"/>
      <c r="BR573" s="59"/>
      <c r="BS573" s="58"/>
      <c r="BT573" s="58"/>
      <c r="BV573" s="58"/>
      <c r="BW573" s="59"/>
      <c r="BX573" s="58"/>
      <c r="BY573" s="58"/>
      <c r="BZ573" s="58"/>
      <c r="CA573" s="59"/>
      <c r="CB573" s="58"/>
      <c r="CC573" s="58"/>
      <c r="CD573" s="58"/>
      <c r="CE573" s="58"/>
      <c r="CF573" s="59"/>
      <c r="CG573" s="62" t="s">
        <v>613</v>
      </c>
      <c r="CH573" s="62"/>
      <c r="CI573" s="62"/>
      <c r="CJ573" s="62"/>
      <c r="CK573" s="62"/>
      <c r="CL573" s="62"/>
      <c r="CM573" s="62"/>
      <c r="CN573" s="63"/>
      <c r="CO573" s="62"/>
      <c r="CP573" s="62" t="s">
        <v>36</v>
      </c>
      <c r="CQ573" s="64" t="s">
        <v>39</v>
      </c>
      <c r="CR573" s="65" t="s">
        <v>47</v>
      </c>
      <c r="CS573" s="64" t="s">
        <v>41</v>
      </c>
      <c r="CT573" s="64"/>
      <c r="CU573" s="64" t="s">
        <v>55</v>
      </c>
      <c r="CV573" s="64" t="s">
        <v>56</v>
      </c>
      <c r="CW573" s="64" t="s">
        <v>69</v>
      </c>
      <c r="CX573" s="64"/>
      <c r="CY573" s="66">
        <f>[1]Duration!EE572</f>
        <v>83</v>
      </c>
    </row>
    <row r="574" spans="1:103" hidden="1" x14ac:dyDescent="0.3">
      <c r="A574" s="43">
        <v>572</v>
      </c>
      <c r="B574" s="44" t="s">
        <v>1733</v>
      </c>
      <c r="C574" s="44" t="s">
        <v>142</v>
      </c>
      <c r="D574" s="44">
        <v>1993</v>
      </c>
      <c r="E574" s="45" t="s">
        <v>66</v>
      </c>
      <c r="F574" s="45" t="s">
        <v>1537</v>
      </c>
      <c r="G574" s="45" t="s">
        <v>3</v>
      </c>
      <c r="H574" s="45" t="s">
        <v>483</v>
      </c>
      <c r="I574" s="45" t="s">
        <v>141</v>
      </c>
      <c r="J574" s="68" t="s">
        <v>44</v>
      </c>
      <c r="K574" s="68" t="s">
        <v>262</v>
      </c>
      <c r="L574" s="68" t="s">
        <v>42</v>
      </c>
      <c r="M574" s="68" t="s">
        <v>42</v>
      </c>
      <c r="N574" s="68" t="s">
        <v>42</v>
      </c>
      <c r="O574" s="68" t="s">
        <v>39</v>
      </c>
      <c r="P574" s="47"/>
      <c r="Q574" s="47" t="s">
        <v>1537</v>
      </c>
      <c r="R574" s="49">
        <v>46</v>
      </c>
      <c r="S574" s="49"/>
      <c r="T574" s="50">
        <v>5.8</v>
      </c>
      <c r="U574" s="50">
        <v>4.0999999999999996</v>
      </c>
      <c r="V574" s="50"/>
      <c r="W574" s="50"/>
      <c r="X574" s="50">
        <v>7.3</v>
      </c>
      <c r="Y574" s="51" t="s">
        <v>490</v>
      </c>
      <c r="Z574" s="51">
        <v>1</v>
      </c>
      <c r="AA574" s="52">
        <v>2.601</v>
      </c>
      <c r="AB574" s="51">
        <v>1.6</v>
      </c>
      <c r="AC574" s="52">
        <v>4.2916499999999997</v>
      </c>
      <c r="AD574" s="51">
        <v>0</v>
      </c>
      <c r="AE574" s="51"/>
      <c r="AF574" s="52">
        <v>9.8000000000000007</v>
      </c>
      <c r="AG574" s="53">
        <v>83</v>
      </c>
      <c r="AH574" s="54">
        <v>83</v>
      </c>
      <c r="AI574" s="54">
        <v>1992</v>
      </c>
      <c r="AJ574" s="53" t="s">
        <v>2055</v>
      </c>
      <c r="AK574" s="54">
        <v>59.285714285714292</v>
      </c>
      <c r="AL574" s="54">
        <v>24.72</v>
      </c>
      <c r="AM574" s="53" t="s">
        <v>149</v>
      </c>
      <c r="AN574" s="55">
        <v>7</v>
      </c>
      <c r="AO574" s="56">
        <v>4.4000000000000004</v>
      </c>
      <c r="AP574" s="56"/>
      <c r="AQ574" s="51" t="s">
        <v>43</v>
      </c>
      <c r="AR574" s="51" t="s">
        <v>132</v>
      </c>
      <c r="AS574" s="51"/>
      <c r="AT574" s="51"/>
      <c r="AU574" s="51"/>
      <c r="AV574" s="51"/>
      <c r="AW574" s="57" t="s">
        <v>141</v>
      </c>
      <c r="AX574" s="57" t="s">
        <v>615</v>
      </c>
      <c r="AY574" s="57" t="s">
        <v>39</v>
      </c>
      <c r="AZ574" s="57">
        <v>15</v>
      </c>
      <c r="BA574" s="57"/>
      <c r="BB574" s="58"/>
      <c r="BC574" s="58"/>
      <c r="BD574" s="59"/>
      <c r="BE574" s="59"/>
      <c r="BF574" s="58"/>
      <c r="BG574" s="59">
        <v>0.95</v>
      </c>
      <c r="BH574" s="61"/>
      <c r="BI574" s="61"/>
      <c r="BL574" s="61"/>
      <c r="BM574" s="59"/>
      <c r="BN574" s="58"/>
      <c r="BO574" s="58"/>
      <c r="BQ574" s="58"/>
      <c r="BR574" s="59"/>
      <c r="BS574" s="58"/>
      <c r="BT574" s="58"/>
      <c r="BV574" s="58"/>
      <c r="BW574" s="59"/>
      <c r="BX574" s="58"/>
      <c r="BY574" s="58"/>
      <c r="BZ574" s="58"/>
      <c r="CA574" s="59"/>
      <c r="CB574" s="58"/>
      <c r="CC574" s="58"/>
      <c r="CD574" s="58"/>
      <c r="CE574" s="58"/>
      <c r="CF574" s="59"/>
      <c r="CG574" s="62" t="s">
        <v>613</v>
      </c>
      <c r="CH574" s="62"/>
      <c r="CI574" s="62"/>
      <c r="CJ574" s="62"/>
      <c r="CK574" s="62"/>
      <c r="CL574" s="62"/>
      <c r="CM574" s="62"/>
      <c r="CN574" s="63"/>
      <c r="CO574" s="62"/>
      <c r="CP574" s="62" t="s">
        <v>36</v>
      </c>
      <c r="CQ574" s="64" t="s">
        <v>39</v>
      </c>
      <c r="CR574" s="65" t="s">
        <v>47</v>
      </c>
      <c r="CS574" s="64" t="s">
        <v>41</v>
      </c>
      <c r="CT574" s="64"/>
      <c r="CU574" s="64" t="s">
        <v>55</v>
      </c>
      <c r="CV574" s="64" t="s">
        <v>56</v>
      </c>
      <c r="CW574" s="64" t="s">
        <v>69</v>
      </c>
      <c r="CX574" s="64"/>
      <c r="CY574" s="66">
        <f>[1]Duration!EE573</f>
        <v>83</v>
      </c>
    </row>
    <row r="575" spans="1:103" hidden="1" x14ac:dyDescent="0.3">
      <c r="A575" s="43">
        <v>573</v>
      </c>
      <c r="B575" s="44" t="s">
        <v>1733</v>
      </c>
      <c r="C575" s="44" t="s">
        <v>142</v>
      </c>
      <c r="D575" s="44">
        <v>1993</v>
      </c>
      <c r="E575" s="45" t="s">
        <v>66</v>
      </c>
      <c r="F575" s="45" t="s">
        <v>1537</v>
      </c>
      <c r="G575" s="45" t="s">
        <v>3</v>
      </c>
      <c r="H575" s="45" t="s">
        <v>483</v>
      </c>
      <c r="I575" s="45" t="s">
        <v>309</v>
      </c>
      <c r="J575" s="68" t="s">
        <v>44</v>
      </c>
      <c r="K575" s="68" t="s">
        <v>262</v>
      </c>
      <c r="L575" s="68" t="s">
        <v>42</v>
      </c>
      <c r="M575" s="68" t="s">
        <v>42</v>
      </c>
      <c r="N575" s="68" t="s">
        <v>42</v>
      </c>
      <c r="O575" s="68" t="s">
        <v>39</v>
      </c>
      <c r="P575" s="47"/>
      <c r="Q575" s="47" t="s">
        <v>1537</v>
      </c>
      <c r="R575" s="49">
        <v>46</v>
      </c>
      <c r="S575" s="49"/>
      <c r="T575" s="50">
        <v>5.8</v>
      </c>
      <c r="U575" s="50">
        <v>4.0999999999999996</v>
      </c>
      <c r="V575" s="50"/>
      <c r="W575" s="50"/>
      <c r="X575" s="50">
        <v>7.3</v>
      </c>
      <c r="Y575" s="51" t="s">
        <v>490</v>
      </c>
      <c r="Z575" s="51">
        <v>1</v>
      </c>
      <c r="AA575" s="52">
        <v>2.601</v>
      </c>
      <c r="AB575" s="51">
        <v>1.6</v>
      </c>
      <c r="AC575" s="52">
        <v>4.2916499999999997</v>
      </c>
      <c r="AD575" s="51">
        <v>0</v>
      </c>
      <c r="AE575" s="51"/>
      <c r="AF575" s="52">
        <v>9.8000000000000007</v>
      </c>
      <c r="AG575" s="53">
        <v>83</v>
      </c>
      <c r="AH575" s="54">
        <v>83</v>
      </c>
      <c r="AI575" s="54">
        <v>1992</v>
      </c>
      <c r="AJ575" s="53" t="s">
        <v>2055</v>
      </c>
      <c r="AK575" s="54">
        <v>59.285714285714292</v>
      </c>
      <c r="AL575" s="54">
        <v>24.72</v>
      </c>
      <c r="AM575" s="53" t="s">
        <v>149</v>
      </c>
      <c r="AN575" s="55">
        <v>7</v>
      </c>
      <c r="AO575" s="56">
        <v>4.4000000000000004</v>
      </c>
      <c r="AP575" s="56"/>
      <c r="AQ575" s="51" t="s">
        <v>43</v>
      </c>
      <c r="AR575" s="51" t="s">
        <v>132</v>
      </c>
      <c r="AS575" s="51"/>
      <c r="AT575" s="51"/>
      <c r="AU575" s="51"/>
      <c r="AV575" s="51"/>
      <c r="AW575" s="57" t="s">
        <v>309</v>
      </c>
      <c r="AX575" s="57" t="s">
        <v>616</v>
      </c>
      <c r="AY575" s="57" t="s">
        <v>39</v>
      </c>
      <c r="AZ575" s="57">
        <v>10</v>
      </c>
      <c r="BA575" s="57"/>
      <c r="BB575" s="58"/>
      <c r="BC575" s="58"/>
      <c r="BD575" s="59"/>
      <c r="BE575" s="59"/>
      <c r="BF575" s="58"/>
      <c r="BG575" s="59">
        <v>1</v>
      </c>
      <c r="BH575" s="61"/>
      <c r="BI575" s="61"/>
      <c r="BL575" s="61"/>
      <c r="BM575" s="59"/>
      <c r="BN575" s="58"/>
      <c r="BO575" s="58"/>
      <c r="BQ575" s="58"/>
      <c r="BR575" s="59"/>
      <c r="BS575" s="58"/>
      <c r="BT575" s="58"/>
      <c r="BV575" s="58"/>
      <c r="BW575" s="59"/>
      <c r="BX575" s="58"/>
      <c r="BY575" s="58"/>
      <c r="BZ575" s="58"/>
      <c r="CA575" s="59"/>
      <c r="CB575" s="58"/>
      <c r="CC575" s="58"/>
      <c r="CD575" s="58"/>
      <c r="CE575" s="58"/>
      <c r="CF575" s="59"/>
      <c r="CG575" s="62" t="s">
        <v>613</v>
      </c>
      <c r="CH575" s="62"/>
      <c r="CI575" s="62"/>
      <c r="CJ575" s="62"/>
      <c r="CK575" s="62"/>
      <c r="CL575" s="62"/>
      <c r="CM575" s="62"/>
      <c r="CN575" s="63"/>
      <c r="CO575" s="62"/>
      <c r="CP575" s="62" t="s">
        <v>36</v>
      </c>
      <c r="CQ575" s="64" t="s">
        <v>39</v>
      </c>
      <c r="CR575" s="65" t="s">
        <v>47</v>
      </c>
      <c r="CS575" s="64" t="s">
        <v>41</v>
      </c>
      <c r="CT575" s="64"/>
      <c r="CU575" s="64" t="s">
        <v>55</v>
      </c>
      <c r="CV575" s="64" t="s">
        <v>56</v>
      </c>
      <c r="CW575" s="64" t="s">
        <v>69</v>
      </c>
      <c r="CX575" s="64"/>
      <c r="CY575" s="66">
        <f>[1]Duration!EE574</f>
        <v>83</v>
      </c>
    </row>
    <row r="576" spans="1:103" hidden="1" x14ac:dyDescent="0.3">
      <c r="A576" s="43">
        <v>574</v>
      </c>
      <c r="B576" s="44" t="s">
        <v>1733</v>
      </c>
      <c r="C576" s="44" t="s">
        <v>142</v>
      </c>
      <c r="D576" s="44">
        <v>1993</v>
      </c>
      <c r="E576" s="45" t="s">
        <v>66</v>
      </c>
      <c r="F576" s="45" t="s">
        <v>1537</v>
      </c>
      <c r="G576" s="45" t="s">
        <v>3</v>
      </c>
      <c r="H576" s="45" t="s">
        <v>483</v>
      </c>
      <c r="I576" s="45" t="s">
        <v>63</v>
      </c>
      <c r="J576" s="68" t="s">
        <v>44</v>
      </c>
      <c r="K576" s="68" t="s">
        <v>262</v>
      </c>
      <c r="L576" s="68" t="s">
        <v>42</v>
      </c>
      <c r="M576" s="68" t="s">
        <v>42</v>
      </c>
      <c r="N576" s="68" t="s">
        <v>42</v>
      </c>
      <c r="O576" s="68" t="s">
        <v>39</v>
      </c>
      <c r="P576" s="47"/>
      <c r="Q576" s="47" t="s">
        <v>1537</v>
      </c>
      <c r="R576" s="49">
        <v>46</v>
      </c>
      <c r="S576" s="49"/>
      <c r="T576" s="50">
        <v>5.8</v>
      </c>
      <c r="U576" s="50">
        <v>4.0999999999999996</v>
      </c>
      <c r="V576" s="50"/>
      <c r="W576" s="50"/>
      <c r="X576" s="50">
        <v>7.3</v>
      </c>
      <c r="Y576" s="51" t="s">
        <v>490</v>
      </c>
      <c r="Z576" s="51">
        <v>1</v>
      </c>
      <c r="AA576" s="52">
        <v>2.601</v>
      </c>
      <c r="AB576" s="51">
        <v>1.6</v>
      </c>
      <c r="AC576" s="52">
        <v>4.2916499999999997</v>
      </c>
      <c r="AD576" s="51">
        <v>0</v>
      </c>
      <c r="AE576" s="51"/>
      <c r="AF576" s="52">
        <v>9.8000000000000007</v>
      </c>
      <c r="AG576" s="53">
        <v>83</v>
      </c>
      <c r="AH576" s="54">
        <v>83</v>
      </c>
      <c r="AI576" s="54">
        <v>1992</v>
      </c>
      <c r="AJ576" s="53" t="s">
        <v>2055</v>
      </c>
      <c r="AK576" s="54">
        <v>59.285714285714292</v>
      </c>
      <c r="AL576" s="54">
        <v>24.72</v>
      </c>
      <c r="AM576" s="53" t="s">
        <v>149</v>
      </c>
      <c r="AN576" s="55">
        <v>7</v>
      </c>
      <c r="AO576" s="56">
        <v>4.4000000000000004</v>
      </c>
      <c r="AP576" s="56"/>
      <c r="AQ576" s="51" t="s">
        <v>43</v>
      </c>
      <c r="AR576" s="51" t="s">
        <v>132</v>
      </c>
      <c r="AS576" s="51"/>
      <c r="AT576" s="51"/>
      <c r="AU576" s="51"/>
      <c r="AV576" s="51"/>
      <c r="AW576" s="57" t="s">
        <v>63</v>
      </c>
      <c r="AX576" s="57" t="s">
        <v>617</v>
      </c>
      <c r="AY576" s="57" t="s">
        <v>39</v>
      </c>
      <c r="AZ576" s="57">
        <v>15</v>
      </c>
      <c r="BA576" s="57"/>
      <c r="BB576" s="58"/>
      <c r="BC576" s="58"/>
      <c r="BD576" s="59"/>
      <c r="BE576" s="59"/>
      <c r="BF576" s="58"/>
      <c r="BG576" s="59">
        <v>0.97</v>
      </c>
      <c r="BH576" s="61"/>
      <c r="BI576" s="61"/>
      <c r="BL576" s="61"/>
      <c r="BM576" s="59"/>
      <c r="BN576" s="58"/>
      <c r="BO576" s="58"/>
      <c r="BQ576" s="58"/>
      <c r="BR576" s="59"/>
      <c r="BS576" s="58"/>
      <c r="BT576" s="58"/>
      <c r="BV576" s="58"/>
      <c r="BW576" s="59"/>
      <c r="BX576" s="58"/>
      <c r="BY576" s="58"/>
      <c r="BZ576" s="58"/>
      <c r="CA576" s="59"/>
      <c r="CB576" s="58"/>
      <c r="CC576" s="58"/>
      <c r="CD576" s="58"/>
      <c r="CE576" s="58"/>
      <c r="CF576" s="59"/>
      <c r="CG576" s="62" t="s">
        <v>613</v>
      </c>
      <c r="CH576" s="62"/>
      <c r="CI576" s="62"/>
      <c r="CJ576" s="62"/>
      <c r="CK576" s="62"/>
      <c r="CL576" s="62"/>
      <c r="CM576" s="62"/>
      <c r="CN576" s="63"/>
      <c r="CO576" s="62"/>
      <c r="CP576" s="62" t="s">
        <v>36</v>
      </c>
      <c r="CQ576" s="64" t="s">
        <v>39</v>
      </c>
      <c r="CR576" s="65" t="s">
        <v>47</v>
      </c>
      <c r="CS576" s="64" t="s">
        <v>41</v>
      </c>
      <c r="CT576" s="64"/>
      <c r="CU576" s="64" t="s">
        <v>55</v>
      </c>
      <c r="CV576" s="64" t="s">
        <v>56</v>
      </c>
      <c r="CW576" s="64" t="s">
        <v>69</v>
      </c>
      <c r="CX576" s="64"/>
      <c r="CY576" s="66">
        <f>[1]Duration!EE575</f>
        <v>83</v>
      </c>
    </row>
    <row r="577" spans="1:103" hidden="1" x14ac:dyDescent="0.3">
      <c r="A577" s="43">
        <v>575</v>
      </c>
      <c r="B577" s="44" t="s">
        <v>1733</v>
      </c>
      <c r="C577" s="44" t="s">
        <v>142</v>
      </c>
      <c r="D577" s="44">
        <v>1993</v>
      </c>
      <c r="E577" s="45" t="s">
        <v>66</v>
      </c>
      <c r="F577" s="45" t="s">
        <v>1537</v>
      </c>
      <c r="G577" s="45" t="s">
        <v>3</v>
      </c>
      <c r="H577" s="45" t="s">
        <v>483</v>
      </c>
      <c r="I577" s="45" t="s">
        <v>38</v>
      </c>
      <c r="J577" s="68" t="s">
        <v>44</v>
      </c>
      <c r="K577" s="68" t="s">
        <v>262</v>
      </c>
      <c r="L577" s="68" t="s">
        <v>42</v>
      </c>
      <c r="M577" s="68" t="s">
        <v>42</v>
      </c>
      <c r="N577" s="68" t="s">
        <v>42</v>
      </c>
      <c r="O577" s="68" t="s">
        <v>39</v>
      </c>
      <c r="P577" s="47"/>
      <c r="Q577" s="47" t="s">
        <v>1537</v>
      </c>
      <c r="R577" s="49">
        <v>46</v>
      </c>
      <c r="S577" s="49"/>
      <c r="T577" s="50">
        <v>5.8</v>
      </c>
      <c r="U577" s="50">
        <v>4.0999999999999996</v>
      </c>
      <c r="V577" s="50"/>
      <c r="W577" s="50"/>
      <c r="X577" s="50">
        <v>7.3</v>
      </c>
      <c r="Y577" s="51" t="s">
        <v>490</v>
      </c>
      <c r="Z577" s="51">
        <v>1</v>
      </c>
      <c r="AA577" s="52">
        <v>2.601</v>
      </c>
      <c r="AB577" s="51">
        <v>1.6</v>
      </c>
      <c r="AC577" s="52">
        <v>4.2916499999999997</v>
      </c>
      <c r="AD577" s="51">
        <v>0</v>
      </c>
      <c r="AE577" s="51"/>
      <c r="AF577" s="52">
        <v>9.8000000000000007</v>
      </c>
      <c r="AG577" s="53">
        <v>83</v>
      </c>
      <c r="AH577" s="54">
        <v>83</v>
      </c>
      <c r="AI577" s="54">
        <v>1992</v>
      </c>
      <c r="AJ577" s="53" t="s">
        <v>2055</v>
      </c>
      <c r="AK577" s="54">
        <v>59.285714285714292</v>
      </c>
      <c r="AL577" s="54">
        <v>24.72</v>
      </c>
      <c r="AM577" s="53" t="s">
        <v>149</v>
      </c>
      <c r="AN577" s="55">
        <v>7</v>
      </c>
      <c r="AO577" s="56">
        <v>4.4000000000000004</v>
      </c>
      <c r="AP577" s="56"/>
      <c r="AQ577" s="51" t="s">
        <v>43</v>
      </c>
      <c r="AR577" s="51" t="s">
        <v>132</v>
      </c>
      <c r="AS577" s="51"/>
      <c r="AT577" s="51"/>
      <c r="AU577" s="51"/>
      <c r="AV577" s="51"/>
      <c r="AW577" s="57" t="s">
        <v>38</v>
      </c>
      <c r="AX577" s="57" t="s">
        <v>1819</v>
      </c>
      <c r="AY577" s="57" t="s">
        <v>39</v>
      </c>
      <c r="AZ577" s="57">
        <v>16</v>
      </c>
      <c r="BA577" s="57"/>
      <c r="BB577" s="58"/>
      <c r="BC577" s="58"/>
      <c r="BD577" s="59"/>
      <c r="BE577" s="59"/>
      <c r="BF577" s="58"/>
      <c r="BG577" s="59">
        <v>0.92</v>
      </c>
      <c r="BH577" s="61"/>
      <c r="BI577" s="61"/>
      <c r="BL577" s="61"/>
      <c r="BM577" s="59"/>
      <c r="BN577" s="58"/>
      <c r="BO577" s="58"/>
      <c r="BQ577" s="58"/>
      <c r="BR577" s="59"/>
      <c r="BS577" s="58"/>
      <c r="BT577" s="58"/>
      <c r="BV577" s="58"/>
      <c r="BW577" s="59"/>
      <c r="BX577" s="58"/>
      <c r="BY577" s="58"/>
      <c r="BZ577" s="58"/>
      <c r="CA577" s="59"/>
      <c r="CB577" s="58"/>
      <c r="CC577" s="58"/>
      <c r="CD577" s="58"/>
      <c r="CE577" s="58"/>
      <c r="CF577" s="59"/>
      <c r="CG577" s="62" t="s">
        <v>618</v>
      </c>
      <c r="CH577" s="62"/>
      <c r="CI577" s="62"/>
      <c r="CJ577" s="62"/>
      <c r="CK577" s="62"/>
      <c r="CL577" s="62"/>
      <c r="CM577" s="62"/>
      <c r="CN577" s="63"/>
      <c r="CO577" s="62"/>
      <c r="CP577" s="62" t="s">
        <v>36</v>
      </c>
      <c r="CQ577" s="64" t="s">
        <v>39</v>
      </c>
      <c r="CR577" s="65" t="s">
        <v>47</v>
      </c>
      <c r="CS577" s="64" t="s">
        <v>41</v>
      </c>
      <c r="CT577" s="64"/>
      <c r="CU577" s="64" t="s">
        <v>55</v>
      </c>
      <c r="CV577" s="64" t="s">
        <v>56</v>
      </c>
      <c r="CW577" s="64" t="s">
        <v>69</v>
      </c>
      <c r="CX577" s="64" t="s">
        <v>91</v>
      </c>
      <c r="CY577" s="66">
        <f>[1]Duration!EE576</f>
        <v>83</v>
      </c>
    </row>
    <row r="578" spans="1:103" hidden="1" x14ac:dyDescent="0.3">
      <c r="A578" s="43">
        <v>576</v>
      </c>
      <c r="B578" s="44" t="s">
        <v>1733</v>
      </c>
      <c r="C578" s="44" t="s">
        <v>142</v>
      </c>
      <c r="D578" s="44">
        <v>1993</v>
      </c>
      <c r="E578" s="45" t="s">
        <v>66</v>
      </c>
      <c r="F578" s="45" t="s">
        <v>1537</v>
      </c>
      <c r="G578" s="45" t="s">
        <v>3</v>
      </c>
      <c r="H578" s="45" t="s">
        <v>483</v>
      </c>
      <c r="I578" s="45" t="s">
        <v>38</v>
      </c>
      <c r="J578" s="68" t="s">
        <v>44</v>
      </c>
      <c r="K578" s="68" t="s">
        <v>262</v>
      </c>
      <c r="L578" s="68" t="s">
        <v>42</v>
      </c>
      <c r="M578" s="68" t="s">
        <v>42</v>
      </c>
      <c r="N578" s="68" t="s">
        <v>42</v>
      </c>
      <c r="O578" s="68" t="s">
        <v>39</v>
      </c>
      <c r="P578" s="47"/>
      <c r="Q578" s="47" t="s">
        <v>1537</v>
      </c>
      <c r="R578" s="49">
        <v>46</v>
      </c>
      <c r="S578" s="49"/>
      <c r="T578" s="50">
        <v>5.8</v>
      </c>
      <c r="U578" s="50">
        <v>4.0999999999999996</v>
      </c>
      <c r="V578" s="50"/>
      <c r="W578" s="50"/>
      <c r="X578" s="50">
        <v>7.3</v>
      </c>
      <c r="Y578" s="51" t="s">
        <v>490</v>
      </c>
      <c r="Z578" s="51">
        <v>1</v>
      </c>
      <c r="AA578" s="52">
        <v>2.601</v>
      </c>
      <c r="AB578" s="51">
        <v>1.6</v>
      </c>
      <c r="AC578" s="52">
        <v>4.2916499999999997</v>
      </c>
      <c r="AD578" s="51">
        <v>11.857142857142858</v>
      </c>
      <c r="AE578" s="51"/>
      <c r="AF578" s="52">
        <v>9.8000000000000007</v>
      </c>
      <c r="AG578" s="53">
        <v>83</v>
      </c>
      <c r="AH578" s="54">
        <v>83</v>
      </c>
      <c r="AI578" s="54">
        <v>1992</v>
      </c>
      <c r="AJ578" s="53" t="s">
        <v>2055</v>
      </c>
      <c r="AK578" s="54">
        <v>59.285714285714292</v>
      </c>
      <c r="AL578" s="54">
        <v>24.72</v>
      </c>
      <c r="AM578" s="53" t="s">
        <v>149</v>
      </c>
      <c r="AN578" s="55">
        <v>7</v>
      </c>
      <c r="AO578" s="56">
        <v>4.4000000000000004</v>
      </c>
      <c r="AP578" s="56"/>
      <c r="AQ578" s="51" t="s">
        <v>43</v>
      </c>
      <c r="AR578" s="51" t="s">
        <v>132</v>
      </c>
      <c r="AS578" s="51"/>
      <c r="AT578" s="51"/>
      <c r="AU578" s="51"/>
      <c r="AV578" s="51"/>
      <c r="AW578" s="57" t="s">
        <v>38</v>
      </c>
      <c r="AX578" s="57" t="s">
        <v>619</v>
      </c>
      <c r="AY578" s="57" t="s">
        <v>39</v>
      </c>
      <c r="AZ578" s="57">
        <v>7</v>
      </c>
      <c r="BA578" s="57"/>
      <c r="BB578" s="58"/>
      <c r="BC578" s="58"/>
      <c r="BD578" s="59"/>
      <c r="BE578" s="59"/>
      <c r="BF578" s="58"/>
      <c r="BG578" s="59">
        <v>0</v>
      </c>
      <c r="BH578" s="61"/>
      <c r="BI578" s="61"/>
      <c r="BL578" s="61"/>
      <c r="BM578" s="59"/>
      <c r="BN578" s="58"/>
      <c r="BO578" s="58"/>
      <c r="BQ578" s="58"/>
      <c r="BR578" s="59"/>
      <c r="BS578" s="58"/>
      <c r="BT578" s="58"/>
      <c r="BV578" s="58"/>
      <c r="BW578" s="59"/>
      <c r="BX578" s="58"/>
      <c r="BY578" s="58"/>
      <c r="BZ578" s="58"/>
      <c r="CA578" s="59"/>
      <c r="CB578" s="58"/>
      <c r="CC578" s="58"/>
      <c r="CD578" s="58"/>
      <c r="CE578" s="58"/>
      <c r="CF578" s="59"/>
      <c r="CG578" s="62" t="s">
        <v>620</v>
      </c>
      <c r="CH578" s="62"/>
      <c r="CI578" s="62"/>
      <c r="CJ578" s="62"/>
      <c r="CK578" s="62"/>
      <c r="CL578" s="62"/>
      <c r="CM578" s="62"/>
      <c r="CN578" s="63"/>
      <c r="CO578" s="62"/>
      <c r="CP578" s="62" t="s">
        <v>36</v>
      </c>
      <c r="CQ578" s="64" t="s">
        <v>39</v>
      </c>
      <c r="CR578" s="65" t="s">
        <v>47</v>
      </c>
      <c r="CS578" s="64" t="s">
        <v>41</v>
      </c>
      <c r="CT578" s="64"/>
      <c r="CU578" s="64" t="s">
        <v>55</v>
      </c>
      <c r="CV578" s="64" t="s">
        <v>56</v>
      </c>
      <c r="CW578" s="64" t="s">
        <v>69</v>
      </c>
      <c r="CX578" s="64" t="s">
        <v>91</v>
      </c>
      <c r="CY578" s="66">
        <f>[1]Duration!EE577</f>
        <v>83</v>
      </c>
    </row>
    <row r="579" spans="1:103" hidden="1" x14ac:dyDescent="0.3">
      <c r="A579" s="43">
        <v>577</v>
      </c>
      <c r="B579" s="44" t="s">
        <v>1733</v>
      </c>
      <c r="C579" s="44" t="s">
        <v>142</v>
      </c>
      <c r="D579" s="44">
        <v>1993</v>
      </c>
      <c r="E579" s="45" t="s">
        <v>66</v>
      </c>
      <c r="F579" s="45" t="s">
        <v>1537</v>
      </c>
      <c r="G579" s="45" t="s">
        <v>3</v>
      </c>
      <c r="H579" s="45" t="s">
        <v>483</v>
      </c>
      <c r="I579" s="45" t="s">
        <v>1999</v>
      </c>
      <c r="J579" s="68" t="s">
        <v>44</v>
      </c>
      <c r="K579" s="68" t="s">
        <v>71</v>
      </c>
      <c r="L579" s="68" t="s">
        <v>42</v>
      </c>
      <c r="M579" s="68" t="s">
        <v>42</v>
      </c>
      <c r="N579" s="68" t="s">
        <v>42</v>
      </c>
      <c r="O579" s="68" t="s">
        <v>39</v>
      </c>
      <c r="P579" s="47"/>
      <c r="Q579" s="47" t="s">
        <v>1537</v>
      </c>
      <c r="R579" s="49">
        <v>74</v>
      </c>
      <c r="S579" s="49"/>
      <c r="T579" s="50">
        <v>6.1</v>
      </c>
      <c r="U579" s="50">
        <v>4.2</v>
      </c>
      <c r="V579" s="50"/>
      <c r="W579" s="50"/>
      <c r="X579" s="50">
        <v>7.4</v>
      </c>
      <c r="Y579" s="51" t="s">
        <v>490</v>
      </c>
      <c r="Z579" s="51">
        <v>1</v>
      </c>
      <c r="AA579" s="52">
        <v>2.601</v>
      </c>
      <c r="AB579" s="51">
        <v>1.6</v>
      </c>
      <c r="AC579" s="52">
        <v>4.2916499999999997</v>
      </c>
      <c r="AD579" s="51">
        <v>0</v>
      </c>
      <c r="AE579" s="51"/>
      <c r="AF579" s="52">
        <v>7</v>
      </c>
      <c r="AG579" s="53">
        <v>118</v>
      </c>
      <c r="AH579" s="54">
        <v>118</v>
      </c>
      <c r="AI579" s="54">
        <v>2832</v>
      </c>
      <c r="AJ579" s="53" t="s">
        <v>2055</v>
      </c>
      <c r="AK579" s="54">
        <v>84.285714285714292</v>
      </c>
      <c r="AL579" s="54">
        <v>24.72</v>
      </c>
      <c r="AM579" s="53" t="s">
        <v>214</v>
      </c>
      <c r="AN579" s="55">
        <v>6</v>
      </c>
      <c r="AO579" s="56">
        <v>4</v>
      </c>
      <c r="AP579" s="56"/>
      <c r="AQ579" s="51" t="s">
        <v>43</v>
      </c>
      <c r="AR579" s="51" t="s">
        <v>132</v>
      </c>
      <c r="AS579" s="51"/>
      <c r="AT579" s="51"/>
      <c r="AU579" s="51"/>
      <c r="AV579" s="51"/>
      <c r="AW579" s="57" t="s">
        <v>1999</v>
      </c>
      <c r="AX579" s="57" t="s">
        <v>612</v>
      </c>
      <c r="AY579" s="57" t="s">
        <v>39</v>
      </c>
      <c r="AZ579" s="57">
        <v>20</v>
      </c>
      <c r="BA579" s="57"/>
      <c r="BB579" s="58"/>
      <c r="BC579" s="58"/>
      <c r="BD579" s="59"/>
      <c r="BE579" s="59"/>
      <c r="BF579" s="58"/>
      <c r="BG579" s="59">
        <v>0.95</v>
      </c>
      <c r="BH579" s="61"/>
      <c r="BI579" s="61"/>
      <c r="BL579" s="61"/>
      <c r="BM579" s="59"/>
      <c r="BN579" s="58"/>
      <c r="BO579" s="58"/>
      <c r="BQ579" s="58"/>
      <c r="BR579" s="59"/>
      <c r="BS579" s="58"/>
      <c r="BT579" s="58"/>
      <c r="BV579" s="58"/>
      <c r="BW579" s="59"/>
      <c r="BX579" s="58"/>
      <c r="BY579" s="58"/>
      <c r="BZ579" s="58"/>
      <c r="CA579" s="59"/>
      <c r="CB579" s="58"/>
      <c r="CC579" s="58"/>
      <c r="CD579" s="58"/>
      <c r="CE579" s="58"/>
      <c r="CF579" s="59"/>
      <c r="CG579" s="62" t="s">
        <v>613</v>
      </c>
      <c r="CH579" s="62"/>
      <c r="CI579" s="62"/>
      <c r="CJ579" s="62"/>
      <c r="CK579" s="62"/>
      <c r="CL579" s="62"/>
      <c r="CM579" s="62"/>
      <c r="CN579" s="63"/>
      <c r="CO579" s="62"/>
      <c r="CP579" s="62" t="s">
        <v>36</v>
      </c>
      <c r="CQ579" s="64" t="s">
        <v>39</v>
      </c>
      <c r="CR579" s="65" t="s">
        <v>47</v>
      </c>
      <c r="CS579" s="64" t="s">
        <v>41</v>
      </c>
      <c r="CT579" s="64"/>
      <c r="CU579" s="64" t="s">
        <v>55</v>
      </c>
      <c r="CV579" s="64" t="s">
        <v>56</v>
      </c>
      <c r="CW579" s="64" t="s">
        <v>72</v>
      </c>
      <c r="CX579" s="64"/>
      <c r="CY579" s="66">
        <f>[1]Duration!EE578</f>
        <v>118</v>
      </c>
    </row>
    <row r="580" spans="1:103" hidden="1" x14ac:dyDescent="0.3">
      <c r="A580" s="43">
        <v>578</v>
      </c>
      <c r="B580" s="44" t="s">
        <v>1733</v>
      </c>
      <c r="C580" s="44" t="s">
        <v>142</v>
      </c>
      <c r="D580" s="44">
        <v>1993</v>
      </c>
      <c r="E580" s="45" t="s">
        <v>66</v>
      </c>
      <c r="F580" s="45" t="s">
        <v>1537</v>
      </c>
      <c r="G580" s="45" t="s">
        <v>3</v>
      </c>
      <c r="H580" s="45" t="s">
        <v>483</v>
      </c>
      <c r="I580" s="45" t="s">
        <v>179</v>
      </c>
      <c r="J580" s="68" t="s">
        <v>44</v>
      </c>
      <c r="K580" s="68" t="s">
        <v>71</v>
      </c>
      <c r="L580" s="68" t="s">
        <v>42</v>
      </c>
      <c r="M580" s="68" t="s">
        <v>42</v>
      </c>
      <c r="N580" s="68" t="s">
        <v>42</v>
      </c>
      <c r="O580" s="68" t="s">
        <v>39</v>
      </c>
      <c r="P580" s="47"/>
      <c r="Q580" s="47" t="s">
        <v>1537</v>
      </c>
      <c r="R580" s="49">
        <v>74</v>
      </c>
      <c r="S580" s="49"/>
      <c r="T580" s="50">
        <v>6.1</v>
      </c>
      <c r="U580" s="50">
        <v>4.2</v>
      </c>
      <c r="V580" s="50"/>
      <c r="W580" s="50"/>
      <c r="X580" s="50">
        <v>7.4</v>
      </c>
      <c r="Y580" s="51" t="s">
        <v>490</v>
      </c>
      <c r="Z580" s="51">
        <v>1</v>
      </c>
      <c r="AA580" s="52">
        <v>2.601</v>
      </c>
      <c r="AB580" s="51">
        <v>1.6</v>
      </c>
      <c r="AC580" s="52">
        <v>4.2916499999999997</v>
      </c>
      <c r="AD580" s="51">
        <v>0</v>
      </c>
      <c r="AE580" s="51"/>
      <c r="AF580" s="52">
        <v>7</v>
      </c>
      <c r="AG580" s="53">
        <v>118</v>
      </c>
      <c r="AH580" s="54">
        <v>118</v>
      </c>
      <c r="AI580" s="54">
        <v>2832</v>
      </c>
      <c r="AJ580" s="53" t="s">
        <v>2055</v>
      </c>
      <c r="AK580" s="54">
        <v>84.285714285714292</v>
      </c>
      <c r="AL580" s="54">
        <v>24.72</v>
      </c>
      <c r="AM580" s="53" t="s">
        <v>214</v>
      </c>
      <c r="AN580" s="55">
        <v>6</v>
      </c>
      <c r="AO580" s="56">
        <v>4</v>
      </c>
      <c r="AP580" s="56"/>
      <c r="AQ580" s="51" t="s">
        <v>43</v>
      </c>
      <c r="AR580" s="51" t="s">
        <v>132</v>
      </c>
      <c r="AS580" s="51"/>
      <c r="AT580" s="51"/>
      <c r="AU580" s="51"/>
      <c r="AV580" s="51"/>
      <c r="AW580" s="57" t="s">
        <v>179</v>
      </c>
      <c r="AX580" s="57" t="s">
        <v>2042</v>
      </c>
      <c r="AY580" s="57" t="s">
        <v>39</v>
      </c>
      <c r="AZ580" s="57">
        <v>30</v>
      </c>
      <c r="BA580" s="57"/>
      <c r="BB580" s="58"/>
      <c r="BC580" s="58"/>
      <c r="BD580" s="59"/>
      <c r="BE580" s="59"/>
      <c r="BF580" s="58"/>
      <c r="BG580" s="59">
        <v>0.91</v>
      </c>
      <c r="BH580" s="61"/>
      <c r="BI580" s="61"/>
      <c r="BL580" s="61"/>
      <c r="BM580" s="59"/>
      <c r="BN580" s="58"/>
      <c r="BO580" s="58"/>
      <c r="BQ580" s="58"/>
      <c r="BR580" s="59"/>
      <c r="BS580" s="58"/>
      <c r="BT580" s="58"/>
      <c r="BV580" s="58"/>
      <c r="BW580" s="59"/>
      <c r="BX580" s="58"/>
      <c r="BY580" s="58"/>
      <c r="BZ580" s="58"/>
      <c r="CA580" s="59"/>
      <c r="CB580" s="58"/>
      <c r="CC580" s="58"/>
      <c r="CD580" s="58"/>
      <c r="CE580" s="58"/>
      <c r="CF580" s="59"/>
      <c r="CG580" s="62" t="s">
        <v>613</v>
      </c>
      <c r="CH580" s="62"/>
      <c r="CI580" s="62"/>
      <c r="CJ580" s="62"/>
      <c r="CK580" s="62"/>
      <c r="CL580" s="62"/>
      <c r="CM580" s="62"/>
      <c r="CN580" s="63"/>
      <c r="CO580" s="62"/>
      <c r="CP580" s="62" t="s">
        <v>36</v>
      </c>
      <c r="CQ580" s="64" t="s">
        <v>39</v>
      </c>
      <c r="CR580" s="65" t="s">
        <v>47</v>
      </c>
      <c r="CS580" s="64" t="s">
        <v>41</v>
      </c>
      <c r="CT580" s="64"/>
      <c r="CU580" s="64" t="s">
        <v>55</v>
      </c>
      <c r="CV580" s="64" t="s">
        <v>56</v>
      </c>
      <c r="CW580" s="64" t="s">
        <v>72</v>
      </c>
      <c r="CX580" s="64"/>
      <c r="CY580" s="66">
        <f>[1]Duration!EE579</f>
        <v>118</v>
      </c>
    </row>
    <row r="581" spans="1:103" hidden="1" x14ac:dyDescent="0.3">
      <c r="A581" s="43">
        <v>579</v>
      </c>
      <c r="B581" s="44" t="s">
        <v>1733</v>
      </c>
      <c r="C581" s="44" t="s">
        <v>142</v>
      </c>
      <c r="D581" s="44">
        <v>1993</v>
      </c>
      <c r="E581" s="45" t="s">
        <v>66</v>
      </c>
      <c r="F581" s="45" t="s">
        <v>1537</v>
      </c>
      <c r="G581" s="45" t="s">
        <v>3</v>
      </c>
      <c r="H581" s="45" t="s">
        <v>483</v>
      </c>
      <c r="I581" s="45" t="s">
        <v>419</v>
      </c>
      <c r="J581" s="68" t="s">
        <v>44</v>
      </c>
      <c r="K581" s="68" t="s">
        <v>71</v>
      </c>
      <c r="L581" s="68" t="s">
        <v>42</v>
      </c>
      <c r="M581" s="68" t="s">
        <v>42</v>
      </c>
      <c r="N581" s="68" t="s">
        <v>42</v>
      </c>
      <c r="O581" s="68" t="s">
        <v>39</v>
      </c>
      <c r="P581" s="47"/>
      <c r="Q581" s="47" t="s">
        <v>1537</v>
      </c>
      <c r="R581" s="49">
        <v>74</v>
      </c>
      <c r="S581" s="49"/>
      <c r="T581" s="50">
        <v>6.1</v>
      </c>
      <c r="U581" s="50">
        <v>4.2</v>
      </c>
      <c r="V581" s="50"/>
      <c r="W581" s="50"/>
      <c r="X581" s="50">
        <v>7.4</v>
      </c>
      <c r="Y581" s="51" t="s">
        <v>490</v>
      </c>
      <c r="Z581" s="51">
        <v>1</v>
      </c>
      <c r="AA581" s="52">
        <v>2.601</v>
      </c>
      <c r="AB581" s="51">
        <v>1.6</v>
      </c>
      <c r="AC581" s="52">
        <v>4.2916499999999997</v>
      </c>
      <c r="AD581" s="51">
        <v>0</v>
      </c>
      <c r="AE581" s="51"/>
      <c r="AF581" s="52">
        <v>7</v>
      </c>
      <c r="AG581" s="53">
        <v>118</v>
      </c>
      <c r="AH581" s="54">
        <v>118</v>
      </c>
      <c r="AI581" s="54">
        <v>2832</v>
      </c>
      <c r="AJ581" s="53" t="s">
        <v>2055</v>
      </c>
      <c r="AK581" s="54">
        <v>84.285714285714292</v>
      </c>
      <c r="AL581" s="54">
        <v>24.72</v>
      </c>
      <c r="AM581" s="53" t="s">
        <v>214</v>
      </c>
      <c r="AN581" s="55">
        <v>6</v>
      </c>
      <c r="AO581" s="56">
        <v>4</v>
      </c>
      <c r="AP581" s="56"/>
      <c r="AQ581" s="51" t="s">
        <v>43</v>
      </c>
      <c r="AR581" s="51" t="s">
        <v>132</v>
      </c>
      <c r="AS581" s="51"/>
      <c r="AT581" s="51"/>
      <c r="AU581" s="51"/>
      <c r="AV581" s="51"/>
      <c r="AW581" s="57" t="s">
        <v>419</v>
      </c>
      <c r="AX581" s="57" t="s">
        <v>614</v>
      </c>
      <c r="AY581" s="57" t="s">
        <v>39</v>
      </c>
      <c r="AZ581" s="57">
        <v>18</v>
      </c>
      <c r="BA581" s="57"/>
      <c r="BB581" s="58"/>
      <c r="BC581" s="58"/>
      <c r="BD581" s="59"/>
      <c r="BE581" s="59"/>
      <c r="BF581" s="58"/>
      <c r="BG581" s="59">
        <v>0.68</v>
      </c>
      <c r="BH581" s="61"/>
      <c r="BI581" s="61"/>
      <c r="BL581" s="61"/>
      <c r="BM581" s="59"/>
      <c r="BN581" s="58"/>
      <c r="BO581" s="58"/>
      <c r="BQ581" s="58"/>
      <c r="BR581" s="59"/>
      <c r="BS581" s="58"/>
      <c r="BT581" s="58"/>
      <c r="BV581" s="58"/>
      <c r="BW581" s="59"/>
      <c r="BX581" s="58"/>
      <c r="BY581" s="58"/>
      <c r="BZ581" s="58"/>
      <c r="CA581" s="59"/>
      <c r="CB581" s="58"/>
      <c r="CC581" s="58"/>
      <c r="CD581" s="58"/>
      <c r="CE581" s="58"/>
      <c r="CF581" s="59"/>
      <c r="CG581" s="62" t="s">
        <v>613</v>
      </c>
      <c r="CH581" s="62"/>
      <c r="CI581" s="62"/>
      <c r="CJ581" s="62"/>
      <c r="CK581" s="62"/>
      <c r="CL581" s="62"/>
      <c r="CM581" s="62"/>
      <c r="CN581" s="63"/>
      <c r="CO581" s="62"/>
      <c r="CP581" s="62" t="s">
        <v>36</v>
      </c>
      <c r="CQ581" s="64" t="s">
        <v>39</v>
      </c>
      <c r="CR581" s="65" t="s">
        <v>47</v>
      </c>
      <c r="CS581" s="64" t="s">
        <v>41</v>
      </c>
      <c r="CT581" s="64"/>
      <c r="CU581" s="64" t="s">
        <v>55</v>
      </c>
      <c r="CV581" s="64" t="s">
        <v>56</v>
      </c>
      <c r="CW581" s="64" t="s">
        <v>72</v>
      </c>
      <c r="CX581" s="64"/>
      <c r="CY581" s="66">
        <f>[1]Duration!EE580</f>
        <v>118</v>
      </c>
    </row>
    <row r="582" spans="1:103" hidden="1" x14ac:dyDescent="0.3">
      <c r="A582" s="43">
        <v>580</v>
      </c>
      <c r="B582" s="44" t="s">
        <v>1733</v>
      </c>
      <c r="C582" s="44" t="s">
        <v>142</v>
      </c>
      <c r="D582" s="44">
        <v>1993</v>
      </c>
      <c r="E582" s="45" t="s">
        <v>66</v>
      </c>
      <c r="F582" s="45" t="s">
        <v>1537</v>
      </c>
      <c r="G582" s="45" t="s">
        <v>3</v>
      </c>
      <c r="H582" s="45" t="s">
        <v>483</v>
      </c>
      <c r="I582" s="45" t="s">
        <v>141</v>
      </c>
      <c r="J582" s="68" t="s">
        <v>44</v>
      </c>
      <c r="K582" s="68" t="s">
        <v>71</v>
      </c>
      <c r="L582" s="68" t="s">
        <v>42</v>
      </c>
      <c r="M582" s="68" t="s">
        <v>42</v>
      </c>
      <c r="N582" s="68" t="s">
        <v>42</v>
      </c>
      <c r="O582" s="68" t="s">
        <v>39</v>
      </c>
      <c r="P582" s="47"/>
      <c r="Q582" s="47" t="s">
        <v>1537</v>
      </c>
      <c r="R582" s="49">
        <v>74</v>
      </c>
      <c r="S582" s="49"/>
      <c r="T582" s="50">
        <v>6.1</v>
      </c>
      <c r="U582" s="50">
        <v>4.2</v>
      </c>
      <c r="V582" s="50"/>
      <c r="W582" s="50"/>
      <c r="X582" s="50">
        <v>7.4</v>
      </c>
      <c r="Y582" s="51" t="s">
        <v>490</v>
      </c>
      <c r="Z582" s="51">
        <v>1</v>
      </c>
      <c r="AA582" s="52">
        <v>2.601</v>
      </c>
      <c r="AB582" s="51">
        <v>1.6</v>
      </c>
      <c r="AC582" s="52">
        <v>4.2916499999999997</v>
      </c>
      <c r="AD582" s="51">
        <v>0</v>
      </c>
      <c r="AE582" s="51"/>
      <c r="AF582" s="52">
        <v>7</v>
      </c>
      <c r="AG582" s="53">
        <v>118</v>
      </c>
      <c r="AH582" s="54">
        <v>118</v>
      </c>
      <c r="AI582" s="54">
        <v>2832</v>
      </c>
      <c r="AJ582" s="53" t="s">
        <v>2055</v>
      </c>
      <c r="AK582" s="54">
        <v>84.285714285714292</v>
      </c>
      <c r="AL582" s="54">
        <v>24.72</v>
      </c>
      <c r="AM582" s="53" t="s">
        <v>214</v>
      </c>
      <c r="AN582" s="55">
        <v>6</v>
      </c>
      <c r="AO582" s="56">
        <v>4</v>
      </c>
      <c r="AP582" s="56"/>
      <c r="AQ582" s="51" t="s">
        <v>43</v>
      </c>
      <c r="AR582" s="51" t="s">
        <v>132</v>
      </c>
      <c r="AS582" s="51"/>
      <c r="AT582" s="51"/>
      <c r="AU582" s="51"/>
      <c r="AV582" s="51"/>
      <c r="AW582" s="57" t="s">
        <v>141</v>
      </c>
      <c r="AX582" s="57" t="s">
        <v>615</v>
      </c>
      <c r="AY582" s="57" t="s">
        <v>39</v>
      </c>
      <c r="AZ582" s="57">
        <v>20</v>
      </c>
      <c r="BA582" s="57"/>
      <c r="BB582" s="58"/>
      <c r="BC582" s="58"/>
      <c r="BD582" s="59"/>
      <c r="BE582" s="59"/>
      <c r="BF582" s="58"/>
      <c r="BG582" s="59">
        <v>0.88</v>
      </c>
      <c r="BH582" s="61"/>
      <c r="BI582" s="61"/>
      <c r="BL582" s="61"/>
      <c r="BM582" s="59"/>
      <c r="BN582" s="58"/>
      <c r="BO582" s="58"/>
      <c r="BQ582" s="58"/>
      <c r="BR582" s="59"/>
      <c r="BS582" s="58"/>
      <c r="BT582" s="58"/>
      <c r="BV582" s="58"/>
      <c r="BW582" s="59"/>
      <c r="BX582" s="58"/>
      <c r="BY582" s="58"/>
      <c r="BZ582" s="58"/>
      <c r="CA582" s="59"/>
      <c r="CB582" s="58"/>
      <c r="CC582" s="58"/>
      <c r="CD582" s="58"/>
      <c r="CE582" s="58"/>
      <c r="CF582" s="59"/>
      <c r="CG582" s="62" t="s">
        <v>613</v>
      </c>
      <c r="CH582" s="62"/>
      <c r="CI582" s="62"/>
      <c r="CJ582" s="62"/>
      <c r="CK582" s="62"/>
      <c r="CL582" s="62"/>
      <c r="CM582" s="62"/>
      <c r="CN582" s="63"/>
      <c r="CO582" s="62"/>
      <c r="CP582" s="62" t="s">
        <v>36</v>
      </c>
      <c r="CQ582" s="64" t="s">
        <v>39</v>
      </c>
      <c r="CR582" s="65" t="s">
        <v>47</v>
      </c>
      <c r="CS582" s="64" t="s">
        <v>41</v>
      </c>
      <c r="CT582" s="64"/>
      <c r="CU582" s="64" t="s">
        <v>55</v>
      </c>
      <c r="CV582" s="64" t="s">
        <v>56</v>
      </c>
      <c r="CW582" s="64" t="s">
        <v>72</v>
      </c>
      <c r="CX582" s="64"/>
      <c r="CY582" s="66">
        <f>[1]Duration!EE581</f>
        <v>118</v>
      </c>
    </row>
    <row r="583" spans="1:103" hidden="1" x14ac:dyDescent="0.3">
      <c r="A583" s="43">
        <v>581</v>
      </c>
      <c r="B583" s="44" t="s">
        <v>1733</v>
      </c>
      <c r="C583" s="44" t="s">
        <v>142</v>
      </c>
      <c r="D583" s="44">
        <v>1993</v>
      </c>
      <c r="E583" s="45" t="s">
        <v>66</v>
      </c>
      <c r="F583" s="45" t="s">
        <v>1537</v>
      </c>
      <c r="G583" s="45" t="s">
        <v>3</v>
      </c>
      <c r="H583" s="45" t="s">
        <v>483</v>
      </c>
      <c r="I583" s="45" t="s">
        <v>309</v>
      </c>
      <c r="J583" s="68" t="s">
        <v>44</v>
      </c>
      <c r="K583" s="68" t="s">
        <v>71</v>
      </c>
      <c r="L583" s="68" t="s">
        <v>42</v>
      </c>
      <c r="M583" s="68" t="s">
        <v>42</v>
      </c>
      <c r="N583" s="68" t="s">
        <v>42</v>
      </c>
      <c r="O583" s="68" t="s">
        <v>39</v>
      </c>
      <c r="P583" s="47"/>
      <c r="Q583" s="47" t="s">
        <v>1537</v>
      </c>
      <c r="R583" s="49">
        <v>74</v>
      </c>
      <c r="S583" s="49"/>
      <c r="T583" s="50">
        <v>6.1</v>
      </c>
      <c r="U583" s="50">
        <v>4.2</v>
      </c>
      <c r="V583" s="50"/>
      <c r="W583" s="50"/>
      <c r="X583" s="50">
        <v>7.4</v>
      </c>
      <c r="Y583" s="51" t="s">
        <v>490</v>
      </c>
      <c r="Z583" s="51">
        <v>1</v>
      </c>
      <c r="AA583" s="52">
        <v>2.601</v>
      </c>
      <c r="AB583" s="51">
        <v>1.6</v>
      </c>
      <c r="AC583" s="52">
        <v>4.2916499999999997</v>
      </c>
      <c r="AD583" s="51">
        <v>0</v>
      </c>
      <c r="AE583" s="51"/>
      <c r="AF583" s="52">
        <v>7</v>
      </c>
      <c r="AG583" s="53">
        <v>118</v>
      </c>
      <c r="AH583" s="54">
        <v>118</v>
      </c>
      <c r="AI583" s="54">
        <v>2832</v>
      </c>
      <c r="AJ583" s="53" t="s">
        <v>2055</v>
      </c>
      <c r="AK583" s="54">
        <v>84.285714285714292</v>
      </c>
      <c r="AL583" s="54">
        <v>24.72</v>
      </c>
      <c r="AM583" s="53" t="s">
        <v>214</v>
      </c>
      <c r="AN583" s="55">
        <v>6</v>
      </c>
      <c r="AO583" s="56">
        <v>4</v>
      </c>
      <c r="AP583" s="56"/>
      <c r="AQ583" s="51" t="s">
        <v>43</v>
      </c>
      <c r="AR583" s="51" t="s">
        <v>132</v>
      </c>
      <c r="AS583" s="51"/>
      <c r="AT583" s="51"/>
      <c r="AU583" s="51"/>
      <c r="AV583" s="51"/>
      <c r="AW583" s="57" t="s">
        <v>309</v>
      </c>
      <c r="AX583" s="57" t="s">
        <v>616</v>
      </c>
      <c r="AY583" s="57" t="s">
        <v>39</v>
      </c>
      <c r="AZ583" s="57">
        <v>16</v>
      </c>
      <c r="BA583" s="57"/>
      <c r="BB583" s="58"/>
      <c r="BC583" s="58"/>
      <c r="BD583" s="59"/>
      <c r="BE583" s="59"/>
      <c r="BF583" s="58"/>
      <c r="BG583" s="59">
        <v>0.98</v>
      </c>
      <c r="BH583" s="61"/>
      <c r="BI583" s="61"/>
      <c r="BL583" s="61"/>
      <c r="BM583" s="59"/>
      <c r="BN583" s="58"/>
      <c r="BO583" s="58"/>
      <c r="BQ583" s="58"/>
      <c r="BR583" s="59"/>
      <c r="BS583" s="58"/>
      <c r="BT583" s="58"/>
      <c r="BV583" s="58"/>
      <c r="BW583" s="59"/>
      <c r="BX583" s="58"/>
      <c r="BY583" s="58"/>
      <c r="BZ583" s="58"/>
      <c r="CA583" s="59"/>
      <c r="CB583" s="58"/>
      <c r="CC583" s="58"/>
      <c r="CD583" s="58"/>
      <c r="CE583" s="58"/>
      <c r="CF583" s="59"/>
      <c r="CG583" s="62" t="s">
        <v>613</v>
      </c>
      <c r="CH583" s="62"/>
      <c r="CI583" s="62"/>
      <c r="CJ583" s="62"/>
      <c r="CK583" s="62"/>
      <c r="CL583" s="62"/>
      <c r="CM583" s="62"/>
      <c r="CN583" s="63"/>
      <c r="CO583" s="62"/>
      <c r="CP583" s="62" t="s">
        <v>36</v>
      </c>
      <c r="CQ583" s="64" t="s">
        <v>39</v>
      </c>
      <c r="CR583" s="65" t="s">
        <v>47</v>
      </c>
      <c r="CS583" s="64" t="s">
        <v>41</v>
      </c>
      <c r="CT583" s="64"/>
      <c r="CU583" s="64" t="s">
        <v>55</v>
      </c>
      <c r="CV583" s="64" t="s">
        <v>56</v>
      </c>
      <c r="CW583" s="64" t="s">
        <v>72</v>
      </c>
      <c r="CX583" s="64"/>
      <c r="CY583" s="66">
        <f>[1]Duration!EE582</f>
        <v>118</v>
      </c>
    </row>
    <row r="584" spans="1:103" hidden="1" x14ac:dyDescent="0.3">
      <c r="A584" s="43">
        <v>582</v>
      </c>
      <c r="B584" s="44" t="s">
        <v>1733</v>
      </c>
      <c r="C584" s="44" t="s">
        <v>142</v>
      </c>
      <c r="D584" s="44">
        <v>1993</v>
      </c>
      <c r="E584" s="45" t="s">
        <v>66</v>
      </c>
      <c r="F584" s="45" t="s">
        <v>1537</v>
      </c>
      <c r="G584" s="45" t="s">
        <v>3</v>
      </c>
      <c r="H584" s="45" t="s">
        <v>483</v>
      </c>
      <c r="I584" s="45" t="s">
        <v>63</v>
      </c>
      <c r="J584" s="68" t="s">
        <v>44</v>
      </c>
      <c r="K584" s="68" t="s">
        <v>71</v>
      </c>
      <c r="L584" s="68" t="s">
        <v>42</v>
      </c>
      <c r="M584" s="68" t="s">
        <v>42</v>
      </c>
      <c r="N584" s="68" t="s">
        <v>42</v>
      </c>
      <c r="O584" s="68" t="s">
        <v>39</v>
      </c>
      <c r="P584" s="47"/>
      <c r="Q584" s="47" t="s">
        <v>1537</v>
      </c>
      <c r="R584" s="49">
        <v>74</v>
      </c>
      <c r="S584" s="49"/>
      <c r="T584" s="50">
        <v>6.1</v>
      </c>
      <c r="U584" s="50">
        <v>4.2</v>
      </c>
      <c r="V584" s="50"/>
      <c r="W584" s="50"/>
      <c r="X584" s="50">
        <v>7.4</v>
      </c>
      <c r="Y584" s="51" t="s">
        <v>490</v>
      </c>
      <c r="Z584" s="51">
        <v>1</v>
      </c>
      <c r="AA584" s="52">
        <v>2.601</v>
      </c>
      <c r="AB584" s="51">
        <v>1.6</v>
      </c>
      <c r="AC584" s="52">
        <v>4.2916499999999997</v>
      </c>
      <c r="AD584" s="51">
        <v>0</v>
      </c>
      <c r="AE584" s="51"/>
      <c r="AF584" s="52">
        <v>7</v>
      </c>
      <c r="AG584" s="53">
        <v>118</v>
      </c>
      <c r="AH584" s="54">
        <v>118</v>
      </c>
      <c r="AI584" s="54">
        <v>2832</v>
      </c>
      <c r="AJ584" s="53" t="s">
        <v>2055</v>
      </c>
      <c r="AK584" s="54">
        <v>84.285714285714292</v>
      </c>
      <c r="AL584" s="54">
        <v>24.72</v>
      </c>
      <c r="AM584" s="53" t="s">
        <v>214</v>
      </c>
      <c r="AN584" s="55">
        <v>6</v>
      </c>
      <c r="AO584" s="56">
        <v>4</v>
      </c>
      <c r="AP584" s="56"/>
      <c r="AQ584" s="51" t="s">
        <v>43</v>
      </c>
      <c r="AR584" s="51" t="s">
        <v>132</v>
      </c>
      <c r="AS584" s="51"/>
      <c r="AT584" s="51"/>
      <c r="AU584" s="51"/>
      <c r="AV584" s="51"/>
      <c r="AW584" s="57" t="s">
        <v>63</v>
      </c>
      <c r="AX584" s="57" t="s">
        <v>617</v>
      </c>
      <c r="AY584" s="57" t="s">
        <v>39</v>
      </c>
      <c r="AZ584" s="57">
        <v>23</v>
      </c>
      <c r="BA584" s="57"/>
      <c r="BB584" s="58"/>
      <c r="BC584" s="58"/>
      <c r="BD584" s="59"/>
      <c r="BE584" s="59"/>
      <c r="BF584" s="58"/>
      <c r="BG584" s="59">
        <v>0.83</v>
      </c>
      <c r="BH584" s="61"/>
      <c r="BI584" s="61"/>
      <c r="BL584" s="61"/>
      <c r="BM584" s="59"/>
      <c r="BN584" s="58"/>
      <c r="BO584" s="58"/>
      <c r="BQ584" s="58"/>
      <c r="BR584" s="59"/>
      <c r="BS584" s="58"/>
      <c r="BT584" s="58"/>
      <c r="BV584" s="58"/>
      <c r="BW584" s="59"/>
      <c r="BX584" s="58"/>
      <c r="BY584" s="58"/>
      <c r="BZ584" s="58"/>
      <c r="CA584" s="59"/>
      <c r="CB584" s="58"/>
      <c r="CC584" s="58"/>
      <c r="CD584" s="58"/>
      <c r="CE584" s="58"/>
      <c r="CF584" s="59"/>
      <c r="CG584" s="62" t="s">
        <v>613</v>
      </c>
      <c r="CH584" s="62"/>
      <c r="CI584" s="62"/>
      <c r="CJ584" s="62"/>
      <c r="CK584" s="62"/>
      <c r="CL584" s="62"/>
      <c r="CM584" s="62"/>
      <c r="CN584" s="63"/>
      <c r="CO584" s="62"/>
      <c r="CP584" s="62" t="s">
        <v>36</v>
      </c>
      <c r="CQ584" s="64" t="s">
        <v>39</v>
      </c>
      <c r="CR584" s="65" t="s">
        <v>47</v>
      </c>
      <c r="CS584" s="64" t="s">
        <v>41</v>
      </c>
      <c r="CT584" s="64"/>
      <c r="CU584" s="64" t="s">
        <v>55</v>
      </c>
      <c r="CV584" s="64" t="s">
        <v>56</v>
      </c>
      <c r="CW584" s="64" t="s">
        <v>72</v>
      </c>
      <c r="CX584" s="64"/>
      <c r="CY584" s="66">
        <f>[1]Duration!EE583</f>
        <v>118</v>
      </c>
    </row>
    <row r="585" spans="1:103" hidden="1" x14ac:dyDescent="0.3">
      <c r="A585" s="43">
        <v>583</v>
      </c>
      <c r="B585" s="44" t="s">
        <v>1733</v>
      </c>
      <c r="C585" s="44" t="s">
        <v>142</v>
      </c>
      <c r="D585" s="44">
        <v>1993</v>
      </c>
      <c r="E585" s="45" t="s">
        <v>66</v>
      </c>
      <c r="F585" s="45" t="s">
        <v>1537</v>
      </c>
      <c r="G585" s="45" t="s">
        <v>3</v>
      </c>
      <c r="H585" s="45" t="s">
        <v>483</v>
      </c>
      <c r="I585" s="45" t="s">
        <v>38</v>
      </c>
      <c r="J585" s="68" t="s">
        <v>44</v>
      </c>
      <c r="K585" s="68" t="s">
        <v>71</v>
      </c>
      <c r="L585" s="68" t="s">
        <v>42</v>
      </c>
      <c r="M585" s="68" t="s">
        <v>42</v>
      </c>
      <c r="N585" s="68" t="s">
        <v>42</v>
      </c>
      <c r="O585" s="68" t="s">
        <v>39</v>
      </c>
      <c r="P585" s="47"/>
      <c r="Q585" s="47" t="s">
        <v>1537</v>
      </c>
      <c r="R585" s="49">
        <v>74</v>
      </c>
      <c r="S585" s="49"/>
      <c r="T585" s="50">
        <v>6.1</v>
      </c>
      <c r="U585" s="50">
        <v>4.2</v>
      </c>
      <c r="V585" s="50"/>
      <c r="W585" s="50"/>
      <c r="X585" s="50">
        <v>7.4</v>
      </c>
      <c r="Y585" s="51" t="s">
        <v>490</v>
      </c>
      <c r="Z585" s="51">
        <v>1</v>
      </c>
      <c r="AA585" s="52">
        <v>2.601</v>
      </c>
      <c r="AB585" s="51">
        <v>1.6</v>
      </c>
      <c r="AC585" s="52">
        <v>4.2916499999999997</v>
      </c>
      <c r="AD585" s="51">
        <v>0</v>
      </c>
      <c r="AE585" s="51"/>
      <c r="AF585" s="52">
        <v>7</v>
      </c>
      <c r="AG585" s="53">
        <v>118</v>
      </c>
      <c r="AH585" s="54">
        <v>118</v>
      </c>
      <c r="AI585" s="54">
        <v>2832</v>
      </c>
      <c r="AJ585" s="53" t="s">
        <v>2055</v>
      </c>
      <c r="AK585" s="54">
        <v>84.285714285714292</v>
      </c>
      <c r="AL585" s="54">
        <v>24.72</v>
      </c>
      <c r="AM585" s="53" t="s">
        <v>214</v>
      </c>
      <c r="AN585" s="55">
        <v>6</v>
      </c>
      <c r="AO585" s="56">
        <v>4</v>
      </c>
      <c r="AP585" s="56"/>
      <c r="AQ585" s="51" t="s">
        <v>43</v>
      </c>
      <c r="AR585" s="51" t="s">
        <v>132</v>
      </c>
      <c r="AS585" s="51"/>
      <c r="AT585" s="51"/>
      <c r="AU585" s="51"/>
      <c r="AV585" s="51"/>
      <c r="AW585" s="57" t="s">
        <v>38</v>
      </c>
      <c r="AX585" s="57" t="s">
        <v>1819</v>
      </c>
      <c r="AY585" s="57" t="s">
        <v>39</v>
      </c>
      <c r="AZ585" s="57">
        <v>30</v>
      </c>
      <c r="BA585" s="57"/>
      <c r="BB585" s="58"/>
      <c r="BC585" s="58"/>
      <c r="BD585" s="59"/>
      <c r="BE585" s="59"/>
      <c r="BF585" s="58"/>
      <c r="BG585" s="59">
        <v>0.76</v>
      </c>
      <c r="BH585" s="61"/>
      <c r="BI585" s="61"/>
      <c r="BL585" s="61"/>
      <c r="BM585" s="59"/>
      <c r="BN585" s="58"/>
      <c r="BO585" s="58"/>
      <c r="BQ585" s="58"/>
      <c r="BR585" s="59"/>
      <c r="BS585" s="58"/>
      <c r="BT585" s="58"/>
      <c r="BV585" s="58"/>
      <c r="BW585" s="59"/>
      <c r="BX585" s="58"/>
      <c r="BY585" s="58"/>
      <c r="BZ585" s="58"/>
      <c r="CA585" s="59"/>
      <c r="CB585" s="58"/>
      <c r="CC585" s="58"/>
      <c r="CD585" s="58"/>
      <c r="CE585" s="58"/>
      <c r="CF585" s="59"/>
      <c r="CG585" s="62" t="s">
        <v>618</v>
      </c>
      <c r="CH585" s="62"/>
      <c r="CI585" s="62"/>
      <c r="CJ585" s="62"/>
      <c r="CK585" s="62"/>
      <c r="CL585" s="62"/>
      <c r="CM585" s="62"/>
      <c r="CN585" s="63"/>
      <c r="CO585" s="62"/>
      <c r="CP585" s="62" t="s">
        <v>36</v>
      </c>
      <c r="CQ585" s="64" t="s">
        <v>39</v>
      </c>
      <c r="CR585" s="65" t="s">
        <v>47</v>
      </c>
      <c r="CS585" s="64" t="s">
        <v>41</v>
      </c>
      <c r="CT585" s="64"/>
      <c r="CU585" s="64" t="s">
        <v>55</v>
      </c>
      <c r="CV585" s="64" t="s">
        <v>56</v>
      </c>
      <c r="CW585" s="64" t="s">
        <v>72</v>
      </c>
      <c r="CX585" s="64" t="s">
        <v>92</v>
      </c>
      <c r="CY585" s="66">
        <f>[1]Duration!EE584</f>
        <v>118</v>
      </c>
    </row>
    <row r="586" spans="1:103" hidden="1" x14ac:dyDescent="0.3">
      <c r="A586" s="43">
        <v>584</v>
      </c>
      <c r="B586" s="44" t="s">
        <v>1733</v>
      </c>
      <c r="C586" s="44" t="s">
        <v>142</v>
      </c>
      <c r="D586" s="44">
        <v>1993</v>
      </c>
      <c r="E586" s="45" t="s">
        <v>66</v>
      </c>
      <c r="F586" s="45" t="s">
        <v>1537</v>
      </c>
      <c r="G586" s="45" t="s">
        <v>3</v>
      </c>
      <c r="H586" s="45" t="s">
        <v>483</v>
      </c>
      <c r="I586" s="45" t="s">
        <v>38</v>
      </c>
      <c r="J586" s="68" t="s">
        <v>44</v>
      </c>
      <c r="K586" s="68" t="s">
        <v>71</v>
      </c>
      <c r="L586" s="68" t="s">
        <v>42</v>
      </c>
      <c r="M586" s="68" t="s">
        <v>42</v>
      </c>
      <c r="N586" s="68" t="s">
        <v>42</v>
      </c>
      <c r="O586" s="68" t="s">
        <v>39</v>
      </c>
      <c r="P586" s="47"/>
      <c r="Q586" s="47" t="s">
        <v>1537</v>
      </c>
      <c r="R586" s="49">
        <v>74</v>
      </c>
      <c r="S586" s="49"/>
      <c r="T586" s="50">
        <v>6.1</v>
      </c>
      <c r="U586" s="50">
        <v>4.2</v>
      </c>
      <c r="V586" s="50"/>
      <c r="W586" s="50"/>
      <c r="X586" s="50">
        <v>7.4</v>
      </c>
      <c r="Y586" s="51" t="s">
        <v>490</v>
      </c>
      <c r="Z586" s="51">
        <v>1</v>
      </c>
      <c r="AA586" s="52">
        <v>2.601</v>
      </c>
      <c r="AB586" s="51">
        <v>1.6</v>
      </c>
      <c r="AC586" s="52">
        <v>4.2916499999999997</v>
      </c>
      <c r="AD586" s="51">
        <v>16.857142857142858</v>
      </c>
      <c r="AE586" s="51"/>
      <c r="AF586" s="52">
        <v>7</v>
      </c>
      <c r="AG586" s="53">
        <v>118</v>
      </c>
      <c r="AH586" s="54">
        <v>118</v>
      </c>
      <c r="AI586" s="54">
        <v>2832</v>
      </c>
      <c r="AJ586" s="53" t="s">
        <v>2055</v>
      </c>
      <c r="AK586" s="54">
        <v>84.285714285714292</v>
      </c>
      <c r="AL586" s="54">
        <v>24.72</v>
      </c>
      <c r="AM586" s="53" t="s">
        <v>214</v>
      </c>
      <c r="AN586" s="55">
        <v>6</v>
      </c>
      <c r="AO586" s="56">
        <v>4</v>
      </c>
      <c r="AP586" s="56"/>
      <c r="AQ586" s="51" t="s">
        <v>43</v>
      </c>
      <c r="AR586" s="51" t="s">
        <v>132</v>
      </c>
      <c r="AS586" s="51"/>
      <c r="AT586" s="51"/>
      <c r="AU586" s="51"/>
      <c r="AV586" s="51"/>
      <c r="AW586" s="57" t="s">
        <v>38</v>
      </c>
      <c r="AX586" s="57" t="s">
        <v>619</v>
      </c>
      <c r="AY586" s="57" t="s">
        <v>39</v>
      </c>
      <c r="AZ586" s="57">
        <v>8</v>
      </c>
      <c r="BA586" s="57"/>
      <c r="BB586" s="58"/>
      <c r="BC586" s="58"/>
      <c r="BD586" s="59"/>
      <c r="BE586" s="59"/>
      <c r="BF586" s="58"/>
      <c r="BG586" s="59"/>
      <c r="BH586" s="61"/>
      <c r="BI586" s="61"/>
      <c r="BL586" s="61"/>
      <c r="BM586" s="59"/>
      <c r="BN586" s="58"/>
      <c r="BO586" s="58"/>
      <c r="BQ586" s="58"/>
      <c r="BR586" s="59"/>
      <c r="BS586" s="58"/>
      <c r="BT586" s="58"/>
      <c r="BV586" s="58"/>
      <c r="BW586" s="59"/>
      <c r="BX586" s="58"/>
      <c r="BY586" s="58"/>
      <c r="BZ586" s="58"/>
      <c r="CA586" s="59"/>
      <c r="CB586" s="58"/>
      <c r="CC586" s="58"/>
      <c r="CD586" s="58"/>
      <c r="CE586" s="58"/>
      <c r="CF586" s="59"/>
      <c r="CG586" s="62" t="s">
        <v>620</v>
      </c>
      <c r="CH586" s="62"/>
      <c r="CI586" s="62"/>
      <c r="CJ586" s="62"/>
      <c r="CK586" s="62"/>
      <c r="CL586" s="62"/>
      <c r="CM586" s="62"/>
      <c r="CN586" s="63"/>
      <c r="CO586" s="62"/>
      <c r="CP586" s="62" t="s">
        <v>36</v>
      </c>
      <c r="CQ586" s="64" t="s">
        <v>39</v>
      </c>
      <c r="CR586" s="65" t="s">
        <v>47</v>
      </c>
      <c r="CS586" s="64" t="s">
        <v>41</v>
      </c>
      <c r="CT586" s="64"/>
      <c r="CU586" s="64" t="s">
        <v>55</v>
      </c>
      <c r="CV586" s="64" t="s">
        <v>56</v>
      </c>
      <c r="CW586" s="64" t="s">
        <v>72</v>
      </c>
      <c r="CX586" s="64" t="s">
        <v>92</v>
      </c>
      <c r="CY586" s="66">
        <f>[1]Duration!EE585</f>
        <v>118</v>
      </c>
    </row>
    <row r="587" spans="1:103" hidden="1" x14ac:dyDescent="0.3">
      <c r="A587" s="43">
        <v>585</v>
      </c>
      <c r="B587" s="44" t="s">
        <v>1734</v>
      </c>
      <c r="C587" s="44" t="s">
        <v>142</v>
      </c>
      <c r="D587" s="44">
        <v>1996</v>
      </c>
      <c r="E587" s="45" t="s">
        <v>31</v>
      </c>
      <c r="F587" s="45" t="s">
        <v>1537</v>
      </c>
      <c r="G587" s="45" t="s">
        <v>1804</v>
      </c>
      <c r="H587" s="45" t="s">
        <v>116</v>
      </c>
      <c r="I587" s="45" t="s">
        <v>38</v>
      </c>
      <c r="J587" s="68" t="s">
        <v>44</v>
      </c>
      <c r="K587" s="68" t="s">
        <v>75</v>
      </c>
      <c r="L587" s="68" t="s">
        <v>39</v>
      </c>
      <c r="M587" s="68" t="s">
        <v>42</v>
      </c>
      <c r="N587" s="68" t="s">
        <v>42</v>
      </c>
      <c r="O587" s="68" t="s">
        <v>42</v>
      </c>
      <c r="P587" s="47"/>
      <c r="Q587" s="47" t="s">
        <v>1537</v>
      </c>
      <c r="R587" s="49"/>
      <c r="S587" s="49"/>
      <c r="T587" s="50"/>
      <c r="U587" s="50">
        <v>1.8250000000000002</v>
      </c>
      <c r="V587" s="50"/>
      <c r="W587" s="50"/>
      <c r="X587" s="50">
        <v>7.6</v>
      </c>
      <c r="Y587" s="51" t="s">
        <v>621</v>
      </c>
      <c r="Z587" s="51">
        <v>2</v>
      </c>
      <c r="AA587" s="69">
        <v>176.71458676442586</v>
      </c>
      <c r="AB587" s="52">
        <v>2</v>
      </c>
      <c r="AC587" s="69">
        <v>353.42917352885172</v>
      </c>
      <c r="AD587" s="51">
        <v>0</v>
      </c>
      <c r="AE587" s="51"/>
      <c r="AF587" s="51"/>
      <c r="AG587" s="53"/>
      <c r="AH587" s="54">
        <v>2</v>
      </c>
      <c r="AI587" s="54">
        <v>48</v>
      </c>
      <c r="AJ587" s="53" t="s">
        <v>143</v>
      </c>
      <c r="AK587" s="53">
        <v>2</v>
      </c>
      <c r="AL587" s="54">
        <v>24</v>
      </c>
      <c r="AM587" s="53" t="s">
        <v>80</v>
      </c>
      <c r="AN587" s="55">
        <v>7.8000000000000007</v>
      </c>
      <c r="AO587" s="56">
        <v>3.25</v>
      </c>
      <c r="AP587" s="56">
        <v>0</v>
      </c>
      <c r="AQ587" s="51" t="s">
        <v>321</v>
      </c>
      <c r="AR587" s="51" t="s">
        <v>230</v>
      </c>
      <c r="AS587" s="51"/>
      <c r="AT587" s="51"/>
      <c r="AU587" s="51"/>
      <c r="AV587" s="51"/>
      <c r="AW587" s="57" t="s">
        <v>38</v>
      </c>
      <c r="AX587" s="57" t="s">
        <v>36</v>
      </c>
      <c r="AY587" s="57" t="s">
        <v>39</v>
      </c>
      <c r="AZ587" s="57"/>
      <c r="BA587" s="57"/>
      <c r="BB587" s="58">
        <v>0.20668154761904761</v>
      </c>
      <c r="BC587" s="58"/>
      <c r="BD587" s="59"/>
      <c r="BE587" s="59"/>
      <c r="BF587" s="58"/>
      <c r="BG587" s="59"/>
      <c r="BH587" s="61"/>
      <c r="BI587" s="61"/>
      <c r="BL587" s="61"/>
      <c r="BM587" s="59"/>
      <c r="BN587" s="58"/>
      <c r="BO587" s="58"/>
      <c r="BQ587" s="58"/>
      <c r="BR587" s="59"/>
      <c r="BS587" s="58"/>
      <c r="BT587" s="58"/>
      <c r="BV587" s="58"/>
      <c r="BW587" s="59"/>
      <c r="BX587" s="58"/>
      <c r="BY587" s="58"/>
      <c r="BZ587" s="58"/>
      <c r="CA587" s="59"/>
      <c r="CB587" s="58"/>
      <c r="CC587" s="58"/>
      <c r="CD587" s="58"/>
      <c r="CE587" s="58"/>
      <c r="CF587" s="59"/>
      <c r="CG587" s="62" t="s">
        <v>622</v>
      </c>
      <c r="CH587" s="62"/>
      <c r="CI587" s="62"/>
      <c r="CJ587" s="62"/>
      <c r="CK587" s="62"/>
      <c r="CL587" s="62"/>
      <c r="CM587" s="62"/>
      <c r="CN587" s="63"/>
      <c r="CO587" s="62"/>
      <c r="CP587" s="62"/>
      <c r="CQ587" s="64" t="s">
        <v>39</v>
      </c>
      <c r="CR587" s="65" t="s">
        <v>47</v>
      </c>
      <c r="CS587" s="64" t="s">
        <v>1344</v>
      </c>
      <c r="CT587" s="64"/>
      <c r="CU587" s="64" t="s">
        <v>55</v>
      </c>
      <c r="CV587" s="64" t="s">
        <v>86</v>
      </c>
      <c r="CW587" s="64"/>
      <c r="CX587" s="64" t="s">
        <v>73</v>
      </c>
      <c r="CY587" s="66">
        <f>[1]Duration!EE586</f>
        <v>2</v>
      </c>
    </row>
    <row r="588" spans="1:103" hidden="1" x14ac:dyDescent="0.3">
      <c r="A588" s="43">
        <v>586</v>
      </c>
      <c r="B588" s="44" t="s">
        <v>1734</v>
      </c>
      <c r="C588" s="44" t="s">
        <v>142</v>
      </c>
      <c r="D588" s="44">
        <v>1996</v>
      </c>
      <c r="E588" s="45" t="s">
        <v>31</v>
      </c>
      <c r="F588" s="45" t="s">
        <v>1537</v>
      </c>
      <c r="G588" s="45" t="s">
        <v>1804</v>
      </c>
      <c r="H588" s="45" t="s">
        <v>116</v>
      </c>
      <c r="I588" s="45" t="s">
        <v>38</v>
      </c>
      <c r="J588" s="68" t="s">
        <v>44</v>
      </c>
      <c r="K588" s="68" t="s">
        <v>75</v>
      </c>
      <c r="L588" s="68" t="s">
        <v>39</v>
      </c>
      <c r="M588" s="68" t="s">
        <v>42</v>
      </c>
      <c r="N588" s="68" t="s">
        <v>42</v>
      </c>
      <c r="O588" s="68" t="s">
        <v>42</v>
      </c>
      <c r="P588" s="47"/>
      <c r="Q588" s="47" t="s">
        <v>1537</v>
      </c>
      <c r="R588" s="49"/>
      <c r="S588" s="49"/>
      <c r="T588" s="50"/>
      <c r="U588" s="50">
        <v>2.1399999999999997</v>
      </c>
      <c r="V588" s="50"/>
      <c r="W588" s="50"/>
      <c r="X588" s="50">
        <v>7.29</v>
      </c>
      <c r="Y588" s="51" t="s">
        <v>621</v>
      </c>
      <c r="Z588" s="51">
        <v>4</v>
      </c>
      <c r="AA588" s="69">
        <v>176.71458676442586</v>
      </c>
      <c r="AB588" s="52">
        <v>2</v>
      </c>
      <c r="AC588" s="69">
        <v>353.42917352885172</v>
      </c>
      <c r="AD588" s="51">
        <v>1</v>
      </c>
      <c r="AE588" s="51"/>
      <c r="AF588" s="51"/>
      <c r="AG588" s="53"/>
      <c r="AH588" s="54">
        <v>3.875</v>
      </c>
      <c r="AI588" s="54">
        <v>93</v>
      </c>
      <c r="AJ588" s="53" t="s">
        <v>143</v>
      </c>
      <c r="AK588" s="53">
        <v>4</v>
      </c>
      <c r="AL588" s="54">
        <v>23.25</v>
      </c>
      <c r="AM588" s="53" t="s">
        <v>80</v>
      </c>
      <c r="AN588" s="55">
        <v>4.5250000000000004</v>
      </c>
      <c r="AO588" s="56">
        <v>5.3</v>
      </c>
      <c r="AP588" s="56">
        <v>0</v>
      </c>
      <c r="AQ588" s="51" t="s">
        <v>321</v>
      </c>
      <c r="AR588" s="51" t="s">
        <v>230</v>
      </c>
      <c r="AS588" s="51"/>
      <c r="AT588" s="51"/>
      <c r="AU588" s="51"/>
      <c r="AV588" s="51"/>
      <c r="AW588" s="57" t="s">
        <v>38</v>
      </c>
      <c r="AX588" s="57" t="s">
        <v>36</v>
      </c>
      <c r="AY588" s="57" t="s">
        <v>42</v>
      </c>
      <c r="AZ588" s="57"/>
      <c r="BA588" s="57"/>
      <c r="BB588" s="58">
        <v>4.6927083333333335E-2</v>
      </c>
      <c r="BC588" s="58"/>
      <c r="BD588" s="59"/>
      <c r="BE588" s="59"/>
      <c r="BF588" s="58"/>
      <c r="BG588" s="59"/>
      <c r="BH588" s="61"/>
      <c r="BI588" s="61"/>
      <c r="BL588" s="61"/>
      <c r="BM588" s="59"/>
      <c r="BN588" s="58"/>
      <c r="BO588" s="58"/>
      <c r="BQ588" s="58"/>
      <c r="BR588" s="59"/>
      <c r="BS588" s="58"/>
      <c r="BT588" s="58"/>
      <c r="BV588" s="58"/>
      <c r="BW588" s="59"/>
      <c r="BX588" s="58"/>
      <c r="BY588" s="58"/>
      <c r="BZ588" s="58"/>
      <c r="CA588" s="59"/>
      <c r="CB588" s="58"/>
      <c r="CC588" s="58"/>
      <c r="CD588" s="58"/>
      <c r="CE588" s="58"/>
      <c r="CF588" s="59"/>
      <c r="CG588" s="62" t="s">
        <v>622</v>
      </c>
      <c r="CH588" s="62"/>
      <c r="CI588" s="62"/>
      <c r="CJ588" s="62"/>
      <c r="CK588" s="62"/>
      <c r="CL588" s="62"/>
      <c r="CM588" s="62"/>
      <c r="CN588" s="63"/>
      <c r="CO588" s="62"/>
      <c r="CP588" s="62"/>
      <c r="CQ588" s="64" t="s">
        <v>39</v>
      </c>
      <c r="CR588" s="65" t="s">
        <v>47</v>
      </c>
      <c r="CS588" s="64" t="s">
        <v>1344</v>
      </c>
      <c r="CT588" s="64"/>
      <c r="CU588" s="64" t="s">
        <v>55</v>
      </c>
      <c r="CV588" s="64" t="s">
        <v>86</v>
      </c>
      <c r="CW588" s="64"/>
      <c r="CX588" s="64" t="s">
        <v>88</v>
      </c>
      <c r="CY588" s="66">
        <f>[1]Duration!EE587</f>
        <v>3.875</v>
      </c>
    </row>
    <row r="589" spans="1:103" hidden="1" x14ac:dyDescent="0.3">
      <c r="A589" s="43">
        <v>587</v>
      </c>
      <c r="B589" s="44" t="s">
        <v>1734</v>
      </c>
      <c r="C589" s="44" t="s">
        <v>142</v>
      </c>
      <c r="D589" s="44">
        <v>1996</v>
      </c>
      <c r="E589" s="45" t="s">
        <v>31</v>
      </c>
      <c r="F589" s="45" t="s">
        <v>1537</v>
      </c>
      <c r="G589" s="45" t="s">
        <v>1804</v>
      </c>
      <c r="H589" s="45" t="s">
        <v>116</v>
      </c>
      <c r="I589" s="45" t="s">
        <v>38</v>
      </c>
      <c r="J589" s="68" t="s">
        <v>44</v>
      </c>
      <c r="K589" s="68" t="s">
        <v>91</v>
      </c>
      <c r="L589" s="68" t="s">
        <v>39</v>
      </c>
      <c r="M589" s="68" t="s">
        <v>42</v>
      </c>
      <c r="N589" s="68" t="s">
        <v>42</v>
      </c>
      <c r="O589" s="68" t="s">
        <v>42</v>
      </c>
      <c r="P589" s="47"/>
      <c r="Q589" s="47" t="s">
        <v>1537</v>
      </c>
      <c r="R589" s="49"/>
      <c r="S589" s="49"/>
      <c r="T589" s="50"/>
      <c r="U589" s="50">
        <v>1.74</v>
      </c>
      <c r="V589" s="50"/>
      <c r="W589" s="50"/>
      <c r="X589" s="50">
        <v>7.5749999999999993</v>
      </c>
      <c r="Y589" s="51" t="s">
        <v>621</v>
      </c>
      <c r="Z589" s="51">
        <v>2</v>
      </c>
      <c r="AA589" s="69">
        <v>176.71458676442586</v>
      </c>
      <c r="AB589" s="52">
        <v>2</v>
      </c>
      <c r="AC589" s="69">
        <v>353.42917352885172</v>
      </c>
      <c r="AD589" s="51">
        <v>0</v>
      </c>
      <c r="AE589" s="51"/>
      <c r="AF589" s="51"/>
      <c r="AG589" s="53"/>
      <c r="AH589" s="54">
        <v>1.8958333333333333</v>
      </c>
      <c r="AI589" s="54">
        <v>45.5</v>
      </c>
      <c r="AJ589" s="53" t="s">
        <v>143</v>
      </c>
      <c r="AK589" s="53">
        <v>2</v>
      </c>
      <c r="AL589" s="54">
        <v>22.75</v>
      </c>
      <c r="AM589" s="53" t="s">
        <v>96</v>
      </c>
      <c r="AN589" s="55">
        <v>3.5999999999999996</v>
      </c>
      <c r="AO589" s="56">
        <v>5.55</v>
      </c>
      <c r="AP589" s="56">
        <v>0</v>
      </c>
      <c r="AQ589" s="51" t="s">
        <v>321</v>
      </c>
      <c r="AR589" s="51" t="s">
        <v>230</v>
      </c>
      <c r="AS589" s="51"/>
      <c r="AT589" s="51"/>
      <c r="AU589" s="51"/>
      <c r="AV589" s="51"/>
      <c r="AW589" s="57" t="s">
        <v>38</v>
      </c>
      <c r="AX589" s="57" t="s">
        <v>36</v>
      </c>
      <c r="AY589" s="57" t="s">
        <v>39</v>
      </c>
      <c r="AZ589" s="57"/>
      <c r="BA589" s="57"/>
      <c r="BB589" s="58">
        <v>0.11636904761904761</v>
      </c>
      <c r="BC589" s="58"/>
      <c r="BD589" s="59"/>
      <c r="BE589" s="59"/>
      <c r="BF589" s="58"/>
      <c r="BG589" s="59"/>
      <c r="BH589" s="61"/>
      <c r="BI589" s="61"/>
      <c r="BL589" s="61"/>
      <c r="BM589" s="59"/>
      <c r="BN589" s="58"/>
      <c r="BO589" s="58"/>
      <c r="BQ589" s="58"/>
      <c r="BR589" s="59"/>
      <c r="BS589" s="58"/>
      <c r="BT589" s="58"/>
      <c r="BV589" s="58"/>
      <c r="BW589" s="59"/>
      <c r="BX589" s="58"/>
      <c r="BY589" s="58"/>
      <c r="BZ589" s="58"/>
      <c r="CA589" s="59"/>
      <c r="CB589" s="58"/>
      <c r="CC589" s="58"/>
      <c r="CD589" s="58"/>
      <c r="CE589" s="58"/>
      <c r="CF589" s="59"/>
      <c r="CG589" s="62" t="s">
        <v>622</v>
      </c>
      <c r="CH589" s="62"/>
      <c r="CI589" s="62"/>
      <c r="CJ589" s="62"/>
      <c r="CK589" s="62"/>
      <c r="CL589" s="62"/>
      <c r="CM589" s="62"/>
      <c r="CN589" s="63"/>
      <c r="CO589" s="62"/>
      <c r="CP589" s="62"/>
      <c r="CQ589" s="64" t="s">
        <v>39</v>
      </c>
      <c r="CR589" s="65" t="s">
        <v>47</v>
      </c>
      <c r="CS589" s="64" t="s">
        <v>1344</v>
      </c>
      <c r="CT589" s="64"/>
      <c r="CU589" s="64" t="s">
        <v>55</v>
      </c>
      <c r="CV589" s="64" t="s">
        <v>86</v>
      </c>
      <c r="CW589" s="64"/>
      <c r="CX589" s="64" t="s">
        <v>91</v>
      </c>
      <c r="CY589" s="66">
        <f>[1]Duration!EE588</f>
        <v>1.8958333333333333</v>
      </c>
    </row>
    <row r="590" spans="1:103" hidden="1" x14ac:dyDescent="0.3">
      <c r="A590" s="43">
        <v>588</v>
      </c>
      <c r="B590" s="44" t="s">
        <v>1702</v>
      </c>
      <c r="C590" s="44" t="s">
        <v>30</v>
      </c>
      <c r="D590" s="44">
        <v>2014</v>
      </c>
      <c r="E590" s="45" t="s">
        <v>66</v>
      </c>
      <c r="F590" s="45" t="s">
        <v>1537</v>
      </c>
      <c r="G590" s="45" t="s">
        <v>1804</v>
      </c>
      <c r="H590" s="45" t="s">
        <v>116</v>
      </c>
      <c r="I590" s="45" t="s">
        <v>38</v>
      </c>
      <c r="J590" s="68" t="s">
        <v>44</v>
      </c>
      <c r="K590" s="68" t="s">
        <v>100</v>
      </c>
      <c r="L590" s="68" t="s">
        <v>39</v>
      </c>
      <c r="M590" s="68" t="s">
        <v>42</v>
      </c>
      <c r="N590" s="68" t="s">
        <v>42</v>
      </c>
      <c r="O590" s="68" t="s">
        <v>42</v>
      </c>
      <c r="P590" s="47" t="s">
        <v>876</v>
      </c>
      <c r="Q590" s="47" t="s">
        <v>1537</v>
      </c>
      <c r="R590" s="49"/>
      <c r="S590" s="49"/>
      <c r="T590" s="50"/>
      <c r="U590" s="50"/>
      <c r="V590" s="50"/>
      <c r="W590" s="50"/>
      <c r="X590" s="50"/>
      <c r="Y590" s="51" t="s">
        <v>621</v>
      </c>
      <c r="Z590" s="51">
        <v>1</v>
      </c>
      <c r="AA590" s="69">
        <v>1870.3786022412189</v>
      </c>
      <c r="AB590" s="52">
        <v>3.05</v>
      </c>
      <c r="AC590" s="69">
        <v>5704.6547368357169</v>
      </c>
      <c r="AD590" s="51"/>
      <c r="AE590" s="51" t="s">
        <v>623</v>
      </c>
      <c r="AF590" s="51"/>
      <c r="AG590" s="53" t="s">
        <v>79</v>
      </c>
      <c r="AH590" s="54">
        <v>870</v>
      </c>
      <c r="AI590" s="54"/>
      <c r="AJ590" s="53" t="s">
        <v>143</v>
      </c>
      <c r="AK590" s="53"/>
      <c r="AL590" s="53"/>
      <c r="AM590" s="53" t="s">
        <v>145</v>
      </c>
      <c r="AN590" s="55"/>
      <c r="AO590" s="56"/>
      <c r="AP590" s="56"/>
      <c r="AQ590" s="51" t="s">
        <v>43</v>
      </c>
      <c r="AR590" s="51" t="s">
        <v>37</v>
      </c>
      <c r="AS590" s="51" t="s">
        <v>37</v>
      </c>
      <c r="AT590" s="51" t="s">
        <v>37</v>
      </c>
      <c r="AU590" s="51" t="s">
        <v>37</v>
      </c>
      <c r="AV590" s="51"/>
      <c r="AW590" s="57" t="s">
        <v>38</v>
      </c>
      <c r="AX590" s="57" t="s">
        <v>36</v>
      </c>
      <c r="AY590" s="57"/>
      <c r="AZ590" s="57"/>
      <c r="BA590" s="57"/>
      <c r="BB590" s="58">
        <v>0.05</v>
      </c>
      <c r="BC590" s="58"/>
      <c r="BD590" s="59"/>
      <c r="BE590" s="59"/>
      <c r="BF590" s="58">
        <v>0.29166666666666669</v>
      </c>
      <c r="BG590" s="59"/>
      <c r="BH590" s="61" t="s">
        <v>438</v>
      </c>
      <c r="BI590" s="61"/>
      <c r="BL590" s="61" t="s">
        <v>438</v>
      </c>
      <c r="BM590" s="59"/>
      <c r="BN590" s="58">
        <v>4</v>
      </c>
      <c r="BO590" s="58"/>
      <c r="BQ590" s="58">
        <v>21.916666666666668</v>
      </c>
      <c r="BR590" s="59"/>
      <c r="BS590" s="58">
        <v>5.7</v>
      </c>
      <c r="BT590" s="58"/>
      <c r="BV590" s="58">
        <v>31.541666666666668</v>
      </c>
      <c r="BW590" s="59"/>
      <c r="BX590" s="58"/>
      <c r="BY590" s="58"/>
      <c r="BZ590" s="58"/>
      <c r="CA590" s="59"/>
      <c r="CB590" s="58"/>
      <c r="CC590" s="58"/>
      <c r="CD590" s="58"/>
      <c r="CE590" s="58"/>
      <c r="CF590" s="59"/>
      <c r="CG590" s="62"/>
      <c r="CH590" s="62"/>
      <c r="CI590" s="62"/>
      <c r="CJ590" s="62"/>
      <c r="CK590" s="62" t="s">
        <v>329</v>
      </c>
      <c r="CL590" s="62"/>
      <c r="CM590" s="62" t="s">
        <v>513</v>
      </c>
      <c r="CN590" s="63"/>
      <c r="CO590" s="62"/>
      <c r="CP590" s="62"/>
      <c r="CQ590" s="64" t="s">
        <v>39</v>
      </c>
      <c r="CR590" s="65" t="s">
        <v>47</v>
      </c>
      <c r="CS590" s="64" t="s">
        <v>1344</v>
      </c>
      <c r="CT590" s="64" t="s">
        <v>624</v>
      </c>
      <c r="CU590" s="64" t="s">
        <v>625</v>
      </c>
      <c r="CV590" s="64" t="s">
        <v>86</v>
      </c>
      <c r="CW590" s="64"/>
      <c r="CX590" s="64" t="s">
        <v>73</v>
      </c>
      <c r="CY590" s="66">
        <f>[1]Duration!EE589</f>
        <v>365</v>
      </c>
    </row>
    <row r="591" spans="1:103" hidden="1" x14ac:dyDescent="0.3">
      <c r="A591" s="43">
        <v>589</v>
      </c>
      <c r="B591" s="44" t="s">
        <v>1703</v>
      </c>
      <c r="C591" s="44" t="s">
        <v>30</v>
      </c>
      <c r="D591" s="44">
        <v>2014</v>
      </c>
      <c r="E591" s="45" t="s">
        <v>31</v>
      </c>
      <c r="F591" s="45" t="s">
        <v>126</v>
      </c>
      <c r="G591" s="45" t="s">
        <v>4</v>
      </c>
      <c r="H591" s="45" t="s">
        <v>483</v>
      </c>
      <c r="I591" s="45" t="s">
        <v>38</v>
      </c>
      <c r="J591" s="68" t="s">
        <v>44</v>
      </c>
      <c r="K591" s="68" t="s">
        <v>262</v>
      </c>
      <c r="L591" s="68" t="s">
        <v>42</v>
      </c>
      <c r="M591" s="68" t="s">
        <v>42</v>
      </c>
      <c r="N591" s="68" t="s">
        <v>39</v>
      </c>
      <c r="O591" s="68" t="s">
        <v>42</v>
      </c>
      <c r="P591" s="47"/>
      <c r="Q591" s="47" t="s">
        <v>125</v>
      </c>
      <c r="R591" s="49">
        <v>17.5</v>
      </c>
      <c r="S591" s="49">
        <v>12</v>
      </c>
      <c r="T591" s="50">
        <v>1.2</v>
      </c>
      <c r="U591" s="50">
        <v>0.48</v>
      </c>
      <c r="V591" s="50"/>
      <c r="W591" s="50"/>
      <c r="X591" s="50"/>
      <c r="Y591" s="51" t="s">
        <v>626</v>
      </c>
      <c r="Z591" s="51">
        <v>2</v>
      </c>
      <c r="AA591" s="52">
        <v>0.12566370614359174</v>
      </c>
      <c r="AB591" s="51">
        <v>0.22281692032865347</v>
      </c>
      <c r="AC591" s="80">
        <v>2.8000000000000001E-2</v>
      </c>
      <c r="AD591" s="51">
        <v>12</v>
      </c>
      <c r="AE591" s="51" t="s">
        <v>33</v>
      </c>
      <c r="AF591" s="51"/>
      <c r="AG591" s="53" t="s">
        <v>79</v>
      </c>
      <c r="AH591" s="54">
        <v>110</v>
      </c>
      <c r="AI591" s="54">
        <v>0.55000000000000004</v>
      </c>
      <c r="AJ591" s="53" t="s">
        <v>2045</v>
      </c>
      <c r="AK591" s="53">
        <v>11</v>
      </c>
      <c r="AL591" s="53">
        <v>3</v>
      </c>
      <c r="AM591" s="53" t="s">
        <v>70</v>
      </c>
      <c r="AN591" s="55">
        <v>17.7</v>
      </c>
      <c r="AO591" s="56"/>
      <c r="AP591" s="56">
        <v>0</v>
      </c>
      <c r="AQ591" s="51" t="s">
        <v>43</v>
      </c>
      <c r="AR591" s="51" t="s">
        <v>631</v>
      </c>
      <c r="AS591" s="51"/>
      <c r="AT591" s="51"/>
      <c r="AU591" s="51"/>
      <c r="AV591" s="51"/>
      <c r="AW591" s="57" t="s">
        <v>38</v>
      </c>
      <c r="AX591" s="57" t="s">
        <v>36</v>
      </c>
      <c r="AY591" s="57" t="s">
        <v>627</v>
      </c>
      <c r="AZ591" s="57" t="s">
        <v>628</v>
      </c>
      <c r="BA591" s="57">
        <v>70</v>
      </c>
      <c r="BB591" s="58">
        <v>7.8600000000000007E-3</v>
      </c>
      <c r="BC591" s="58"/>
      <c r="BD591" s="59"/>
      <c r="BE591" s="59"/>
      <c r="BF591" s="58"/>
      <c r="BG591" s="59">
        <v>-0.20689655172413807</v>
      </c>
      <c r="BH591" s="61"/>
      <c r="BI591" s="61"/>
      <c r="BL591" s="61"/>
      <c r="BM591" s="59"/>
      <c r="BN591" s="58"/>
      <c r="BO591" s="58"/>
      <c r="BQ591" s="58"/>
      <c r="BR591" s="59"/>
      <c r="BS591" s="58"/>
      <c r="BT591" s="58"/>
      <c r="BV591" s="58"/>
      <c r="BW591" s="59"/>
      <c r="BX591" s="58"/>
      <c r="BY591" s="58"/>
      <c r="BZ591" s="58"/>
      <c r="CA591" s="59"/>
      <c r="CB591" s="58"/>
      <c r="CC591" s="58"/>
      <c r="CD591" s="58"/>
      <c r="CE591" s="58"/>
      <c r="CF591" s="59"/>
      <c r="CG591" s="62" t="s">
        <v>629</v>
      </c>
      <c r="CH591" s="62" t="s">
        <v>630</v>
      </c>
      <c r="CI591" s="62"/>
      <c r="CJ591" s="62"/>
      <c r="CK591" s="62"/>
      <c r="CL591" s="62"/>
      <c r="CM591" s="62"/>
      <c r="CN591" s="63"/>
      <c r="CO591" s="62"/>
      <c r="CP591" s="62" t="s">
        <v>1329</v>
      </c>
      <c r="CQ591" s="64" t="s">
        <v>39</v>
      </c>
      <c r="CR591" s="65" t="s">
        <v>47</v>
      </c>
      <c r="CS591" s="64" t="s">
        <v>41</v>
      </c>
      <c r="CT591" s="64"/>
      <c r="CU591" s="64" t="s">
        <v>632</v>
      </c>
      <c r="CV591" s="64" t="s">
        <v>343</v>
      </c>
      <c r="CW591" s="64" t="s">
        <v>207</v>
      </c>
      <c r="CX591" s="64"/>
      <c r="CY591" s="66">
        <f>[1]Duration!EE590</f>
        <v>2.2916666666666669E-2</v>
      </c>
    </row>
    <row r="592" spans="1:103" hidden="1" x14ac:dyDescent="0.3">
      <c r="A592" s="43">
        <v>590</v>
      </c>
      <c r="B592" s="44" t="s">
        <v>1703</v>
      </c>
      <c r="C592" s="44" t="s">
        <v>30</v>
      </c>
      <c r="D592" s="44">
        <v>2014</v>
      </c>
      <c r="E592" s="45" t="s">
        <v>31</v>
      </c>
      <c r="F592" s="45" t="s">
        <v>126</v>
      </c>
      <c r="G592" s="45" t="s">
        <v>4</v>
      </c>
      <c r="H592" s="45" t="s">
        <v>483</v>
      </c>
      <c r="I592" s="45" t="s">
        <v>38</v>
      </c>
      <c r="J592" s="68" t="s">
        <v>44</v>
      </c>
      <c r="K592" s="68" t="s">
        <v>262</v>
      </c>
      <c r="L592" s="68" t="s">
        <v>42</v>
      </c>
      <c r="M592" s="68" t="s">
        <v>42</v>
      </c>
      <c r="N592" s="68" t="s">
        <v>39</v>
      </c>
      <c r="O592" s="68" t="s">
        <v>42</v>
      </c>
      <c r="P592" s="47"/>
      <c r="Q592" s="47" t="s">
        <v>633</v>
      </c>
      <c r="R592" s="49">
        <v>18</v>
      </c>
      <c r="S592" s="49">
        <v>12.4</v>
      </c>
      <c r="T592" s="50">
        <v>1.2</v>
      </c>
      <c r="U592" s="50">
        <v>0.48</v>
      </c>
      <c r="V592" s="50"/>
      <c r="W592" s="50"/>
      <c r="X592" s="50"/>
      <c r="Y592" s="51" t="s">
        <v>626</v>
      </c>
      <c r="Z592" s="51">
        <v>2</v>
      </c>
      <c r="AA592" s="52">
        <v>0.12566370614359174</v>
      </c>
      <c r="AB592" s="51">
        <v>0.22281692032865347</v>
      </c>
      <c r="AC592" s="80">
        <v>2.8000000000000001E-2</v>
      </c>
      <c r="AD592" s="51">
        <v>12</v>
      </c>
      <c r="AE592" s="51" t="s">
        <v>33</v>
      </c>
      <c r="AF592" s="51"/>
      <c r="AG592" s="53" t="s">
        <v>79</v>
      </c>
      <c r="AH592" s="54">
        <v>110</v>
      </c>
      <c r="AI592" s="54">
        <v>0.55000000000000004</v>
      </c>
      <c r="AJ592" s="53" t="s">
        <v>2045</v>
      </c>
      <c r="AK592" s="53">
        <v>11</v>
      </c>
      <c r="AL592" s="53">
        <v>3</v>
      </c>
      <c r="AM592" s="53" t="s">
        <v>70</v>
      </c>
      <c r="AN592" s="55">
        <v>17.7</v>
      </c>
      <c r="AO592" s="56"/>
      <c r="AP592" s="56">
        <v>0</v>
      </c>
      <c r="AQ592" s="51" t="s">
        <v>43</v>
      </c>
      <c r="AR592" s="51" t="s">
        <v>631</v>
      </c>
      <c r="AS592" s="51"/>
      <c r="AT592" s="51"/>
      <c r="AU592" s="51"/>
      <c r="AV592" s="51"/>
      <c r="AW592" s="57" t="s">
        <v>38</v>
      </c>
      <c r="AX592" s="57" t="s">
        <v>36</v>
      </c>
      <c r="AY592" s="57" t="s">
        <v>627</v>
      </c>
      <c r="AZ592" s="57" t="s">
        <v>628</v>
      </c>
      <c r="BA592" s="57">
        <v>70</v>
      </c>
      <c r="BB592" s="58">
        <v>7.1999999999999998E-3</v>
      </c>
      <c r="BC592" s="58"/>
      <c r="BD592" s="59"/>
      <c r="BE592" s="59"/>
      <c r="BF592" s="58"/>
      <c r="BG592" s="59">
        <v>-0.10555409318241643</v>
      </c>
      <c r="BH592" s="61"/>
      <c r="BI592" s="61"/>
      <c r="BL592" s="61"/>
      <c r="BM592" s="59"/>
      <c r="BN592" s="58"/>
      <c r="BO592" s="58"/>
      <c r="BQ592" s="58"/>
      <c r="BR592" s="59"/>
      <c r="BS592" s="58"/>
      <c r="BT592" s="58"/>
      <c r="BV592" s="58"/>
      <c r="BW592" s="59"/>
      <c r="BX592" s="58"/>
      <c r="BY592" s="58"/>
      <c r="BZ592" s="58"/>
      <c r="CA592" s="59"/>
      <c r="CB592" s="58"/>
      <c r="CC592" s="58"/>
      <c r="CD592" s="58"/>
      <c r="CE592" s="58"/>
      <c r="CF592" s="59"/>
      <c r="CG592" s="62" t="s">
        <v>634</v>
      </c>
      <c r="CH592" s="62" t="s">
        <v>630</v>
      </c>
      <c r="CI592" s="62"/>
      <c r="CJ592" s="62"/>
      <c r="CK592" s="62"/>
      <c r="CL592" s="62"/>
      <c r="CM592" s="62"/>
      <c r="CN592" s="63"/>
      <c r="CO592" s="62"/>
      <c r="CP592" s="62" t="s">
        <v>1329</v>
      </c>
      <c r="CQ592" s="64" t="s">
        <v>39</v>
      </c>
      <c r="CR592" s="65" t="s">
        <v>47</v>
      </c>
      <c r="CS592" s="64" t="s">
        <v>41</v>
      </c>
      <c r="CT592" s="64"/>
      <c r="CU592" s="64" t="s">
        <v>632</v>
      </c>
      <c r="CV592" s="64" t="s">
        <v>343</v>
      </c>
      <c r="CW592" s="64" t="s">
        <v>207</v>
      </c>
      <c r="CX592" s="64"/>
      <c r="CY592" s="66">
        <f>[1]Duration!EE591</f>
        <v>2.2916666666666669E-2</v>
      </c>
    </row>
    <row r="593" spans="1:103" hidden="1" x14ac:dyDescent="0.3">
      <c r="A593" s="43">
        <v>591</v>
      </c>
      <c r="B593" s="44" t="s">
        <v>1703</v>
      </c>
      <c r="C593" s="44" t="s">
        <v>30</v>
      </c>
      <c r="D593" s="44">
        <v>2014</v>
      </c>
      <c r="E593" s="45" t="s">
        <v>31</v>
      </c>
      <c r="F593" s="45" t="s">
        <v>104</v>
      </c>
      <c r="G593" s="45" t="s">
        <v>4</v>
      </c>
      <c r="H593" s="45" t="s">
        <v>483</v>
      </c>
      <c r="I593" s="45" t="s">
        <v>38</v>
      </c>
      <c r="J593" s="68" t="s">
        <v>44</v>
      </c>
      <c r="K593" s="68" t="s">
        <v>262</v>
      </c>
      <c r="L593" s="68" t="s">
        <v>42</v>
      </c>
      <c r="M593" s="68" t="s">
        <v>42</v>
      </c>
      <c r="N593" s="68" t="s">
        <v>39</v>
      </c>
      <c r="O593" s="68" t="s">
        <v>42</v>
      </c>
      <c r="P593" s="47"/>
      <c r="Q593" s="47" t="s">
        <v>98</v>
      </c>
      <c r="R593" s="49">
        <v>22.2</v>
      </c>
      <c r="S593" s="49">
        <v>16.2</v>
      </c>
      <c r="T593" s="50">
        <v>1.3</v>
      </c>
      <c r="U593" s="50">
        <v>0.54</v>
      </c>
      <c r="V593" s="50"/>
      <c r="W593" s="50"/>
      <c r="X593" s="50"/>
      <c r="Y593" s="51" t="s">
        <v>626</v>
      </c>
      <c r="Z593" s="51">
        <v>2</v>
      </c>
      <c r="AA593" s="52">
        <v>0.12566370614359174</v>
      </c>
      <c r="AB593" s="51">
        <v>0.22281692032865347</v>
      </c>
      <c r="AC593" s="80">
        <v>2.8000000000000001E-2</v>
      </c>
      <c r="AD593" s="51">
        <v>12</v>
      </c>
      <c r="AE593" s="51" t="s">
        <v>33</v>
      </c>
      <c r="AF593" s="51"/>
      <c r="AG593" s="53" t="s">
        <v>79</v>
      </c>
      <c r="AH593" s="54">
        <v>110</v>
      </c>
      <c r="AI593" s="54">
        <v>0.55000000000000004</v>
      </c>
      <c r="AJ593" s="53" t="s">
        <v>2045</v>
      </c>
      <c r="AK593" s="53">
        <v>11</v>
      </c>
      <c r="AL593" s="53">
        <v>3</v>
      </c>
      <c r="AM593" s="53" t="s">
        <v>70</v>
      </c>
      <c r="AN593" s="55">
        <v>17.7</v>
      </c>
      <c r="AO593" s="56"/>
      <c r="AP593" s="56">
        <v>0</v>
      </c>
      <c r="AQ593" s="51" t="s">
        <v>43</v>
      </c>
      <c r="AR593" s="51" t="s">
        <v>631</v>
      </c>
      <c r="AS593" s="51"/>
      <c r="AT593" s="51"/>
      <c r="AU593" s="51"/>
      <c r="AV593" s="51"/>
      <c r="AW593" s="57" t="s">
        <v>38</v>
      </c>
      <c r="AX593" s="57" t="s">
        <v>36</v>
      </c>
      <c r="AY593" s="57" t="s">
        <v>627</v>
      </c>
      <c r="AZ593" s="57" t="s">
        <v>628</v>
      </c>
      <c r="BA593" s="57">
        <v>70</v>
      </c>
      <c r="BB593" s="58">
        <v>6.5125714285714283E-3</v>
      </c>
      <c r="BC593" s="58"/>
      <c r="BD593" s="59"/>
      <c r="BE593" s="59"/>
      <c r="BF593" s="58"/>
      <c r="BG593" s="59"/>
      <c r="BH593" s="61"/>
      <c r="BI593" s="61"/>
      <c r="BL593" s="61"/>
      <c r="BM593" s="59"/>
      <c r="BN593" s="58"/>
      <c r="BO593" s="58"/>
      <c r="BQ593" s="58"/>
      <c r="BR593" s="59"/>
      <c r="BS593" s="58"/>
      <c r="BT593" s="58"/>
      <c r="BV593" s="58"/>
      <c r="BW593" s="59"/>
      <c r="BX593" s="58"/>
      <c r="BY593" s="58"/>
      <c r="BZ593" s="58"/>
      <c r="CA593" s="59"/>
      <c r="CB593" s="58"/>
      <c r="CC593" s="58"/>
      <c r="CD593" s="58"/>
      <c r="CE593" s="58"/>
      <c r="CF593" s="59"/>
      <c r="CG593" s="62" t="s">
        <v>635</v>
      </c>
      <c r="CH593" s="62" t="s">
        <v>630</v>
      </c>
      <c r="CI593" s="62"/>
      <c r="CJ593" s="62"/>
      <c r="CK593" s="62"/>
      <c r="CL593" s="62"/>
      <c r="CM593" s="62"/>
      <c r="CN593" s="63"/>
      <c r="CO593" s="62"/>
      <c r="CP593" s="62" t="s">
        <v>1329</v>
      </c>
      <c r="CQ593" s="64" t="s">
        <v>39</v>
      </c>
      <c r="CR593" s="65" t="s">
        <v>47</v>
      </c>
      <c r="CS593" s="64" t="s">
        <v>41</v>
      </c>
      <c r="CT593" s="64"/>
      <c r="CU593" s="64" t="s">
        <v>632</v>
      </c>
      <c r="CV593" s="64" t="s">
        <v>343</v>
      </c>
      <c r="CW593" s="64" t="s">
        <v>207</v>
      </c>
      <c r="CX593" s="64"/>
      <c r="CY593" s="66">
        <f>[1]Duration!EE592</f>
        <v>2.2916666666666669E-2</v>
      </c>
    </row>
    <row r="594" spans="1:103" hidden="1" x14ac:dyDescent="0.3">
      <c r="A594" s="43">
        <v>592</v>
      </c>
      <c r="B594" s="44" t="s">
        <v>1703</v>
      </c>
      <c r="C594" s="44" t="s">
        <v>30</v>
      </c>
      <c r="D594" s="44">
        <v>2014</v>
      </c>
      <c r="E594" s="45" t="s">
        <v>31</v>
      </c>
      <c r="F594" s="45" t="s">
        <v>104</v>
      </c>
      <c r="G594" s="45" t="s">
        <v>4</v>
      </c>
      <c r="H594" s="45" t="s">
        <v>483</v>
      </c>
      <c r="I594" s="45" t="s">
        <v>38</v>
      </c>
      <c r="J594" s="68" t="s">
        <v>44</v>
      </c>
      <c r="K594" s="68" t="s">
        <v>262</v>
      </c>
      <c r="L594" s="68" t="s">
        <v>42</v>
      </c>
      <c r="M594" s="68" t="s">
        <v>42</v>
      </c>
      <c r="N594" s="68" t="s">
        <v>39</v>
      </c>
      <c r="O594" s="68" t="s">
        <v>42</v>
      </c>
      <c r="P594" s="47"/>
      <c r="Q594" s="47" t="s">
        <v>636</v>
      </c>
      <c r="R594" s="49">
        <v>24</v>
      </c>
      <c r="S594" s="49">
        <v>17.100000000000001</v>
      </c>
      <c r="T594" s="50">
        <v>1.4</v>
      </c>
      <c r="U594" s="50">
        <v>0.57999999999999996</v>
      </c>
      <c r="V594" s="50"/>
      <c r="W594" s="50"/>
      <c r="X594" s="50"/>
      <c r="Y594" s="51" t="s">
        <v>626</v>
      </c>
      <c r="Z594" s="51">
        <v>2</v>
      </c>
      <c r="AA594" s="52">
        <v>0.12566370614359174</v>
      </c>
      <c r="AB594" s="51">
        <v>0.22281692032865347</v>
      </c>
      <c r="AC594" s="80">
        <v>2.8000000000000001E-2</v>
      </c>
      <c r="AD594" s="51">
        <v>12</v>
      </c>
      <c r="AE594" s="51" t="s">
        <v>33</v>
      </c>
      <c r="AF594" s="51"/>
      <c r="AG594" s="53" t="s">
        <v>79</v>
      </c>
      <c r="AH594" s="54">
        <v>110</v>
      </c>
      <c r="AI594" s="54">
        <v>0.55000000000000004</v>
      </c>
      <c r="AJ594" s="53" t="s">
        <v>2045</v>
      </c>
      <c r="AK594" s="53">
        <v>11</v>
      </c>
      <c r="AL594" s="53">
        <v>3</v>
      </c>
      <c r="AM594" s="53" t="s">
        <v>70</v>
      </c>
      <c r="AN594" s="55">
        <v>17.7</v>
      </c>
      <c r="AO594" s="56"/>
      <c r="AP594" s="56">
        <v>0</v>
      </c>
      <c r="AQ594" s="51" t="s">
        <v>43</v>
      </c>
      <c r="AR594" s="51" t="s">
        <v>631</v>
      </c>
      <c r="AS594" s="51"/>
      <c r="AT594" s="51"/>
      <c r="AU594" s="51"/>
      <c r="AV594" s="51"/>
      <c r="AW594" s="57" t="s">
        <v>38</v>
      </c>
      <c r="AX594" s="57" t="s">
        <v>36</v>
      </c>
      <c r="AY594" s="57" t="s">
        <v>627</v>
      </c>
      <c r="AZ594" s="57" t="s">
        <v>628</v>
      </c>
      <c r="BA594" s="57">
        <v>70</v>
      </c>
      <c r="BB594" s="58">
        <v>6.8494285714285714E-3</v>
      </c>
      <c r="BC594" s="58"/>
      <c r="BD594" s="59"/>
      <c r="BE594" s="59"/>
      <c r="BF594" s="58"/>
      <c r="BG594" s="59">
        <v>-5.1724137931034517E-2</v>
      </c>
      <c r="BH594" s="61"/>
      <c r="BI594" s="61"/>
      <c r="BL594" s="61"/>
      <c r="BM594" s="59"/>
      <c r="BN594" s="58"/>
      <c r="BO594" s="58"/>
      <c r="BQ594" s="58"/>
      <c r="BR594" s="59"/>
      <c r="BS594" s="58"/>
      <c r="BT594" s="58"/>
      <c r="BV594" s="58"/>
      <c r="BW594" s="59"/>
      <c r="BX594" s="58"/>
      <c r="BY594" s="58"/>
      <c r="BZ594" s="58"/>
      <c r="CA594" s="59"/>
      <c r="CB594" s="58"/>
      <c r="CC594" s="58"/>
      <c r="CD594" s="58"/>
      <c r="CE594" s="58"/>
      <c r="CF594" s="59"/>
      <c r="CG594" s="62" t="s">
        <v>637</v>
      </c>
      <c r="CH594" s="62" t="s">
        <v>630</v>
      </c>
      <c r="CI594" s="62"/>
      <c r="CJ594" s="62"/>
      <c r="CK594" s="62"/>
      <c r="CL594" s="62"/>
      <c r="CM594" s="62"/>
      <c r="CN594" s="63"/>
      <c r="CO594" s="62"/>
      <c r="CP594" s="62" t="s">
        <v>1329</v>
      </c>
      <c r="CQ594" s="64" t="s">
        <v>39</v>
      </c>
      <c r="CR594" s="65" t="s">
        <v>47</v>
      </c>
      <c r="CS594" s="64" t="s">
        <v>41</v>
      </c>
      <c r="CT594" s="64"/>
      <c r="CU594" s="64" t="s">
        <v>632</v>
      </c>
      <c r="CV594" s="64" t="s">
        <v>343</v>
      </c>
      <c r="CW594" s="64" t="s">
        <v>207</v>
      </c>
      <c r="CX594" s="64"/>
      <c r="CY594" s="66">
        <f>[1]Duration!EE593</f>
        <v>2.2916666666666669E-2</v>
      </c>
    </row>
    <row r="595" spans="1:103" hidden="1" x14ac:dyDescent="0.3">
      <c r="A595" s="43">
        <v>593</v>
      </c>
      <c r="B595" s="44" t="s">
        <v>1703</v>
      </c>
      <c r="C595" s="44" t="s">
        <v>30</v>
      </c>
      <c r="D595" s="44">
        <v>2014</v>
      </c>
      <c r="E595" s="45" t="s">
        <v>31</v>
      </c>
      <c r="F595" s="45" t="s">
        <v>59</v>
      </c>
      <c r="G595" s="45" t="s">
        <v>4</v>
      </c>
      <c r="H595" s="45" t="s">
        <v>483</v>
      </c>
      <c r="I595" s="45" t="s">
        <v>38</v>
      </c>
      <c r="J595" s="68" t="s">
        <v>44</v>
      </c>
      <c r="K595" s="68" t="s">
        <v>262</v>
      </c>
      <c r="L595" s="68" t="s">
        <v>42</v>
      </c>
      <c r="M595" s="68" t="s">
        <v>42</v>
      </c>
      <c r="N595" s="68" t="s">
        <v>39</v>
      </c>
      <c r="O595" s="68" t="s">
        <v>42</v>
      </c>
      <c r="P595" s="47"/>
      <c r="Q595" s="47" t="s">
        <v>123</v>
      </c>
      <c r="R595" s="49">
        <v>14.4</v>
      </c>
      <c r="S595" s="49">
        <v>8.8000000000000007</v>
      </c>
      <c r="T595" s="50">
        <v>0.9</v>
      </c>
      <c r="U595" s="50">
        <v>0.4</v>
      </c>
      <c r="V595" s="50"/>
      <c r="W595" s="50"/>
      <c r="X595" s="50"/>
      <c r="Y595" s="51" t="s">
        <v>626</v>
      </c>
      <c r="Z595" s="51">
        <v>2</v>
      </c>
      <c r="AA595" s="52">
        <v>0.12566370614359174</v>
      </c>
      <c r="AB595" s="51">
        <v>0.22281692032865347</v>
      </c>
      <c r="AC595" s="80">
        <v>2.8000000000000001E-2</v>
      </c>
      <c r="AD595" s="51">
        <v>12</v>
      </c>
      <c r="AE595" s="51" t="s">
        <v>33</v>
      </c>
      <c r="AF595" s="51"/>
      <c r="AG595" s="53" t="s">
        <v>79</v>
      </c>
      <c r="AH595" s="54">
        <v>110</v>
      </c>
      <c r="AI595" s="54">
        <v>0.55000000000000004</v>
      </c>
      <c r="AJ595" s="53" t="s">
        <v>2045</v>
      </c>
      <c r="AK595" s="53">
        <v>11</v>
      </c>
      <c r="AL595" s="53">
        <v>3</v>
      </c>
      <c r="AM595" s="53" t="s">
        <v>70</v>
      </c>
      <c r="AN595" s="55">
        <v>17.7</v>
      </c>
      <c r="AO595" s="56"/>
      <c r="AP595" s="56">
        <v>0</v>
      </c>
      <c r="AQ595" s="51" t="s">
        <v>43</v>
      </c>
      <c r="AR595" s="51" t="s">
        <v>631</v>
      </c>
      <c r="AS595" s="51"/>
      <c r="AT595" s="51"/>
      <c r="AU595" s="51"/>
      <c r="AV595" s="51"/>
      <c r="AW595" s="57" t="s">
        <v>38</v>
      </c>
      <c r="AX595" s="57" t="s">
        <v>36</v>
      </c>
      <c r="AY595" s="57" t="s">
        <v>627</v>
      </c>
      <c r="AZ595" s="57" t="s">
        <v>628</v>
      </c>
      <c r="BA595" s="57">
        <v>70</v>
      </c>
      <c r="BB595" s="58">
        <v>4.8599999999999997E-3</v>
      </c>
      <c r="BC595" s="58"/>
      <c r="BD595" s="59"/>
      <c r="BE595" s="59"/>
      <c r="BF595" s="58"/>
      <c r="BG595" s="59">
        <v>-0.31158917418459386</v>
      </c>
      <c r="BH595" s="61"/>
      <c r="BI595" s="61"/>
      <c r="BL595" s="61"/>
      <c r="BM595" s="59"/>
      <c r="BN595" s="58"/>
      <c r="BO595" s="58"/>
      <c r="BQ595" s="58"/>
      <c r="BR595" s="59"/>
      <c r="BS595" s="58"/>
      <c r="BT595" s="58"/>
      <c r="BV595" s="58"/>
      <c r="BW595" s="59"/>
      <c r="BX595" s="58"/>
      <c r="BY595" s="58"/>
      <c r="BZ595" s="58"/>
      <c r="CA595" s="59"/>
      <c r="CB595" s="58"/>
      <c r="CC595" s="58"/>
      <c r="CD595" s="58"/>
      <c r="CE595" s="58"/>
      <c r="CF595" s="59"/>
      <c r="CG595" s="62" t="s">
        <v>638</v>
      </c>
      <c r="CH595" s="62"/>
      <c r="CI595" s="62"/>
      <c r="CJ595" s="62"/>
      <c r="CK595" s="62"/>
      <c r="CL595" s="62"/>
      <c r="CM595" s="62"/>
      <c r="CN595" s="63"/>
      <c r="CO595" s="62"/>
      <c r="CP595" s="62" t="s">
        <v>1329</v>
      </c>
      <c r="CQ595" s="64" t="s">
        <v>39</v>
      </c>
      <c r="CR595" s="65" t="s">
        <v>47</v>
      </c>
      <c r="CS595" s="64" t="s">
        <v>41</v>
      </c>
      <c r="CT595" s="64"/>
      <c r="CU595" s="64" t="s">
        <v>632</v>
      </c>
      <c r="CV595" s="64" t="s">
        <v>343</v>
      </c>
      <c r="CW595" s="64" t="s">
        <v>207</v>
      </c>
      <c r="CX595" s="64"/>
      <c r="CY595" s="66">
        <f>[1]Duration!EE594</f>
        <v>2.2916666666666669E-2</v>
      </c>
    </row>
    <row r="596" spans="1:103" hidden="1" x14ac:dyDescent="0.3">
      <c r="A596" s="43">
        <v>594</v>
      </c>
      <c r="B596" s="44" t="s">
        <v>1703</v>
      </c>
      <c r="C596" s="44" t="s">
        <v>30</v>
      </c>
      <c r="D596" s="44">
        <v>2014</v>
      </c>
      <c r="E596" s="45" t="s">
        <v>31</v>
      </c>
      <c r="F596" s="45" t="s">
        <v>59</v>
      </c>
      <c r="G596" s="45" t="s">
        <v>4</v>
      </c>
      <c r="H596" s="45" t="s">
        <v>483</v>
      </c>
      <c r="I596" s="45" t="s">
        <v>38</v>
      </c>
      <c r="J596" s="68" t="s">
        <v>44</v>
      </c>
      <c r="K596" s="68" t="s">
        <v>262</v>
      </c>
      <c r="L596" s="68" t="s">
        <v>42</v>
      </c>
      <c r="M596" s="68" t="s">
        <v>42</v>
      </c>
      <c r="N596" s="68" t="s">
        <v>39</v>
      </c>
      <c r="O596" s="68" t="s">
        <v>42</v>
      </c>
      <c r="P596" s="47"/>
      <c r="Q596" s="47" t="s">
        <v>639</v>
      </c>
      <c r="R596" s="49">
        <v>17.2</v>
      </c>
      <c r="S596" s="49">
        <v>11</v>
      </c>
      <c r="T596" s="50">
        <v>1</v>
      </c>
      <c r="U596" s="50">
        <v>0.42</v>
      </c>
      <c r="V596" s="50"/>
      <c r="W596" s="50"/>
      <c r="X596" s="50"/>
      <c r="Y596" s="51" t="s">
        <v>626</v>
      </c>
      <c r="Z596" s="51">
        <v>2</v>
      </c>
      <c r="AA596" s="52">
        <v>0.12566370614359174</v>
      </c>
      <c r="AB596" s="51">
        <v>0.22281692032865347</v>
      </c>
      <c r="AC596" s="80">
        <v>2.8000000000000001E-2</v>
      </c>
      <c r="AD596" s="51">
        <v>12</v>
      </c>
      <c r="AE596" s="51" t="s">
        <v>33</v>
      </c>
      <c r="AF596" s="51"/>
      <c r="AG596" s="53" t="s">
        <v>79</v>
      </c>
      <c r="AH596" s="54">
        <v>110</v>
      </c>
      <c r="AI596" s="54">
        <v>0.55000000000000004</v>
      </c>
      <c r="AJ596" s="53" t="s">
        <v>2045</v>
      </c>
      <c r="AK596" s="53">
        <v>11</v>
      </c>
      <c r="AL596" s="53">
        <v>3</v>
      </c>
      <c r="AM596" s="53" t="s">
        <v>70</v>
      </c>
      <c r="AN596" s="55">
        <v>17.7</v>
      </c>
      <c r="AO596" s="56"/>
      <c r="AP596" s="56">
        <v>0</v>
      </c>
      <c r="AQ596" s="51" t="s">
        <v>43</v>
      </c>
      <c r="AR596" s="51" t="s">
        <v>631</v>
      </c>
      <c r="AS596" s="51"/>
      <c r="AT596" s="51"/>
      <c r="AU596" s="51"/>
      <c r="AV596" s="51"/>
      <c r="AW596" s="57" t="s">
        <v>38</v>
      </c>
      <c r="AX596" s="57" t="s">
        <v>36</v>
      </c>
      <c r="AY596" s="57" t="s">
        <v>627</v>
      </c>
      <c r="AZ596" s="57" t="s">
        <v>628</v>
      </c>
      <c r="BA596" s="57">
        <v>70</v>
      </c>
      <c r="BB596" s="58">
        <v>4.7159999999999997E-3</v>
      </c>
      <c r="BC596" s="58"/>
      <c r="BD596" s="59"/>
      <c r="BE596" s="59"/>
      <c r="BF596" s="58"/>
      <c r="BG596" s="59">
        <v>-0.27272727272727254</v>
      </c>
      <c r="BH596" s="61"/>
      <c r="BI596" s="61"/>
      <c r="BL596" s="61"/>
      <c r="BM596" s="59"/>
      <c r="BN596" s="58"/>
      <c r="BO596" s="58"/>
      <c r="BQ596" s="58"/>
      <c r="BR596" s="59"/>
      <c r="BS596" s="58"/>
      <c r="BT596" s="58"/>
      <c r="BV596" s="58"/>
      <c r="BW596" s="59"/>
      <c r="BX596" s="58"/>
      <c r="BY596" s="58"/>
      <c r="BZ596" s="58"/>
      <c r="CA596" s="59"/>
      <c r="CB596" s="58"/>
      <c r="CC596" s="58"/>
      <c r="CD596" s="58"/>
      <c r="CE596" s="58"/>
      <c r="CF596" s="59"/>
      <c r="CG596" s="62" t="s">
        <v>640</v>
      </c>
      <c r="CH596" s="62"/>
      <c r="CI596" s="62"/>
      <c r="CJ596" s="62"/>
      <c r="CK596" s="62"/>
      <c r="CL596" s="62"/>
      <c r="CM596" s="62"/>
      <c r="CN596" s="63"/>
      <c r="CO596" s="62"/>
      <c r="CP596" s="62" t="s">
        <v>1329</v>
      </c>
      <c r="CQ596" s="64" t="s">
        <v>39</v>
      </c>
      <c r="CR596" s="65" t="s">
        <v>47</v>
      </c>
      <c r="CS596" s="64" t="s">
        <v>41</v>
      </c>
      <c r="CT596" s="64"/>
      <c r="CU596" s="64" t="s">
        <v>632</v>
      </c>
      <c r="CV596" s="64" t="s">
        <v>343</v>
      </c>
      <c r="CW596" s="64" t="s">
        <v>207</v>
      </c>
      <c r="CX596" s="64"/>
      <c r="CY596" s="66">
        <f>[1]Duration!EE595</f>
        <v>2.2916666666666669E-2</v>
      </c>
    </row>
    <row r="597" spans="1:103" hidden="1" x14ac:dyDescent="0.3">
      <c r="A597" s="43">
        <v>595</v>
      </c>
      <c r="B597" s="44" t="s">
        <v>1703</v>
      </c>
      <c r="C597" s="44" t="s">
        <v>30</v>
      </c>
      <c r="D597" s="44">
        <v>2014</v>
      </c>
      <c r="E597" s="45" t="s">
        <v>31</v>
      </c>
      <c r="F597" s="45" t="s">
        <v>1537</v>
      </c>
      <c r="G597" s="45" t="s">
        <v>4</v>
      </c>
      <c r="H597" s="45" t="s">
        <v>483</v>
      </c>
      <c r="I597" s="45" t="s">
        <v>38</v>
      </c>
      <c r="J597" s="68" t="s">
        <v>44</v>
      </c>
      <c r="K597" s="68" t="s">
        <v>262</v>
      </c>
      <c r="L597" s="68" t="s">
        <v>42</v>
      </c>
      <c r="M597" s="68" t="s">
        <v>42</v>
      </c>
      <c r="N597" s="68" t="s">
        <v>39</v>
      </c>
      <c r="O597" s="68" t="s">
        <v>42</v>
      </c>
      <c r="P597" s="47"/>
      <c r="Q597" s="47" t="s">
        <v>1537</v>
      </c>
      <c r="R597" s="49">
        <v>35.200000000000003</v>
      </c>
      <c r="S597" s="49">
        <v>27.3</v>
      </c>
      <c r="T597" s="50">
        <v>1.2</v>
      </c>
      <c r="U597" s="50">
        <v>0.65</v>
      </c>
      <c r="V597" s="50"/>
      <c r="W597" s="50"/>
      <c r="X597" s="50"/>
      <c r="Y597" s="51" t="s">
        <v>626</v>
      </c>
      <c r="Z597" s="51">
        <v>2</v>
      </c>
      <c r="AA597" s="52">
        <v>0.12566370614359174</v>
      </c>
      <c r="AB597" s="51">
        <v>0.22281692032865347</v>
      </c>
      <c r="AC597" s="80">
        <v>2.8000000000000001E-2</v>
      </c>
      <c r="AD597" s="51">
        <v>12</v>
      </c>
      <c r="AE597" s="51" t="s">
        <v>33</v>
      </c>
      <c r="AF597" s="51"/>
      <c r="AG597" s="53" t="s">
        <v>79</v>
      </c>
      <c r="AH597" s="54">
        <v>110</v>
      </c>
      <c r="AI597" s="54">
        <v>0.55000000000000004</v>
      </c>
      <c r="AJ597" s="53" t="s">
        <v>2045</v>
      </c>
      <c r="AK597" s="53">
        <v>11</v>
      </c>
      <c r="AL597" s="53">
        <v>3</v>
      </c>
      <c r="AM597" s="53" t="s">
        <v>70</v>
      </c>
      <c r="AN597" s="55">
        <v>17.7</v>
      </c>
      <c r="AO597" s="56"/>
      <c r="AP597" s="56">
        <v>0</v>
      </c>
      <c r="AQ597" s="51" t="s">
        <v>43</v>
      </c>
      <c r="AR597" s="51" t="s">
        <v>631</v>
      </c>
      <c r="AS597" s="51"/>
      <c r="AT597" s="51"/>
      <c r="AU597" s="51"/>
      <c r="AV597" s="51"/>
      <c r="AW597" s="57" t="s">
        <v>38</v>
      </c>
      <c r="AX597" s="57" t="s">
        <v>36</v>
      </c>
      <c r="AY597" s="57" t="s">
        <v>627</v>
      </c>
      <c r="AZ597" s="57" t="s">
        <v>628</v>
      </c>
      <c r="BA597" s="57">
        <v>70</v>
      </c>
      <c r="BB597" s="58">
        <v>3.7054285714285718E-3</v>
      </c>
      <c r="BC597" s="58"/>
      <c r="BD597" s="59"/>
      <c r="BE597" s="59"/>
      <c r="BF597" s="58"/>
      <c r="BG597" s="59"/>
      <c r="BH597" s="61"/>
      <c r="BI597" s="61"/>
      <c r="BL597" s="61"/>
      <c r="BM597" s="59"/>
      <c r="BN597" s="58"/>
      <c r="BO597" s="58"/>
      <c r="BQ597" s="58"/>
      <c r="BR597" s="59"/>
      <c r="BS597" s="58"/>
      <c r="BT597" s="58"/>
      <c r="BV597" s="58"/>
      <c r="BW597" s="59"/>
      <c r="BX597" s="58"/>
      <c r="BY597" s="58"/>
      <c r="BZ597" s="58"/>
      <c r="CA597" s="59"/>
      <c r="CB597" s="58"/>
      <c r="CC597" s="58"/>
      <c r="CD597" s="58"/>
      <c r="CE597" s="58"/>
      <c r="CF597" s="59"/>
      <c r="CG597" s="62" t="s">
        <v>641</v>
      </c>
      <c r="CH597" s="62"/>
      <c r="CI597" s="62"/>
      <c r="CJ597" s="62"/>
      <c r="CK597" s="62"/>
      <c r="CL597" s="62"/>
      <c r="CM597" s="62"/>
      <c r="CN597" s="63"/>
      <c r="CO597" s="62"/>
      <c r="CP597" s="62" t="s">
        <v>1329</v>
      </c>
      <c r="CQ597" s="64" t="s">
        <v>39</v>
      </c>
      <c r="CR597" s="65" t="s">
        <v>47</v>
      </c>
      <c r="CS597" s="64" t="s">
        <v>41</v>
      </c>
      <c r="CT597" s="64"/>
      <c r="CU597" s="64" t="s">
        <v>632</v>
      </c>
      <c r="CV597" s="64" t="s">
        <v>343</v>
      </c>
      <c r="CW597" s="64" t="s">
        <v>207</v>
      </c>
      <c r="CX597" s="64"/>
      <c r="CY597" s="66">
        <f>[1]Duration!EE596</f>
        <v>2.2916666666666669E-2</v>
      </c>
    </row>
    <row r="598" spans="1:103" hidden="1" x14ac:dyDescent="0.3">
      <c r="A598" s="43">
        <v>596</v>
      </c>
      <c r="B598" s="44" t="s">
        <v>1703</v>
      </c>
      <c r="C598" s="44" t="s">
        <v>30</v>
      </c>
      <c r="D598" s="44">
        <v>2014</v>
      </c>
      <c r="E598" s="45" t="s">
        <v>31</v>
      </c>
      <c r="F598" s="45" t="s">
        <v>429</v>
      </c>
      <c r="G598" s="45" t="s">
        <v>4</v>
      </c>
      <c r="H598" s="45" t="s">
        <v>483</v>
      </c>
      <c r="I598" s="45" t="s">
        <v>38</v>
      </c>
      <c r="J598" s="68" t="s">
        <v>44</v>
      </c>
      <c r="K598" s="68" t="s">
        <v>262</v>
      </c>
      <c r="L598" s="68" t="s">
        <v>42</v>
      </c>
      <c r="M598" s="68" t="s">
        <v>42</v>
      </c>
      <c r="N598" s="68" t="s">
        <v>39</v>
      </c>
      <c r="O598" s="68" t="s">
        <v>42</v>
      </c>
      <c r="P598" s="47"/>
      <c r="Q598" s="47" t="s">
        <v>642</v>
      </c>
      <c r="R598" s="49">
        <v>36.6</v>
      </c>
      <c r="S598" s="49">
        <v>12</v>
      </c>
      <c r="T598" s="50">
        <v>1.2</v>
      </c>
      <c r="U598" s="50">
        <v>0.65</v>
      </c>
      <c r="V598" s="50"/>
      <c r="W598" s="50"/>
      <c r="X598" s="50"/>
      <c r="Y598" s="51" t="s">
        <v>626</v>
      </c>
      <c r="Z598" s="51">
        <v>2</v>
      </c>
      <c r="AA598" s="52">
        <v>0.12566370614359174</v>
      </c>
      <c r="AB598" s="51">
        <v>0.22281692032865347</v>
      </c>
      <c r="AC598" s="80">
        <v>2.8000000000000001E-2</v>
      </c>
      <c r="AD598" s="51">
        <v>12</v>
      </c>
      <c r="AE598" s="51" t="s">
        <v>33</v>
      </c>
      <c r="AF598" s="51"/>
      <c r="AG598" s="53" t="s">
        <v>79</v>
      </c>
      <c r="AH598" s="54">
        <v>110</v>
      </c>
      <c r="AI598" s="54">
        <v>0.55000000000000004</v>
      </c>
      <c r="AJ598" s="53" t="s">
        <v>2045</v>
      </c>
      <c r="AK598" s="53">
        <v>11</v>
      </c>
      <c r="AL598" s="53">
        <v>3</v>
      </c>
      <c r="AM598" s="53" t="s">
        <v>70</v>
      </c>
      <c r="AN598" s="55">
        <v>17.7</v>
      </c>
      <c r="AO598" s="56"/>
      <c r="AP598" s="56">
        <v>0</v>
      </c>
      <c r="AQ598" s="51" t="s">
        <v>43</v>
      </c>
      <c r="AR598" s="51" t="s">
        <v>631</v>
      </c>
      <c r="AS598" s="51"/>
      <c r="AT598" s="51"/>
      <c r="AU598" s="51"/>
      <c r="AV598" s="51"/>
      <c r="AW598" s="57" t="s">
        <v>38</v>
      </c>
      <c r="AX598" s="57" t="s">
        <v>36</v>
      </c>
      <c r="AY598" s="57" t="s">
        <v>627</v>
      </c>
      <c r="AZ598" s="57" t="s">
        <v>628</v>
      </c>
      <c r="BA598" s="57">
        <v>70</v>
      </c>
      <c r="BB598" s="58">
        <v>3.5931428571428572E-3</v>
      </c>
      <c r="BC598" s="58"/>
      <c r="BD598" s="59"/>
      <c r="BE598" s="59"/>
      <c r="BF598" s="58"/>
      <c r="BG598" s="59">
        <v>3.0303030303030359E-2</v>
      </c>
      <c r="BH598" s="61"/>
      <c r="BI598" s="61"/>
      <c r="BL598" s="61"/>
      <c r="BM598" s="59"/>
      <c r="BN598" s="58"/>
      <c r="BO598" s="58"/>
      <c r="BQ598" s="58"/>
      <c r="BR598" s="59"/>
      <c r="BS598" s="58"/>
      <c r="BT598" s="58"/>
      <c r="BV598" s="58"/>
      <c r="BW598" s="59"/>
      <c r="BX598" s="58"/>
      <c r="BY598" s="58"/>
      <c r="BZ598" s="58"/>
      <c r="CA598" s="59"/>
      <c r="CB598" s="58"/>
      <c r="CC598" s="58"/>
      <c r="CD598" s="58"/>
      <c r="CE598" s="58"/>
      <c r="CF598" s="59"/>
      <c r="CG598" s="62" t="s">
        <v>643</v>
      </c>
      <c r="CH598" s="62"/>
      <c r="CI598" s="62"/>
      <c r="CJ598" s="62"/>
      <c r="CK598" s="62"/>
      <c r="CL598" s="62"/>
      <c r="CM598" s="62"/>
      <c r="CN598" s="63"/>
      <c r="CO598" s="62"/>
      <c r="CP598" s="62" t="s">
        <v>1329</v>
      </c>
      <c r="CQ598" s="64" t="s">
        <v>39</v>
      </c>
      <c r="CR598" s="65" t="s">
        <v>47</v>
      </c>
      <c r="CS598" s="64" t="s">
        <v>41</v>
      </c>
      <c r="CT598" s="64"/>
      <c r="CU598" s="64" t="s">
        <v>632</v>
      </c>
      <c r="CV598" s="64" t="s">
        <v>343</v>
      </c>
      <c r="CW598" s="64" t="s">
        <v>207</v>
      </c>
      <c r="CX598" s="64"/>
      <c r="CY598" s="66">
        <f>[1]Duration!EE597</f>
        <v>2.2916666666666669E-2</v>
      </c>
    </row>
    <row r="599" spans="1:103" hidden="1" x14ac:dyDescent="0.3">
      <c r="A599" s="43">
        <v>597</v>
      </c>
      <c r="B599" s="44" t="s">
        <v>1704</v>
      </c>
      <c r="C599" s="44" t="s">
        <v>30</v>
      </c>
      <c r="D599" s="44">
        <v>2006</v>
      </c>
      <c r="E599" s="45" t="s">
        <v>66</v>
      </c>
      <c r="F599" s="45" t="s">
        <v>647</v>
      </c>
      <c r="G599" s="45" t="s">
        <v>1804</v>
      </c>
      <c r="H599" s="45" t="s">
        <v>78</v>
      </c>
      <c r="I599" s="45" t="s">
        <v>38</v>
      </c>
      <c r="J599" s="68" t="s">
        <v>44</v>
      </c>
      <c r="K599" s="68" t="s">
        <v>53</v>
      </c>
      <c r="L599" s="68" t="s">
        <v>42</v>
      </c>
      <c r="M599" s="68" t="s">
        <v>42</v>
      </c>
      <c r="N599" s="68" t="s">
        <v>39</v>
      </c>
      <c r="O599" s="68" t="s">
        <v>42</v>
      </c>
      <c r="P599" s="47" t="s">
        <v>599</v>
      </c>
      <c r="Q599" s="47" t="s">
        <v>1604</v>
      </c>
      <c r="R599" s="49">
        <v>2.31</v>
      </c>
      <c r="S599" s="49"/>
      <c r="T599" s="50">
        <v>7.2999999999999995E-2</v>
      </c>
      <c r="U599" s="50">
        <v>3.1E-2</v>
      </c>
      <c r="V599" s="50"/>
      <c r="W599" s="50"/>
      <c r="X599" s="50">
        <v>8.1</v>
      </c>
      <c r="Y599" s="51" t="s">
        <v>78</v>
      </c>
      <c r="Z599" s="51">
        <v>1</v>
      </c>
      <c r="AA599" s="69">
        <v>9000</v>
      </c>
      <c r="AB599" s="52">
        <v>2.6827777777777779</v>
      </c>
      <c r="AC599" s="69">
        <v>24145</v>
      </c>
      <c r="AD599" s="51"/>
      <c r="AE599" s="51"/>
      <c r="AF599" s="52">
        <v>27</v>
      </c>
      <c r="AG599" s="53" t="s">
        <v>644</v>
      </c>
      <c r="AH599" s="54">
        <v>265</v>
      </c>
      <c r="AI599" s="54">
        <v>207</v>
      </c>
      <c r="AJ599" s="53" t="s">
        <v>645</v>
      </c>
      <c r="AK599" s="53">
        <v>9</v>
      </c>
      <c r="AL599" s="53">
        <v>23</v>
      </c>
      <c r="AM599" s="53" t="s">
        <v>36</v>
      </c>
      <c r="AN599" s="55">
        <v>23.6</v>
      </c>
      <c r="AO599" s="56"/>
      <c r="AP599" s="56">
        <v>1.3</v>
      </c>
      <c r="AQ599" s="51" t="s">
        <v>321</v>
      </c>
      <c r="AR599" s="51" t="s">
        <v>230</v>
      </c>
      <c r="AS599" s="51"/>
      <c r="AT599" s="51"/>
      <c r="AU599" s="51"/>
      <c r="AV599" s="51"/>
      <c r="AW599" s="57" t="s">
        <v>38</v>
      </c>
      <c r="AX599" s="57" t="s">
        <v>36</v>
      </c>
      <c r="AY599" s="57" t="s">
        <v>42</v>
      </c>
      <c r="AZ599" s="57" t="s">
        <v>36</v>
      </c>
      <c r="BA599" s="57" t="s">
        <v>36</v>
      </c>
      <c r="BB599" s="58">
        <v>3.9516424999999994E-2</v>
      </c>
      <c r="BC599" s="58">
        <v>1.4729667633050319E-2</v>
      </c>
      <c r="BD599" s="59"/>
      <c r="BE599" s="59"/>
      <c r="BF599" s="58"/>
      <c r="BG599" s="59">
        <v>0.87579617834394918</v>
      </c>
      <c r="BH599" s="61"/>
      <c r="BI599" s="61"/>
      <c r="BL599" s="61"/>
      <c r="BM599" s="59"/>
      <c r="BN599" s="58"/>
      <c r="BO599" s="58"/>
      <c r="BQ599" s="58"/>
      <c r="BR599" s="59"/>
      <c r="BS599" s="58"/>
      <c r="BT599" s="58"/>
      <c r="BV599" s="58"/>
      <c r="BW599" s="59"/>
      <c r="BX599" s="58"/>
      <c r="BY599" s="58"/>
      <c r="BZ599" s="58"/>
      <c r="CA599" s="59"/>
      <c r="CB599" s="58"/>
      <c r="CC599" s="58"/>
      <c r="CD599" s="58"/>
      <c r="CE599" s="58"/>
      <c r="CF599" s="59"/>
      <c r="CG599" s="62"/>
      <c r="CH599" s="62"/>
      <c r="CI599" s="62"/>
      <c r="CJ599" s="62"/>
      <c r="CK599" s="62"/>
      <c r="CL599" s="62"/>
      <c r="CM599" s="62"/>
      <c r="CN599" s="63"/>
      <c r="CO599" s="62" t="s">
        <v>646</v>
      </c>
      <c r="CP599" s="62"/>
      <c r="CQ599" s="64" t="s">
        <v>39</v>
      </c>
      <c r="CR599" s="65" t="s">
        <v>47</v>
      </c>
      <c r="CS599" s="64" t="s">
        <v>1344</v>
      </c>
      <c r="CT599" s="64" t="s">
        <v>648</v>
      </c>
      <c r="CU599" s="64" t="s">
        <v>85</v>
      </c>
      <c r="CV599" s="64" t="s">
        <v>86</v>
      </c>
      <c r="CW599" s="64" t="s">
        <v>456</v>
      </c>
      <c r="CX599" s="64" t="s">
        <v>73</v>
      </c>
      <c r="CY599" s="66">
        <f>[1]Duration!EE598</f>
        <v>8.625</v>
      </c>
    </row>
    <row r="600" spans="1:103" hidden="1" x14ac:dyDescent="0.3">
      <c r="A600" s="43">
        <v>598</v>
      </c>
      <c r="B600" s="44" t="s">
        <v>1704</v>
      </c>
      <c r="C600" s="44" t="s">
        <v>30</v>
      </c>
      <c r="D600" s="44">
        <v>2006</v>
      </c>
      <c r="E600" s="45" t="s">
        <v>66</v>
      </c>
      <c r="F600" s="45" t="s">
        <v>647</v>
      </c>
      <c r="G600" s="45" t="s">
        <v>1804</v>
      </c>
      <c r="H600" s="45" t="s">
        <v>78</v>
      </c>
      <c r="I600" s="45" t="s">
        <v>38</v>
      </c>
      <c r="J600" s="68" t="s">
        <v>44</v>
      </c>
      <c r="K600" s="68" t="s">
        <v>91</v>
      </c>
      <c r="L600" s="68" t="s">
        <v>42</v>
      </c>
      <c r="M600" s="68" t="s">
        <v>42</v>
      </c>
      <c r="N600" s="68" t="s">
        <v>39</v>
      </c>
      <c r="O600" s="68" t="s">
        <v>42</v>
      </c>
      <c r="P600" s="47" t="s">
        <v>599</v>
      </c>
      <c r="Q600" s="47" t="s">
        <v>1604</v>
      </c>
      <c r="R600" s="49">
        <v>2.31</v>
      </c>
      <c r="S600" s="49"/>
      <c r="T600" s="50">
        <v>7.2999999999999995E-2</v>
      </c>
      <c r="U600" s="50">
        <v>3.1E-2</v>
      </c>
      <c r="V600" s="50"/>
      <c r="W600" s="50"/>
      <c r="X600" s="50">
        <v>8.1</v>
      </c>
      <c r="Y600" s="51" t="s">
        <v>78</v>
      </c>
      <c r="Z600" s="51">
        <v>1</v>
      </c>
      <c r="AA600" s="69">
        <v>9000</v>
      </c>
      <c r="AB600" s="52">
        <v>2.6827777777777779</v>
      </c>
      <c r="AC600" s="69">
        <v>24145</v>
      </c>
      <c r="AD600" s="51"/>
      <c r="AE600" s="51"/>
      <c r="AF600" s="52">
        <v>11.8</v>
      </c>
      <c r="AG600" s="53" t="s">
        <v>644</v>
      </c>
      <c r="AH600" s="54">
        <v>265</v>
      </c>
      <c r="AI600" s="54">
        <v>207</v>
      </c>
      <c r="AJ600" s="53" t="s">
        <v>649</v>
      </c>
      <c r="AK600" s="53">
        <v>9</v>
      </c>
      <c r="AL600" s="53">
        <v>23</v>
      </c>
      <c r="AM600" s="53" t="s">
        <v>36</v>
      </c>
      <c r="AN600" s="55">
        <v>6.6</v>
      </c>
      <c r="AO600" s="56"/>
      <c r="AP600" s="56">
        <v>2.1</v>
      </c>
      <c r="AQ600" s="51" t="s">
        <v>321</v>
      </c>
      <c r="AR600" s="51" t="s">
        <v>230</v>
      </c>
      <c r="AS600" s="51"/>
      <c r="AT600" s="51"/>
      <c r="AU600" s="51"/>
      <c r="AV600" s="51"/>
      <c r="AW600" s="57" t="s">
        <v>38</v>
      </c>
      <c r="AX600" s="57" t="s">
        <v>36</v>
      </c>
      <c r="AY600" s="57" t="s">
        <v>42</v>
      </c>
      <c r="AZ600" s="57" t="s">
        <v>36</v>
      </c>
      <c r="BA600" s="57" t="s">
        <v>36</v>
      </c>
      <c r="BB600" s="58">
        <v>1.2158899999999999E-2</v>
      </c>
      <c r="BC600" s="58">
        <v>4.5322054255539437E-3</v>
      </c>
      <c r="BD600" s="59"/>
      <c r="BE600" s="59"/>
      <c r="BF600" s="58"/>
      <c r="BG600" s="59">
        <v>0.66666666666666663</v>
      </c>
      <c r="BH600" s="61"/>
      <c r="BI600" s="61"/>
      <c r="BL600" s="61"/>
      <c r="BM600" s="59"/>
      <c r="BN600" s="58"/>
      <c r="BO600" s="58"/>
      <c r="BQ600" s="58"/>
      <c r="BR600" s="59"/>
      <c r="BS600" s="58"/>
      <c r="BT600" s="58"/>
      <c r="BV600" s="58"/>
      <c r="BW600" s="59"/>
      <c r="BX600" s="58"/>
      <c r="BY600" s="58"/>
      <c r="BZ600" s="58"/>
      <c r="CA600" s="59"/>
      <c r="CB600" s="58"/>
      <c r="CC600" s="58"/>
      <c r="CD600" s="58"/>
      <c r="CE600" s="58"/>
      <c r="CF600" s="59"/>
      <c r="CG600" s="62" t="s">
        <v>650</v>
      </c>
      <c r="CH600" s="62"/>
      <c r="CI600" s="62"/>
      <c r="CJ600" s="62"/>
      <c r="CK600" s="62"/>
      <c r="CL600" s="62"/>
      <c r="CM600" s="62"/>
      <c r="CN600" s="63"/>
      <c r="CO600" s="62" t="s">
        <v>646</v>
      </c>
      <c r="CP600" s="62"/>
      <c r="CQ600" s="64" t="s">
        <v>39</v>
      </c>
      <c r="CR600" s="65" t="s">
        <v>47</v>
      </c>
      <c r="CS600" s="64" t="s">
        <v>1344</v>
      </c>
      <c r="CT600" s="64" t="s">
        <v>648</v>
      </c>
      <c r="CU600" s="64" t="s">
        <v>85</v>
      </c>
      <c r="CV600" s="64" t="s">
        <v>86</v>
      </c>
      <c r="CW600" s="64" t="s">
        <v>454</v>
      </c>
      <c r="CX600" s="64" t="s">
        <v>73</v>
      </c>
      <c r="CY600" s="66">
        <f>[1]Duration!EE599</f>
        <v>8.625</v>
      </c>
    </row>
    <row r="601" spans="1:103" hidden="1" x14ac:dyDescent="0.3">
      <c r="A601" s="43">
        <v>599</v>
      </c>
      <c r="B601" s="44" t="s">
        <v>1704</v>
      </c>
      <c r="C601" s="44" t="s">
        <v>30</v>
      </c>
      <c r="D601" s="44">
        <v>2006</v>
      </c>
      <c r="E601" s="45" t="s">
        <v>66</v>
      </c>
      <c r="F601" s="45" t="s">
        <v>1537</v>
      </c>
      <c r="G601" s="45" t="s">
        <v>1804</v>
      </c>
      <c r="H601" s="45" t="s">
        <v>78</v>
      </c>
      <c r="I601" s="45" t="s">
        <v>38</v>
      </c>
      <c r="J601" s="68" t="s">
        <v>44</v>
      </c>
      <c r="K601" s="68" t="s">
        <v>53</v>
      </c>
      <c r="L601" s="68" t="s">
        <v>39</v>
      </c>
      <c r="M601" s="68" t="s">
        <v>42</v>
      </c>
      <c r="N601" s="68" t="s">
        <v>39</v>
      </c>
      <c r="O601" s="68" t="s">
        <v>42</v>
      </c>
      <c r="P601" s="47" t="s">
        <v>599</v>
      </c>
      <c r="Q601" s="47" t="s">
        <v>1537</v>
      </c>
      <c r="R601" s="49">
        <v>2.93</v>
      </c>
      <c r="S601" s="49"/>
      <c r="T601" s="50">
        <v>0.43099999999999999</v>
      </c>
      <c r="U601" s="50">
        <v>0.38800000000000001</v>
      </c>
      <c r="V601" s="50"/>
      <c r="W601" s="50"/>
      <c r="X601" s="50">
        <v>8</v>
      </c>
      <c r="Y601" s="51" t="s">
        <v>78</v>
      </c>
      <c r="Z601" s="51">
        <v>1</v>
      </c>
      <c r="AA601" s="69">
        <v>9200</v>
      </c>
      <c r="AB601" s="52">
        <v>2.4300000000000002</v>
      </c>
      <c r="AC601" s="69">
        <v>22356</v>
      </c>
      <c r="AD601" s="51"/>
      <c r="AE601" s="51"/>
      <c r="AF601" s="52">
        <v>27.1</v>
      </c>
      <c r="AG601" s="53" t="s">
        <v>644</v>
      </c>
      <c r="AH601" s="54">
        <v>265</v>
      </c>
      <c r="AI601" s="54">
        <v>207</v>
      </c>
      <c r="AJ601" s="53" t="s">
        <v>651</v>
      </c>
      <c r="AK601" s="53">
        <v>9</v>
      </c>
      <c r="AL601" s="53">
        <v>23</v>
      </c>
      <c r="AM601" s="53" t="s">
        <v>36</v>
      </c>
      <c r="AN601" s="55">
        <v>23.6</v>
      </c>
      <c r="AO601" s="56"/>
      <c r="AP601" s="56">
        <v>0.5</v>
      </c>
      <c r="AQ601" s="51" t="s">
        <v>321</v>
      </c>
      <c r="AR601" s="51" t="s">
        <v>230</v>
      </c>
      <c r="AS601" s="51"/>
      <c r="AT601" s="51"/>
      <c r="AU601" s="51"/>
      <c r="AV601" s="51"/>
      <c r="AW601" s="57" t="s">
        <v>38</v>
      </c>
      <c r="AX601" s="57" t="s">
        <v>36</v>
      </c>
      <c r="AY601" s="57" t="s">
        <v>42</v>
      </c>
      <c r="AZ601" s="57" t="s">
        <v>36</v>
      </c>
      <c r="BA601" s="57" t="s">
        <v>36</v>
      </c>
      <c r="BB601" s="58">
        <v>0.31815788333333328</v>
      </c>
      <c r="BC601" s="58">
        <v>0.13092917009602192</v>
      </c>
      <c r="BD601" s="59"/>
      <c r="BE601" s="59"/>
      <c r="BF601" s="58"/>
      <c r="BG601" s="59"/>
      <c r="BH601" s="61"/>
      <c r="BI601" s="61"/>
      <c r="BL601" s="61"/>
      <c r="BM601" s="59"/>
      <c r="BN601" s="58"/>
      <c r="BO601" s="58"/>
      <c r="BQ601" s="58"/>
      <c r="BR601" s="59"/>
      <c r="BS601" s="58"/>
      <c r="BT601" s="58"/>
      <c r="BV601" s="58"/>
      <c r="BW601" s="59"/>
      <c r="BX601" s="58"/>
      <c r="BY601" s="58"/>
      <c r="BZ601" s="58"/>
      <c r="CA601" s="59"/>
      <c r="CB601" s="58"/>
      <c r="CC601" s="58"/>
      <c r="CD601" s="58"/>
      <c r="CE601" s="58"/>
      <c r="CF601" s="59"/>
      <c r="CG601" s="62" t="s">
        <v>650</v>
      </c>
      <c r="CH601" s="62"/>
      <c r="CI601" s="62"/>
      <c r="CJ601" s="62"/>
      <c r="CK601" s="62"/>
      <c r="CL601" s="62"/>
      <c r="CM601" s="62"/>
      <c r="CN601" s="63"/>
      <c r="CO601" s="62" t="s">
        <v>646</v>
      </c>
      <c r="CP601" s="62"/>
      <c r="CQ601" s="64" t="s">
        <v>39</v>
      </c>
      <c r="CR601" s="65" t="s">
        <v>47</v>
      </c>
      <c r="CS601" s="64" t="s">
        <v>1344</v>
      </c>
      <c r="CT601" s="64" t="s">
        <v>648</v>
      </c>
      <c r="CU601" s="64" t="s">
        <v>85</v>
      </c>
      <c r="CV601" s="64" t="s">
        <v>86</v>
      </c>
      <c r="CW601" s="64" t="s">
        <v>456</v>
      </c>
      <c r="CX601" s="64" t="s">
        <v>88</v>
      </c>
      <c r="CY601" s="66">
        <f>[1]Duration!EE600</f>
        <v>8.625</v>
      </c>
    </row>
    <row r="602" spans="1:103" hidden="1" x14ac:dyDescent="0.3">
      <c r="A602" s="43">
        <v>600</v>
      </c>
      <c r="B602" s="44" t="s">
        <v>1704</v>
      </c>
      <c r="C602" s="44" t="s">
        <v>30</v>
      </c>
      <c r="D602" s="44">
        <v>2006</v>
      </c>
      <c r="E602" s="45" t="s">
        <v>66</v>
      </c>
      <c r="F602" s="45" t="s">
        <v>1537</v>
      </c>
      <c r="G602" s="45" t="s">
        <v>1804</v>
      </c>
      <c r="H602" s="45" t="s">
        <v>78</v>
      </c>
      <c r="I602" s="45" t="s">
        <v>38</v>
      </c>
      <c r="J602" s="68" t="s">
        <v>44</v>
      </c>
      <c r="K602" s="68" t="s">
        <v>91</v>
      </c>
      <c r="L602" s="68" t="s">
        <v>39</v>
      </c>
      <c r="M602" s="68" t="s">
        <v>42</v>
      </c>
      <c r="N602" s="68" t="s">
        <v>39</v>
      </c>
      <c r="O602" s="68" t="s">
        <v>42</v>
      </c>
      <c r="P602" s="47" t="s">
        <v>599</v>
      </c>
      <c r="Q602" s="47" t="s">
        <v>1537</v>
      </c>
      <c r="R602" s="49">
        <v>2.93</v>
      </c>
      <c r="S602" s="49"/>
      <c r="T602" s="50">
        <v>0.43099999999999999</v>
      </c>
      <c r="U602" s="50">
        <v>0.38800000000000001</v>
      </c>
      <c r="V602" s="50"/>
      <c r="W602" s="50"/>
      <c r="X602" s="50">
        <v>8</v>
      </c>
      <c r="Y602" s="51" t="s">
        <v>78</v>
      </c>
      <c r="Z602" s="51">
        <v>1</v>
      </c>
      <c r="AA602" s="69">
        <v>9200</v>
      </c>
      <c r="AB602" s="52">
        <v>2.4300000000000002</v>
      </c>
      <c r="AC602" s="69">
        <v>22356</v>
      </c>
      <c r="AD602" s="51"/>
      <c r="AE602" s="51"/>
      <c r="AF602" s="52">
        <v>12.1</v>
      </c>
      <c r="AG602" s="53" t="s">
        <v>644</v>
      </c>
      <c r="AH602" s="54">
        <v>265</v>
      </c>
      <c r="AI602" s="54">
        <v>207</v>
      </c>
      <c r="AJ602" s="53" t="s">
        <v>652</v>
      </c>
      <c r="AK602" s="53">
        <v>9</v>
      </c>
      <c r="AL602" s="53">
        <v>23</v>
      </c>
      <c r="AM602" s="53" t="s">
        <v>36</v>
      </c>
      <c r="AN602" s="55">
        <v>6.2</v>
      </c>
      <c r="AO602" s="56"/>
      <c r="AP602" s="56">
        <v>1.8</v>
      </c>
      <c r="AQ602" s="51" t="s">
        <v>321</v>
      </c>
      <c r="AR602" s="51" t="s">
        <v>230</v>
      </c>
      <c r="AS602" s="51"/>
      <c r="AT602" s="51"/>
      <c r="AU602" s="51"/>
      <c r="AV602" s="51"/>
      <c r="AW602" s="57" t="s">
        <v>38</v>
      </c>
      <c r="AX602" s="57" t="s">
        <v>36</v>
      </c>
      <c r="AY602" s="57" t="s">
        <v>42</v>
      </c>
      <c r="AZ602" s="57" t="s">
        <v>36</v>
      </c>
      <c r="BA602" s="57" t="s">
        <v>36</v>
      </c>
      <c r="BB602" s="58">
        <v>3.6476700000000001E-2</v>
      </c>
      <c r="BC602" s="58">
        <v>1.5010987654320988E-2</v>
      </c>
      <c r="BD602" s="59"/>
      <c r="BE602" s="59"/>
      <c r="BF602" s="58"/>
      <c r="BG602" s="59"/>
      <c r="BH602" s="61"/>
      <c r="BI602" s="61"/>
      <c r="BL602" s="61"/>
      <c r="BM602" s="59"/>
      <c r="BN602" s="58"/>
      <c r="BO602" s="58"/>
      <c r="BQ602" s="58"/>
      <c r="BR602" s="59"/>
      <c r="BS602" s="58"/>
      <c r="BT602" s="58"/>
      <c r="BV602" s="58"/>
      <c r="BW602" s="59"/>
      <c r="BX602" s="58"/>
      <c r="BY602" s="58"/>
      <c r="BZ602" s="58"/>
      <c r="CA602" s="59"/>
      <c r="CB602" s="58"/>
      <c r="CC602" s="58"/>
      <c r="CD602" s="58"/>
      <c r="CE602" s="58"/>
      <c r="CF602" s="59"/>
      <c r="CG602" s="62" t="s">
        <v>653</v>
      </c>
      <c r="CH602" s="62"/>
      <c r="CI602" s="62"/>
      <c r="CJ602" s="62" t="s">
        <v>1390</v>
      </c>
      <c r="CK602" s="62"/>
      <c r="CL602" s="62"/>
      <c r="CM602" s="62"/>
      <c r="CN602" s="63"/>
      <c r="CO602" s="62" t="s">
        <v>646</v>
      </c>
      <c r="CP602" s="62"/>
      <c r="CQ602" s="64" t="s">
        <v>39</v>
      </c>
      <c r="CR602" s="65" t="s">
        <v>47</v>
      </c>
      <c r="CS602" s="64" t="s">
        <v>1344</v>
      </c>
      <c r="CT602" s="64" t="s">
        <v>648</v>
      </c>
      <c r="CU602" s="64" t="s">
        <v>85</v>
      </c>
      <c r="CV602" s="64" t="s">
        <v>86</v>
      </c>
      <c r="CW602" s="64" t="s">
        <v>454</v>
      </c>
      <c r="CX602" s="64" t="s">
        <v>88</v>
      </c>
      <c r="CY602" s="66">
        <f>[1]Duration!EE601</f>
        <v>8.625</v>
      </c>
    </row>
    <row r="603" spans="1:103" hidden="1" x14ac:dyDescent="0.3">
      <c r="A603" s="43">
        <v>601</v>
      </c>
      <c r="B603" s="44" t="s">
        <v>1705</v>
      </c>
      <c r="C603" s="44" t="s">
        <v>30</v>
      </c>
      <c r="D603" s="44">
        <v>2015</v>
      </c>
      <c r="E603" s="45" t="s">
        <v>31</v>
      </c>
      <c r="F603" s="45" t="s">
        <v>59</v>
      </c>
      <c r="G603" s="45" t="s">
        <v>1804</v>
      </c>
      <c r="H603" s="45" t="s">
        <v>78</v>
      </c>
      <c r="I603" s="45" t="s">
        <v>38</v>
      </c>
      <c r="J603" s="68" t="s">
        <v>44</v>
      </c>
      <c r="K603" s="68" t="s">
        <v>53</v>
      </c>
      <c r="L603" s="68" t="s">
        <v>39</v>
      </c>
      <c r="M603" s="68" t="s">
        <v>42</v>
      </c>
      <c r="N603" s="68" t="s">
        <v>42</v>
      </c>
      <c r="O603" s="68" t="s">
        <v>42</v>
      </c>
      <c r="P603" s="47" t="s">
        <v>183</v>
      </c>
      <c r="Q603" s="47" t="s">
        <v>1537</v>
      </c>
      <c r="R603" s="49"/>
      <c r="S603" s="49"/>
      <c r="T603" s="50"/>
      <c r="U603" s="50"/>
      <c r="V603" s="50"/>
      <c r="W603" s="50"/>
      <c r="X603" s="50"/>
      <c r="Y603" s="51" t="s">
        <v>78</v>
      </c>
      <c r="Z603" s="51">
        <v>1</v>
      </c>
      <c r="AA603" s="69">
        <v>18000</v>
      </c>
      <c r="AB603" s="51"/>
      <c r="AC603" s="69"/>
      <c r="AD603" s="51"/>
      <c r="AE603" s="51"/>
      <c r="AF603" s="51"/>
      <c r="AG603" s="53" t="s">
        <v>79</v>
      </c>
      <c r="AH603" s="54">
        <v>9</v>
      </c>
      <c r="AI603" s="54">
        <v>216</v>
      </c>
      <c r="AJ603" s="53" t="s">
        <v>143</v>
      </c>
      <c r="AK603" s="53">
        <v>25920</v>
      </c>
      <c r="AL603" s="53">
        <v>0.05</v>
      </c>
      <c r="AM603" s="53" t="s">
        <v>52</v>
      </c>
      <c r="AN603" s="55">
        <v>24.755555555555553</v>
      </c>
      <c r="AO603" s="56">
        <v>3.3111111111111118</v>
      </c>
      <c r="AP603" s="56">
        <v>0</v>
      </c>
      <c r="AQ603" s="51" t="s">
        <v>106</v>
      </c>
      <c r="AR603" s="51" t="s">
        <v>107</v>
      </c>
      <c r="AS603" s="51"/>
      <c r="AT603" s="51"/>
      <c r="AU603" s="51"/>
      <c r="AV603" s="51"/>
      <c r="AW603" s="57" t="s">
        <v>38</v>
      </c>
      <c r="AX603" s="57" t="s">
        <v>36</v>
      </c>
      <c r="AY603" s="57"/>
      <c r="AZ603" s="57"/>
      <c r="BA603" s="57"/>
      <c r="BB603" s="58">
        <v>0.13319999999999999</v>
      </c>
      <c r="BC603" s="58"/>
      <c r="BD603" s="59"/>
      <c r="BE603" s="59"/>
      <c r="BF603" s="58"/>
      <c r="BG603" s="59"/>
      <c r="BH603" s="61"/>
      <c r="BI603" s="61"/>
      <c r="BL603" s="61"/>
      <c r="BM603" s="59"/>
      <c r="BN603" s="58">
        <v>0</v>
      </c>
      <c r="BO603" s="58"/>
      <c r="BQ603" s="58"/>
      <c r="BR603" s="59"/>
      <c r="BS603" s="58"/>
      <c r="BT603" s="58"/>
      <c r="BV603" s="58"/>
      <c r="BW603" s="59"/>
      <c r="BX603" s="58"/>
      <c r="BY603" s="58"/>
      <c r="BZ603" s="58"/>
      <c r="CA603" s="59"/>
      <c r="CB603" s="58"/>
      <c r="CC603" s="58"/>
      <c r="CD603" s="58"/>
      <c r="CE603" s="58"/>
      <c r="CF603" s="59"/>
      <c r="CG603" s="62" t="s">
        <v>653</v>
      </c>
      <c r="CH603" s="62"/>
      <c r="CI603" s="62"/>
      <c r="CJ603" s="62" t="s">
        <v>1391</v>
      </c>
      <c r="CK603" s="62"/>
      <c r="CL603" s="62"/>
      <c r="CM603" s="62"/>
      <c r="CN603" s="63"/>
      <c r="CO603" s="62"/>
      <c r="CP603" s="62"/>
      <c r="CQ603" s="64" t="s">
        <v>39</v>
      </c>
      <c r="CR603" s="65" t="s">
        <v>47</v>
      </c>
      <c r="CS603" s="64" t="s">
        <v>1344</v>
      </c>
      <c r="CT603" s="64" t="s">
        <v>654</v>
      </c>
      <c r="CU603" s="64" t="s">
        <v>213</v>
      </c>
      <c r="CV603" s="64" t="s">
        <v>86</v>
      </c>
      <c r="CW603" s="64"/>
      <c r="CX603" s="64" t="s">
        <v>73</v>
      </c>
      <c r="CY603" s="66">
        <f>[1]Duration!EE602</f>
        <v>9</v>
      </c>
    </row>
    <row r="604" spans="1:103" hidden="1" x14ac:dyDescent="0.3">
      <c r="A604" s="43">
        <v>602</v>
      </c>
      <c r="B604" s="44" t="s">
        <v>1706</v>
      </c>
      <c r="C604" s="44" t="s">
        <v>30</v>
      </c>
      <c r="D604" s="44">
        <v>2015</v>
      </c>
      <c r="E604" s="45" t="s">
        <v>31</v>
      </c>
      <c r="F604" s="45" t="s">
        <v>59</v>
      </c>
      <c r="G604" s="45" t="s">
        <v>1804</v>
      </c>
      <c r="H604" s="45" t="s">
        <v>78</v>
      </c>
      <c r="I604" s="45" t="s">
        <v>38</v>
      </c>
      <c r="J604" s="68" t="s">
        <v>44</v>
      </c>
      <c r="K604" s="68" t="s">
        <v>53</v>
      </c>
      <c r="L604" s="68" t="s">
        <v>39</v>
      </c>
      <c r="M604" s="68" t="s">
        <v>42</v>
      </c>
      <c r="N604" s="68" t="s">
        <v>42</v>
      </c>
      <c r="O604" s="68" t="s">
        <v>42</v>
      </c>
      <c r="P604" s="47" t="s">
        <v>183</v>
      </c>
      <c r="Q604" s="47" t="s">
        <v>1537</v>
      </c>
      <c r="R604" s="49"/>
      <c r="S604" s="49"/>
      <c r="T604" s="50"/>
      <c r="U604" s="50"/>
      <c r="V604" s="50"/>
      <c r="W604" s="50"/>
      <c r="X604" s="50"/>
      <c r="Y604" s="51" t="s">
        <v>78</v>
      </c>
      <c r="Z604" s="51">
        <v>1</v>
      </c>
      <c r="AA604" s="69">
        <v>18000</v>
      </c>
      <c r="AB604" s="51"/>
      <c r="AC604" s="69"/>
      <c r="AD604" s="51"/>
      <c r="AE604" s="51"/>
      <c r="AF604" s="51"/>
      <c r="AG604" s="53" t="s">
        <v>79</v>
      </c>
      <c r="AH604" s="54">
        <v>8</v>
      </c>
      <c r="AI604" s="54">
        <v>192</v>
      </c>
      <c r="AJ604" s="53" t="s">
        <v>143</v>
      </c>
      <c r="AK604" s="53">
        <v>23040</v>
      </c>
      <c r="AL604" s="53">
        <v>0.05</v>
      </c>
      <c r="AM604" s="53" t="s">
        <v>52</v>
      </c>
      <c r="AN604" s="55">
        <v>23.599999999999998</v>
      </c>
      <c r="AO604" s="56">
        <v>2.9812500000000002</v>
      </c>
      <c r="AP604" s="56">
        <v>0</v>
      </c>
      <c r="AQ604" s="51" t="s">
        <v>106</v>
      </c>
      <c r="AR604" s="51"/>
      <c r="AS604" s="51"/>
      <c r="AT604" s="51" t="s">
        <v>107</v>
      </c>
      <c r="AU604" s="51"/>
      <c r="AV604" s="51"/>
      <c r="AW604" s="57" t="s">
        <v>38</v>
      </c>
      <c r="AX604" s="57" t="s">
        <v>36</v>
      </c>
      <c r="AY604" s="57"/>
      <c r="AZ604" s="57"/>
      <c r="BA604" s="57"/>
      <c r="BB604" s="58"/>
      <c r="BC604" s="58"/>
      <c r="BD604" s="59"/>
      <c r="BE604" s="59"/>
      <c r="BF604" s="58"/>
      <c r="BG604" s="59"/>
      <c r="BH604" s="61"/>
      <c r="BI604" s="61"/>
      <c r="BL604" s="61"/>
      <c r="BM604" s="59"/>
      <c r="BN604" s="58">
        <v>1.675</v>
      </c>
      <c r="BO604" s="58"/>
      <c r="BQ604" s="58"/>
      <c r="BR604" s="59"/>
      <c r="BS604" s="58"/>
      <c r="BT604" s="58"/>
      <c r="BV604" s="58"/>
      <c r="BW604" s="59"/>
      <c r="BX604" s="58"/>
      <c r="BY604" s="58"/>
      <c r="BZ604" s="58"/>
      <c r="CA604" s="59"/>
      <c r="CB604" s="58"/>
      <c r="CC604" s="58"/>
      <c r="CD604" s="58"/>
      <c r="CE604" s="58"/>
      <c r="CF604" s="59"/>
      <c r="CG604" s="62"/>
      <c r="CH604" s="62"/>
      <c r="CI604" s="62"/>
      <c r="CJ604" s="62" t="s">
        <v>1391</v>
      </c>
      <c r="CK604" s="62"/>
      <c r="CL604" s="62"/>
      <c r="CM604" s="62"/>
      <c r="CN604" s="63"/>
      <c r="CO604" s="62"/>
      <c r="CP604" s="62"/>
      <c r="CQ604" s="64" t="s">
        <v>39</v>
      </c>
      <c r="CR604" s="65" t="s">
        <v>47</v>
      </c>
      <c r="CS604" s="64" t="s">
        <v>1344</v>
      </c>
      <c r="CT604" s="64" t="s">
        <v>654</v>
      </c>
      <c r="CU604" s="64" t="s">
        <v>213</v>
      </c>
      <c r="CV604" s="64" t="s">
        <v>86</v>
      </c>
      <c r="CW604" s="64"/>
      <c r="CX604" s="64" t="s">
        <v>73</v>
      </c>
      <c r="CY604" s="66">
        <f>[1]Duration!EE603</f>
        <v>8</v>
      </c>
    </row>
    <row r="605" spans="1:103" hidden="1" x14ac:dyDescent="0.3">
      <c r="A605" s="43">
        <v>603</v>
      </c>
      <c r="B605" s="44" t="s">
        <v>1735</v>
      </c>
      <c r="C605" s="44" t="s">
        <v>655</v>
      </c>
      <c r="D605" s="44">
        <v>2015</v>
      </c>
      <c r="E605" s="45" t="s">
        <v>31</v>
      </c>
      <c r="F605" s="45" t="s">
        <v>1537</v>
      </c>
      <c r="G605" s="45" t="s">
        <v>1804</v>
      </c>
      <c r="H605" s="45" t="s">
        <v>822</v>
      </c>
      <c r="I605" s="45" t="s">
        <v>658</v>
      </c>
      <c r="J605" s="68" t="s">
        <v>44</v>
      </c>
      <c r="K605" s="68" t="s">
        <v>262</v>
      </c>
      <c r="L605" s="68" t="s">
        <v>42</v>
      </c>
      <c r="M605" s="68" t="s">
        <v>42</v>
      </c>
      <c r="N605" s="68" t="s">
        <v>42</v>
      </c>
      <c r="O605" s="68" t="s">
        <v>42</v>
      </c>
      <c r="P605" s="47" t="s">
        <v>183</v>
      </c>
      <c r="Q605" s="47" t="s">
        <v>1537</v>
      </c>
      <c r="R605" s="49">
        <v>85</v>
      </c>
      <c r="S605" s="49">
        <v>59.414999999999999</v>
      </c>
      <c r="T605" s="50">
        <v>4.2925000000000004</v>
      </c>
      <c r="U605" s="50">
        <v>2.2999999999999998</v>
      </c>
      <c r="V605" s="50"/>
      <c r="W605" s="50"/>
      <c r="X605" s="50">
        <v>7.5</v>
      </c>
      <c r="Y605" s="51" t="s">
        <v>656</v>
      </c>
      <c r="Z605" s="51">
        <v>1</v>
      </c>
      <c r="AA605" s="69">
        <v>1600</v>
      </c>
      <c r="AB605" s="52">
        <v>1.25</v>
      </c>
      <c r="AC605" s="69">
        <v>2000</v>
      </c>
      <c r="AD605" s="51">
        <v>0</v>
      </c>
      <c r="AE605" s="51"/>
      <c r="AF605" s="51"/>
      <c r="AG605" s="53" t="s">
        <v>657</v>
      </c>
      <c r="AH605" s="54">
        <v>12</v>
      </c>
      <c r="AI605" s="54">
        <v>288</v>
      </c>
      <c r="AJ605" s="53" t="s">
        <v>143</v>
      </c>
      <c r="AK605" s="53">
        <v>12</v>
      </c>
      <c r="AL605" s="53">
        <v>24</v>
      </c>
      <c r="AM605" s="53" t="s">
        <v>70</v>
      </c>
      <c r="AN605" s="55">
        <v>18</v>
      </c>
      <c r="AO605" s="56"/>
      <c r="AP605" s="56">
        <v>0</v>
      </c>
      <c r="AQ605" s="51" t="s">
        <v>321</v>
      </c>
      <c r="AR605" s="51" t="s">
        <v>336</v>
      </c>
      <c r="AS605" s="51" t="s">
        <v>146</v>
      </c>
      <c r="AT605" s="51" t="s">
        <v>146</v>
      </c>
      <c r="AU605" s="51" t="s">
        <v>146</v>
      </c>
      <c r="AV605" s="51"/>
      <c r="AW605" s="57" t="s">
        <v>658</v>
      </c>
      <c r="AX605" s="57" t="s">
        <v>658</v>
      </c>
      <c r="AY605" s="57" t="s">
        <v>42</v>
      </c>
      <c r="AZ605" s="57" t="s">
        <v>36</v>
      </c>
      <c r="BA605" s="57" t="s">
        <v>36</v>
      </c>
      <c r="BB605" s="58">
        <v>5.3630952380952376E-4</v>
      </c>
      <c r="BC605" s="58"/>
      <c r="BD605" s="59"/>
      <c r="BE605" s="59"/>
      <c r="BF605" s="58"/>
      <c r="BG605" s="59"/>
      <c r="BH605" s="61">
        <v>0</v>
      </c>
      <c r="BI605" s="61"/>
      <c r="BL605" s="61"/>
      <c r="BM605" s="59"/>
      <c r="BN605" s="58">
        <v>0.16</v>
      </c>
      <c r="BO605" s="58"/>
      <c r="BQ605" s="58"/>
      <c r="BR605" s="59"/>
      <c r="BS605" s="58">
        <v>2.1</v>
      </c>
      <c r="BT605" s="58"/>
      <c r="BV605" s="58"/>
      <c r="BW605" s="59"/>
      <c r="BX605" s="58"/>
      <c r="BY605" s="58"/>
      <c r="BZ605" s="58"/>
      <c r="CA605" s="59"/>
      <c r="CB605" s="58"/>
      <c r="CC605" s="58"/>
      <c r="CD605" s="58"/>
      <c r="CE605" s="58"/>
      <c r="CF605" s="59"/>
      <c r="CG605" s="62"/>
      <c r="CH605" s="62"/>
      <c r="CI605" s="62"/>
      <c r="CJ605" s="62"/>
      <c r="CK605" s="62" t="s">
        <v>659</v>
      </c>
      <c r="CL605" s="62"/>
      <c r="CM605" s="62"/>
      <c r="CN605" s="63"/>
      <c r="CO605" s="62"/>
      <c r="CP605" s="62" t="s">
        <v>1329</v>
      </c>
      <c r="CQ605" s="64" t="s">
        <v>39</v>
      </c>
      <c r="CR605" s="65" t="s">
        <v>47</v>
      </c>
      <c r="CS605" s="64" t="s">
        <v>205</v>
      </c>
      <c r="CT605" s="64"/>
      <c r="CU605" s="64" t="s">
        <v>55</v>
      </c>
      <c r="CV605" s="64" t="s">
        <v>86</v>
      </c>
      <c r="CW605" s="64"/>
      <c r="CX605" s="64"/>
      <c r="CY605" s="66">
        <f>[1]Duration!EE604</f>
        <v>12</v>
      </c>
    </row>
    <row r="606" spans="1:103" hidden="1" x14ac:dyDescent="0.3">
      <c r="A606" s="43">
        <v>604</v>
      </c>
      <c r="B606" s="44" t="s">
        <v>1707</v>
      </c>
      <c r="C606" s="44" t="s">
        <v>544</v>
      </c>
      <c r="D606" s="44">
        <v>2014</v>
      </c>
      <c r="E606" s="45" t="s">
        <v>66</v>
      </c>
      <c r="F606" s="45" t="s">
        <v>1537</v>
      </c>
      <c r="G606" s="45" t="s">
        <v>4</v>
      </c>
      <c r="H606" s="45" t="s">
        <v>483</v>
      </c>
      <c r="I606" s="45" t="s">
        <v>38</v>
      </c>
      <c r="J606" s="68" t="s">
        <v>44</v>
      </c>
      <c r="K606" s="68" t="s">
        <v>799</v>
      </c>
      <c r="L606" s="68" t="s">
        <v>42</v>
      </c>
      <c r="M606" s="68" t="s">
        <v>42</v>
      </c>
      <c r="N606" s="68" t="s">
        <v>39</v>
      </c>
      <c r="O606" s="68" t="s">
        <v>42</v>
      </c>
      <c r="P606" s="47"/>
      <c r="Q606" s="47" t="s">
        <v>1537</v>
      </c>
      <c r="R606" s="49">
        <v>3.88</v>
      </c>
      <c r="S606" s="49">
        <v>2.1800000000000002</v>
      </c>
      <c r="T606" s="50">
        <v>1.4670000000000001</v>
      </c>
      <c r="U606" s="50">
        <v>0.98699999999999999</v>
      </c>
      <c r="V606" s="50"/>
      <c r="W606" s="50"/>
      <c r="X606" s="50">
        <v>7.46</v>
      </c>
      <c r="Y606" s="51" t="s">
        <v>660</v>
      </c>
      <c r="Z606" s="51">
        <v>3</v>
      </c>
      <c r="AA606" s="69"/>
      <c r="AB606" s="51"/>
      <c r="AC606" s="80">
        <v>7.4999999999999997E-2</v>
      </c>
      <c r="AD606" s="51">
        <v>0</v>
      </c>
      <c r="AE606" s="51" t="s">
        <v>33</v>
      </c>
      <c r="AF606" s="52">
        <v>29</v>
      </c>
      <c r="AG606" s="53" t="s">
        <v>1275</v>
      </c>
      <c r="AH606" s="54">
        <v>95</v>
      </c>
      <c r="AI606" s="54">
        <v>2280</v>
      </c>
      <c r="AJ606" s="53" t="s">
        <v>143</v>
      </c>
      <c r="AK606" s="53" t="s">
        <v>172</v>
      </c>
      <c r="AL606" s="53">
        <v>10</v>
      </c>
      <c r="AM606" s="53"/>
      <c r="AN606" s="55">
        <v>29</v>
      </c>
      <c r="AO606" s="56"/>
      <c r="AP606" s="56"/>
      <c r="AQ606" s="51" t="s">
        <v>43</v>
      </c>
      <c r="AR606" s="51"/>
      <c r="AS606" s="51"/>
      <c r="AT606" s="51"/>
      <c r="AU606" s="51"/>
      <c r="AV606" s="51"/>
      <c r="AW606" s="57" t="s">
        <v>38</v>
      </c>
      <c r="AX606" s="57" t="s">
        <v>36</v>
      </c>
      <c r="AY606" s="57"/>
      <c r="AZ606" s="57"/>
      <c r="BA606" s="57"/>
      <c r="BB606" s="58"/>
      <c r="BC606" s="58"/>
      <c r="BD606" s="59"/>
      <c r="BE606" s="59"/>
      <c r="BF606" s="58"/>
      <c r="BG606" s="59"/>
      <c r="BH606" s="61"/>
      <c r="BI606" s="61"/>
      <c r="BL606" s="61"/>
      <c r="BM606" s="59"/>
      <c r="BN606" s="58"/>
      <c r="BO606" s="58"/>
      <c r="BQ606" s="58"/>
      <c r="BR606" s="59"/>
      <c r="BS606" s="58"/>
      <c r="BT606" s="58"/>
      <c r="BV606" s="58"/>
      <c r="BW606" s="59"/>
      <c r="BX606" s="58"/>
      <c r="BY606" s="58"/>
      <c r="BZ606" s="58"/>
      <c r="CA606" s="59"/>
      <c r="CB606" s="58"/>
      <c r="CC606" s="58"/>
      <c r="CD606" s="58"/>
      <c r="CE606" s="58"/>
      <c r="CF606" s="59"/>
      <c r="CG606" s="62"/>
      <c r="CH606" s="62"/>
      <c r="CI606" s="62"/>
      <c r="CJ606" s="62"/>
      <c r="CK606" s="62"/>
      <c r="CL606" s="62"/>
      <c r="CM606" s="62"/>
      <c r="CN606" s="63"/>
      <c r="CO606" s="62"/>
      <c r="CP606" s="62" t="s">
        <v>36</v>
      </c>
      <c r="CQ606" s="64" t="s">
        <v>39</v>
      </c>
      <c r="CR606" s="65" t="s">
        <v>47</v>
      </c>
      <c r="CS606" s="64" t="s">
        <v>41</v>
      </c>
      <c r="CT606" s="64"/>
      <c r="CU606" s="64" t="s">
        <v>85</v>
      </c>
      <c r="CV606" s="64" t="s">
        <v>301</v>
      </c>
      <c r="CW606" s="64" t="s">
        <v>69</v>
      </c>
      <c r="CX606" s="64"/>
      <c r="CY606" s="66">
        <f>[1]Duration!EE605</f>
        <v>95</v>
      </c>
    </row>
    <row r="607" spans="1:103" hidden="1" x14ac:dyDescent="0.3">
      <c r="A607" s="43">
        <v>605</v>
      </c>
      <c r="B607" s="44" t="s">
        <v>1707</v>
      </c>
      <c r="C607" s="44" t="s">
        <v>544</v>
      </c>
      <c r="D607" s="44">
        <v>2014</v>
      </c>
      <c r="E607" s="45" t="s">
        <v>66</v>
      </c>
      <c r="F607" s="45" t="s">
        <v>567</v>
      </c>
      <c r="G607" s="45" t="s">
        <v>4</v>
      </c>
      <c r="H607" s="45" t="s">
        <v>483</v>
      </c>
      <c r="I607" s="45" t="s">
        <v>38</v>
      </c>
      <c r="J607" s="68" t="s">
        <v>44</v>
      </c>
      <c r="K607" s="68" t="s">
        <v>799</v>
      </c>
      <c r="L607" s="68" t="s">
        <v>42</v>
      </c>
      <c r="M607" s="68" t="s">
        <v>42</v>
      </c>
      <c r="N607" s="68" t="s">
        <v>39</v>
      </c>
      <c r="O607" s="68" t="s">
        <v>42</v>
      </c>
      <c r="P607" s="47"/>
      <c r="Q607" s="47" t="s">
        <v>661</v>
      </c>
      <c r="R607" s="49">
        <v>3.88</v>
      </c>
      <c r="S607" s="49">
        <v>2.1800000000000002</v>
      </c>
      <c r="T607" s="50">
        <v>1.4670000000000001</v>
      </c>
      <c r="U607" s="50">
        <v>0.98699999999999999</v>
      </c>
      <c r="V607" s="50"/>
      <c r="W607" s="50"/>
      <c r="X607" s="50">
        <v>5.5</v>
      </c>
      <c r="Y607" s="51" t="s">
        <v>660</v>
      </c>
      <c r="Z607" s="51">
        <v>3</v>
      </c>
      <c r="AA607" s="69"/>
      <c r="AB607" s="51"/>
      <c r="AC607" s="80">
        <v>7.4999999999999997E-2</v>
      </c>
      <c r="AD607" s="51">
        <v>0</v>
      </c>
      <c r="AE607" s="51" t="s">
        <v>33</v>
      </c>
      <c r="AF607" s="52">
        <v>29</v>
      </c>
      <c r="AG607" s="53" t="s">
        <v>1275</v>
      </c>
      <c r="AH607" s="54">
        <v>95</v>
      </c>
      <c r="AI607" s="54">
        <v>2280</v>
      </c>
      <c r="AJ607" s="53" t="s">
        <v>143</v>
      </c>
      <c r="AK607" s="53" t="s">
        <v>172</v>
      </c>
      <c r="AL607" s="53">
        <v>10</v>
      </c>
      <c r="AM607" s="53"/>
      <c r="AN607" s="55">
        <v>29</v>
      </c>
      <c r="AO607" s="56"/>
      <c r="AP607" s="56"/>
      <c r="AQ607" s="51" t="s">
        <v>43</v>
      </c>
      <c r="AR607" s="51" t="s">
        <v>662</v>
      </c>
      <c r="AS607" s="51"/>
      <c r="AT607" s="51" t="s">
        <v>663</v>
      </c>
      <c r="AU607" s="51"/>
      <c r="AV607" s="51" t="s">
        <v>664</v>
      </c>
      <c r="AW607" s="57" t="s">
        <v>38</v>
      </c>
      <c r="AX607" s="57" t="s">
        <v>36</v>
      </c>
      <c r="AY607" s="57"/>
      <c r="AZ607" s="57"/>
      <c r="BA607" s="57"/>
      <c r="BB607" s="58"/>
      <c r="BC607" s="58"/>
      <c r="BD607" s="59"/>
      <c r="BE607" s="59"/>
      <c r="BF607" s="58"/>
      <c r="BG607" s="59">
        <v>0.40200000000000002</v>
      </c>
      <c r="BH607" s="61"/>
      <c r="BI607" s="61"/>
      <c r="BL607" s="61"/>
      <c r="BM607" s="59"/>
      <c r="BN607" s="58"/>
      <c r="BO607" s="58"/>
      <c r="BQ607" s="58"/>
      <c r="BR607" s="59">
        <v>0.80800000000000005</v>
      </c>
      <c r="BS607" s="58"/>
      <c r="BT607" s="58"/>
      <c r="BV607" s="58"/>
      <c r="BW607" s="59"/>
      <c r="BX607" s="58"/>
      <c r="BY607" s="58"/>
      <c r="BZ607" s="58"/>
      <c r="CA607" s="59"/>
      <c r="CB607" s="58"/>
      <c r="CC607" s="58"/>
      <c r="CD607" s="58"/>
      <c r="CE607" s="58"/>
      <c r="CF607" s="59">
        <v>-0.113</v>
      </c>
      <c r="CG607" s="62"/>
      <c r="CH607" s="62"/>
      <c r="CI607" s="62"/>
      <c r="CJ607" s="62"/>
      <c r="CK607" s="62"/>
      <c r="CL607" s="62"/>
      <c r="CM607" s="62"/>
      <c r="CN607" s="63"/>
      <c r="CO607" s="62"/>
      <c r="CP607" s="62" t="s">
        <v>36</v>
      </c>
      <c r="CQ607" s="64" t="s">
        <v>39</v>
      </c>
      <c r="CR607" s="65" t="s">
        <v>47</v>
      </c>
      <c r="CS607" s="64" t="s">
        <v>41</v>
      </c>
      <c r="CT607" s="64"/>
      <c r="CU607" s="64" t="s">
        <v>85</v>
      </c>
      <c r="CV607" s="64" t="s">
        <v>301</v>
      </c>
      <c r="CW607" s="64" t="s">
        <v>69</v>
      </c>
      <c r="CX607" s="64"/>
      <c r="CY607" s="66">
        <f>[1]Duration!EE606</f>
        <v>95</v>
      </c>
    </row>
    <row r="608" spans="1:103" hidden="1" x14ac:dyDescent="0.3">
      <c r="A608" s="43">
        <v>606</v>
      </c>
      <c r="B608" s="44" t="s">
        <v>1708</v>
      </c>
      <c r="C608" s="44" t="s">
        <v>544</v>
      </c>
      <c r="D608" s="44">
        <v>2014</v>
      </c>
      <c r="E608" s="45" t="s">
        <v>66</v>
      </c>
      <c r="F608" s="45" t="s">
        <v>61</v>
      </c>
      <c r="G608" s="45" t="s">
        <v>4</v>
      </c>
      <c r="H608" s="45" t="s">
        <v>483</v>
      </c>
      <c r="I608" s="45" t="s">
        <v>38</v>
      </c>
      <c r="J608" s="68" t="s">
        <v>44</v>
      </c>
      <c r="K608" s="68" t="s">
        <v>799</v>
      </c>
      <c r="L608" s="68" t="s">
        <v>42</v>
      </c>
      <c r="M608" s="68" t="s">
        <v>42</v>
      </c>
      <c r="N608" s="68" t="s">
        <v>42</v>
      </c>
      <c r="O608" s="68" t="s">
        <v>42</v>
      </c>
      <c r="P608" s="47"/>
      <c r="Q608" s="47" t="s">
        <v>98</v>
      </c>
      <c r="R608" s="49">
        <v>32</v>
      </c>
      <c r="S608" s="49">
        <v>18</v>
      </c>
      <c r="T608" s="50">
        <v>2.61</v>
      </c>
      <c r="U608" s="50">
        <v>1.679</v>
      </c>
      <c r="V608" s="50"/>
      <c r="W608" s="50"/>
      <c r="X608" s="50">
        <v>7.9</v>
      </c>
      <c r="Y608" s="51" t="s">
        <v>665</v>
      </c>
      <c r="Z608" s="51">
        <v>3</v>
      </c>
      <c r="AA608" s="52">
        <v>0.12566370614359174</v>
      </c>
      <c r="AB608" s="51">
        <v>1</v>
      </c>
      <c r="AC608" s="80">
        <v>0.12566370614359174</v>
      </c>
      <c r="AD608" s="51">
        <v>0</v>
      </c>
      <c r="AE608" s="51" t="s">
        <v>33</v>
      </c>
      <c r="AF608" s="52">
        <v>15</v>
      </c>
      <c r="AG608" s="53" t="s">
        <v>1276</v>
      </c>
      <c r="AH608" s="54">
        <v>78</v>
      </c>
      <c r="AI608" s="54">
        <v>1716</v>
      </c>
      <c r="AJ608" s="53" t="s">
        <v>143</v>
      </c>
      <c r="AK608" s="53">
        <v>858</v>
      </c>
      <c r="AL608" s="79">
        <v>2.1666666666666665</v>
      </c>
      <c r="AM608" s="53"/>
      <c r="AN608" s="55">
        <v>12.5</v>
      </c>
      <c r="AO608" s="56"/>
      <c r="AP608" s="56"/>
      <c r="AQ608" s="51" t="s">
        <v>43</v>
      </c>
      <c r="AR608" s="51" t="s">
        <v>37</v>
      </c>
      <c r="AS608" s="51" t="s">
        <v>37</v>
      </c>
      <c r="AT608" s="51" t="s">
        <v>37</v>
      </c>
      <c r="AU608" s="51" t="s">
        <v>37</v>
      </c>
      <c r="AV608" s="51"/>
      <c r="AW608" s="57" t="s">
        <v>38</v>
      </c>
      <c r="AX608" s="57" t="s">
        <v>36</v>
      </c>
      <c r="AY608" s="57"/>
      <c r="AZ608" s="57"/>
      <c r="BA608" s="57"/>
      <c r="BB608" s="58">
        <v>7.9375000000000001E-2</v>
      </c>
      <c r="BC608" s="58">
        <v>7.9375000000000001E-2</v>
      </c>
      <c r="BD608" s="60">
        <v>7.2881617209123076E-2</v>
      </c>
      <c r="BE608" s="59"/>
      <c r="BF608" s="58"/>
      <c r="BG608" s="59"/>
      <c r="BH608" s="61">
        <v>2.7916666666666666E-4</v>
      </c>
      <c r="BI608" s="61">
        <v>2.7916666666666666E-4</v>
      </c>
      <c r="BL608" s="61"/>
      <c r="BM608" s="59"/>
      <c r="BN608" s="58">
        <v>0.37916666666666665</v>
      </c>
      <c r="BO608" s="58">
        <v>0.37916666666666665</v>
      </c>
      <c r="BP608" s="60">
        <v>3.3800000000000004E-2</v>
      </c>
      <c r="BQ608" s="58"/>
      <c r="BR608" s="59"/>
      <c r="BS608" s="58">
        <v>1.5833333333333333</v>
      </c>
      <c r="BT608" s="58">
        <v>1.5833333333333333</v>
      </c>
      <c r="BU608" s="60">
        <v>4.4909090909090912E-2</v>
      </c>
      <c r="BV608" s="58"/>
      <c r="BW608" s="59"/>
      <c r="BX608" s="58">
        <v>11.164529914529915</v>
      </c>
      <c r="BY608" s="58">
        <v>11.164529914529915</v>
      </c>
      <c r="BZ608" s="58"/>
      <c r="CA608" s="59"/>
      <c r="CB608" s="58"/>
      <c r="CC608" s="58"/>
      <c r="CD608" s="58"/>
      <c r="CE608" s="58"/>
      <c r="CF608" s="59"/>
      <c r="CG608" s="62"/>
      <c r="CH608" s="62"/>
      <c r="CI608" s="62"/>
      <c r="CJ608" s="62"/>
      <c r="CK608" s="62"/>
      <c r="CL608" s="62"/>
      <c r="CM608" s="62"/>
      <c r="CN608" s="63"/>
      <c r="CO608" s="62"/>
      <c r="CP608" s="62" t="s">
        <v>36</v>
      </c>
      <c r="CQ608" s="64" t="s">
        <v>39</v>
      </c>
      <c r="CR608" s="65" t="s">
        <v>47</v>
      </c>
      <c r="CS608" s="64" t="s">
        <v>41</v>
      </c>
      <c r="CT608" s="64"/>
      <c r="CU608" s="64"/>
      <c r="CV608" s="64" t="s">
        <v>203</v>
      </c>
      <c r="CW608" s="64"/>
      <c r="CX608" s="64"/>
      <c r="CY608" s="66">
        <f>[1]Duration!EE607</f>
        <v>71.5</v>
      </c>
    </row>
    <row r="609" spans="1:103" hidden="1" x14ac:dyDescent="0.3">
      <c r="A609" s="43">
        <v>607</v>
      </c>
      <c r="B609" s="44" t="s">
        <v>1708</v>
      </c>
      <c r="C609" s="44" t="s">
        <v>544</v>
      </c>
      <c r="D609" s="44">
        <v>2014</v>
      </c>
      <c r="E609" s="45" t="s">
        <v>66</v>
      </c>
      <c r="F609" s="45" t="s">
        <v>61</v>
      </c>
      <c r="G609" s="45" t="s">
        <v>4</v>
      </c>
      <c r="H609" s="45" t="s">
        <v>483</v>
      </c>
      <c r="I609" s="45" t="s">
        <v>38</v>
      </c>
      <c r="J609" s="68" t="s">
        <v>44</v>
      </c>
      <c r="K609" s="68" t="s">
        <v>799</v>
      </c>
      <c r="L609" s="68" t="s">
        <v>42</v>
      </c>
      <c r="M609" s="68" t="s">
        <v>42</v>
      </c>
      <c r="N609" s="68" t="s">
        <v>42</v>
      </c>
      <c r="O609" s="68" t="s">
        <v>42</v>
      </c>
      <c r="P609" s="47"/>
      <c r="Q609" s="47" t="s">
        <v>98</v>
      </c>
      <c r="R609" s="49">
        <v>33</v>
      </c>
      <c r="S609" s="49">
        <v>19</v>
      </c>
      <c r="T609" s="50">
        <v>2.6549999999999998</v>
      </c>
      <c r="U609" s="50">
        <v>1.724</v>
      </c>
      <c r="V609" s="50"/>
      <c r="W609" s="50"/>
      <c r="X609" s="50">
        <v>7.9</v>
      </c>
      <c r="Y609" s="51" t="s">
        <v>665</v>
      </c>
      <c r="Z609" s="51">
        <v>3</v>
      </c>
      <c r="AA609" s="52">
        <v>0.12566370614359174</v>
      </c>
      <c r="AB609" s="51">
        <v>1.5</v>
      </c>
      <c r="AC609" s="80">
        <v>0.1884955592153876</v>
      </c>
      <c r="AD609" s="51">
        <v>0</v>
      </c>
      <c r="AE609" s="51" t="s">
        <v>33</v>
      </c>
      <c r="AF609" s="52">
        <v>15</v>
      </c>
      <c r="AG609" s="53" t="s">
        <v>1276</v>
      </c>
      <c r="AH609" s="54">
        <v>78</v>
      </c>
      <c r="AI609" s="54">
        <v>1716</v>
      </c>
      <c r="AJ609" s="53" t="s">
        <v>143</v>
      </c>
      <c r="AK609" s="53">
        <v>858</v>
      </c>
      <c r="AL609" s="79">
        <v>2.1666666666666665</v>
      </c>
      <c r="AM609" s="53"/>
      <c r="AN609" s="55">
        <v>12.5</v>
      </c>
      <c r="AO609" s="56"/>
      <c r="AP609" s="56"/>
      <c r="AQ609" s="51" t="s">
        <v>43</v>
      </c>
      <c r="AR609" s="51" t="s">
        <v>37</v>
      </c>
      <c r="AS609" s="51" t="s">
        <v>37</v>
      </c>
      <c r="AT609" s="51" t="s">
        <v>37</v>
      </c>
      <c r="AU609" s="51" t="s">
        <v>37</v>
      </c>
      <c r="AV609" s="51"/>
      <c r="AW609" s="57" t="s">
        <v>38</v>
      </c>
      <c r="AX609" s="57" t="s">
        <v>36</v>
      </c>
      <c r="AY609" s="57"/>
      <c r="AZ609" s="57"/>
      <c r="BA609" s="57"/>
      <c r="BB609" s="58">
        <v>8.2187499999999997E-2</v>
      </c>
      <c r="BC609" s="58">
        <v>5.4791666666666662E-2</v>
      </c>
      <c r="BD609" s="60">
        <v>4.899617851781083E-2</v>
      </c>
      <c r="BE609" s="59"/>
      <c r="BF609" s="58"/>
      <c r="BG609" s="59"/>
      <c r="BH609" s="61">
        <v>3.1250000000000001E-4</v>
      </c>
      <c r="BI609" s="61">
        <v>2.0833333333333335E-4</v>
      </c>
      <c r="BL609" s="61"/>
      <c r="BM609" s="59"/>
      <c r="BN609" s="58">
        <v>0.63124999999999998</v>
      </c>
      <c r="BO609" s="58">
        <v>0.42083333333333334</v>
      </c>
      <c r="BP609" s="60">
        <v>3.5539849624060149E-2</v>
      </c>
      <c r="BQ609" s="58"/>
      <c r="BR609" s="59"/>
      <c r="BS609" s="58">
        <v>2.15625</v>
      </c>
      <c r="BT609" s="58">
        <v>1.4375</v>
      </c>
      <c r="BU609" s="60">
        <v>3.8626794258373197E-2</v>
      </c>
      <c r="BV609" s="58"/>
      <c r="BW609" s="59"/>
      <c r="BX609" s="58">
        <v>18.028846153846153</v>
      </c>
      <c r="BY609" s="58">
        <v>12.019230769230768</v>
      </c>
      <c r="BZ609" s="58"/>
      <c r="CA609" s="59"/>
      <c r="CB609" s="58"/>
      <c r="CC609" s="58"/>
      <c r="CD609" s="58"/>
      <c r="CE609" s="58"/>
      <c r="CF609" s="59"/>
      <c r="CG609" s="62"/>
      <c r="CH609" s="62"/>
      <c r="CI609" s="62"/>
      <c r="CJ609" s="62"/>
      <c r="CK609" s="62"/>
      <c r="CL609" s="62"/>
      <c r="CM609" s="62"/>
      <c r="CN609" s="63"/>
      <c r="CO609" s="62"/>
      <c r="CP609" s="62" t="s">
        <v>36</v>
      </c>
      <c r="CQ609" s="64" t="s">
        <v>39</v>
      </c>
      <c r="CR609" s="65" t="s">
        <v>47</v>
      </c>
      <c r="CS609" s="64" t="s">
        <v>41</v>
      </c>
      <c r="CT609" s="64"/>
      <c r="CU609" s="64"/>
      <c r="CV609" s="64" t="s">
        <v>203</v>
      </c>
      <c r="CW609" s="64"/>
      <c r="CX609" s="64"/>
      <c r="CY609" s="66">
        <f>[1]Duration!EE608</f>
        <v>71.5</v>
      </c>
    </row>
    <row r="610" spans="1:103" hidden="1" x14ac:dyDescent="0.3">
      <c r="A610" s="43">
        <v>608</v>
      </c>
      <c r="B610" s="44" t="s">
        <v>1708</v>
      </c>
      <c r="C610" s="44" t="s">
        <v>544</v>
      </c>
      <c r="D610" s="44">
        <v>2014</v>
      </c>
      <c r="E610" s="45" t="s">
        <v>66</v>
      </c>
      <c r="F610" s="45" t="s">
        <v>61</v>
      </c>
      <c r="G610" s="45" t="s">
        <v>4</v>
      </c>
      <c r="H610" s="45" t="s">
        <v>483</v>
      </c>
      <c r="I610" s="45" t="s">
        <v>38</v>
      </c>
      <c r="J610" s="68" t="s">
        <v>44</v>
      </c>
      <c r="K610" s="68" t="s">
        <v>799</v>
      </c>
      <c r="L610" s="68" t="s">
        <v>42</v>
      </c>
      <c r="M610" s="68" t="s">
        <v>42</v>
      </c>
      <c r="N610" s="68" t="s">
        <v>42</v>
      </c>
      <c r="O610" s="68" t="s">
        <v>42</v>
      </c>
      <c r="P610" s="47"/>
      <c r="Q610" s="47" t="s">
        <v>98</v>
      </c>
      <c r="R610" s="49">
        <v>34</v>
      </c>
      <c r="S610" s="49">
        <v>20</v>
      </c>
      <c r="T610" s="50">
        <v>2.762</v>
      </c>
      <c r="U610" s="50">
        <v>1.768</v>
      </c>
      <c r="V610" s="50"/>
      <c r="W610" s="50"/>
      <c r="X610" s="50">
        <v>7.9</v>
      </c>
      <c r="Y610" s="51" t="s">
        <v>665</v>
      </c>
      <c r="Z610" s="51">
        <v>3</v>
      </c>
      <c r="AA610" s="52">
        <v>0.12566370614359174</v>
      </c>
      <c r="AB610" s="51">
        <v>2</v>
      </c>
      <c r="AC610" s="80">
        <v>0.25132741228718347</v>
      </c>
      <c r="AD610" s="51">
        <v>0</v>
      </c>
      <c r="AE610" s="51" t="s">
        <v>33</v>
      </c>
      <c r="AF610" s="52">
        <v>15</v>
      </c>
      <c r="AG610" s="53" t="s">
        <v>1276</v>
      </c>
      <c r="AH610" s="54">
        <v>78</v>
      </c>
      <c r="AI610" s="54">
        <v>1716</v>
      </c>
      <c r="AJ610" s="53" t="s">
        <v>143</v>
      </c>
      <c r="AK610" s="53">
        <v>858</v>
      </c>
      <c r="AL610" s="79">
        <v>2.1666666666666665</v>
      </c>
      <c r="AM610" s="53"/>
      <c r="AN610" s="55">
        <v>12.5</v>
      </c>
      <c r="AO610" s="56"/>
      <c r="AP610" s="56"/>
      <c r="AQ610" s="51" t="s">
        <v>43</v>
      </c>
      <c r="AR610" s="51" t="s">
        <v>37</v>
      </c>
      <c r="AS610" s="51" t="s">
        <v>37</v>
      </c>
      <c r="AT610" s="51" t="s">
        <v>37</v>
      </c>
      <c r="AU610" s="51" t="s">
        <v>37</v>
      </c>
      <c r="AV610" s="51"/>
      <c r="AW610" s="57" t="s">
        <v>38</v>
      </c>
      <c r="AX610" s="57" t="s">
        <v>36</v>
      </c>
      <c r="AY610" s="57"/>
      <c r="AZ610" s="57"/>
      <c r="BA610" s="57"/>
      <c r="BB610" s="58">
        <v>7.6749999999999999E-2</v>
      </c>
      <c r="BC610" s="58">
        <v>3.8374999999999999E-2</v>
      </c>
      <c r="BD610" s="60">
        <v>3.3461937716262984E-2</v>
      </c>
      <c r="BE610" s="59"/>
      <c r="BF610" s="58"/>
      <c r="BG610" s="59"/>
      <c r="BH610" s="61">
        <v>2.833333333333333E-4</v>
      </c>
      <c r="BI610" s="61">
        <v>1.4166666666666665E-4</v>
      </c>
      <c r="BL610" s="61"/>
      <c r="BM610" s="59"/>
      <c r="BN610" s="58">
        <v>0.84166666666666667</v>
      </c>
      <c r="BO610" s="58">
        <v>0.42083333333333334</v>
      </c>
      <c r="BP610" s="60">
        <v>3.3762857142857143E-2</v>
      </c>
      <c r="BQ610" s="58"/>
      <c r="BR610" s="59"/>
      <c r="BS610" s="58">
        <v>2.5583333333333331</v>
      </c>
      <c r="BT610" s="58">
        <v>1.2791666666666666</v>
      </c>
      <c r="BU610" s="60">
        <v>3.2653636363636357E-2</v>
      </c>
      <c r="BV610" s="58"/>
      <c r="BW610" s="59"/>
      <c r="BX610" s="58">
        <v>23.717948717948715</v>
      </c>
      <c r="BY610" s="58">
        <v>11.858974358974358</v>
      </c>
      <c r="BZ610" s="58"/>
      <c r="CA610" s="59"/>
      <c r="CB610" s="58"/>
      <c r="CC610" s="58"/>
      <c r="CD610" s="58"/>
      <c r="CE610" s="58"/>
      <c r="CF610" s="59"/>
      <c r="CG610" s="62"/>
      <c r="CH610" s="62"/>
      <c r="CI610" s="62"/>
      <c r="CJ610" s="62"/>
      <c r="CK610" s="62"/>
      <c r="CL610" s="62"/>
      <c r="CM610" s="62"/>
      <c r="CN610" s="63"/>
      <c r="CO610" s="62"/>
      <c r="CP610" s="62" t="s">
        <v>36</v>
      </c>
      <c r="CQ610" s="64" t="s">
        <v>39</v>
      </c>
      <c r="CR610" s="65" t="s">
        <v>47</v>
      </c>
      <c r="CS610" s="64" t="s">
        <v>41</v>
      </c>
      <c r="CT610" s="64"/>
      <c r="CU610" s="64"/>
      <c r="CV610" s="64" t="s">
        <v>203</v>
      </c>
      <c r="CW610" s="64"/>
      <c r="CX610" s="64"/>
      <c r="CY610" s="66">
        <f>[1]Duration!EE609</f>
        <v>71.5</v>
      </c>
    </row>
    <row r="611" spans="1:103" hidden="1" x14ac:dyDescent="0.3">
      <c r="A611" s="43">
        <v>609</v>
      </c>
      <c r="B611" s="44" t="s">
        <v>1709</v>
      </c>
      <c r="C611" s="44" t="s">
        <v>544</v>
      </c>
      <c r="D611" s="44">
        <v>2014</v>
      </c>
      <c r="E611" s="45" t="s">
        <v>66</v>
      </c>
      <c r="F611" s="45" t="s">
        <v>1537</v>
      </c>
      <c r="G611" s="45" t="s">
        <v>4</v>
      </c>
      <c r="H611" s="45" t="s">
        <v>483</v>
      </c>
      <c r="I611" s="45" t="s">
        <v>38</v>
      </c>
      <c r="J611" s="68" t="s">
        <v>44</v>
      </c>
      <c r="K611" s="68" t="s">
        <v>799</v>
      </c>
      <c r="L611" s="68" t="s">
        <v>42</v>
      </c>
      <c r="M611" s="68" t="s">
        <v>42</v>
      </c>
      <c r="N611" s="68" t="s">
        <v>39</v>
      </c>
      <c r="O611" s="68" t="s">
        <v>42</v>
      </c>
      <c r="P611" s="47"/>
      <c r="Q611" s="47" t="s">
        <v>1537</v>
      </c>
      <c r="R611" s="49">
        <v>3.8</v>
      </c>
      <c r="S611" s="49">
        <v>2</v>
      </c>
      <c r="T611" s="50">
        <v>0.78800000000000003</v>
      </c>
      <c r="U611" s="50">
        <v>0.66100000000000003</v>
      </c>
      <c r="V611" s="50"/>
      <c r="W611" s="50"/>
      <c r="X611" s="50">
        <v>7.7</v>
      </c>
      <c r="Y611" s="51" t="s">
        <v>665</v>
      </c>
      <c r="Z611" s="51">
        <v>3</v>
      </c>
      <c r="AA611" s="52">
        <v>0.12566370614359174</v>
      </c>
      <c r="AB611" s="51">
        <v>0.4</v>
      </c>
      <c r="AC611" s="80">
        <v>5.02654824574367E-2</v>
      </c>
      <c r="AD611" s="51">
        <v>0</v>
      </c>
      <c r="AE611" s="51" t="s">
        <v>33</v>
      </c>
      <c r="AF611" s="52">
        <v>30</v>
      </c>
      <c r="AG611" s="53" t="s">
        <v>1277</v>
      </c>
      <c r="AH611" s="54">
        <v>22</v>
      </c>
      <c r="AI611" s="54">
        <v>513.33333333333337</v>
      </c>
      <c r="AJ611" s="53" t="s">
        <v>143</v>
      </c>
      <c r="AK611" s="53">
        <v>440</v>
      </c>
      <c r="AL611" s="79">
        <v>1.1666666666666667</v>
      </c>
      <c r="AM611" s="53"/>
      <c r="AN611" s="55"/>
      <c r="AO611" s="56"/>
      <c r="AP611" s="56"/>
      <c r="AQ611" s="51" t="s">
        <v>43</v>
      </c>
      <c r="AR611" s="51" t="s">
        <v>37</v>
      </c>
      <c r="AS611" s="51" t="s">
        <v>37</v>
      </c>
      <c r="AT611" s="51" t="s">
        <v>37</v>
      </c>
      <c r="AU611" s="51" t="s">
        <v>37</v>
      </c>
      <c r="AV611" s="51"/>
      <c r="AW611" s="57" t="s">
        <v>38</v>
      </c>
      <c r="AX611" s="57" t="s">
        <v>36</v>
      </c>
      <c r="AY611" s="57"/>
      <c r="AZ611" s="57"/>
      <c r="BA611" s="57"/>
      <c r="BB611" s="58">
        <v>2.016666666666667E-2</v>
      </c>
      <c r="BC611" s="58">
        <v>5.0416666666666665E-2</v>
      </c>
      <c r="BD611" s="60">
        <v>3.316543561448785E-2</v>
      </c>
      <c r="BE611" s="59"/>
      <c r="BF611" s="58"/>
      <c r="BG611" s="59"/>
      <c r="BH611" s="61">
        <v>1.2000000000000002E-2</v>
      </c>
      <c r="BI611" s="61">
        <v>0.03</v>
      </c>
      <c r="BL611" s="61"/>
      <c r="BM611" s="59"/>
      <c r="BN611" s="58">
        <v>0.48666666666666669</v>
      </c>
      <c r="BO611" s="58">
        <v>1.2166666666666666</v>
      </c>
      <c r="BP611" s="59">
        <v>0.27531428571428573</v>
      </c>
      <c r="BQ611" s="58"/>
      <c r="BR611" s="59"/>
      <c r="BS611" s="58">
        <v>1.7150000000000003</v>
      </c>
      <c r="BT611" s="58">
        <v>4.2875000000000005</v>
      </c>
      <c r="BU611" s="59">
        <v>0.30870000000000009</v>
      </c>
      <c r="BV611" s="58"/>
      <c r="BW611" s="59"/>
      <c r="BX611" s="58">
        <v>1.7500000000000002E-2</v>
      </c>
      <c r="BY611" s="58">
        <v>4.3750000000000004E-2</v>
      </c>
      <c r="BZ611" s="58"/>
      <c r="CA611" s="59"/>
      <c r="CB611" s="58"/>
      <c r="CC611" s="58"/>
      <c r="CD611" s="58"/>
      <c r="CE611" s="58"/>
      <c r="CF611" s="59"/>
      <c r="CG611" s="62"/>
      <c r="CH611" s="62"/>
      <c r="CI611" s="62"/>
      <c r="CJ611" s="62"/>
      <c r="CK611" s="62"/>
      <c r="CL611" s="62"/>
      <c r="CM611" s="62"/>
      <c r="CN611" s="83"/>
      <c r="CO611" s="62"/>
      <c r="CP611" s="62" t="s">
        <v>36</v>
      </c>
      <c r="CQ611" s="64" t="s">
        <v>39</v>
      </c>
      <c r="CR611" s="65" t="s">
        <v>47</v>
      </c>
      <c r="CS611" s="64" t="s">
        <v>41</v>
      </c>
      <c r="CT611" s="64"/>
      <c r="CU611" s="64"/>
      <c r="CV611" s="64" t="s">
        <v>203</v>
      </c>
      <c r="CW611" s="64" t="s">
        <v>69</v>
      </c>
      <c r="CX611" s="64"/>
      <c r="CY611" s="66">
        <f>[1]Duration!EE610</f>
        <v>21.388888888888889</v>
      </c>
    </row>
    <row r="612" spans="1:103" hidden="1" x14ac:dyDescent="0.3">
      <c r="A612" s="43">
        <v>610</v>
      </c>
      <c r="B612" s="44" t="s">
        <v>1709</v>
      </c>
      <c r="C612" s="44" t="s">
        <v>544</v>
      </c>
      <c r="D612" s="44">
        <v>2014</v>
      </c>
      <c r="E612" s="45" t="s">
        <v>66</v>
      </c>
      <c r="F612" s="45" t="s">
        <v>61</v>
      </c>
      <c r="G612" s="45" t="s">
        <v>4</v>
      </c>
      <c r="H612" s="45" t="s">
        <v>483</v>
      </c>
      <c r="I612" s="45" t="s">
        <v>38</v>
      </c>
      <c r="J612" s="68" t="s">
        <v>44</v>
      </c>
      <c r="K612" s="68" t="s">
        <v>799</v>
      </c>
      <c r="L612" s="68" t="s">
        <v>42</v>
      </c>
      <c r="M612" s="68" t="s">
        <v>42</v>
      </c>
      <c r="N612" s="68" t="s">
        <v>39</v>
      </c>
      <c r="O612" s="68" t="s">
        <v>42</v>
      </c>
      <c r="P612" s="47"/>
      <c r="Q612" s="47" t="s">
        <v>98</v>
      </c>
      <c r="R612" s="49">
        <v>2.1</v>
      </c>
      <c r="S612" s="49">
        <v>0.8</v>
      </c>
      <c r="T612" s="50">
        <v>0.70099999999999996</v>
      </c>
      <c r="U612" s="50">
        <v>0.61399999999999999</v>
      </c>
      <c r="V612" s="50"/>
      <c r="W612" s="50"/>
      <c r="X612" s="50">
        <v>8.1999999999999993</v>
      </c>
      <c r="Y612" s="51" t="s">
        <v>665</v>
      </c>
      <c r="Z612" s="51">
        <v>3</v>
      </c>
      <c r="AA612" s="52">
        <v>0.12566370614359174</v>
      </c>
      <c r="AB612" s="51">
        <v>0.4</v>
      </c>
      <c r="AC612" s="80">
        <v>5.02654824574367E-2</v>
      </c>
      <c r="AD612" s="51">
        <v>0</v>
      </c>
      <c r="AE612" s="51" t="s">
        <v>33</v>
      </c>
      <c r="AF612" s="52">
        <v>30</v>
      </c>
      <c r="AG612" s="53" t="s">
        <v>1277</v>
      </c>
      <c r="AH612" s="54">
        <v>22</v>
      </c>
      <c r="AI612" s="54">
        <v>513.33333333333337</v>
      </c>
      <c r="AJ612" s="53" t="s">
        <v>143</v>
      </c>
      <c r="AK612" s="53">
        <v>440</v>
      </c>
      <c r="AL612" s="79">
        <v>1.1666666666666667</v>
      </c>
      <c r="AM612" s="53"/>
      <c r="AN612" s="55"/>
      <c r="AO612" s="56"/>
      <c r="AP612" s="56"/>
      <c r="AQ612" s="51" t="s">
        <v>43</v>
      </c>
      <c r="AR612" s="51" t="s">
        <v>37</v>
      </c>
      <c r="AS612" s="51" t="s">
        <v>37</v>
      </c>
      <c r="AT612" s="51" t="s">
        <v>37</v>
      </c>
      <c r="AU612" s="51" t="s">
        <v>37</v>
      </c>
      <c r="AV612" s="51"/>
      <c r="AW612" s="57" t="s">
        <v>38</v>
      </c>
      <c r="AX612" s="57" t="s">
        <v>36</v>
      </c>
      <c r="AY612" s="57"/>
      <c r="AZ612" s="57"/>
      <c r="BA612" s="57"/>
      <c r="BB612" s="58">
        <v>1.1000000000000001E-2</v>
      </c>
      <c r="BC612" s="58">
        <v>2.75E-2</v>
      </c>
      <c r="BD612" s="60">
        <v>1.947499520981031E-2</v>
      </c>
      <c r="BE612" s="59"/>
      <c r="BF612" s="58"/>
      <c r="BG612" s="59">
        <v>0.45454545454545459</v>
      </c>
      <c r="BH612" s="61">
        <v>5.5500000000000008E-2</v>
      </c>
      <c r="BI612" s="61">
        <v>0.13875000000000001</v>
      </c>
      <c r="BL612" s="61"/>
      <c r="BM612" s="59">
        <v>-3.6249999999999996</v>
      </c>
      <c r="BN612" s="58">
        <v>5.3333333333333349E-3</v>
      </c>
      <c r="BO612" s="58">
        <v>1.3333333333333334E-2</v>
      </c>
      <c r="BP612" s="60">
        <v>7.5428571428571428E-3</v>
      </c>
      <c r="BQ612" s="58"/>
      <c r="BR612" s="59">
        <v>0.98904109589041089</v>
      </c>
      <c r="BS612" s="58">
        <v>2.0883333333333338</v>
      </c>
      <c r="BT612" s="58">
        <v>5.2208333333333332</v>
      </c>
      <c r="BU612" s="59">
        <v>0.9397500000000002</v>
      </c>
      <c r="BV612" s="58"/>
      <c r="BW612" s="59"/>
      <c r="BX612" s="58">
        <v>1.8666666666666672E-2</v>
      </c>
      <c r="BY612" s="58">
        <v>4.6666666666666669E-2</v>
      </c>
      <c r="BZ612" s="58"/>
      <c r="CA612" s="59">
        <v>-6.6666666666666846E-2</v>
      </c>
      <c r="CB612" s="58"/>
      <c r="CC612" s="58"/>
      <c r="CD612" s="58"/>
      <c r="CE612" s="58"/>
      <c r="CF612" s="59"/>
      <c r="CG612" s="62"/>
      <c r="CH612" s="62"/>
      <c r="CI612" s="62"/>
      <c r="CJ612" s="62"/>
      <c r="CK612" s="62"/>
      <c r="CL612" s="62"/>
      <c r="CM612" s="62"/>
      <c r="CN612" s="83"/>
      <c r="CO612" s="62"/>
      <c r="CP612" s="62" t="s">
        <v>36</v>
      </c>
      <c r="CQ612" s="64" t="s">
        <v>39</v>
      </c>
      <c r="CR612" s="65" t="s">
        <v>47</v>
      </c>
      <c r="CS612" s="64" t="s">
        <v>41</v>
      </c>
      <c r="CT612" s="64"/>
      <c r="CU612" s="64"/>
      <c r="CV612" s="64" t="s">
        <v>203</v>
      </c>
      <c r="CW612" s="64" t="s">
        <v>69</v>
      </c>
      <c r="CX612" s="64"/>
      <c r="CY612" s="66">
        <f>[1]Duration!EE611</f>
        <v>21.388888888888889</v>
      </c>
    </row>
    <row r="613" spans="1:103" hidden="1" x14ac:dyDescent="0.3">
      <c r="A613" s="43">
        <v>611</v>
      </c>
      <c r="B613" s="44" t="s">
        <v>1710</v>
      </c>
      <c r="C613" s="44" t="s">
        <v>544</v>
      </c>
      <c r="D613" s="44">
        <v>2014</v>
      </c>
      <c r="E613" s="45" t="s">
        <v>66</v>
      </c>
      <c r="F613" s="45" t="s">
        <v>61</v>
      </c>
      <c r="G613" s="45" t="s">
        <v>4</v>
      </c>
      <c r="H613" s="45" t="s">
        <v>483</v>
      </c>
      <c r="I613" s="45" t="s">
        <v>38</v>
      </c>
      <c r="J613" s="68" t="s">
        <v>44</v>
      </c>
      <c r="K613" s="68" t="s">
        <v>262</v>
      </c>
      <c r="L613" s="68" t="s">
        <v>42</v>
      </c>
      <c r="M613" s="68" t="s">
        <v>42</v>
      </c>
      <c r="N613" s="68" t="s">
        <v>42</v>
      </c>
      <c r="O613" s="68" t="s">
        <v>42</v>
      </c>
      <c r="P613" s="47"/>
      <c r="Q613" s="47" t="s">
        <v>98</v>
      </c>
      <c r="R613" s="49">
        <v>2.9</v>
      </c>
      <c r="S613" s="49">
        <v>1.2</v>
      </c>
      <c r="T613" s="50">
        <v>1</v>
      </c>
      <c r="U613" s="50">
        <v>0.95</v>
      </c>
      <c r="V613" s="50"/>
      <c r="W613" s="50"/>
      <c r="X613" s="50">
        <v>7.7</v>
      </c>
      <c r="Y613" s="51" t="s">
        <v>665</v>
      </c>
      <c r="Z613" s="51">
        <v>3</v>
      </c>
      <c r="AA613" s="52">
        <v>0.12566370614359174</v>
      </c>
      <c r="AB613" s="51">
        <v>0.4</v>
      </c>
      <c r="AC613" s="80">
        <v>5.02654824574367E-2</v>
      </c>
      <c r="AD613" s="51">
        <v>0</v>
      </c>
      <c r="AE613" s="51" t="s">
        <v>33</v>
      </c>
      <c r="AF613" s="52">
        <v>30</v>
      </c>
      <c r="AG613" s="53" t="s">
        <v>1277</v>
      </c>
      <c r="AH613" s="54">
        <v>99</v>
      </c>
      <c r="AI613" s="54">
        <v>519.55200000000002</v>
      </c>
      <c r="AJ613" s="53" t="s">
        <v>143</v>
      </c>
      <c r="AK613" s="54">
        <v>2597.7599999999998</v>
      </c>
      <c r="AL613" s="53">
        <v>0.2</v>
      </c>
      <c r="AM613" s="53" t="s">
        <v>70</v>
      </c>
      <c r="AN613" s="55">
        <v>5</v>
      </c>
      <c r="AO613" s="56"/>
      <c r="AP613" s="56"/>
      <c r="AQ613" s="51" t="s">
        <v>43</v>
      </c>
      <c r="AR613" s="51" t="s">
        <v>37</v>
      </c>
      <c r="AS613" s="51" t="s">
        <v>37</v>
      </c>
      <c r="AT613" s="51" t="s">
        <v>37</v>
      </c>
      <c r="AU613" s="51"/>
      <c r="AV613" s="51"/>
      <c r="AW613" s="57" t="s">
        <v>38</v>
      </c>
      <c r="AX613" s="57" t="s">
        <v>36</v>
      </c>
      <c r="AY613" s="57"/>
      <c r="AZ613" s="57"/>
      <c r="BA613" s="57"/>
      <c r="BB613" s="58">
        <v>9.1666666666666684E-3</v>
      </c>
      <c r="BC613" s="58">
        <v>2.2916666666666669E-2</v>
      </c>
      <c r="BD613" s="60">
        <v>4.7201238390092881E-2</v>
      </c>
      <c r="BE613" s="59"/>
      <c r="BF613" s="58"/>
      <c r="BG613" s="59"/>
      <c r="BH613" s="61">
        <v>1.0233333333333335E-4</v>
      </c>
      <c r="BI613" s="61">
        <v>2.5583333333333334E-4</v>
      </c>
      <c r="BL613" s="61"/>
      <c r="BM613" s="59"/>
      <c r="BN613" s="58">
        <v>1.9300000000000003E-4</v>
      </c>
      <c r="BO613" s="58">
        <v>4.8250000000000002E-4</v>
      </c>
      <c r="BP613" s="60">
        <v>8.1887142857142866E-4</v>
      </c>
      <c r="BQ613" s="58"/>
      <c r="BR613" s="59"/>
      <c r="BS613" s="58"/>
      <c r="BT613" s="58"/>
      <c r="BV613" s="58"/>
      <c r="BW613" s="59"/>
      <c r="BX613" s="58">
        <v>3.2500000000000008E-2</v>
      </c>
      <c r="BY613" s="58">
        <v>8.1250000000000003E-2</v>
      </c>
      <c r="BZ613" s="58"/>
      <c r="CA613" s="59"/>
      <c r="CB613" s="58"/>
      <c r="CC613" s="58"/>
      <c r="CD613" s="58"/>
      <c r="CE613" s="58"/>
      <c r="CF613" s="59"/>
      <c r="CG613" s="62"/>
      <c r="CH613" s="62"/>
      <c r="CI613" s="62"/>
      <c r="CJ613" s="62"/>
      <c r="CK613" s="62"/>
      <c r="CL613" s="62"/>
      <c r="CM613" s="62"/>
      <c r="CN613" s="83"/>
      <c r="CO613" s="62"/>
      <c r="CP613" s="62" t="s">
        <v>36</v>
      </c>
      <c r="CQ613" s="64" t="s">
        <v>39</v>
      </c>
      <c r="CR613" s="65" t="s">
        <v>47</v>
      </c>
      <c r="CS613" s="64" t="s">
        <v>41</v>
      </c>
      <c r="CT613" s="64"/>
      <c r="CU613" s="64"/>
      <c r="CV613" s="64" t="s">
        <v>203</v>
      </c>
      <c r="CW613" s="64"/>
      <c r="CX613" s="64"/>
      <c r="CY613" s="66">
        <f>[1]Duration!EE612</f>
        <v>21.648</v>
      </c>
    </row>
    <row r="614" spans="1:103" hidden="1" x14ac:dyDescent="0.3">
      <c r="A614" s="43">
        <v>612</v>
      </c>
      <c r="B614" s="44" t="s">
        <v>1710</v>
      </c>
      <c r="C614" s="44" t="s">
        <v>544</v>
      </c>
      <c r="D614" s="44">
        <v>2014</v>
      </c>
      <c r="E614" s="45" t="s">
        <v>66</v>
      </c>
      <c r="F614" s="45" t="s">
        <v>61</v>
      </c>
      <c r="G614" s="45" t="s">
        <v>4</v>
      </c>
      <c r="H614" s="45" t="s">
        <v>483</v>
      </c>
      <c r="I614" s="45" t="s">
        <v>38</v>
      </c>
      <c r="J614" s="68" t="s">
        <v>44</v>
      </c>
      <c r="K614" s="68" t="s">
        <v>262</v>
      </c>
      <c r="L614" s="68" t="s">
        <v>42</v>
      </c>
      <c r="M614" s="68" t="s">
        <v>42</v>
      </c>
      <c r="N614" s="68" t="s">
        <v>42</v>
      </c>
      <c r="O614" s="68" t="s">
        <v>42</v>
      </c>
      <c r="P614" s="47"/>
      <c r="Q614" s="47" t="s">
        <v>98</v>
      </c>
      <c r="R614" s="49">
        <v>2.9</v>
      </c>
      <c r="S614" s="49">
        <v>1.3</v>
      </c>
      <c r="T614" s="50">
        <v>1</v>
      </c>
      <c r="U614" s="50">
        <v>0.94</v>
      </c>
      <c r="V614" s="50"/>
      <c r="W614" s="50"/>
      <c r="X614" s="50">
        <v>7.7</v>
      </c>
      <c r="Y614" s="51" t="s">
        <v>665</v>
      </c>
      <c r="Z614" s="51">
        <v>3</v>
      </c>
      <c r="AA614" s="52">
        <v>0.12566370614359174</v>
      </c>
      <c r="AB614" s="51">
        <v>0.4</v>
      </c>
      <c r="AC614" s="80">
        <v>5.02654824574367E-2</v>
      </c>
      <c r="AD614" s="51">
        <v>0</v>
      </c>
      <c r="AE614" s="51" t="s">
        <v>33</v>
      </c>
      <c r="AF614" s="52">
        <v>30</v>
      </c>
      <c r="AG614" s="53" t="s">
        <v>1277</v>
      </c>
      <c r="AH614" s="54">
        <v>99</v>
      </c>
      <c r="AI614" s="54">
        <v>519.55200000000002</v>
      </c>
      <c r="AJ614" s="53" t="s">
        <v>143</v>
      </c>
      <c r="AK614" s="54">
        <v>2597.7599999999998</v>
      </c>
      <c r="AL614" s="53">
        <v>0.2</v>
      </c>
      <c r="AM614" s="53" t="s">
        <v>70</v>
      </c>
      <c r="AN614" s="55">
        <v>10</v>
      </c>
      <c r="AO614" s="56"/>
      <c r="AP614" s="56"/>
      <c r="AQ614" s="51" t="s">
        <v>43</v>
      </c>
      <c r="AR614" s="51" t="s">
        <v>37</v>
      </c>
      <c r="AS614" s="51" t="s">
        <v>37</v>
      </c>
      <c r="AT614" s="51" t="s">
        <v>37</v>
      </c>
      <c r="AU614" s="51"/>
      <c r="AV614" s="51"/>
      <c r="AW614" s="57" t="s">
        <v>38</v>
      </c>
      <c r="AX614" s="57" t="s">
        <v>36</v>
      </c>
      <c r="AY614" s="57"/>
      <c r="AZ614" s="57"/>
      <c r="BA614" s="57"/>
      <c r="BB614" s="58">
        <v>1.7000000000000005E-2</v>
      </c>
      <c r="BC614" s="58">
        <v>4.2500000000000003E-2</v>
      </c>
      <c r="BD614" s="60">
        <v>8.8468085106382988E-2</v>
      </c>
      <c r="BE614" s="59"/>
      <c r="BF614" s="58"/>
      <c r="BG614" s="59"/>
      <c r="BH614" s="61">
        <v>9.4166666666666674E-5</v>
      </c>
      <c r="BI614" s="61">
        <v>2.3541666666666665E-4</v>
      </c>
      <c r="BL614" s="61"/>
      <c r="BM614" s="59"/>
      <c r="BN614" s="58">
        <v>2.943333333333333E-4</v>
      </c>
      <c r="BO614" s="58">
        <v>7.3583333333333324E-4</v>
      </c>
      <c r="BP614" s="60">
        <v>1.1527516483516482E-3</v>
      </c>
      <c r="BQ614" s="58"/>
      <c r="BR614" s="59"/>
      <c r="BS614" s="58"/>
      <c r="BT614" s="58"/>
      <c r="BV614" s="58"/>
      <c r="BW614" s="59"/>
      <c r="BX614" s="58">
        <v>3.3166666666666671E-2</v>
      </c>
      <c r="BY614" s="58">
        <v>8.2916666666666666E-2</v>
      </c>
      <c r="BZ614" s="58"/>
      <c r="CA614" s="59"/>
      <c r="CB614" s="58"/>
      <c r="CC614" s="58"/>
      <c r="CD614" s="58"/>
      <c r="CE614" s="58"/>
      <c r="CF614" s="59"/>
      <c r="CG614" s="62"/>
      <c r="CH614" s="62"/>
      <c r="CI614" s="62"/>
      <c r="CJ614" s="62"/>
      <c r="CK614" s="62"/>
      <c r="CL614" s="62"/>
      <c r="CM614" s="62"/>
      <c r="CN614" s="83"/>
      <c r="CO614" s="62"/>
      <c r="CP614" s="62" t="s">
        <v>36</v>
      </c>
      <c r="CQ614" s="64" t="s">
        <v>39</v>
      </c>
      <c r="CR614" s="65" t="s">
        <v>47</v>
      </c>
      <c r="CS614" s="64" t="s">
        <v>41</v>
      </c>
      <c r="CT614" s="64"/>
      <c r="CU614" s="64"/>
      <c r="CV614" s="64" t="s">
        <v>203</v>
      </c>
      <c r="CW614" s="64"/>
      <c r="CX614" s="64"/>
      <c r="CY614" s="66">
        <f>[1]Duration!EE613</f>
        <v>21.648</v>
      </c>
    </row>
    <row r="615" spans="1:103" hidden="1" x14ac:dyDescent="0.3">
      <c r="A615" s="43">
        <v>613</v>
      </c>
      <c r="B615" s="44" t="s">
        <v>1710</v>
      </c>
      <c r="C615" s="44" t="s">
        <v>544</v>
      </c>
      <c r="D615" s="44">
        <v>2014</v>
      </c>
      <c r="E615" s="45" t="s">
        <v>66</v>
      </c>
      <c r="F615" s="45" t="s">
        <v>61</v>
      </c>
      <c r="G615" s="45" t="s">
        <v>4</v>
      </c>
      <c r="H615" s="45" t="s">
        <v>483</v>
      </c>
      <c r="I615" s="45" t="s">
        <v>38</v>
      </c>
      <c r="J615" s="68" t="s">
        <v>44</v>
      </c>
      <c r="K615" s="68" t="s">
        <v>262</v>
      </c>
      <c r="L615" s="68" t="s">
        <v>42</v>
      </c>
      <c r="M615" s="68" t="s">
        <v>42</v>
      </c>
      <c r="N615" s="68" t="s">
        <v>42</v>
      </c>
      <c r="O615" s="68" t="s">
        <v>42</v>
      </c>
      <c r="P615" s="47"/>
      <c r="Q615" s="47" t="s">
        <v>98</v>
      </c>
      <c r="R615" s="49">
        <v>2.9</v>
      </c>
      <c r="S615" s="49">
        <v>1.3</v>
      </c>
      <c r="T615" s="50">
        <v>1</v>
      </c>
      <c r="U615" s="50">
        <v>0.94</v>
      </c>
      <c r="V615" s="50"/>
      <c r="W615" s="50"/>
      <c r="X615" s="50">
        <v>7.7</v>
      </c>
      <c r="Y615" s="51" t="s">
        <v>665</v>
      </c>
      <c r="Z615" s="51">
        <v>3</v>
      </c>
      <c r="AA615" s="52">
        <v>0.12566370614359174</v>
      </c>
      <c r="AB615" s="51">
        <v>0.4</v>
      </c>
      <c r="AC615" s="80">
        <v>5.02654824574367E-2</v>
      </c>
      <c r="AD615" s="51">
        <v>0</v>
      </c>
      <c r="AE615" s="51" t="s">
        <v>33</v>
      </c>
      <c r="AF615" s="52">
        <v>30</v>
      </c>
      <c r="AG615" s="53" t="s">
        <v>1277</v>
      </c>
      <c r="AH615" s="54">
        <v>99</v>
      </c>
      <c r="AI615" s="54">
        <v>519.55200000000002</v>
      </c>
      <c r="AJ615" s="53" t="s">
        <v>143</v>
      </c>
      <c r="AK615" s="54">
        <v>2597.7599999999998</v>
      </c>
      <c r="AL615" s="53">
        <v>0.2</v>
      </c>
      <c r="AM615" s="53" t="s">
        <v>70</v>
      </c>
      <c r="AN615" s="55">
        <v>15</v>
      </c>
      <c r="AO615" s="56"/>
      <c r="AP615" s="56"/>
      <c r="AQ615" s="51" t="s">
        <v>43</v>
      </c>
      <c r="AR615" s="51" t="s">
        <v>37</v>
      </c>
      <c r="AS615" s="51" t="s">
        <v>37</v>
      </c>
      <c r="AT615" s="51" t="s">
        <v>37</v>
      </c>
      <c r="AU615" s="51"/>
      <c r="AV615" s="51"/>
      <c r="AW615" s="57" t="s">
        <v>38</v>
      </c>
      <c r="AX615" s="57" t="s">
        <v>36</v>
      </c>
      <c r="AY615" s="57"/>
      <c r="AZ615" s="57"/>
      <c r="BA615" s="57"/>
      <c r="BB615" s="58">
        <v>1.4666666666666668E-2</v>
      </c>
      <c r="BC615" s="58">
        <v>3.6666666666666667E-2</v>
      </c>
      <c r="BD615" s="60">
        <v>7.6325406758448053E-2</v>
      </c>
      <c r="BE615" s="59"/>
      <c r="BF615" s="58"/>
      <c r="BG615" s="59"/>
      <c r="BH615" s="61">
        <v>1.881666666666667E-4</v>
      </c>
      <c r="BI615" s="61">
        <v>4.7041666666666667E-4</v>
      </c>
      <c r="BL615" s="61"/>
      <c r="BM615" s="59"/>
      <c r="BN615" s="58">
        <v>1.2616666666666668E-4</v>
      </c>
      <c r="BO615" s="58">
        <v>3.154166666666667E-4</v>
      </c>
      <c r="BP615" s="78">
        <v>4.941296703296703E-4</v>
      </c>
      <c r="BQ615" s="58"/>
      <c r="BR615" s="59"/>
      <c r="BS615" s="58"/>
      <c r="BT615" s="58"/>
      <c r="BV615" s="58"/>
      <c r="BW615" s="59"/>
      <c r="BX615" s="58">
        <v>5.3333333333333337E-2</v>
      </c>
      <c r="BY615" s="58">
        <v>0.13333333333333333</v>
      </c>
      <c r="BZ615" s="58"/>
      <c r="CA615" s="59"/>
      <c r="CB615" s="58"/>
      <c r="CC615" s="58"/>
      <c r="CD615" s="58"/>
      <c r="CE615" s="58"/>
      <c r="CF615" s="59"/>
      <c r="CG615" s="62"/>
      <c r="CH615" s="62"/>
      <c r="CI615" s="62"/>
      <c r="CJ615" s="62"/>
      <c r="CK615" s="62"/>
      <c r="CL615" s="62"/>
      <c r="CM615" s="62"/>
      <c r="CN615" s="83"/>
      <c r="CO615" s="62"/>
      <c r="CP615" s="62" t="s">
        <v>36</v>
      </c>
      <c r="CQ615" s="64" t="s">
        <v>39</v>
      </c>
      <c r="CR615" s="65" t="s">
        <v>47</v>
      </c>
      <c r="CS615" s="64" t="s">
        <v>41</v>
      </c>
      <c r="CT615" s="64"/>
      <c r="CU615" s="64"/>
      <c r="CV615" s="64" t="s">
        <v>203</v>
      </c>
      <c r="CW615" s="64"/>
      <c r="CX615" s="64"/>
      <c r="CY615" s="66">
        <f>[1]Duration!EE614</f>
        <v>21.648</v>
      </c>
    </row>
    <row r="616" spans="1:103" hidden="1" x14ac:dyDescent="0.3">
      <c r="A616" s="43">
        <v>614</v>
      </c>
      <c r="B616" s="44" t="s">
        <v>1710</v>
      </c>
      <c r="C616" s="44" t="s">
        <v>544</v>
      </c>
      <c r="D616" s="44">
        <v>2014</v>
      </c>
      <c r="E616" s="45" t="s">
        <v>66</v>
      </c>
      <c r="F616" s="45" t="s">
        <v>61</v>
      </c>
      <c r="G616" s="45" t="s">
        <v>4</v>
      </c>
      <c r="H616" s="45" t="s">
        <v>483</v>
      </c>
      <c r="I616" s="45" t="s">
        <v>38</v>
      </c>
      <c r="J616" s="68" t="s">
        <v>44</v>
      </c>
      <c r="K616" s="68" t="s">
        <v>262</v>
      </c>
      <c r="L616" s="68" t="s">
        <v>42</v>
      </c>
      <c r="M616" s="68" t="s">
        <v>42</v>
      </c>
      <c r="N616" s="68" t="s">
        <v>42</v>
      </c>
      <c r="O616" s="68" t="s">
        <v>42</v>
      </c>
      <c r="P616" s="47"/>
      <c r="Q616" s="47" t="s">
        <v>98</v>
      </c>
      <c r="R616" s="49">
        <v>2.9</v>
      </c>
      <c r="S616" s="49">
        <v>1.3</v>
      </c>
      <c r="T616" s="50">
        <v>1</v>
      </c>
      <c r="U616" s="50">
        <v>0.94</v>
      </c>
      <c r="V616" s="50"/>
      <c r="W616" s="50"/>
      <c r="X616" s="50">
        <v>7.7</v>
      </c>
      <c r="Y616" s="51" t="s">
        <v>665</v>
      </c>
      <c r="Z616" s="51">
        <v>3</v>
      </c>
      <c r="AA616" s="52">
        <v>0.12566370614359174</v>
      </c>
      <c r="AB616" s="51">
        <v>0.4</v>
      </c>
      <c r="AC616" s="80">
        <v>5.02654824574367E-2</v>
      </c>
      <c r="AD616" s="51">
        <v>0</v>
      </c>
      <c r="AE616" s="51" t="s">
        <v>33</v>
      </c>
      <c r="AF616" s="52">
        <v>30</v>
      </c>
      <c r="AG616" s="53" t="s">
        <v>1277</v>
      </c>
      <c r="AH616" s="54">
        <v>99</v>
      </c>
      <c r="AI616" s="54">
        <v>519.55200000000002</v>
      </c>
      <c r="AJ616" s="53" t="s">
        <v>143</v>
      </c>
      <c r="AK616" s="54">
        <v>2597.7599999999998</v>
      </c>
      <c r="AL616" s="53">
        <v>0.2</v>
      </c>
      <c r="AM616" s="53" t="s">
        <v>70</v>
      </c>
      <c r="AN616" s="55">
        <v>20</v>
      </c>
      <c r="AO616" s="56"/>
      <c r="AP616" s="56"/>
      <c r="AQ616" s="51" t="s">
        <v>43</v>
      </c>
      <c r="AR616" s="51" t="s">
        <v>37</v>
      </c>
      <c r="AS616" s="51" t="s">
        <v>37</v>
      </c>
      <c r="AT616" s="51" t="s">
        <v>37</v>
      </c>
      <c r="AU616" s="51"/>
      <c r="AV616" s="51"/>
      <c r="AW616" s="57" t="s">
        <v>38</v>
      </c>
      <c r="AX616" s="57" t="s">
        <v>36</v>
      </c>
      <c r="AY616" s="57"/>
      <c r="AZ616" s="57"/>
      <c r="BA616" s="57"/>
      <c r="BB616" s="58">
        <v>5.616666666666667E-2</v>
      </c>
      <c r="BC616" s="58">
        <v>0.14041666666666666</v>
      </c>
      <c r="BD616" s="59">
        <v>0.29229161451814767</v>
      </c>
      <c r="BE616" s="59"/>
      <c r="BF616" s="58"/>
      <c r="BG616" s="59"/>
      <c r="BH616" s="61">
        <v>1.9016666666666669E-4</v>
      </c>
      <c r="BI616" s="61">
        <v>4.7541666666666668E-4</v>
      </c>
      <c r="BL616" s="61"/>
      <c r="BM616" s="59"/>
      <c r="BN616" s="58">
        <v>1.5675000000000001E-3</v>
      </c>
      <c r="BO616" s="58">
        <v>3.9187499999999995E-3</v>
      </c>
      <c r="BP616" s="60">
        <v>6.1390879120879109E-3</v>
      </c>
      <c r="BQ616" s="58"/>
      <c r="BR616" s="59"/>
      <c r="BS616" s="58"/>
      <c r="BT616" s="58"/>
      <c r="BV616" s="58"/>
      <c r="BW616" s="59"/>
      <c r="BX616" s="58">
        <v>9.4333333333333338E-2</v>
      </c>
      <c r="BY616" s="58">
        <v>0.23583333333333334</v>
      </c>
      <c r="BZ616" s="58"/>
      <c r="CA616" s="59"/>
      <c r="CB616" s="58"/>
      <c r="CC616" s="58"/>
      <c r="CD616" s="58"/>
      <c r="CE616" s="58"/>
      <c r="CF616" s="59"/>
      <c r="CG616" s="62"/>
      <c r="CH616" s="62"/>
      <c r="CI616" s="62"/>
      <c r="CJ616" s="62"/>
      <c r="CK616" s="62"/>
      <c r="CL616" s="62"/>
      <c r="CM616" s="62"/>
      <c r="CN616" s="83"/>
      <c r="CO616" s="62"/>
      <c r="CP616" s="62" t="s">
        <v>36</v>
      </c>
      <c r="CQ616" s="64" t="s">
        <v>39</v>
      </c>
      <c r="CR616" s="65" t="s">
        <v>47</v>
      </c>
      <c r="CS616" s="64" t="s">
        <v>41</v>
      </c>
      <c r="CT616" s="64"/>
      <c r="CU616" s="64"/>
      <c r="CV616" s="64" t="s">
        <v>203</v>
      </c>
      <c r="CW616" s="64"/>
      <c r="CX616" s="64"/>
      <c r="CY616" s="66">
        <f>[1]Duration!EE615</f>
        <v>21.648</v>
      </c>
    </row>
    <row r="617" spans="1:103" hidden="1" x14ac:dyDescent="0.3">
      <c r="A617" s="43">
        <v>615</v>
      </c>
      <c r="B617" s="44" t="s">
        <v>1710</v>
      </c>
      <c r="C617" s="44" t="s">
        <v>544</v>
      </c>
      <c r="D617" s="44">
        <v>2014</v>
      </c>
      <c r="E617" s="45" t="s">
        <v>66</v>
      </c>
      <c r="F617" s="45" t="s">
        <v>61</v>
      </c>
      <c r="G617" s="45" t="s">
        <v>4</v>
      </c>
      <c r="H617" s="45" t="s">
        <v>483</v>
      </c>
      <c r="I617" s="45" t="s">
        <v>38</v>
      </c>
      <c r="J617" s="68" t="s">
        <v>44</v>
      </c>
      <c r="K617" s="68" t="s">
        <v>262</v>
      </c>
      <c r="L617" s="68" t="s">
        <v>42</v>
      </c>
      <c r="M617" s="68" t="s">
        <v>42</v>
      </c>
      <c r="N617" s="68" t="s">
        <v>42</v>
      </c>
      <c r="O617" s="68" t="s">
        <v>42</v>
      </c>
      <c r="P617" s="47"/>
      <c r="Q617" s="47" t="s">
        <v>98</v>
      </c>
      <c r="R617" s="49">
        <v>2.9</v>
      </c>
      <c r="S617" s="49">
        <v>1.3</v>
      </c>
      <c r="T617" s="50">
        <v>1</v>
      </c>
      <c r="U617" s="50">
        <v>0.93</v>
      </c>
      <c r="V617" s="50"/>
      <c r="W617" s="50"/>
      <c r="X617" s="50">
        <v>7.8</v>
      </c>
      <c r="Y617" s="51" t="s">
        <v>665</v>
      </c>
      <c r="Z617" s="51">
        <v>3</v>
      </c>
      <c r="AA617" s="52">
        <v>0.12566370614359174</v>
      </c>
      <c r="AB617" s="51">
        <v>0.4</v>
      </c>
      <c r="AC617" s="80">
        <v>5.02654824574367E-2</v>
      </c>
      <c r="AD617" s="51">
        <v>0</v>
      </c>
      <c r="AE617" s="51" t="s">
        <v>33</v>
      </c>
      <c r="AF617" s="52">
        <v>30</v>
      </c>
      <c r="AG617" s="53" t="s">
        <v>1277</v>
      </c>
      <c r="AH617" s="54">
        <v>99</v>
      </c>
      <c r="AI617" s="54">
        <v>519.55200000000002</v>
      </c>
      <c r="AJ617" s="53" t="s">
        <v>143</v>
      </c>
      <c r="AK617" s="54">
        <v>2597.7599999999998</v>
      </c>
      <c r="AL617" s="53">
        <v>0.2</v>
      </c>
      <c r="AM617" s="53" t="s">
        <v>70</v>
      </c>
      <c r="AN617" s="55">
        <v>25</v>
      </c>
      <c r="AO617" s="56"/>
      <c r="AP617" s="56"/>
      <c r="AQ617" s="51" t="s">
        <v>43</v>
      </c>
      <c r="AR617" s="51" t="s">
        <v>37</v>
      </c>
      <c r="AS617" s="51" t="s">
        <v>37</v>
      </c>
      <c r="AT617" s="51" t="s">
        <v>37</v>
      </c>
      <c r="AU617" s="51"/>
      <c r="AV617" s="51"/>
      <c r="AW617" s="57" t="s">
        <v>38</v>
      </c>
      <c r="AX617" s="57" t="s">
        <v>36</v>
      </c>
      <c r="AY617" s="57"/>
      <c r="AZ617" s="57"/>
      <c r="BA617" s="57"/>
      <c r="BB617" s="58">
        <v>5.8333333333333341E-2</v>
      </c>
      <c r="BC617" s="58">
        <v>0.14583333333333334</v>
      </c>
      <c r="BD617" s="59">
        <v>0.30683111954459208</v>
      </c>
      <c r="BE617" s="59"/>
      <c r="BF617" s="58"/>
      <c r="BG617" s="59"/>
      <c r="BH617" s="61">
        <v>1.0493333333333333E-3</v>
      </c>
      <c r="BI617" s="61">
        <v>2.6233333333333334E-3</v>
      </c>
      <c r="BL617" s="61"/>
      <c r="BM617" s="59"/>
      <c r="BN617" s="58">
        <v>1.8490000000000002E-3</v>
      </c>
      <c r="BO617" s="58">
        <v>4.6224999999999999E-3</v>
      </c>
      <c r="BP617" s="60">
        <v>7.2415780219780212E-3</v>
      </c>
      <c r="BQ617" s="58"/>
      <c r="BR617" s="59"/>
      <c r="BS617" s="58"/>
      <c r="BT617" s="58"/>
      <c r="BV617" s="58"/>
      <c r="BW617" s="59"/>
      <c r="BX617" s="58">
        <v>0.32983333333333337</v>
      </c>
      <c r="BY617" s="58">
        <v>0.82458333333333333</v>
      </c>
      <c r="BZ617" s="58"/>
      <c r="CA617" s="59"/>
      <c r="CB617" s="58"/>
      <c r="CC617" s="58"/>
      <c r="CD617" s="58"/>
      <c r="CE617" s="58"/>
      <c r="CF617" s="59"/>
      <c r="CG617" s="62"/>
      <c r="CH617" s="62"/>
      <c r="CI617" s="62"/>
      <c r="CJ617" s="62"/>
      <c r="CK617" s="62"/>
      <c r="CL617" s="62"/>
      <c r="CM617" s="62"/>
      <c r="CN617" s="83"/>
      <c r="CO617" s="62"/>
      <c r="CP617" s="62" t="s">
        <v>36</v>
      </c>
      <c r="CQ617" s="64" t="s">
        <v>39</v>
      </c>
      <c r="CR617" s="65" t="s">
        <v>47</v>
      </c>
      <c r="CS617" s="64" t="s">
        <v>41</v>
      </c>
      <c r="CT617" s="64"/>
      <c r="CU617" s="64"/>
      <c r="CV617" s="64" t="s">
        <v>203</v>
      </c>
      <c r="CW617" s="64"/>
      <c r="CX617" s="64"/>
      <c r="CY617" s="66">
        <f>[1]Duration!EE616</f>
        <v>21.648</v>
      </c>
    </row>
    <row r="618" spans="1:103" hidden="1" x14ac:dyDescent="0.3">
      <c r="A618" s="43">
        <v>616</v>
      </c>
      <c r="B618" s="44" t="s">
        <v>1710</v>
      </c>
      <c r="C618" s="44" t="s">
        <v>544</v>
      </c>
      <c r="D618" s="44">
        <v>2014</v>
      </c>
      <c r="E618" s="45" t="s">
        <v>66</v>
      </c>
      <c r="F618" s="45" t="s">
        <v>61</v>
      </c>
      <c r="G618" s="45" t="s">
        <v>4</v>
      </c>
      <c r="H618" s="45" t="s">
        <v>483</v>
      </c>
      <c r="I618" s="45" t="s">
        <v>38</v>
      </c>
      <c r="J618" s="68" t="s">
        <v>44</v>
      </c>
      <c r="K618" s="68" t="s">
        <v>262</v>
      </c>
      <c r="L618" s="68" t="s">
        <v>42</v>
      </c>
      <c r="M618" s="68" t="s">
        <v>42</v>
      </c>
      <c r="N618" s="68" t="s">
        <v>42</v>
      </c>
      <c r="O618" s="68" t="s">
        <v>42</v>
      </c>
      <c r="P618" s="47" t="s">
        <v>1262</v>
      </c>
      <c r="Q618" s="47" t="s">
        <v>98</v>
      </c>
      <c r="R618" s="49">
        <v>3</v>
      </c>
      <c r="S618" s="49">
        <v>1.4</v>
      </c>
      <c r="T618" s="50">
        <v>0.99</v>
      </c>
      <c r="U618" s="50">
        <v>0.94</v>
      </c>
      <c r="V618" s="50"/>
      <c r="W618" s="50"/>
      <c r="X618" s="50">
        <v>7.8</v>
      </c>
      <c r="Y618" s="51" t="s">
        <v>665</v>
      </c>
      <c r="Z618" s="51">
        <v>3</v>
      </c>
      <c r="AA618" s="52">
        <v>0.12566370614359174</v>
      </c>
      <c r="AB618" s="51">
        <v>0.4</v>
      </c>
      <c r="AC618" s="80">
        <v>5.02654824574367E-2</v>
      </c>
      <c r="AD618" s="51">
        <v>0</v>
      </c>
      <c r="AE618" s="51" t="s">
        <v>33</v>
      </c>
      <c r="AF618" s="52">
        <v>30</v>
      </c>
      <c r="AG618" s="53" t="s">
        <v>1277</v>
      </c>
      <c r="AH618" s="54">
        <v>99</v>
      </c>
      <c r="AI618" s="54">
        <v>519.55200000000002</v>
      </c>
      <c r="AJ618" s="53" t="s">
        <v>143</v>
      </c>
      <c r="AK618" s="54">
        <v>2597.7599999999998</v>
      </c>
      <c r="AL618" s="53">
        <v>0.2</v>
      </c>
      <c r="AM618" s="53" t="s">
        <v>70</v>
      </c>
      <c r="AN618" s="101">
        <f>AVERAGE(20,32)</f>
        <v>26</v>
      </c>
      <c r="AO618" s="56"/>
      <c r="AP618" s="56"/>
      <c r="AQ618" s="51" t="s">
        <v>43</v>
      </c>
      <c r="AR618" s="51" t="s">
        <v>37</v>
      </c>
      <c r="AS618" s="51" t="s">
        <v>37</v>
      </c>
      <c r="AT618" s="51" t="s">
        <v>37</v>
      </c>
      <c r="AU618" s="51"/>
      <c r="AV618" s="51"/>
      <c r="AW618" s="57" t="s">
        <v>38</v>
      </c>
      <c r="AX618" s="57" t="s">
        <v>36</v>
      </c>
      <c r="AY618" s="57"/>
      <c r="AZ618" s="57"/>
      <c r="BA618" s="57"/>
      <c r="BB618" s="58">
        <v>7.0833333333333345E-2</v>
      </c>
      <c r="BC618" s="58">
        <v>0.17708333333333334</v>
      </c>
      <c r="BD618" s="59">
        <v>0.36861702127659574</v>
      </c>
      <c r="BE618" s="59"/>
      <c r="BF618" s="58"/>
      <c r="BG618" s="59"/>
      <c r="BH618" s="61">
        <v>4.1300000000000006E-4</v>
      </c>
      <c r="BI618" s="61">
        <v>1.0325E-3</v>
      </c>
      <c r="BL618" s="61"/>
      <c r="BM618" s="59"/>
      <c r="BN618" s="58">
        <v>2.8685000000000004E-3</v>
      </c>
      <c r="BO618" s="58">
        <v>7.1712500000000005E-3</v>
      </c>
      <c r="BP618" s="60">
        <v>1.0431973469387757E-2</v>
      </c>
      <c r="BQ618" s="58"/>
      <c r="BR618" s="59"/>
      <c r="BS618" s="58"/>
      <c r="BT618" s="58"/>
      <c r="BV618" s="58"/>
      <c r="BW618" s="59"/>
      <c r="BX618" s="58">
        <v>0.18983333333333335</v>
      </c>
      <c r="BY618" s="58">
        <v>0.47458333333333336</v>
      </c>
      <c r="BZ618" s="58"/>
      <c r="CA618" s="59"/>
      <c r="CB618" s="58"/>
      <c r="CC618" s="58"/>
      <c r="CD618" s="58"/>
      <c r="CE618" s="58"/>
      <c r="CF618" s="59"/>
      <c r="CG618" s="62"/>
      <c r="CH618" s="62"/>
      <c r="CI618" s="62"/>
      <c r="CJ618" s="62"/>
      <c r="CK618" s="62"/>
      <c r="CL618" s="62"/>
      <c r="CM618" s="62" t="s">
        <v>1327</v>
      </c>
      <c r="CN618" s="83"/>
      <c r="CO618" s="62"/>
      <c r="CP618" s="62" t="s">
        <v>36</v>
      </c>
      <c r="CQ618" s="64" t="s">
        <v>39</v>
      </c>
      <c r="CR618" s="65" t="s">
        <v>47</v>
      </c>
      <c r="CS618" s="64" t="s">
        <v>41</v>
      </c>
      <c r="CT618" s="64"/>
      <c r="CU618" s="64"/>
      <c r="CV618" s="64" t="s">
        <v>203</v>
      </c>
      <c r="CW618" s="64"/>
      <c r="CX618" s="64"/>
      <c r="CY618" s="66">
        <f>[1]Duration!EE617</f>
        <v>21.648</v>
      </c>
    </row>
    <row r="619" spans="1:103" x14ac:dyDescent="0.3">
      <c r="A619" s="43">
        <v>617</v>
      </c>
      <c r="B619" s="44" t="s">
        <v>1711</v>
      </c>
      <c r="C619" s="44" t="s">
        <v>97</v>
      </c>
      <c r="D619" s="44">
        <v>2010</v>
      </c>
      <c r="E619" s="45" t="s">
        <v>31</v>
      </c>
      <c r="F619" s="45" t="s">
        <v>1537</v>
      </c>
      <c r="G619" s="45" t="s">
        <v>3</v>
      </c>
      <c r="H619" s="45" t="s">
        <v>483</v>
      </c>
      <c r="I619" s="45" t="s">
        <v>38</v>
      </c>
      <c r="J619" s="68" t="s">
        <v>44</v>
      </c>
      <c r="K619" s="68" t="s">
        <v>91</v>
      </c>
      <c r="L619" s="68" t="s">
        <v>39</v>
      </c>
      <c r="M619" s="68" t="s">
        <v>42</v>
      </c>
      <c r="N619" s="68" t="s">
        <v>42</v>
      </c>
      <c r="O619" s="68" t="s">
        <v>42</v>
      </c>
      <c r="P619" s="47" t="s">
        <v>183</v>
      </c>
      <c r="Q619" s="47" t="s">
        <v>1537</v>
      </c>
      <c r="R619" s="49">
        <v>70</v>
      </c>
      <c r="S619" s="49"/>
      <c r="T619" s="50">
        <v>2.2599999999999998</v>
      </c>
      <c r="U619" s="50">
        <v>1.2350000000000001</v>
      </c>
      <c r="V619" s="50">
        <v>32</v>
      </c>
      <c r="W619" s="50"/>
      <c r="X619" s="50">
        <v>6.9</v>
      </c>
      <c r="Y619" s="51" t="s">
        <v>116</v>
      </c>
      <c r="Z619" s="51">
        <v>6</v>
      </c>
      <c r="AA619" s="52">
        <v>6.6</v>
      </c>
      <c r="AB619" s="51">
        <v>1.5</v>
      </c>
      <c r="AC619" s="51">
        <v>9.8999999999999986</v>
      </c>
      <c r="AD619" s="51">
        <v>0</v>
      </c>
      <c r="AE619" s="51"/>
      <c r="AF619" s="52">
        <v>2.13</v>
      </c>
      <c r="AG619" s="53">
        <v>70</v>
      </c>
      <c r="AH619" s="54">
        <v>70</v>
      </c>
      <c r="AI619" s="54">
        <v>768</v>
      </c>
      <c r="AJ619" s="53" t="s">
        <v>666</v>
      </c>
      <c r="AK619" s="53" t="s">
        <v>667</v>
      </c>
      <c r="AL619" s="53">
        <v>48</v>
      </c>
      <c r="AM619" s="53" t="s">
        <v>96</v>
      </c>
      <c r="AN619" s="55">
        <v>-4.07</v>
      </c>
      <c r="AO619" s="56"/>
      <c r="AP619" s="56"/>
      <c r="AQ619" s="51" t="s">
        <v>43</v>
      </c>
      <c r="AR619" s="51" t="s">
        <v>132</v>
      </c>
      <c r="AS619" s="51" t="s">
        <v>384</v>
      </c>
      <c r="AT619" s="51" t="s">
        <v>384</v>
      </c>
      <c r="AU619" s="51" t="s">
        <v>328</v>
      </c>
      <c r="AV619" s="51"/>
      <c r="AW619" s="57" t="s">
        <v>38</v>
      </c>
      <c r="AX619" s="57" t="s">
        <v>36</v>
      </c>
      <c r="AY619" s="57" t="s">
        <v>42</v>
      </c>
      <c r="AZ619" s="57" t="s">
        <v>36</v>
      </c>
      <c r="BA619" s="57" t="s">
        <v>36</v>
      </c>
      <c r="BB619" s="58">
        <v>5.0000000000000001E-3</v>
      </c>
      <c r="BC619" s="58">
        <v>3.333333333333334E-3</v>
      </c>
      <c r="BD619" s="59"/>
      <c r="BE619" s="59"/>
      <c r="BF619" s="58"/>
      <c r="BG619" s="59"/>
      <c r="BH619" s="61">
        <v>-2.3611111111111114E-5</v>
      </c>
      <c r="BI619" s="61">
        <v>-1.5740740740740744E-5</v>
      </c>
      <c r="BL619" s="61"/>
      <c r="BM619" s="59"/>
      <c r="BN619" s="58">
        <v>4.8611111111111112E-2</v>
      </c>
      <c r="BO619" s="58">
        <v>3.2407407407407406E-2</v>
      </c>
      <c r="BQ619" s="58"/>
      <c r="BR619" s="59"/>
      <c r="BS619" s="58">
        <v>0.16805555555555551</v>
      </c>
      <c r="BT619" s="58">
        <v>0.11203703703703703</v>
      </c>
      <c r="BV619" s="58"/>
      <c r="BW619" s="59"/>
      <c r="BX619" s="58">
        <v>1.3762972222222225</v>
      </c>
      <c r="BY619" s="58">
        <v>0.91753148148148145</v>
      </c>
      <c r="BZ619" s="58"/>
      <c r="CA619" s="59"/>
      <c r="CB619" s="58"/>
      <c r="CC619" s="58"/>
      <c r="CD619" s="58"/>
      <c r="CE619" s="58"/>
      <c r="CF619" s="59"/>
      <c r="CG619" s="62"/>
      <c r="CH619" s="62"/>
      <c r="CI619" s="62"/>
      <c r="CJ619" s="62"/>
      <c r="CK619" s="62"/>
      <c r="CL619" s="62"/>
      <c r="CM619" s="62"/>
      <c r="CN619" s="63"/>
      <c r="CO619" s="62"/>
      <c r="CP619" s="62" t="s">
        <v>799</v>
      </c>
      <c r="CQ619" s="64" t="s">
        <v>39</v>
      </c>
      <c r="CR619" s="65" t="s">
        <v>47</v>
      </c>
      <c r="CS619" s="64" t="s">
        <v>41</v>
      </c>
      <c r="CT619" s="64"/>
      <c r="CU619" s="64" t="s">
        <v>109</v>
      </c>
      <c r="CV619" s="64" t="s">
        <v>56</v>
      </c>
      <c r="CW619" s="64"/>
      <c r="CX619" s="64" t="s">
        <v>73</v>
      </c>
      <c r="CY619" s="66">
        <f>[1]Duration!EE618</f>
        <v>32</v>
      </c>
    </row>
    <row r="620" spans="1:103" x14ac:dyDescent="0.3">
      <c r="A620" s="43">
        <v>618</v>
      </c>
      <c r="B620" s="44" t="s">
        <v>1711</v>
      </c>
      <c r="C620" s="44" t="s">
        <v>97</v>
      </c>
      <c r="D620" s="44">
        <v>2010</v>
      </c>
      <c r="E620" s="45" t="s">
        <v>31</v>
      </c>
      <c r="F620" s="45" t="s">
        <v>1537</v>
      </c>
      <c r="G620" s="45" t="s">
        <v>3</v>
      </c>
      <c r="H620" s="45" t="s">
        <v>483</v>
      </c>
      <c r="I620" s="45" t="s">
        <v>38</v>
      </c>
      <c r="J620" s="68" t="s">
        <v>44</v>
      </c>
      <c r="K620" s="68" t="s">
        <v>75</v>
      </c>
      <c r="L620" s="68" t="s">
        <v>42</v>
      </c>
      <c r="M620" s="68" t="s">
        <v>42</v>
      </c>
      <c r="N620" s="68" t="s">
        <v>42</v>
      </c>
      <c r="O620" s="68" t="s">
        <v>42</v>
      </c>
      <c r="P620" s="47" t="s">
        <v>183</v>
      </c>
      <c r="Q620" s="47" t="s">
        <v>1537</v>
      </c>
      <c r="R620" s="49">
        <v>70</v>
      </c>
      <c r="S620" s="49"/>
      <c r="T620" s="50">
        <v>2.2599999999999998</v>
      </c>
      <c r="U620" s="50">
        <v>1.2350000000000001</v>
      </c>
      <c r="V620" s="50">
        <v>32</v>
      </c>
      <c r="W620" s="50"/>
      <c r="X620" s="50">
        <v>6.9</v>
      </c>
      <c r="Y620" s="51" t="s">
        <v>116</v>
      </c>
      <c r="Z620" s="51">
        <v>6</v>
      </c>
      <c r="AA620" s="52">
        <v>6.6</v>
      </c>
      <c r="AB620" s="51">
        <v>1.5</v>
      </c>
      <c r="AC620" s="51">
        <v>9.8999999999999986</v>
      </c>
      <c r="AD620" s="51">
        <v>0</v>
      </c>
      <c r="AE620" s="51"/>
      <c r="AF620" s="52">
        <v>3.47</v>
      </c>
      <c r="AG620" s="53">
        <v>92</v>
      </c>
      <c r="AH620" s="54">
        <v>92</v>
      </c>
      <c r="AI620" s="54">
        <v>2208</v>
      </c>
      <c r="AJ620" s="53" t="s">
        <v>666</v>
      </c>
      <c r="AK620" s="53" t="s">
        <v>668</v>
      </c>
      <c r="AL620" s="53">
        <v>48</v>
      </c>
      <c r="AM620" s="53" t="s">
        <v>74</v>
      </c>
      <c r="AN620" s="55">
        <v>5.03</v>
      </c>
      <c r="AO620" s="56"/>
      <c r="AP620" s="56"/>
      <c r="AQ620" s="51" t="s">
        <v>43</v>
      </c>
      <c r="AR620" s="51" t="s">
        <v>132</v>
      </c>
      <c r="AS620" s="51" t="s">
        <v>384</v>
      </c>
      <c r="AT620" s="51" t="s">
        <v>384</v>
      </c>
      <c r="AU620" s="51" t="s">
        <v>328</v>
      </c>
      <c r="AV620" s="51"/>
      <c r="AW620" s="57" t="s">
        <v>38</v>
      </c>
      <c r="AX620" s="57" t="s">
        <v>36</v>
      </c>
      <c r="AY620" s="57" t="s">
        <v>42</v>
      </c>
      <c r="AZ620" s="57" t="s">
        <v>36</v>
      </c>
      <c r="BA620" s="57" t="s">
        <v>36</v>
      </c>
      <c r="BB620" s="58">
        <v>2.9444444444444443E-2</v>
      </c>
      <c r="BC620" s="58">
        <v>1.9629629629629629E-2</v>
      </c>
      <c r="BD620" s="59"/>
      <c r="BE620" s="59"/>
      <c r="BF620" s="58"/>
      <c r="BG620" s="59"/>
      <c r="BH620" s="61">
        <v>5.1388888888888896E-5</v>
      </c>
      <c r="BI620" s="61">
        <v>3.4259259259259269E-5</v>
      </c>
      <c r="BL620" s="61"/>
      <c r="BM620" s="59"/>
      <c r="BN620" s="58">
        <v>2.9166666666666671E-2</v>
      </c>
      <c r="BO620" s="58">
        <v>1.9444444444444448E-2</v>
      </c>
      <c r="BQ620" s="58"/>
      <c r="BR620" s="59"/>
      <c r="BS620" s="58">
        <v>0.43472222222222218</v>
      </c>
      <c r="BT620" s="58">
        <v>0.2898148148148148</v>
      </c>
      <c r="BV620" s="58"/>
      <c r="BW620" s="59"/>
      <c r="BX620" s="58">
        <v>1.1792027777777778</v>
      </c>
      <c r="BY620" s="58">
        <v>0.78613518518518521</v>
      </c>
      <c r="BZ620" s="58"/>
      <c r="CA620" s="59"/>
      <c r="CB620" s="58"/>
      <c r="CC620" s="58"/>
      <c r="CD620" s="58"/>
      <c r="CE620" s="58"/>
      <c r="CF620" s="59"/>
      <c r="CG620" s="62" t="s">
        <v>669</v>
      </c>
      <c r="CH620" s="62"/>
      <c r="CI620" s="62"/>
      <c r="CJ620" s="62"/>
      <c r="CK620" s="62"/>
      <c r="CL620" s="62"/>
      <c r="CM620" s="62"/>
      <c r="CN620" s="63"/>
      <c r="CO620" s="62"/>
      <c r="CP620" s="62" t="s">
        <v>799</v>
      </c>
      <c r="CQ620" s="64" t="s">
        <v>39</v>
      </c>
      <c r="CR620" s="65" t="s">
        <v>47</v>
      </c>
      <c r="CS620" s="64" t="s">
        <v>41</v>
      </c>
      <c r="CT620" s="64"/>
      <c r="CU620" s="64" t="s">
        <v>109</v>
      </c>
      <c r="CV620" s="64" t="s">
        <v>56</v>
      </c>
      <c r="CW620" s="64"/>
      <c r="CX620" s="64" t="s">
        <v>73</v>
      </c>
      <c r="CY620" s="66">
        <f>[1]Duration!EE619</f>
        <v>92</v>
      </c>
    </row>
    <row r="621" spans="1:103" x14ac:dyDescent="0.3">
      <c r="A621" s="43">
        <v>619</v>
      </c>
      <c r="B621" s="44" t="s">
        <v>1711</v>
      </c>
      <c r="C621" s="44" t="s">
        <v>97</v>
      </c>
      <c r="D621" s="44">
        <v>2010</v>
      </c>
      <c r="E621" s="45" t="s">
        <v>31</v>
      </c>
      <c r="F621" s="45" t="s">
        <v>1537</v>
      </c>
      <c r="G621" s="45" t="s">
        <v>3</v>
      </c>
      <c r="H621" s="45" t="s">
        <v>483</v>
      </c>
      <c r="I621" s="45" t="s">
        <v>38</v>
      </c>
      <c r="J621" s="68" t="s">
        <v>122</v>
      </c>
      <c r="K621" s="68" t="s">
        <v>262</v>
      </c>
      <c r="L621" s="68" t="s">
        <v>39</v>
      </c>
      <c r="M621" s="68" t="s">
        <v>39</v>
      </c>
      <c r="N621" s="68" t="s">
        <v>42</v>
      </c>
      <c r="O621" s="68" t="s">
        <v>42</v>
      </c>
      <c r="P621" s="47" t="s">
        <v>183</v>
      </c>
      <c r="Q621" s="47" t="s">
        <v>1537</v>
      </c>
      <c r="R621" s="49">
        <v>70</v>
      </c>
      <c r="S621" s="49"/>
      <c r="T621" s="50">
        <v>2.2599999999999998</v>
      </c>
      <c r="U621" s="50">
        <v>1.2350000000000001</v>
      </c>
      <c r="V621" s="50">
        <v>32</v>
      </c>
      <c r="W621" s="50"/>
      <c r="X621" s="50">
        <v>6.9</v>
      </c>
      <c r="Y621" s="51" t="s">
        <v>116</v>
      </c>
      <c r="Z621" s="51">
        <v>6</v>
      </c>
      <c r="AA621" s="52">
        <v>6.6</v>
      </c>
      <c r="AB621" s="51">
        <v>1.5</v>
      </c>
      <c r="AC621" s="51">
        <v>9.8999999999999986</v>
      </c>
      <c r="AD621" s="51">
        <v>0</v>
      </c>
      <c r="AE621" s="51"/>
      <c r="AF621" s="52">
        <v>2.8000000000000003</v>
      </c>
      <c r="AG621" s="53">
        <v>158</v>
      </c>
      <c r="AH621" s="54">
        <v>158</v>
      </c>
      <c r="AI621" s="54">
        <v>2976</v>
      </c>
      <c r="AJ621" s="53" t="s">
        <v>666</v>
      </c>
      <c r="AK621" s="53">
        <v>62</v>
      </c>
      <c r="AL621" s="53">
        <v>48</v>
      </c>
      <c r="AM621" s="53" t="s">
        <v>261</v>
      </c>
      <c r="AN621" s="55">
        <v>0.48333333333333367</v>
      </c>
      <c r="AO621" s="56"/>
      <c r="AP621" s="56"/>
      <c r="AQ621" s="51" t="s">
        <v>43</v>
      </c>
      <c r="AR621" s="51" t="s">
        <v>132</v>
      </c>
      <c r="AS621" s="51" t="s">
        <v>384</v>
      </c>
      <c r="AT621" s="51" t="s">
        <v>384</v>
      </c>
      <c r="AU621" s="51" t="s">
        <v>328</v>
      </c>
      <c r="AV621" s="51"/>
      <c r="AW621" s="57" t="s">
        <v>38</v>
      </c>
      <c r="AX621" s="57" t="s">
        <v>36</v>
      </c>
      <c r="AY621" s="57" t="s">
        <v>42</v>
      </c>
      <c r="AZ621" s="57" t="s">
        <v>36</v>
      </c>
      <c r="BA621" s="57" t="s">
        <v>36</v>
      </c>
      <c r="BB621" s="58">
        <v>1.7378691983122366E-2</v>
      </c>
      <c r="BC621" s="58">
        <v>1.1585794655414913E-2</v>
      </c>
      <c r="BD621" s="60">
        <v>2.9295864094625708E-2</v>
      </c>
      <c r="BE621" s="60">
        <v>1.6009023078257856E-2</v>
      </c>
      <c r="BF621" s="58"/>
      <c r="BG621" s="59"/>
      <c r="BH621" s="61">
        <v>2.1360759493670885E-5</v>
      </c>
      <c r="BI621" s="61">
        <v>1.4240506329113925E-5</v>
      </c>
      <c r="BJ621" s="78">
        <v>2.7824806772175199E-5</v>
      </c>
      <c r="BK621" s="78">
        <v>1.5205148833467421E-5</v>
      </c>
      <c r="BL621" s="61"/>
      <c r="BM621" s="59"/>
      <c r="BN621" s="58">
        <v>3.6339662447257386E-2</v>
      </c>
      <c r="BO621" s="58">
        <v>2.4226441631504926E-2</v>
      </c>
      <c r="BQ621" s="58"/>
      <c r="BR621" s="59"/>
      <c r="BS621" s="58">
        <v>2.9351265822784813</v>
      </c>
      <c r="BT621" s="58">
        <v>1.9567510548523213</v>
      </c>
      <c r="BV621" s="58"/>
      <c r="BW621" s="59"/>
      <c r="BX621" s="58">
        <v>1.2130801687763713</v>
      </c>
      <c r="BY621" s="58">
        <v>2.5666557665260203</v>
      </c>
      <c r="BZ621" s="58"/>
      <c r="CA621" s="59"/>
      <c r="CB621" s="58"/>
      <c r="CC621" s="58"/>
      <c r="CD621" s="58"/>
      <c r="CE621" s="58"/>
      <c r="CF621" s="59"/>
      <c r="CG621" s="62" t="s">
        <v>1609</v>
      </c>
      <c r="CH621" s="62" t="s">
        <v>1608</v>
      </c>
      <c r="CI621" s="62"/>
      <c r="CJ621" s="62"/>
      <c r="CK621" s="62"/>
      <c r="CL621" s="62"/>
      <c r="CM621" s="62"/>
      <c r="CN621" s="63"/>
      <c r="CO621" s="62"/>
      <c r="CP621" s="62" t="s">
        <v>799</v>
      </c>
      <c r="CQ621" s="64" t="s">
        <v>39</v>
      </c>
      <c r="CR621" s="65" t="s">
        <v>47</v>
      </c>
      <c r="CS621" s="64" t="s">
        <v>41</v>
      </c>
      <c r="CT621" s="64"/>
      <c r="CU621" s="64" t="s">
        <v>109</v>
      </c>
      <c r="CV621" s="64" t="s">
        <v>56</v>
      </c>
      <c r="CW621" s="64"/>
      <c r="CX621" s="64" t="s">
        <v>73</v>
      </c>
      <c r="CY621" s="66">
        <f>[1]Duration!EE620</f>
        <v>124</v>
      </c>
    </row>
    <row r="622" spans="1:103" x14ac:dyDescent="0.3">
      <c r="A622" s="43">
        <v>620</v>
      </c>
      <c r="B622" s="44" t="s">
        <v>1712</v>
      </c>
      <c r="C622" s="44" t="s">
        <v>97</v>
      </c>
      <c r="D622" s="44">
        <v>2010</v>
      </c>
      <c r="E622" s="45" t="s">
        <v>31</v>
      </c>
      <c r="F622" s="45" t="s">
        <v>1537</v>
      </c>
      <c r="G622" s="45" t="s">
        <v>3</v>
      </c>
      <c r="H622" s="45" t="s">
        <v>483</v>
      </c>
      <c r="I622" s="45" t="s">
        <v>38</v>
      </c>
      <c r="J622" s="68" t="s">
        <v>44</v>
      </c>
      <c r="K622" s="68" t="s">
        <v>75</v>
      </c>
      <c r="L622" s="68" t="s">
        <v>39</v>
      </c>
      <c r="M622" s="68" t="s">
        <v>42</v>
      </c>
      <c r="N622" s="68" t="s">
        <v>42</v>
      </c>
      <c r="O622" s="68" t="s">
        <v>39</v>
      </c>
      <c r="P622" s="47" t="s">
        <v>183</v>
      </c>
      <c r="Q622" s="47" t="s">
        <v>1537</v>
      </c>
      <c r="R622" s="49">
        <v>49.5</v>
      </c>
      <c r="S622" s="49">
        <v>34.65</v>
      </c>
      <c r="T622" s="50">
        <v>2.4049999999999998</v>
      </c>
      <c r="U622" s="50">
        <v>1.98</v>
      </c>
      <c r="V622" s="50">
        <v>21.5</v>
      </c>
      <c r="W622" s="50"/>
      <c r="X622" s="50">
        <v>6.8</v>
      </c>
      <c r="Y622" s="51" t="s">
        <v>116</v>
      </c>
      <c r="Z622" s="51">
        <v>3</v>
      </c>
      <c r="AA622" s="52">
        <v>6.6</v>
      </c>
      <c r="AB622" s="51">
        <v>1.3</v>
      </c>
      <c r="AC622" s="52">
        <v>8.58</v>
      </c>
      <c r="AD622" s="51">
        <v>0</v>
      </c>
      <c r="AE622" s="51"/>
      <c r="AF622" s="51"/>
      <c r="AG622" s="53">
        <v>23</v>
      </c>
      <c r="AH622" s="54">
        <v>23</v>
      </c>
      <c r="AI622" s="54">
        <v>236.57142857142858</v>
      </c>
      <c r="AJ622" s="53" t="s">
        <v>670</v>
      </c>
      <c r="AK622" s="54">
        <v>9.8571428571428577</v>
      </c>
      <c r="AL622" s="53">
        <v>24</v>
      </c>
      <c r="AM622" s="53" t="s">
        <v>74</v>
      </c>
      <c r="AN622" s="55"/>
      <c r="AO622" s="56"/>
      <c r="AP622" s="56"/>
      <c r="AQ622" s="51" t="s">
        <v>43</v>
      </c>
      <c r="AR622" s="51" t="s">
        <v>132</v>
      </c>
      <c r="AS622" s="51" t="s">
        <v>384</v>
      </c>
      <c r="AT622" s="51" t="s">
        <v>384</v>
      </c>
      <c r="AU622" s="51" t="s">
        <v>328</v>
      </c>
      <c r="AV622" s="51"/>
      <c r="AW622" s="57" t="s">
        <v>38</v>
      </c>
      <c r="AX622" s="57" t="s">
        <v>36</v>
      </c>
      <c r="AY622" s="57" t="s">
        <v>39</v>
      </c>
      <c r="AZ622" s="57">
        <v>14</v>
      </c>
      <c r="BA622" s="57">
        <v>60</v>
      </c>
      <c r="BB622" s="58">
        <v>7.8541666666666676E-2</v>
      </c>
      <c r="BC622" s="58">
        <v>6.0416666666666667E-2</v>
      </c>
      <c r="BD622" s="59"/>
      <c r="BE622" s="59"/>
      <c r="BF622" s="58"/>
      <c r="BG622" s="59"/>
      <c r="BH622" s="61">
        <v>4.1666666666666665E-5</v>
      </c>
      <c r="BI622" s="61">
        <v>3.2051282051282051E-5</v>
      </c>
      <c r="BL622" s="61"/>
      <c r="BM622" s="59"/>
      <c r="BN622" s="58">
        <v>4.1666666666666664E-2</v>
      </c>
      <c r="BO622" s="58">
        <v>3.2051282051282048E-2</v>
      </c>
      <c r="BQ622" s="58"/>
      <c r="BR622" s="59"/>
      <c r="BS622" s="58">
        <v>1.5833333333333333</v>
      </c>
      <c r="BT622" s="58">
        <v>1.2179487179487178</v>
      </c>
      <c r="BV622" s="58"/>
      <c r="BW622" s="59"/>
      <c r="BX622" s="58">
        <v>2.6374166666666667</v>
      </c>
      <c r="BY622" s="58">
        <v>2.0287820512820511</v>
      </c>
      <c r="BZ622" s="58"/>
      <c r="CA622" s="59"/>
      <c r="CB622" s="58"/>
      <c r="CC622" s="58"/>
      <c r="CD622" s="58"/>
      <c r="CE622" s="58"/>
      <c r="CF622" s="59"/>
      <c r="CG622" s="62"/>
      <c r="CH622" s="62"/>
      <c r="CI622" s="62"/>
      <c r="CJ622" s="62"/>
      <c r="CK622" s="62"/>
      <c r="CL622" s="62"/>
      <c r="CM622" s="62" t="s">
        <v>513</v>
      </c>
      <c r="CN622" s="63"/>
      <c r="CO622" s="62"/>
      <c r="CP622" s="62" t="s">
        <v>799</v>
      </c>
      <c r="CQ622" s="64" t="s">
        <v>39</v>
      </c>
      <c r="CR622" s="65" t="s">
        <v>47</v>
      </c>
      <c r="CS622" s="64" t="s">
        <v>41</v>
      </c>
      <c r="CT622" s="64"/>
      <c r="CU622" s="64" t="s">
        <v>109</v>
      </c>
      <c r="CV622" s="64" t="s">
        <v>56</v>
      </c>
      <c r="CW622" s="64" t="s">
        <v>671</v>
      </c>
      <c r="CX622" s="64" t="s">
        <v>73</v>
      </c>
      <c r="CY622" s="66">
        <f>[1]Duration!EE621</f>
        <v>9.8571428571428577</v>
      </c>
    </row>
    <row r="623" spans="1:103" x14ac:dyDescent="0.3">
      <c r="A623" s="43">
        <v>621</v>
      </c>
      <c r="B623" s="44" t="s">
        <v>1712</v>
      </c>
      <c r="C623" s="44" t="s">
        <v>97</v>
      </c>
      <c r="D623" s="44">
        <v>2010</v>
      </c>
      <c r="E623" s="45" t="s">
        <v>31</v>
      </c>
      <c r="F623" s="45" t="s">
        <v>1537</v>
      </c>
      <c r="G623" s="45" t="s">
        <v>3</v>
      </c>
      <c r="H623" s="45" t="s">
        <v>483</v>
      </c>
      <c r="I623" s="45" t="s">
        <v>38</v>
      </c>
      <c r="J623" s="68" t="s">
        <v>44</v>
      </c>
      <c r="K623" s="68" t="s">
        <v>53</v>
      </c>
      <c r="L623" s="68" t="s">
        <v>39</v>
      </c>
      <c r="M623" s="68" t="s">
        <v>42</v>
      </c>
      <c r="N623" s="68" t="s">
        <v>42</v>
      </c>
      <c r="O623" s="68" t="s">
        <v>39</v>
      </c>
      <c r="P623" s="47" t="s">
        <v>183</v>
      </c>
      <c r="Q623" s="47" t="s">
        <v>1537</v>
      </c>
      <c r="R623" s="49">
        <v>49.5</v>
      </c>
      <c r="S623" s="49">
        <v>34.65</v>
      </c>
      <c r="T623" s="50">
        <v>2.4049999999999998</v>
      </c>
      <c r="U623" s="50">
        <v>1.98</v>
      </c>
      <c r="V623" s="50">
        <v>21.5</v>
      </c>
      <c r="W623" s="50"/>
      <c r="X623" s="50">
        <v>6.8</v>
      </c>
      <c r="Y623" s="51" t="s">
        <v>116</v>
      </c>
      <c r="Z623" s="51">
        <v>3</v>
      </c>
      <c r="AA623" s="52">
        <v>6.6</v>
      </c>
      <c r="AB623" s="51">
        <v>1.3</v>
      </c>
      <c r="AC623" s="52">
        <v>8.58</v>
      </c>
      <c r="AD623" s="51">
        <v>0</v>
      </c>
      <c r="AE623" s="51"/>
      <c r="AF623" s="51"/>
      <c r="AG623" s="53">
        <v>92</v>
      </c>
      <c r="AH623" s="54">
        <v>92</v>
      </c>
      <c r="AI623" s="54">
        <v>946.28571428571433</v>
      </c>
      <c r="AJ623" s="53" t="s">
        <v>670</v>
      </c>
      <c r="AK623" s="54">
        <v>39.428571428571431</v>
      </c>
      <c r="AL623" s="53">
        <v>24</v>
      </c>
      <c r="AM623" s="53" t="s">
        <v>52</v>
      </c>
      <c r="AN623" s="55"/>
      <c r="AO623" s="56"/>
      <c r="AP623" s="56"/>
      <c r="AQ623" s="51" t="s">
        <v>43</v>
      </c>
      <c r="AR623" s="51" t="s">
        <v>132</v>
      </c>
      <c r="AS623" s="51" t="s">
        <v>384</v>
      </c>
      <c r="AT623" s="51" t="s">
        <v>384</v>
      </c>
      <c r="AU623" s="51" t="s">
        <v>328</v>
      </c>
      <c r="AV623" s="51"/>
      <c r="AW623" s="57" t="s">
        <v>38</v>
      </c>
      <c r="AX623" s="57" t="s">
        <v>36</v>
      </c>
      <c r="AY623" s="57" t="s">
        <v>39</v>
      </c>
      <c r="AZ623" s="57">
        <v>14</v>
      </c>
      <c r="BA623" s="57">
        <v>60</v>
      </c>
      <c r="BB623" s="58">
        <v>4.1208333333333333E-2</v>
      </c>
      <c r="BC623" s="58">
        <v>3.1698717948717946E-2</v>
      </c>
      <c r="BD623" s="59"/>
      <c r="BE623" s="59"/>
      <c r="BF623" s="58"/>
      <c r="BG623" s="59"/>
      <c r="BH623" s="61">
        <v>4.1805555555555554E-3</v>
      </c>
      <c r="BI623" s="61">
        <v>3.2158119658119654E-3</v>
      </c>
      <c r="BL623" s="61"/>
      <c r="BM623" s="59"/>
      <c r="BN623" s="58">
        <v>0.94444444444444453</v>
      </c>
      <c r="BO623" s="58">
        <v>0.72649572649572658</v>
      </c>
      <c r="BQ623" s="58"/>
      <c r="BR623" s="59"/>
      <c r="BS623" s="58">
        <v>4.3888888888888884</v>
      </c>
      <c r="BT623" s="58">
        <v>3.3760683760683756</v>
      </c>
      <c r="BV623" s="58"/>
      <c r="BW623" s="59"/>
      <c r="BX623" s="58">
        <v>29.24580555555556</v>
      </c>
      <c r="BY623" s="58">
        <v>22.496773504273506</v>
      </c>
      <c r="BZ623" s="58"/>
      <c r="CA623" s="59"/>
      <c r="CB623" s="58"/>
      <c r="CC623" s="58"/>
      <c r="CD623" s="58"/>
      <c r="CE623" s="58"/>
      <c r="CF623" s="59"/>
      <c r="CG623" s="62"/>
      <c r="CH623" s="62"/>
      <c r="CI623" s="62"/>
      <c r="CJ623" s="62"/>
      <c r="CK623" s="62"/>
      <c r="CL623" s="62"/>
      <c r="CM623" s="62" t="s">
        <v>513</v>
      </c>
      <c r="CN623" s="63"/>
      <c r="CO623" s="62"/>
      <c r="CP623" s="62" t="s">
        <v>799</v>
      </c>
      <c r="CQ623" s="64" t="s">
        <v>39</v>
      </c>
      <c r="CR623" s="65" t="s">
        <v>47</v>
      </c>
      <c r="CS623" s="64" t="s">
        <v>41</v>
      </c>
      <c r="CT623" s="64"/>
      <c r="CU623" s="64" t="s">
        <v>109</v>
      </c>
      <c r="CV623" s="64" t="s">
        <v>56</v>
      </c>
      <c r="CW623" s="64" t="s">
        <v>672</v>
      </c>
      <c r="CX623" s="64" t="s">
        <v>73</v>
      </c>
      <c r="CY623" s="66">
        <f>[1]Duration!EE622</f>
        <v>39.428571428571431</v>
      </c>
    </row>
    <row r="624" spans="1:103" x14ac:dyDescent="0.3">
      <c r="A624" s="43">
        <v>622</v>
      </c>
      <c r="B624" s="44" t="s">
        <v>1712</v>
      </c>
      <c r="C624" s="44" t="s">
        <v>97</v>
      </c>
      <c r="D624" s="44">
        <v>2010</v>
      </c>
      <c r="E624" s="45" t="s">
        <v>31</v>
      </c>
      <c r="F624" s="45" t="s">
        <v>1537</v>
      </c>
      <c r="G624" s="45" t="s">
        <v>3</v>
      </c>
      <c r="H624" s="45" t="s">
        <v>483</v>
      </c>
      <c r="I624" s="45" t="s">
        <v>38</v>
      </c>
      <c r="J624" s="68" t="s">
        <v>44</v>
      </c>
      <c r="K624" s="68" t="s">
        <v>75</v>
      </c>
      <c r="L624" s="68" t="s">
        <v>39</v>
      </c>
      <c r="M624" s="68" t="s">
        <v>42</v>
      </c>
      <c r="N624" s="68" t="s">
        <v>42</v>
      </c>
      <c r="O624" s="68" t="s">
        <v>39</v>
      </c>
      <c r="P624" s="47" t="s">
        <v>183</v>
      </c>
      <c r="Q624" s="47" t="s">
        <v>1537</v>
      </c>
      <c r="R624" s="49">
        <v>49.5</v>
      </c>
      <c r="S624" s="49">
        <v>34.65</v>
      </c>
      <c r="T624" s="50">
        <v>2.4049999999999998</v>
      </c>
      <c r="U624" s="50">
        <v>1.98</v>
      </c>
      <c r="V624" s="50">
        <v>21.5</v>
      </c>
      <c r="W624" s="50"/>
      <c r="X624" s="50">
        <v>6.8</v>
      </c>
      <c r="Y624" s="51" t="s">
        <v>116</v>
      </c>
      <c r="Z624" s="51">
        <v>3</v>
      </c>
      <c r="AA624" s="52">
        <v>6.6</v>
      </c>
      <c r="AB624" s="51">
        <v>1.3</v>
      </c>
      <c r="AC624" s="52">
        <v>8.58</v>
      </c>
      <c r="AD624" s="51">
        <v>0</v>
      </c>
      <c r="AE624" s="51"/>
      <c r="AF624" s="51"/>
      <c r="AG624" s="53">
        <v>47</v>
      </c>
      <c r="AH624" s="54">
        <v>47</v>
      </c>
      <c r="AI624" s="54">
        <v>483.42857142857144</v>
      </c>
      <c r="AJ624" s="53" t="s">
        <v>670</v>
      </c>
      <c r="AK624" s="54">
        <v>20.142857142857142</v>
      </c>
      <c r="AL624" s="53">
        <v>24</v>
      </c>
      <c r="AM624" s="53" t="s">
        <v>80</v>
      </c>
      <c r="AN624" s="55"/>
      <c r="AO624" s="56"/>
      <c r="AP624" s="56"/>
      <c r="AQ624" s="51" t="s">
        <v>43</v>
      </c>
      <c r="AR624" s="51" t="s">
        <v>132</v>
      </c>
      <c r="AS624" s="51" t="s">
        <v>384</v>
      </c>
      <c r="AT624" s="51" t="s">
        <v>384</v>
      </c>
      <c r="AU624" s="51" t="s">
        <v>328</v>
      </c>
      <c r="AV624" s="51"/>
      <c r="AW624" s="57" t="s">
        <v>38</v>
      </c>
      <c r="AX624" s="57" t="s">
        <v>36</v>
      </c>
      <c r="AY624" s="57" t="s">
        <v>39</v>
      </c>
      <c r="AZ624" s="57">
        <v>14</v>
      </c>
      <c r="BA624" s="57">
        <v>60</v>
      </c>
      <c r="BB624" s="58">
        <v>5.0177304964539003E-3</v>
      </c>
      <c r="BC624" s="58">
        <v>3.8597926895799235E-3</v>
      </c>
      <c r="BD624" s="59"/>
      <c r="BE624" s="59"/>
      <c r="BF624" s="58"/>
      <c r="BG624" s="59"/>
      <c r="BH624" s="61">
        <v>2.9237588652482266E-3</v>
      </c>
      <c r="BI624" s="61">
        <v>2.2490452809601743E-3</v>
      </c>
      <c r="BL624" s="61"/>
      <c r="BM624" s="59"/>
      <c r="BN624" s="58">
        <v>1.6152482269503547</v>
      </c>
      <c r="BO624" s="58">
        <v>1.2424986361156574</v>
      </c>
      <c r="BQ624" s="58"/>
      <c r="BR624" s="59"/>
      <c r="BS624" s="58">
        <v>3.5035460992907801</v>
      </c>
      <c r="BT624" s="58">
        <v>3.4308510638297869</v>
      </c>
      <c r="BV624" s="58"/>
      <c r="BW624" s="59"/>
      <c r="BX624" s="58">
        <v>44.756031914893619</v>
      </c>
      <c r="BY624" s="58">
        <v>35.16353246044735</v>
      </c>
      <c r="BZ624" s="58"/>
      <c r="CA624" s="59"/>
      <c r="CB624" s="58"/>
      <c r="CC624" s="58"/>
      <c r="CD624" s="58"/>
      <c r="CE624" s="58"/>
      <c r="CF624" s="59"/>
      <c r="CG624" s="62"/>
      <c r="CH624" s="62"/>
      <c r="CI624" s="62"/>
      <c r="CJ624" s="62"/>
      <c r="CK624" s="62"/>
      <c r="CL624" s="62"/>
      <c r="CM624" s="62" t="s">
        <v>513</v>
      </c>
      <c r="CN624" s="63"/>
      <c r="CO624" s="62"/>
      <c r="CP624" s="62" t="s">
        <v>799</v>
      </c>
      <c r="CQ624" s="64" t="s">
        <v>39</v>
      </c>
      <c r="CR624" s="65" t="s">
        <v>47</v>
      </c>
      <c r="CS624" s="64" t="s">
        <v>41</v>
      </c>
      <c r="CT624" s="64"/>
      <c r="CU624" s="64" t="s">
        <v>109</v>
      </c>
      <c r="CV624" s="64" t="s">
        <v>56</v>
      </c>
      <c r="CW624" s="64" t="s">
        <v>673</v>
      </c>
      <c r="CX624" s="64" t="s">
        <v>73</v>
      </c>
      <c r="CY624" s="66">
        <f>[1]Duration!EE623</f>
        <v>20.142857142857142</v>
      </c>
    </row>
    <row r="625" spans="1:103" x14ac:dyDescent="0.3">
      <c r="A625" s="43">
        <v>623</v>
      </c>
      <c r="B625" s="44" t="s">
        <v>1712</v>
      </c>
      <c r="C625" s="44" t="s">
        <v>97</v>
      </c>
      <c r="D625" s="44">
        <v>2010</v>
      </c>
      <c r="E625" s="45" t="s">
        <v>31</v>
      </c>
      <c r="F625" s="45" t="s">
        <v>1537</v>
      </c>
      <c r="G625" s="45" t="s">
        <v>3</v>
      </c>
      <c r="H625" s="45" t="s">
        <v>483</v>
      </c>
      <c r="I625" s="45" t="s">
        <v>38</v>
      </c>
      <c r="J625" s="68" t="s">
        <v>44</v>
      </c>
      <c r="K625" s="68" t="s">
        <v>75</v>
      </c>
      <c r="L625" s="68" t="s">
        <v>42</v>
      </c>
      <c r="M625" s="68" t="s">
        <v>42</v>
      </c>
      <c r="N625" s="68" t="s">
        <v>42</v>
      </c>
      <c r="O625" s="68" t="s">
        <v>39</v>
      </c>
      <c r="P625" s="47" t="s">
        <v>183</v>
      </c>
      <c r="Q625" s="47" t="s">
        <v>1537</v>
      </c>
      <c r="R625" s="49">
        <v>49.5</v>
      </c>
      <c r="S625" s="49">
        <v>34.65</v>
      </c>
      <c r="T625" s="50">
        <v>2.4049999999999998</v>
      </c>
      <c r="U625" s="50">
        <v>1.98</v>
      </c>
      <c r="V625" s="50">
        <v>21.5</v>
      </c>
      <c r="W625" s="50"/>
      <c r="X625" s="50">
        <v>6.8</v>
      </c>
      <c r="Y625" s="51" t="s">
        <v>116</v>
      </c>
      <c r="Z625" s="51">
        <v>3</v>
      </c>
      <c r="AA625" s="52">
        <v>6.6</v>
      </c>
      <c r="AB625" s="51">
        <v>1.3</v>
      </c>
      <c r="AC625" s="52">
        <v>8.58</v>
      </c>
      <c r="AD625" s="51">
        <v>0</v>
      </c>
      <c r="AE625" s="51"/>
      <c r="AF625" s="51"/>
      <c r="AG625" s="53">
        <v>3</v>
      </c>
      <c r="AH625" s="54">
        <v>3</v>
      </c>
      <c r="AI625" s="54">
        <v>30.857142857142854</v>
      </c>
      <c r="AJ625" s="53" t="s">
        <v>670</v>
      </c>
      <c r="AK625" s="54">
        <v>1.2857142857142856</v>
      </c>
      <c r="AL625" s="53">
        <v>24</v>
      </c>
      <c r="AM625" s="53" t="s">
        <v>80</v>
      </c>
      <c r="AN625" s="55"/>
      <c r="AO625" s="56"/>
      <c r="AP625" s="56"/>
      <c r="AQ625" s="51" t="s">
        <v>43</v>
      </c>
      <c r="AR625" s="51" t="s">
        <v>132</v>
      </c>
      <c r="AS625" s="51" t="s">
        <v>384</v>
      </c>
      <c r="AT625" s="51" t="s">
        <v>384</v>
      </c>
      <c r="AU625" s="51" t="s">
        <v>328</v>
      </c>
      <c r="AV625" s="51"/>
      <c r="AW625" s="57" t="s">
        <v>38</v>
      </c>
      <c r="AX625" s="57" t="s">
        <v>36</v>
      </c>
      <c r="AY625" s="57" t="s">
        <v>39</v>
      </c>
      <c r="AZ625" s="57">
        <v>14</v>
      </c>
      <c r="BA625" s="57">
        <v>60</v>
      </c>
      <c r="BB625" s="58">
        <v>2.775E-2</v>
      </c>
      <c r="BC625" s="58">
        <v>2.1346153846153845E-2</v>
      </c>
      <c r="BD625" s="59"/>
      <c r="BE625" s="59"/>
      <c r="BF625" s="58"/>
      <c r="BG625" s="59"/>
      <c r="BH625" s="61">
        <v>6.2500000000000001E-4</v>
      </c>
      <c r="BI625" s="61">
        <v>4.8076923076923074E-4</v>
      </c>
      <c r="BL625" s="61"/>
      <c r="BM625" s="59"/>
      <c r="BN625" s="58">
        <v>1.1666666666666667</v>
      </c>
      <c r="BO625" s="58">
        <v>0.89743589743589747</v>
      </c>
      <c r="BQ625" s="58"/>
      <c r="BR625" s="59"/>
      <c r="BS625" s="58">
        <v>10.041666666666666</v>
      </c>
      <c r="BT625" s="58">
        <v>3.4308510638297869</v>
      </c>
      <c r="BV625" s="58"/>
      <c r="BW625" s="59"/>
      <c r="BX625" s="58">
        <v>39.394583333333337</v>
      </c>
      <c r="BY625" s="58">
        <v>26.010017730496457</v>
      </c>
      <c r="BZ625" s="58"/>
      <c r="CA625" s="59"/>
      <c r="CB625" s="58"/>
      <c r="CC625" s="58"/>
      <c r="CD625" s="58"/>
      <c r="CE625" s="58"/>
      <c r="CF625" s="59"/>
      <c r="CG625" s="62" t="s">
        <v>674</v>
      </c>
      <c r="CH625" s="62"/>
      <c r="CI625" s="62"/>
      <c r="CJ625" s="62"/>
      <c r="CK625" s="62"/>
      <c r="CL625" s="62"/>
      <c r="CM625" s="62" t="s">
        <v>513</v>
      </c>
      <c r="CN625" s="63"/>
      <c r="CO625" s="62"/>
      <c r="CP625" s="62" t="s">
        <v>799</v>
      </c>
      <c r="CQ625" s="64" t="s">
        <v>39</v>
      </c>
      <c r="CR625" s="65" t="s">
        <v>47</v>
      </c>
      <c r="CS625" s="64" t="s">
        <v>41</v>
      </c>
      <c r="CT625" s="64"/>
      <c r="CU625" s="64" t="s">
        <v>109</v>
      </c>
      <c r="CV625" s="64" t="s">
        <v>56</v>
      </c>
      <c r="CW625" s="64" t="s">
        <v>675</v>
      </c>
      <c r="CX625" s="64" t="s">
        <v>73</v>
      </c>
      <c r="CY625" s="66">
        <f>[1]Duration!EE624</f>
        <v>1.2857142857142856</v>
      </c>
    </row>
    <row r="626" spans="1:103" x14ac:dyDescent="0.3">
      <c r="A626" s="43">
        <v>624</v>
      </c>
      <c r="B626" s="44" t="s">
        <v>1712</v>
      </c>
      <c r="C626" s="44" t="s">
        <v>97</v>
      </c>
      <c r="D626" s="44">
        <v>2010</v>
      </c>
      <c r="E626" s="45" t="s">
        <v>31</v>
      </c>
      <c r="F626" s="45" t="s">
        <v>1537</v>
      </c>
      <c r="G626" s="45" t="s">
        <v>3</v>
      </c>
      <c r="H626" s="45" t="s">
        <v>483</v>
      </c>
      <c r="I626" s="45" t="s">
        <v>38</v>
      </c>
      <c r="J626" s="68" t="s">
        <v>122</v>
      </c>
      <c r="K626" s="68" t="s">
        <v>71</v>
      </c>
      <c r="L626" s="68" t="s">
        <v>39</v>
      </c>
      <c r="M626" s="68" t="s">
        <v>39</v>
      </c>
      <c r="N626" s="68" t="s">
        <v>42</v>
      </c>
      <c r="O626" s="68" t="s">
        <v>39</v>
      </c>
      <c r="P626" s="47" t="s">
        <v>183</v>
      </c>
      <c r="Q626" s="47" t="s">
        <v>1537</v>
      </c>
      <c r="R626" s="49">
        <v>49.5</v>
      </c>
      <c r="S626" s="49">
        <v>34.65</v>
      </c>
      <c r="T626" s="50">
        <v>2.4049999999999998</v>
      </c>
      <c r="U626" s="50">
        <v>1.98</v>
      </c>
      <c r="V626" s="50">
        <v>21.5</v>
      </c>
      <c r="W626" s="50"/>
      <c r="X626" s="50">
        <v>6.8</v>
      </c>
      <c r="Y626" s="51" t="s">
        <v>116</v>
      </c>
      <c r="Z626" s="51">
        <v>3</v>
      </c>
      <c r="AA626" s="52">
        <v>6.6</v>
      </c>
      <c r="AB626" s="51">
        <v>1.3</v>
      </c>
      <c r="AC626" s="52">
        <v>8.58</v>
      </c>
      <c r="AD626" s="51">
        <v>0</v>
      </c>
      <c r="AE626" s="51"/>
      <c r="AF626" s="51"/>
      <c r="AG626" s="53">
        <v>165</v>
      </c>
      <c r="AH626" s="54">
        <v>165</v>
      </c>
      <c r="AI626" s="54">
        <v>1697.1428571428573</v>
      </c>
      <c r="AJ626" s="53" t="s">
        <v>670</v>
      </c>
      <c r="AK626" s="54">
        <v>70.714285714285722</v>
      </c>
      <c r="AL626" s="53">
        <v>24</v>
      </c>
      <c r="AM626" s="53" t="s">
        <v>166</v>
      </c>
      <c r="AN626" s="55"/>
      <c r="AO626" s="56"/>
      <c r="AP626" s="77">
        <v>422</v>
      </c>
      <c r="AQ626" s="51" t="s">
        <v>43</v>
      </c>
      <c r="AR626" s="51" t="s">
        <v>132</v>
      </c>
      <c r="AS626" s="51" t="s">
        <v>384</v>
      </c>
      <c r="AT626" s="51" t="s">
        <v>384</v>
      </c>
      <c r="AU626" s="51" t="s">
        <v>328</v>
      </c>
      <c r="AV626" s="51"/>
      <c r="AW626" s="57" t="s">
        <v>38</v>
      </c>
      <c r="AX626" s="57" t="s">
        <v>36</v>
      </c>
      <c r="AY626" s="57" t="s">
        <v>39</v>
      </c>
      <c r="AZ626" s="57">
        <v>14</v>
      </c>
      <c r="BA626" s="57">
        <v>60</v>
      </c>
      <c r="BB626" s="58">
        <v>3.5785858585858581E-2</v>
      </c>
      <c r="BC626" s="58">
        <v>2.7527583527583523E-2</v>
      </c>
      <c r="BD626" s="60">
        <v>4.5339549339549326E-2</v>
      </c>
      <c r="BE626" s="60">
        <v>3.7327362865824394E-2</v>
      </c>
      <c r="BF626" s="58"/>
      <c r="BG626" s="59"/>
      <c r="BH626" s="61">
        <v>3.4404040404040401E-3</v>
      </c>
      <c r="BI626" s="61">
        <v>2.646464646464646E-3</v>
      </c>
      <c r="BJ626" s="60">
        <v>3.3682277318640937E-3</v>
      </c>
      <c r="BK626" s="60">
        <v>2.7730107730107715E-3</v>
      </c>
      <c r="BL626" s="61"/>
      <c r="BM626" s="59"/>
      <c r="BN626" s="58">
        <v>1.0186868686868686</v>
      </c>
      <c r="BO626" s="58">
        <v>0.78360528360528359</v>
      </c>
      <c r="BP626" s="60">
        <v>7.6761333904191043E-2</v>
      </c>
      <c r="BQ626" s="58"/>
      <c r="BR626" s="59"/>
      <c r="BS626" s="58">
        <v>3.8593434343434345</v>
      </c>
      <c r="BT626" s="58">
        <v>4.43085106382979</v>
      </c>
      <c r="BU626" s="60">
        <v>9.2531710713528906E-2</v>
      </c>
      <c r="BV626" s="58"/>
      <c r="BW626" s="59"/>
      <c r="BX626" s="58">
        <v>30.378787878787879</v>
      </c>
      <c r="BY626" s="58">
        <v>24.809629618608348</v>
      </c>
      <c r="BZ626" s="58"/>
      <c r="CA626" s="59"/>
      <c r="CB626" s="58"/>
      <c r="CC626" s="58"/>
      <c r="CD626" s="58"/>
      <c r="CE626" s="58"/>
      <c r="CF626" s="59"/>
      <c r="CG626" s="62" t="s">
        <v>1610</v>
      </c>
      <c r="CH626" s="62" t="s">
        <v>1608</v>
      </c>
      <c r="CI626" s="62"/>
      <c r="CJ626" s="62"/>
      <c r="CK626" s="62"/>
      <c r="CL626" s="62"/>
      <c r="CM626" s="62" t="s">
        <v>513</v>
      </c>
      <c r="CN626" s="63"/>
      <c r="CO626" s="62"/>
      <c r="CP626" s="62"/>
      <c r="CQ626" s="64" t="s">
        <v>39</v>
      </c>
      <c r="CR626" s="65" t="s">
        <v>47</v>
      </c>
      <c r="CS626" s="64" t="s">
        <v>41</v>
      </c>
      <c r="CT626" s="64"/>
      <c r="CU626" s="64" t="s">
        <v>109</v>
      </c>
      <c r="CV626" s="64" t="s">
        <v>56</v>
      </c>
      <c r="CW626" s="64" t="s">
        <v>676</v>
      </c>
      <c r="CX626" s="64" t="s">
        <v>73</v>
      </c>
      <c r="CY626" s="66">
        <f>[1]Duration!EE625</f>
        <v>70.714285714285722</v>
      </c>
    </row>
    <row r="627" spans="1:103" x14ac:dyDescent="0.3">
      <c r="A627" s="43">
        <v>625</v>
      </c>
      <c r="B627" s="44" t="s">
        <v>1712</v>
      </c>
      <c r="C627" s="44" t="s">
        <v>97</v>
      </c>
      <c r="D627" s="44">
        <v>2010</v>
      </c>
      <c r="E627" s="45" t="s">
        <v>31</v>
      </c>
      <c r="F627" s="45" t="s">
        <v>1537</v>
      </c>
      <c r="G627" s="45" t="s">
        <v>3</v>
      </c>
      <c r="H627" s="45" t="s">
        <v>483</v>
      </c>
      <c r="I627" s="45" t="s">
        <v>1823</v>
      </c>
      <c r="J627" s="68" t="s">
        <v>44</v>
      </c>
      <c r="K627" s="68" t="s">
        <v>75</v>
      </c>
      <c r="L627" s="68" t="s">
        <v>42</v>
      </c>
      <c r="M627" s="68" t="s">
        <v>42</v>
      </c>
      <c r="N627" s="68" t="s">
        <v>42</v>
      </c>
      <c r="O627" s="68" t="s">
        <v>39</v>
      </c>
      <c r="P627" s="47" t="s">
        <v>183</v>
      </c>
      <c r="Q627" s="47" t="s">
        <v>1537</v>
      </c>
      <c r="R627" s="49">
        <v>47.5</v>
      </c>
      <c r="S627" s="49">
        <v>33.725000000000001</v>
      </c>
      <c r="T627" s="50">
        <v>2.38</v>
      </c>
      <c r="U627" s="50">
        <v>1.9115</v>
      </c>
      <c r="V627" s="50">
        <v>20.5</v>
      </c>
      <c r="W627" s="50"/>
      <c r="X627" s="50">
        <v>6.8</v>
      </c>
      <c r="Y627" s="51" t="s">
        <v>116</v>
      </c>
      <c r="Z627" s="51">
        <v>3</v>
      </c>
      <c r="AA627" s="52">
        <v>6.6</v>
      </c>
      <c r="AB627" s="51">
        <v>1.3</v>
      </c>
      <c r="AC627" s="52">
        <v>8.58</v>
      </c>
      <c r="AD627" s="51">
        <v>0</v>
      </c>
      <c r="AE627" s="51"/>
      <c r="AF627" s="51"/>
      <c r="AG627" s="53">
        <v>23</v>
      </c>
      <c r="AH627" s="54">
        <v>23</v>
      </c>
      <c r="AI627" s="54">
        <v>236.57142857142858</v>
      </c>
      <c r="AJ627" s="53" t="s">
        <v>670</v>
      </c>
      <c r="AK627" s="54">
        <v>9.8571428571428577</v>
      </c>
      <c r="AL627" s="53">
        <v>24</v>
      </c>
      <c r="AM627" s="53" t="s">
        <v>74</v>
      </c>
      <c r="AN627" s="55"/>
      <c r="AO627" s="56"/>
      <c r="AP627" s="56"/>
      <c r="AQ627" s="51" t="s">
        <v>43</v>
      </c>
      <c r="AR627" s="51" t="s">
        <v>132</v>
      </c>
      <c r="AS627" s="51" t="s">
        <v>384</v>
      </c>
      <c r="AT627" s="51" t="s">
        <v>384</v>
      </c>
      <c r="AU627" s="51" t="s">
        <v>328</v>
      </c>
      <c r="AV627" s="51"/>
      <c r="AW627" s="57" t="s">
        <v>677</v>
      </c>
      <c r="AX627" s="57" t="s">
        <v>678</v>
      </c>
      <c r="AY627" s="57"/>
      <c r="AZ627" s="57"/>
      <c r="BA627" s="57"/>
      <c r="BB627" s="58">
        <v>9.208333333333334E-3</v>
      </c>
      <c r="BC627" s="58">
        <v>7.0833333333333338E-3</v>
      </c>
      <c r="BD627" s="59"/>
      <c r="BE627" s="59"/>
      <c r="BF627" s="58"/>
      <c r="BG627" s="59">
        <v>0.88275862068965516</v>
      </c>
      <c r="BH627" s="61">
        <v>4.1666666666666665E-5</v>
      </c>
      <c r="BI627" s="61">
        <v>3.2051282051282051E-5</v>
      </c>
      <c r="BL627" s="61"/>
      <c r="BM627" s="59">
        <v>0</v>
      </c>
      <c r="BN627" s="58">
        <v>4.1666666666666664E-2</v>
      </c>
      <c r="BO627" s="58">
        <v>3.2051282051282048E-2</v>
      </c>
      <c r="BQ627" s="58"/>
      <c r="BR627" s="59">
        <v>0</v>
      </c>
      <c r="BS627" s="58">
        <v>1.0416666666666667</v>
      </c>
      <c r="BT627" s="58">
        <v>0.80128205128205132</v>
      </c>
      <c r="BV627" s="58"/>
      <c r="BW627" s="59">
        <v>0.34210526315789463</v>
      </c>
      <c r="BX627" s="58">
        <v>2.0957499999999998</v>
      </c>
      <c r="BY627" s="58">
        <v>1.6121153846153846</v>
      </c>
      <c r="BZ627" s="58"/>
      <c r="CA627" s="59">
        <v>0.20537773705330353</v>
      </c>
      <c r="CB627" s="58"/>
      <c r="CC627" s="58"/>
      <c r="CD627" s="58"/>
      <c r="CE627" s="58"/>
      <c r="CF627" s="59"/>
      <c r="CG627" s="62"/>
      <c r="CH627" s="62"/>
      <c r="CI627" s="62"/>
      <c r="CJ627" s="62"/>
      <c r="CK627" s="62"/>
      <c r="CL627" s="62"/>
      <c r="CM627" s="62" t="s">
        <v>513</v>
      </c>
      <c r="CN627" s="63"/>
      <c r="CO627" s="62"/>
      <c r="CP627" s="62" t="s">
        <v>799</v>
      </c>
      <c r="CQ627" s="64" t="s">
        <v>39</v>
      </c>
      <c r="CR627" s="65" t="s">
        <v>47</v>
      </c>
      <c r="CS627" s="64" t="s">
        <v>41</v>
      </c>
      <c r="CT627" s="64"/>
      <c r="CU627" s="64" t="s">
        <v>109</v>
      </c>
      <c r="CV627" s="64" t="s">
        <v>56</v>
      </c>
      <c r="CW627" s="64" t="s">
        <v>671</v>
      </c>
      <c r="CX627" s="64"/>
      <c r="CY627" s="66">
        <f>[1]Duration!EE626</f>
        <v>9.8571428571428577</v>
      </c>
    </row>
    <row r="628" spans="1:103" x14ac:dyDescent="0.3">
      <c r="A628" s="43">
        <v>626</v>
      </c>
      <c r="B628" s="44" t="s">
        <v>1712</v>
      </c>
      <c r="C628" s="44" t="s">
        <v>97</v>
      </c>
      <c r="D628" s="44">
        <v>2010</v>
      </c>
      <c r="E628" s="45" t="s">
        <v>31</v>
      </c>
      <c r="F628" s="45" t="s">
        <v>1537</v>
      </c>
      <c r="G628" s="45" t="s">
        <v>3</v>
      </c>
      <c r="H628" s="45" t="s">
        <v>483</v>
      </c>
      <c r="I628" s="45" t="s">
        <v>1823</v>
      </c>
      <c r="J628" s="68" t="s">
        <v>44</v>
      </c>
      <c r="K628" s="68" t="s">
        <v>53</v>
      </c>
      <c r="L628" s="68" t="s">
        <v>42</v>
      </c>
      <c r="M628" s="68" t="s">
        <v>42</v>
      </c>
      <c r="N628" s="68" t="s">
        <v>42</v>
      </c>
      <c r="O628" s="68" t="s">
        <v>39</v>
      </c>
      <c r="P628" s="47" t="s">
        <v>183</v>
      </c>
      <c r="Q628" s="47" t="s">
        <v>1537</v>
      </c>
      <c r="R628" s="49">
        <v>47.5</v>
      </c>
      <c r="S628" s="49">
        <v>33.725000000000001</v>
      </c>
      <c r="T628" s="50">
        <v>2.38</v>
      </c>
      <c r="U628" s="50">
        <v>1.9115</v>
      </c>
      <c r="V628" s="50">
        <v>20.5</v>
      </c>
      <c r="W628" s="50"/>
      <c r="X628" s="50">
        <v>6.8</v>
      </c>
      <c r="Y628" s="51" t="s">
        <v>116</v>
      </c>
      <c r="Z628" s="51">
        <v>3</v>
      </c>
      <c r="AA628" s="52">
        <v>6.6</v>
      </c>
      <c r="AB628" s="51">
        <v>1.3</v>
      </c>
      <c r="AC628" s="52">
        <v>8.58</v>
      </c>
      <c r="AD628" s="51">
        <v>0</v>
      </c>
      <c r="AE628" s="51"/>
      <c r="AF628" s="51"/>
      <c r="AG628" s="53">
        <v>92</v>
      </c>
      <c r="AH628" s="54">
        <v>92</v>
      </c>
      <c r="AI628" s="54">
        <v>946.28571428571433</v>
      </c>
      <c r="AJ628" s="53" t="s">
        <v>670</v>
      </c>
      <c r="AK628" s="54">
        <v>39.428571428571431</v>
      </c>
      <c r="AL628" s="53">
        <v>24</v>
      </c>
      <c r="AM628" s="53" t="s">
        <v>52</v>
      </c>
      <c r="AN628" s="55"/>
      <c r="AO628" s="56"/>
      <c r="AP628" s="56"/>
      <c r="AQ628" s="51" t="s">
        <v>43</v>
      </c>
      <c r="AR628" s="51" t="s">
        <v>132</v>
      </c>
      <c r="AS628" s="51" t="s">
        <v>384</v>
      </c>
      <c r="AT628" s="51" t="s">
        <v>384</v>
      </c>
      <c r="AU628" s="51" t="s">
        <v>328</v>
      </c>
      <c r="AV628" s="51"/>
      <c r="AW628" s="57" t="s">
        <v>677</v>
      </c>
      <c r="AX628" s="57" t="s">
        <v>678</v>
      </c>
      <c r="AY628" s="57"/>
      <c r="AZ628" s="57"/>
      <c r="BA628" s="57"/>
      <c r="BB628" s="58">
        <v>4.4305555555555556E-3</v>
      </c>
      <c r="BC628" s="58">
        <v>3.408119658119658E-3</v>
      </c>
      <c r="BD628" s="59"/>
      <c r="BE628" s="59"/>
      <c r="BF628" s="58"/>
      <c r="BG628" s="59">
        <v>0.8924839905628581</v>
      </c>
      <c r="BH628" s="61">
        <v>1.1944444444444444E-3</v>
      </c>
      <c r="BI628" s="61">
        <v>9.1880341880341875E-4</v>
      </c>
      <c r="BL628" s="61"/>
      <c r="BM628" s="59">
        <v>0.7142857142857143</v>
      </c>
      <c r="BN628" s="58">
        <v>0.94444444444444453</v>
      </c>
      <c r="BO628" s="58">
        <v>0.72649572649572658</v>
      </c>
      <c r="BQ628" s="58"/>
      <c r="BR628" s="59">
        <v>0</v>
      </c>
      <c r="BS628" s="58">
        <v>3.7083333333333335</v>
      </c>
      <c r="BT628" s="58">
        <v>2.8525641025641026</v>
      </c>
      <c r="BV628" s="58"/>
      <c r="BW628" s="59">
        <v>0.15506329113924036</v>
      </c>
      <c r="BX628" s="58">
        <v>27.675388888888889</v>
      </c>
      <c r="BY628" s="58">
        <v>21.288760683760685</v>
      </c>
      <c r="BZ628" s="58"/>
      <c r="CA628" s="59">
        <v>5.3697158851839261E-2</v>
      </c>
      <c r="CB628" s="58"/>
      <c r="CC628" s="58"/>
      <c r="CD628" s="58"/>
      <c r="CE628" s="58"/>
      <c r="CF628" s="59"/>
      <c r="CG628" s="62"/>
      <c r="CH628" s="62"/>
      <c r="CI628" s="62"/>
      <c r="CJ628" s="62"/>
      <c r="CK628" s="62"/>
      <c r="CL628" s="62"/>
      <c r="CM628" s="62" t="s">
        <v>513</v>
      </c>
      <c r="CN628" s="63"/>
      <c r="CO628" s="62"/>
      <c r="CP628" s="62" t="s">
        <v>799</v>
      </c>
      <c r="CQ628" s="64" t="s">
        <v>39</v>
      </c>
      <c r="CR628" s="65" t="s">
        <v>47</v>
      </c>
      <c r="CS628" s="64" t="s">
        <v>41</v>
      </c>
      <c r="CT628" s="64"/>
      <c r="CU628" s="64" t="s">
        <v>109</v>
      </c>
      <c r="CV628" s="64" t="s">
        <v>56</v>
      </c>
      <c r="CW628" s="64" t="s">
        <v>672</v>
      </c>
      <c r="CX628" s="64"/>
      <c r="CY628" s="66">
        <f>[1]Duration!EE627</f>
        <v>39.428571428571431</v>
      </c>
    </row>
    <row r="629" spans="1:103" x14ac:dyDescent="0.3">
      <c r="A629" s="43">
        <v>627</v>
      </c>
      <c r="B629" s="44" t="s">
        <v>1712</v>
      </c>
      <c r="C629" s="44" t="s">
        <v>97</v>
      </c>
      <c r="D629" s="44">
        <v>2010</v>
      </c>
      <c r="E629" s="45" t="s">
        <v>31</v>
      </c>
      <c r="F629" s="45" t="s">
        <v>1537</v>
      </c>
      <c r="G629" s="45" t="s">
        <v>3</v>
      </c>
      <c r="H629" s="45" t="s">
        <v>483</v>
      </c>
      <c r="I629" s="45" t="s">
        <v>1823</v>
      </c>
      <c r="J629" s="68" t="s">
        <v>44</v>
      </c>
      <c r="K629" s="68" t="s">
        <v>75</v>
      </c>
      <c r="L629" s="68" t="s">
        <v>42</v>
      </c>
      <c r="M629" s="68" t="s">
        <v>42</v>
      </c>
      <c r="N629" s="68" t="s">
        <v>42</v>
      </c>
      <c r="O629" s="68" t="s">
        <v>39</v>
      </c>
      <c r="P629" s="47" t="s">
        <v>183</v>
      </c>
      <c r="Q629" s="47" t="s">
        <v>1537</v>
      </c>
      <c r="R629" s="49">
        <v>47.5</v>
      </c>
      <c r="S629" s="49">
        <v>33.725000000000001</v>
      </c>
      <c r="T629" s="50">
        <v>2.38</v>
      </c>
      <c r="U629" s="50">
        <v>1.9115</v>
      </c>
      <c r="V629" s="50">
        <v>20.5</v>
      </c>
      <c r="W629" s="50"/>
      <c r="X629" s="50">
        <v>6.8</v>
      </c>
      <c r="Y629" s="51" t="s">
        <v>116</v>
      </c>
      <c r="Z629" s="51">
        <v>3</v>
      </c>
      <c r="AA629" s="52">
        <v>6.6</v>
      </c>
      <c r="AB629" s="51">
        <v>1.3</v>
      </c>
      <c r="AC629" s="52">
        <v>8.58</v>
      </c>
      <c r="AD629" s="51">
        <v>0</v>
      </c>
      <c r="AE629" s="51"/>
      <c r="AF629" s="51"/>
      <c r="AG629" s="53">
        <v>47</v>
      </c>
      <c r="AH629" s="54">
        <v>47</v>
      </c>
      <c r="AI629" s="54">
        <v>483.42857142857144</v>
      </c>
      <c r="AJ629" s="53" t="s">
        <v>670</v>
      </c>
      <c r="AK629" s="54">
        <v>20.142857142857142</v>
      </c>
      <c r="AL629" s="53">
        <v>24</v>
      </c>
      <c r="AM629" s="53" t="s">
        <v>80</v>
      </c>
      <c r="AN629" s="55"/>
      <c r="AO629" s="56"/>
      <c r="AP629" s="56"/>
      <c r="AQ629" s="51" t="s">
        <v>43</v>
      </c>
      <c r="AR629" s="51" t="s">
        <v>132</v>
      </c>
      <c r="AS629" s="51" t="s">
        <v>384</v>
      </c>
      <c r="AT629" s="51" t="s">
        <v>384</v>
      </c>
      <c r="AU629" s="51" t="s">
        <v>328</v>
      </c>
      <c r="AV629" s="51"/>
      <c r="AW629" s="57" t="s">
        <v>677</v>
      </c>
      <c r="AX629" s="57" t="s">
        <v>678</v>
      </c>
      <c r="AY629" s="57"/>
      <c r="AZ629" s="57"/>
      <c r="BA629" s="57"/>
      <c r="BB629" s="58">
        <v>5.5762411347517723E-4</v>
      </c>
      <c r="BC629" s="58">
        <v>4.2894162575013629E-4</v>
      </c>
      <c r="BD629" s="59"/>
      <c r="BE629" s="59"/>
      <c r="BF629" s="58"/>
      <c r="BG629" s="59">
        <v>0.88886925795053018</v>
      </c>
      <c r="BH629" s="61">
        <v>1.4370567375886524E-3</v>
      </c>
      <c r="BI629" s="61">
        <v>1.1054282596835788E-3</v>
      </c>
      <c r="BL629" s="61"/>
      <c r="BM629" s="59">
        <v>0.50848999393571859</v>
      </c>
      <c r="BN629" s="58">
        <v>1.6976950354609928</v>
      </c>
      <c r="BO629" s="58">
        <v>1.3059192580469174</v>
      </c>
      <c r="BQ629" s="58"/>
      <c r="BR629" s="59">
        <v>-5.104281009879242E-2</v>
      </c>
      <c r="BS629" s="58">
        <v>3.4308510638297869</v>
      </c>
      <c r="BT629" s="58">
        <v>2.6391162029459898</v>
      </c>
      <c r="BV629" s="58"/>
      <c r="BW629" s="59">
        <v>0.23076923076923081</v>
      </c>
      <c r="BX629" s="58">
        <v>46.301469858156025</v>
      </c>
      <c r="BY629" s="58">
        <v>35.616515275504639</v>
      </c>
      <c r="BZ629" s="58"/>
      <c r="CA629" s="59">
        <v>-3.4530271722952408E-2</v>
      </c>
      <c r="CB629" s="58"/>
      <c r="CC629" s="58"/>
      <c r="CD629" s="58"/>
      <c r="CE629" s="58"/>
      <c r="CF629" s="59"/>
      <c r="CG629" s="62"/>
      <c r="CH629" s="62"/>
      <c r="CI629" s="62"/>
      <c r="CJ629" s="62"/>
      <c r="CK629" s="62"/>
      <c r="CL629" s="62"/>
      <c r="CM629" s="62" t="s">
        <v>513</v>
      </c>
      <c r="CN629" s="63"/>
      <c r="CO629" s="62"/>
      <c r="CP629" s="62" t="s">
        <v>799</v>
      </c>
      <c r="CQ629" s="64" t="s">
        <v>39</v>
      </c>
      <c r="CR629" s="65" t="s">
        <v>47</v>
      </c>
      <c r="CS629" s="64" t="s">
        <v>41</v>
      </c>
      <c r="CT629" s="64"/>
      <c r="CU629" s="64" t="s">
        <v>109</v>
      </c>
      <c r="CV629" s="64" t="s">
        <v>56</v>
      </c>
      <c r="CW629" s="64" t="s">
        <v>673</v>
      </c>
      <c r="CX629" s="64"/>
      <c r="CY629" s="66">
        <f>[1]Duration!EE628</f>
        <v>20.142857142857142</v>
      </c>
    </row>
    <row r="630" spans="1:103" x14ac:dyDescent="0.3">
      <c r="A630" s="43">
        <v>628</v>
      </c>
      <c r="B630" s="44" t="s">
        <v>1712</v>
      </c>
      <c r="C630" s="44" t="s">
        <v>97</v>
      </c>
      <c r="D630" s="44">
        <v>2010</v>
      </c>
      <c r="E630" s="45" t="s">
        <v>31</v>
      </c>
      <c r="F630" s="45" t="s">
        <v>1537</v>
      </c>
      <c r="G630" s="45" t="s">
        <v>3</v>
      </c>
      <c r="H630" s="45" t="s">
        <v>483</v>
      </c>
      <c r="I630" s="45" t="s">
        <v>1823</v>
      </c>
      <c r="J630" s="68" t="s">
        <v>44</v>
      </c>
      <c r="K630" s="68" t="s">
        <v>75</v>
      </c>
      <c r="L630" s="68" t="s">
        <v>42</v>
      </c>
      <c r="M630" s="68" t="s">
        <v>42</v>
      </c>
      <c r="N630" s="68" t="s">
        <v>42</v>
      </c>
      <c r="O630" s="68" t="s">
        <v>39</v>
      </c>
      <c r="P630" s="47" t="s">
        <v>183</v>
      </c>
      <c r="Q630" s="47" t="s">
        <v>1537</v>
      </c>
      <c r="R630" s="49">
        <v>47.5</v>
      </c>
      <c r="S630" s="49">
        <v>33.725000000000001</v>
      </c>
      <c r="T630" s="50">
        <v>2.38</v>
      </c>
      <c r="U630" s="50">
        <v>1.9115</v>
      </c>
      <c r="V630" s="50">
        <v>20.5</v>
      </c>
      <c r="W630" s="50"/>
      <c r="X630" s="50">
        <v>6.8</v>
      </c>
      <c r="Y630" s="51" t="s">
        <v>116</v>
      </c>
      <c r="Z630" s="51">
        <v>3</v>
      </c>
      <c r="AA630" s="52">
        <v>6.6</v>
      </c>
      <c r="AB630" s="51">
        <v>1.3</v>
      </c>
      <c r="AC630" s="52">
        <v>8.58</v>
      </c>
      <c r="AD630" s="51">
        <v>0</v>
      </c>
      <c r="AE630" s="51"/>
      <c r="AF630" s="51"/>
      <c r="AG630" s="53">
        <v>3</v>
      </c>
      <c r="AH630" s="54">
        <v>3</v>
      </c>
      <c r="AI630" s="54">
        <v>30.857142857142854</v>
      </c>
      <c r="AJ630" s="53" t="s">
        <v>670</v>
      </c>
      <c r="AK630" s="54">
        <v>1.2857142857142856</v>
      </c>
      <c r="AL630" s="53">
        <v>24</v>
      </c>
      <c r="AM630" s="53" t="s">
        <v>80</v>
      </c>
      <c r="AN630" s="55"/>
      <c r="AO630" s="56"/>
      <c r="AP630" s="56"/>
      <c r="AQ630" s="51" t="s">
        <v>43</v>
      </c>
      <c r="AR630" s="51" t="s">
        <v>132</v>
      </c>
      <c r="AS630" s="51" t="s">
        <v>384</v>
      </c>
      <c r="AT630" s="51" t="s">
        <v>384</v>
      </c>
      <c r="AU630" s="51" t="s">
        <v>328</v>
      </c>
      <c r="AV630" s="51"/>
      <c r="AW630" s="57" t="s">
        <v>677</v>
      </c>
      <c r="AX630" s="57" t="s">
        <v>678</v>
      </c>
      <c r="AY630" s="57"/>
      <c r="AZ630" s="57"/>
      <c r="BA630" s="57"/>
      <c r="BB630" s="58">
        <v>1.7083333333333332E-3</v>
      </c>
      <c r="BC630" s="58">
        <v>1.3141025641025639E-3</v>
      </c>
      <c r="BD630" s="59"/>
      <c r="BE630" s="59"/>
      <c r="BF630" s="58"/>
      <c r="BG630" s="59">
        <v>0.93843843843843844</v>
      </c>
      <c r="BH630" s="61">
        <v>5.4166666666666664E-4</v>
      </c>
      <c r="BI630" s="61">
        <v>4.1666666666666664E-4</v>
      </c>
      <c r="BL630" s="61"/>
      <c r="BM630" s="59">
        <v>0.13333333333333339</v>
      </c>
      <c r="BN630" s="58">
        <v>1.2083333333333333</v>
      </c>
      <c r="BO630" s="58">
        <v>0.9294871794871794</v>
      </c>
      <c r="BQ630" s="58"/>
      <c r="BR630" s="59">
        <v>-3.5714285714285587E-2</v>
      </c>
      <c r="BS630" s="58">
        <v>3.25</v>
      </c>
      <c r="BT630" s="58">
        <v>2.5</v>
      </c>
      <c r="BV630" s="58"/>
      <c r="BW630" s="59">
        <v>0.27131782945736427</v>
      </c>
      <c r="BX630" s="58">
        <v>33.619749999999996</v>
      </c>
      <c r="BY630" s="58">
        <v>25.861346153846153</v>
      </c>
      <c r="BZ630" s="58"/>
      <c r="CA630" s="59">
        <v>0.14658952690196428</v>
      </c>
      <c r="CB630" s="58"/>
      <c r="CC630" s="58"/>
      <c r="CD630" s="58"/>
      <c r="CE630" s="58"/>
      <c r="CF630" s="59"/>
      <c r="CG630" s="62" t="s">
        <v>674</v>
      </c>
      <c r="CH630" s="62"/>
      <c r="CI630" s="62"/>
      <c r="CJ630" s="62"/>
      <c r="CK630" s="62"/>
      <c r="CL630" s="62"/>
      <c r="CM630" s="62" t="s">
        <v>513</v>
      </c>
      <c r="CN630" s="63"/>
      <c r="CO630" s="62"/>
      <c r="CP630" s="62" t="s">
        <v>799</v>
      </c>
      <c r="CQ630" s="64" t="s">
        <v>39</v>
      </c>
      <c r="CR630" s="65" t="s">
        <v>47</v>
      </c>
      <c r="CS630" s="64" t="s">
        <v>41</v>
      </c>
      <c r="CT630" s="64"/>
      <c r="CU630" s="64" t="s">
        <v>109</v>
      </c>
      <c r="CV630" s="64" t="s">
        <v>56</v>
      </c>
      <c r="CW630" s="64" t="s">
        <v>675</v>
      </c>
      <c r="CX630" s="64"/>
      <c r="CY630" s="66">
        <f>[1]Duration!EE629</f>
        <v>1.2857142857142856</v>
      </c>
    </row>
    <row r="631" spans="1:103" x14ac:dyDescent="0.3">
      <c r="A631" s="43">
        <v>629</v>
      </c>
      <c r="B631" s="44" t="s">
        <v>1712</v>
      </c>
      <c r="C631" s="44" t="s">
        <v>97</v>
      </c>
      <c r="D631" s="44">
        <v>2010</v>
      </c>
      <c r="E631" s="45" t="s">
        <v>31</v>
      </c>
      <c r="F631" s="45" t="s">
        <v>1537</v>
      </c>
      <c r="G631" s="45" t="s">
        <v>3</v>
      </c>
      <c r="H631" s="45" t="s">
        <v>483</v>
      </c>
      <c r="I631" s="45" t="s">
        <v>1823</v>
      </c>
      <c r="J631" s="68" t="s">
        <v>122</v>
      </c>
      <c r="K631" s="68" t="s">
        <v>71</v>
      </c>
      <c r="L631" s="68" t="s">
        <v>42</v>
      </c>
      <c r="M631" s="68" t="s">
        <v>39</v>
      </c>
      <c r="N631" s="68" t="s">
        <v>42</v>
      </c>
      <c r="O631" s="68" t="s">
        <v>39</v>
      </c>
      <c r="P631" s="47" t="s">
        <v>183</v>
      </c>
      <c r="Q631" s="47" t="s">
        <v>1537</v>
      </c>
      <c r="R631" s="49">
        <v>47.5</v>
      </c>
      <c r="S631" s="49">
        <v>33.725000000000001</v>
      </c>
      <c r="T631" s="50">
        <v>2.38</v>
      </c>
      <c r="U631" s="50">
        <v>1.9115</v>
      </c>
      <c r="V631" s="50">
        <v>20.5</v>
      </c>
      <c r="W631" s="50"/>
      <c r="X631" s="50">
        <v>6.8</v>
      </c>
      <c r="Y631" s="51" t="s">
        <v>116</v>
      </c>
      <c r="Z631" s="51">
        <v>3</v>
      </c>
      <c r="AA631" s="52">
        <v>6.6</v>
      </c>
      <c r="AB631" s="51">
        <v>1.3</v>
      </c>
      <c r="AC631" s="52">
        <v>8.58</v>
      </c>
      <c r="AD631" s="51">
        <v>0</v>
      </c>
      <c r="AE631" s="51"/>
      <c r="AF631" s="51"/>
      <c r="AG631" s="53">
        <v>165</v>
      </c>
      <c r="AH631" s="54">
        <v>165</v>
      </c>
      <c r="AI631" s="54">
        <v>1697.1428571428573</v>
      </c>
      <c r="AJ631" s="53" t="s">
        <v>670</v>
      </c>
      <c r="AK631" s="54">
        <v>70.714285714285722</v>
      </c>
      <c r="AL631" s="53">
        <v>24</v>
      </c>
      <c r="AM631" s="53" t="s">
        <v>166</v>
      </c>
      <c r="AN631" s="55"/>
      <c r="AO631" s="56"/>
      <c r="AP631" s="77">
        <v>422</v>
      </c>
      <c r="AQ631" s="51" t="s">
        <v>43</v>
      </c>
      <c r="AR631" s="51" t="s">
        <v>132</v>
      </c>
      <c r="AS631" s="51" t="s">
        <v>384</v>
      </c>
      <c r="AT631" s="51" t="s">
        <v>384</v>
      </c>
      <c r="AU631" s="51" t="s">
        <v>328</v>
      </c>
      <c r="AV631" s="51"/>
      <c r="AW631" s="57" t="s">
        <v>677</v>
      </c>
      <c r="AX631" s="57" t="s">
        <v>678</v>
      </c>
      <c r="AY631" s="57"/>
      <c r="AZ631" s="57"/>
      <c r="BA631" s="57"/>
      <c r="BB631" s="58">
        <v>3.9345959595959599E-3</v>
      </c>
      <c r="BC631" s="58">
        <v>3.0266122766122766E-3</v>
      </c>
      <c r="BD631" s="60">
        <v>5.1636498781488091E-3</v>
      </c>
      <c r="BE631" s="60">
        <v>4.1471919084375836E-3</v>
      </c>
      <c r="BF631" s="58"/>
      <c r="BG631" s="59">
        <v>0.89005165405893649</v>
      </c>
      <c r="BH631" s="61">
        <v>1.0974747474747474E-3</v>
      </c>
      <c r="BI631" s="61">
        <v>8.442113442113442E-4</v>
      </c>
      <c r="BL631" s="61"/>
      <c r="BM631" s="59">
        <v>0.68100411039342335</v>
      </c>
      <c r="BN631" s="58">
        <v>1.042929292929293</v>
      </c>
      <c r="BO631" s="58">
        <v>0.80225330225330227</v>
      </c>
      <c r="BP631" s="60">
        <v>8.0743570736157844E-2</v>
      </c>
      <c r="BQ631" s="58"/>
      <c r="BR631" s="59">
        <v>-2.3797719385225628E-2</v>
      </c>
      <c r="BS631" s="58">
        <v>3.2616161616161619</v>
      </c>
      <c r="BT631" s="58">
        <v>2.508935508935509</v>
      </c>
      <c r="BU631" s="60">
        <v>8.0345451435147486E-2</v>
      </c>
      <c r="BV631" s="58"/>
      <c r="BW631" s="59">
        <v>0.43375765224504753</v>
      </c>
      <c r="BX631" s="58">
        <v>29.671717171717173</v>
      </c>
      <c r="BY631" s="58">
        <v>22.816843045843044</v>
      </c>
      <c r="BZ631" s="58"/>
      <c r="CA631" s="59">
        <v>2.3275145469659145E-2</v>
      </c>
      <c r="CB631" s="58"/>
      <c r="CC631" s="58"/>
      <c r="CD631" s="58"/>
      <c r="CE631" s="58"/>
      <c r="CF631" s="59"/>
      <c r="CG631" s="62" t="s">
        <v>1610</v>
      </c>
      <c r="CH631" s="62" t="s">
        <v>1608</v>
      </c>
      <c r="CI631" s="62"/>
      <c r="CJ631" s="62"/>
      <c r="CK631" s="62"/>
      <c r="CL631" s="62"/>
      <c r="CM631" s="62" t="s">
        <v>513</v>
      </c>
      <c r="CN631" s="63"/>
      <c r="CO631" s="62"/>
      <c r="CP631" s="62"/>
      <c r="CQ631" s="64" t="s">
        <v>39</v>
      </c>
      <c r="CR631" s="65" t="s">
        <v>47</v>
      </c>
      <c r="CS631" s="64" t="s">
        <v>41</v>
      </c>
      <c r="CT631" s="64"/>
      <c r="CU631" s="64" t="s">
        <v>109</v>
      </c>
      <c r="CV631" s="64" t="s">
        <v>56</v>
      </c>
      <c r="CW631" s="64" t="s">
        <v>676</v>
      </c>
      <c r="CX631" s="64"/>
      <c r="CY631" s="66">
        <f>[1]Duration!EE630</f>
        <v>70.714285714285722</v>
      </c>
    </row>
    <row r="632" spans="1:103" x14ac:dyDescent="0.3">
      <c r="A632" s="43">
        <v>630</v>
      </c>
      <c r="B632" s="44" t="s">
        <v>1713</v>
      </c>
      <c r="C632" s="44" t="s">
        <v>97</v>
      </c>
      <c r="D632" s="44">
        <v>2009</v>
      </c>
      <c r="E632" s="45" t="s">
        <v>31</v>
      </c>
      <c r="F632" s="45" t="s">
        <v>1537</v>
      </c>
      <c r="G632" s="45" t="s">
        <v>3</v>
      </c>
      <c r="H632" s="45" t="s">
        <v>483</v>
      </c>
      <c r="I632" s="45" t="s">
        <v>38</v>
      </c>
      <c r="J632" s="68" t="s">
        <v>44</v>
      </c>
      <c r="K632" s="68" t="s">
        <v>53</v>
      </c>
      <c r="L632" s="68" t="s">
        <v>39</v>
      </c>
      <c r="M632" s="68" t="s">
        <v>42</v>
      </c>
      <c r="N632" s="68" t="s">
        <v>42</v>
      </c>
      <c r="O632" s="68" t="s">
        <v>39</v>
      </c>
      <c r="P632" s="47"/>
      <c r="Q632" s="47" t="s">
        <v>1537</v>
      </c>
      <c r="R632" s="49">
        <v>41.000000000000007</v>
      </c>
      <c r="S632" s="49"/>
      <c r="T632" s="50">
        <v>2.2149999999999999</v>
      </c>
      <c r="U632" s="50">
        <v>1.044</v>
      </c>
      <c r="V632" s="50">
        <v>16</v>
      </c>
      <c r="W632" s="50"/>
      <c r="X632" s="50">
        <v>6.85</v>
      </c>
      <c r="Y632" s="51" t="s">
        <v>390</v>
      </c>
      <c r="Z632" s="51">
        <v>2</v>
      </c>
      <c r="AA632" s="52">
        <v>6.6</v>
      </c>
      <c r="AB632" s="51">
        <v>1.3</v>
      </c>
      <c r="AC632" s="51">
        <v>8.6</v>
      </c>
      <c r="AD632" s="51">
        <v>5</v>
      </c>
      <c r="AE632" s="51" t="s">
        <v>33</v>
      </c>
      <c r="AF632" s="51"/>
      <c r="AG632" s="53">
        <v>18</v>
      </c>
      <c r="AH632" s="54">
        <v>18</v>
      </c>
      <c r="AI632" s="54">
        <v>185.14285714285717</v>
      </c>
      <c r="AJ632" s="53" t="s">
        <v>670</v>
      </c>
      <c r="AK632" s="54">
        <v>7.7142857142857153</v>
      </c>
      <c r="AL632" s="53">
        <v>24</v>
      </c>
      <c r="AM632" s="53" t="s">
        <v>52</v>
      </c>
      <c r="AN632" s="55"/>
      <c r="AO632" s="56">
        <v>0.75</v>
      </c>
      <c r="AP632" s="56"/>
      <c r="AQ632" s="51" t="s">
        <v>43</v>
      </c>
      <c r="AR632" s="51" t="s">
        <v>132</v>
      </c>
      <c r="AS632" s="51" t="s">
        <v>384</v>
      </c>
      <c r="AT632" s="51" t="s">
        <v>384</v>
      </c>
      <c r="AU632" s="51" t="s">
        <v>328</v>
      </c>
      <c r="AV632" s="51"/>
      <c r="AW632" s="57" t="s">
        <v>38</v>
      </c>
      <c r="AX632" s="57"/>
      <c r="AY632" s="57" t="s">
        <v>39</v>
      </c>
      <c r="AZ632" s="57" t="s">
        <v>224</v>
      </c>
      <c r="BA632" s="57" t="s">
        <v>575</v>
      </c>
      <c r="BB632" s="58">
        <v>7.2916666666666671E-2</v>
      </c>
      <c r="BC632" s="58">
        <v>5.5959302325581398E-2</v>
      </c>
      <c r="BD632" s="59"/>
      <c r="BE632" s="59"/>
      <c r="BF632" s="58"/>
      <c r="BG632" s="59"/>
      <c r="BH632" s="61">
        <v>2.4583333333333336E-4</v>
      </c>
      <c r="BI632" s="61">
        <v>1.8866279069767444E-4</v>
      </c>
      <c r="BL632" s="61"/>
      <c r="BM632" s="59"/>
      <c r="BN632" s="58">
        <v>0.18333333333333335</v>
      </c>
      <c r="BO632" s="58">
        <v>0.14069767441860465</v>
      </c>
      <c r="BQ632" s="58"/>
      <c r="BR632" s="59"/>
      <c r="BS632" s="58">
        <v>2.1333333333333333</v>
      </c>
      <c r="BT632" s="58">
        <v>1.6372093023255814</v>
      </c>
      <c r="BV632" s="58"/>
      <c r="BW632" s="59"/>
      <c r="BX632" s="58"/>
      <c r="BY632" s="58"/>
      <c r="BZ632" s="58"/>
      <c r="CA632" s="59"/>
      <c r="CB632" s="58"/>
      <c r="CC632" s="58"/>
      <c r="CD632" s="58"/>
      <c r="CE632" s="58"/>
      <c r="CF632" s="59"/>
      <c r="CG632" s="62"/>
      <c r="CH632" s="62"/>
      <c r="CI632" s="62" t="s">
        <v>679</v>
      </c>
      <c r="CJ632" s="62"/>
      <c r="CK632" s="62"/>
      <c r="CL632" s="62" t="s">
        <v>513</v>
      </c>
      <c r="CM632" s="62" t="s">
        <v>513</v>
      </c>
      <c r="CN632" s="63"/>
      <c r="CO632" s="62" t="s">
        <v>1283</v>
      </c>
      <c r="CP632" s="62"/>
      <c r="CQ632" s="64" t="s">
        <v>39</v>
      </c>
      <c r="CR632" s="65" t="s">
        <v>47</v>
      </c>
      <c r="CS632" s="64" t="s">
        <v>41</v>
      </c>
      <c r="CT632" s="64"/>
      <c r="CU632" s="64" t="s">
        <v>109</v>
      </c>
      <c r="CV632" s="64" t="s">
        <v>56</v>
      </c>
      <c r="CW632" s="64" t="s">
        <v>671</v>
      </c>
      <c r="CX632" s="64" t="s">
        <v>73</v>
      </c>
      <c r="CY632" s="66">
        <f>[1]Duration!EE631</f>
        <v>7.7142857142857153</v>
      </c>
    </row>
    <row r="633" spans="1:103" x14ac:dyDescent="0.3">
      <c r="A633" s="43">
        <v>631</v>
      </c>
      <c r="B633" s="44" t="s">
        <v>1713</v>
      </c>
      <c r="C633" s="44" t="s">
        <v>97</v>
      </c>
      <c r="D633" s="44">
        <v>2009</v>
      </c>
      <c r="E633" s="45" t="s">
        <v>31</v>
      </c>
      <c r="F633" s="45" t="s">
        <v>1537</v>
      </c>
      <c r="G633" s="45" t="s">
        <v>3</v>
      </c>
      <c r="H633" s="45" t="s">
        <v>483</v>
      </c>
      <c r="I633" s="45" t="s">
        <v>38</v>
      </c>
      <c r="J633" s="68" t="s">
        <v>44</v>
      </c>
      <c r="K633" s="68" t="s">
        <v>53</v>
      </c>
      <c r="L633" s="68" t="s">
        <v>39</v>
      </c>
      <c r="M633" s="68" t="s">
        <v>42</v>
      </c>
      <c r="N633" s="68" t="s">
        <v>42</v>
      </c>
      <c r="O633" s="68" t="s">
        <v>39</v>
      </c>
      <c r="P633" s="47"/>
      <c r="Q633" s="47" t="s">
        <v>1537</v>
      </c>
      <c r="R633" s="49">
        <v>41.000000000000007</v>
      </c>
      <c r="S633" s="49"/>
      <c r="T633" s="50">
        <v>2.2149999999999999</v>
      </c>
      <c r="U633" s="50">
        <v>1.044</v>
      </c>
      <c r="V633" s="50">
        <v>16</v>
      </c>
      <c r="W633" s="50"/>
      <c r="X633" s="50">
        <v>6.85</v>
      </c>
      <c r="Y633" s="51" t="s">
        <v>390</v>
      </c>
      <c r="Z633" s="51">
        <v>2</v>
      </c>
      <c r="AA633" s="52">
        <v>6.6</v>
      </c>
      <c r="AB633" s="51">
        <v>1.3</v>
      </c>
      <c r="AC633" s="51">
        <v>8.6</v>
      </c>
      <c r="AD633" s="51">
        <v>5</v>
      </c>
      <c r="AE633" s="51" t="s">
        <v>33</v>
      </c>
      <c r="AF633" s="51"/>
      <c r="AG633" s="53">
        <v>31</v>
      </c>
      <c r="AH633" s="54">
        <v>31</v>
      </c>
      <c r="AI633" s="54">
        <v>332.14285714285717</v>
      </c>
      <c r="AJ633" s="53" t="s">
        <v>670</v>
      </c>
      <c r="AK633" s="54">
        <v>13.285714285714286</v>
      </c>
      <c r="AL633" s="53">
        <v>25</v>
      </c>
      <c r="AM633" s="53" t="s">
        <v>52</v>
      </c>
      <c r="AN633" s="55"/>
      <c r="AO633" s="56">
        <v>0.75</v>
      </c>
      <c r="AP633" s="56"/>
      <c r="AQ633" s="51" t="s">
        <v>43</v>
      </c>
      <c r="AR633" s="51" t="s">
        <v>132</v>
      </c>
      <c r="AS633" s="51" t="s">
        <v>384</v>
      </c>
      <c r="AT633" s="51" t="s">
        <v>384</v>
      </c>
      <c r="AU633" s="51" t="s">
        <v>328</v>
      </c>
      <c r="AV633" s="51"/>
      <c r="AW633" s="57" t="s">
        <v>38</v>
      </c>
      <c r="AX633" s="57"/>
      <c r="AY633" s="57" t="s">
        <v>39</v>
      </c>
      <c r="AZ633" s="57" t="s">
        <v>224</v>
      </c>
      <c r="BA633" s="57" t="s">
        <v>575</v>
      </c>
      <c r="BB633" s="58">
        <v>7.0416666666666669E-2</v>
      </c>
      <c r="BC633" s="58">
        <v>5.404069767441861E-2</v>
      </c>
      <c r="BD633" s="59"/>
      <c r="BE633" s="59"/>
      <c r="BF633" s="58"/>
      <c r="BG633" s="59"/>
      <c r="BH633" s="61">
        <v>-2.6666666666666668E-4</v>
      </c>
      <c r="BI633" s="61">
        <v>-2.046511627906977E-4</v>
      </c>
      <c r="BL633" s="61"/>
      <c r="BM633" s="59"/>
      <c r="BN633" s="58">
        <v>0.66249999999999998</v>
      </c>
      <c r="BO633" s="58">
        <v>0.50843023255813946</v>
      </c>
      <c r="BQ633" s="58"/>
      <c r="BR633" s="59"/>
      <c r="BS633" s="58">
        <v>4.0625</v>
      </c>
      <c r="BT633" s="58">
        <v>3.1177325581395352</v>
      </c>
      <c r="BV633" s="58"/>
      <c r="BW633" s="59"/>
      <c r="BX633" s="58"/>
      <c r="BY633" s="58"/>
      <c r="BZ633" s="58"/>
      <c r="CA633" s="59"/>
      <c r="CB633" s="58"/>
      <c r="CC633" s="58"/>
      <c r="CD633" s="58"/>
      <c r="CE633" s="58"/>
      <c r="CF633" s="59"/>
      <c r="CG633" s="62"/>
      <c r="CH633" s="62"/>
      <c r="CI633" s="62" t="s">
        <v>679</v>
      </c>
      <c r="CJ633" s="62"/>
      <c r="CK633" s="62"/>
      <c r="CL633" s="62" t="s">
        <v>513</v>
      </c>
      <c r="CM633" s="62" t="s">
        <v>513</v>
      </c>
      <c r="CN633" s="63"/>
      <c r="CO633" s="62" t="s">
        <v>1283</v>
      </c>
      <c r="CP633" s="62"/>
      <c r="CQ633" s="64" t="s">
        <v>39</v>
      </c>
      <c r="CR633" s="65" t="s">
        <v>47</v>
      </c>
      <c r="CS633" s="64" t="s">
        <v>41</v>
      </c>
      <c r="CT633" s="64"/>
      <c r="CU633" s="64" t="s">
        <v>109</v>
      </c>
      <c r="CV633" s="64" t="s">
        <v>56</v>
      </c>
      <c r="CW633" s="64" t="s">
        <v>672</v>
      </c>
      <c r="CX633" s="64" t="s">
        <v>73</v>
      </c>
      <c r="CY633" s="66">
        <f>[1]Duration!EE632</f>
        <v>13.839285714285715</v>
      </c>
    </row>
    <row r="634" spans="1:103" x14ac:dyDescent="0.3">
      <c r="A634" s="43">
        <v>632</v>
      </c>
      <c r="B634" s="44" t="s">
        <v>1713</v>
      </c>
      <c r="C634" s="44" t="s">
        <v>97</v>
      </c>
      <c r="D634" s="44">
        <v>2009</v>
      </c>
      <c r="E634" s="45" t="s">
        <v>31</v>
      </c>
      <c r="F634" s="45" t="s">
        <v>1537</v>
      </c>
      <c r="G634" s="45" t="s">
        <v>3</v>
      </c>
      <c r="H634" s="45" t="s">
        <v>483</v>
      </c>
      <c r="I634" s="45" t="s">
        <v>38</v>
      </c>
      <c r="J634" s="68" t="s">
        <v>44</v>
      </c>
      <c r="K634" s="68" t="s">
        <v>53</v>
      </c>
      <c r="L634" s="68" t="s">
        <v>39</v>
      </c>
      <c r="M634" s="68" t="s">
        <v>42</v>
      </c>
      <c r="N634" s="68" t="s">
        <v>42</v>
      </c>
      <c r="O634" s="68" t="s">
        <v>39</v>
      </c>
      <c r="P634" s="47"/>
      <c r="Q634" s="47" t="s">
        <v>1537</v>
      </c>
      <c r="R634" s="49">
        <v>41.000000000000007</v>
      </c>
      <c r="S634" s="49"/>
      <c r="T634" s="50">
        <v>2.2149999999999999</v>
      </c>
      <c r="U634" s="50">
        <v>1.044</v>
      </c>
      <c r="V634" s="50">
        <v>16</v>
      </c>
      <c r="W634" s="50"/>
      <c r="X634" s="50">
        <v>6.85</v>
      </c>
      <c r="Y634" s="51" t="s">
        <v>390</v>
      </c>
      <c r="Z634" s="51">
        <v>2</v>
      </c>
      <c r="AA634" s="52">
        <v>6.6</v>
      </c>
      <c r="AB634" s="51">
        <v>1.3</v>
      </c>
      <c r="AC634" s="51">
        <v>8.6</v>
      </c>
      <c r="AD634" s="51">
        <v>5</v>
      </c>
      <c r="AE634" s="51" t="s">
        <v>33</v>
      </c>
      <c r="AF634" s="51"/>
      <c r="AG634" s="53">
        <v>31</v>
      </c>
      <c r="AH634" s="54">
        <v>31</v>
      </c>
      <c r="AI634" s="54">
        <v>345.42857142857144</v>
      </c>
      <c r="AJ634" s="53" t="s">
        <v>670</v>
      </c>
      <c r="AK634" s="54">
        <v>13.285714285714286</v>
      </c>
      <c r="AL634" s="53">
        <v>26</v>
      </c>
      <c r="AM634" s="53" t="s">
        <v>52</v>
      </c>
      <c r="AN634" s="55"/>
      <c r="AO634" s="56">
        <v>0.75</v>
      </c>
      <c r="AP634" s="56"/>
      <c r="AQ634" s="51" t="s">
        <v>43</v>
      </c>
      <c r="AR634" s="51" t="s">
        <v>132</v>
      </c>
      <c r="AS634" s="51" t="s">
        <v>384</v>
      </c>
      <c r="AT634" s="51" t="s">
        <v>384</v>
      </c>
      <c r="AU634" s="51" t="s">
        <v>328</v>
      </c>
      <c r="AV634" s="51"/>
      <c r="AW634" s="57" t="s">
        <v>38</v>
      </c>
      <c r="AX634" s="57"/>
      <c r="AY634" s="57" t="s">
        <v>39</v>
      </c>
      <c r="AZ634" s="57" t="s">
        <v>224</v>
      </c>
      <c r="BA634" s="57" t="s">
        <v>575</v>
      </c>
      <c r="BB634" s="58">
        <v>2.6666666666666668E-2</v>
      </c>
      <c r="BC634" s="58">
        <v>2.0465116279069766E-2</v>
      </c>
      <c r="BD634" s="59"/>
      <c r="BE634" s="59"/>
      <c r="BF634" s="58"/>
      <c r="BG634" s="59"/>
      <c r="BH634" s="61">
        <v>7.5208333333333334E-3</v>
      </c>
      <c r="BI634" s="61">
        <v>5.7718023255813947E-3</v>
      </c>
      <c r="BL634" s="61"/>
      <c r="BM634" s="59"/>
      <c r="BN634" s="58">
        <v>3.4708333333333332</v>
      </c>
      <c r="BO634" s="58">
        <v>2.6636627906976744</v>
      </c>
      <c r="BQ634" s="58"/>
      <c r="BR634" s="59"/>
      <c r="BS634" s="58">
        <v>7.4041666666666659</v>
      </c>
      <c r="BT634" s="58">
        <v>5.6822674418604642</v>
      </c>
      <c r="BV634" s="58"/>
      <c r="BW634" s="59"/>
      <c r="BX634" s="58"/>
      <c r="BY634" s="58"/>
      <c r="BZ634" s="58"/>
      <c r="CA634" s="59"/>
      <c r="CB634" s="58"/>
      <c r="CC634" s="58"/>
      <c r="CD634" s="58"/>
      <c r="CE634" s="58"/>
      <c r="CF634" s="59"/>
      <c r="CG634" s="62"/>
      <c r="CH634" s="62"/>
      <c r="CI634" s="62" t="s">
        <v>679</v>
      </c>
      <c r="CJ634" s="62"/>
      <c r="CK634" s="62"/>
      <c r="CL634" s="62" t="s">
        <v>513</v>
      </c>
      <c r="CM634" s="62" t="s">
        <v>513</v>
      </c>
      <c r="CN634" s="63"/>
      <c r="CO634" s="62" t="s">
        <v>1283</v>
      </c>
      <c r="CP634" s="62"/>
      <c r="CQ634" s="64" t="s">
        <v>39</v>
      </c>
      <c r="CR634" s="65" t="s">
        <v>47</v>
      </c>
      <c r="CS634" s="64" t="s">
        <v>41</v>
      </c>
      <c r="CT634" s="64"/>
      <c r="CU634" s="64" t="s">
        <v>109</v>
      </c>
      <c r="CV634" s="64" t="s">
        <v>56</v>
      </c>
      <c r="CW634" s="64" t="s">
        <v>673</v>
      </c>
      <c r="CX634" s="64" t="s">
        <v>73</v>
      </c>
      <c r="CY634" s="66">
        <f>[1]Duration!EE633</f>
        <v>14.392857142857144</v>
      </c>
    </row>
    <row r="635" spans="1:103" x14ac:dyDescent="0.3">
      <c r="A635" s="43">
        <v>633</v>
      </c>
      <c r="B635" s="44" t="s">
        <v>1713</v>
      </c>
      <c r="C635" s="44" t="s">
        <v>97</v>
      </c>
      <c r="D635" s="44">
        <v>2009</v>
      </c>
      <c r="E635" s="45" t="s">
        <v>31</v>
      </c>
      <c r="F635" s="45" t="s">
        <v>1537</v>
      </c>
      <c r="G635" s="45" t="s">
        <v>3</v>
      </c>
      <c r="H635" s="45" t="s">
        <v>483</v>
      </c>
      <c r="I635" s="45" t="s">
        <v>38</v>
      </c>
      <c r="J635" s="68" t="s">
        <v>44</v>
      </c>
      <c r="K635" s="68" t="s">
        <v>75</v>
      </c>
      <c r="L635" s="68" t="s">
        <v>39</v>
      </c>
      <c r="M635" s="68" t="s">
        <v>42</v>
      </c>
      <c r="N635" s="68" t="s">
        <v>42</v>
      </c>
      <c r="O635" s="68" t="s">
        <v>39</v>
      </c>
      <c r="P635" s="47"/>
      <c r="Q635" s="47" t="s">
        <v>1537</v>
      </c>
      <c r="R635" s="49">
        <v>41.000000000000007</v>
      </c>
      <c r="S635" s="49"/>
      <c r="T635" s="50">
        <v>2.2149999999999999</v>
      </c>
      <c r="U635" s="50">
        <v>1.044</v>
      </c>
      <c r="V635" s="50">
        <v>16</v>
      </c>
      <c r="W635" s="50"/>
      <c r="X635" s="50">
        <v>6.85</v>
      </c>
      <c r="Y635" s="51" t="s">
        <v>390</v>
      </c>
      <c r="Z635" s="51">
        <v>2</v>
      </c>
      <c r="AA635" s="52">
        <v>6.6</v>
      </c>
      <c r="AB635" s="51">
        <v>1.3</v>
      </c>
      <c r="AC635" s="51">
        <v>8.6</v>
      </c>
      <c r="AD635" s="51">
        <v>5</v>
      </c>
      <c r="AE635" s="51" t="s">
        <v>33</v>
      </c>
      <c r="AF635" s="51"/>
      <c r="AG635" s="53">
        <v>30</v>
      </c>
      <c r="AH635" s="54">
        <v>30</v>
      </c>
      <c r="AI635" s="54">
        <v>347.14285714285717</v>
      </c>
      <c r="AJ635" s="53" t="s">
        <v>670</v>
      </c>
      <c r="AK635" s="54">
        <v>12.857142857142858</v>
      </c>
      <c r="AL635" s="53">
        <v>27</v>
      </c>
      <c r="AM635" s="53" t="s">
        <v>80</v>
      </c>
      <c r="AN635" s="55"/>
      <c r="AO635" s="56">
        <v>0.75</v>
      </c>
      <c r="AP635" s="56"/>
      <c r="AQ635" s="51" t="s">
        <v>43</v>
      </c>
      <c r="AR635" s="51" t="s">
        <v>132</v>
      </c>
      <c r="AS635" s="51" t="s">
        <v>384</v>
      </c>
      <c r="AT635" s="51" t="s">
        <v>384</v>
      </c>
      <c r="AU635" s="51" t="s">
        <v>328</v>
      </c>
      <c r="AV635" s="51"/>
      <c r="AW635" s="57" t="s">
        <v>38</v>
      </c>
      <c r="AX635" s="57"/>
      <c r="AY635" s="57" t="s">
        <v>39</v>
      </c>
      <c r="AZ635" s="57" t="s">
        <v>224</v>
      </c>
      <c r="BA635" s="57" t="s">
        <v>575</v>
      </c>
      <c r="BB635" s="58">
        <v>5.8333333333333336E-3</v>
      </c>
      <c r="BC635" s="58">
        <v>4.4767441860465119E-3</v>
      </c>
      <c r="BD635" s="59"/>
      <c r="BE635" s="59"/>
      <c r="BF635" s="58"/>
      <c r="BG635" s="59"/>
      <c r="BH635" s="61">
        <v>1.8791666666666666E-3</v>
      </c>
      <c r="BI635" s="61">
        <v>1.4421511627906976E-3</v>
      </c>
      <c r="BL635" s="61"/>
      <c r="BM635" s="59"/>
      <c r="BN635" s="58">
        <v>1.2208333333333334</v>
      </c>
      <c r="BO635" s="58">
        <v>0.93691860465116295</v>
      </c>
      <c r="BQ635" s="58"/>
      <c r="BR635" s="59"/>
      <c r="BS635" s="58">
        <v>4.1916666666666664</v>
      </c>
      <c r="BT635" s="58">
        <v>3.2168604651162789</v>
      </c>
      <c r="BV635" s="58"/>
      <c r="BW635" s="59"/>
      <c r="BX635" s="58"/>
      <c r="BY635" s="58"/>
      <c r="BZ635" s="58"/>
      <c r="CA635" s="59"/>
      <c r="CB635" s="58"/>
      <c r="CC635" s="58"/>
      <c r="CD635" s="58"/>
      <c r="CE635" s="58"/>
      <c r="CF635" s="59"/>
      <c r="CG635" s="62"/>
      <c r="CH635" s="62"/>
      <c r="CI635" s="62" t="s">
        <v>679</v>
      </c>
      <c r="CJ635" s="62"/>
      <c r="CK635" s="62"/>
      <c r="CL635" s="62" t="s">
        <v>513</v>
      </c>
      <c r="CM635" s="62" t="s">
        <v>513</v>
      </c>
      <c r="CN635" s="63"/>
      <c r="CO635" s="62" t="s">
        <v>1283</v>
      </c>
      <c r="CP635" s="62"/>
      <c r="CQ635" s="64" t="s">
        <v>39</v>
      </c>
      <c r="CR635" s="65" t="s">
        <v>47</v>
      </c>
      <c r="CS635" s="64" t="s">
        <v>41</v>
      </c>
      <c r="CT635" s="64"/>
      <c r="CU635" s="64" t="s">
        <v>109</v>
      </c>
      <c r="CV635" s="64" t="s">
        <v>56</v>
      </c>
      <c r="CW635" s="64" t="s">
        <v>675</v>
      </c>
      <c r="CX635" s="64" t="s">
        <v>73</v>
      </c>
      <c r="CY635" s="66">
        <f>[1]Duration!EE634</f>
        <v>14.464285714285715</v>
      </c>
    </row>
    <row r="636" spans="1:103" x14ac:dyDescent="0.3">
      <c r="A636" s="43">
        <v>634</v>
      </c>
      <c r="B636" s="44" t="s">
        <v>1713</v>
      </c>
      <c r="C636" s="44" t="s">
        <v>97</v>
      </c>
      <c r="D636" s="44">
        <v>2009</v>
      </c>
      <c r="E636" s="45" t="s">
        <v>31</v>
      </c>
      <c r="F636" s="45" t="s">
        <v>1537</v>
      </c>
      <c r="G636" s="45" t="s">
        <v>3</v>
      </c>
      <c r="H636" s="45" t="s">
        <v>483</v>
      </c>
      <c r="I636" s="45" t="s">
        <v>38</v>
      </c>
      <c r="J636" s="68" t="s">
        <v>44</v>
      </c>
      <c r="K636" s="68" t="s">
        <v>75</v>
      </c>
      <c r="L636" s="68" t="s">
        <v>39</v>
      </c>
      <c r="M636" s="68" t="s">
        <v>42</v>
      </c>
      <c r="N636" s="68" t="s">
        <v>42</v>
      </c>
      <c r="O636" s="68" t="s">
        <v>39</v>
      </c>
      <c r="P636" s="47"/>
      <c r="Q636" s="47" t="s">
        <v>1537</v>
      </c>
      <c r="R636" s="49">
        <v>41.000000000000007</v>
      </c>
      <c r="S636" s="49"/>
      <c r="T636" s="50">
        <v>2.2149999999999999</v>
      </c>
      <c r="U636" s="50">
        <v>1.044</v>
      </c>
      <c r="V636" s="50">
        <v>16</v>
      </c>
      <c r="W636" s="50"/>
      <c r="X636" s="50">
        <v>6.85</v>
      </c>
      <c r="Y636" s="51" t="s">
        <v>390</v>
      </c>
      <c r="Z636" s="51">
        <v>2</v>
      </c>
      <c r="AA636" s="52">
        <v>6.6</v>
      </c>
      <c r="AB636" s="51">
        <v>1.3</v>
      </c>
      <c r="AC636" s="51">
        <v>8.6</v>
      </c>
      <c r="AD636" s="51">
        <v>5</v>
      </c>
      <c r="AE636" s="51" t="s">
        <v>33</v>
      </c>
      <c r="AF636" s="51"/>
      <c r="AG636" s="53">
        <v>12</v>
      </c>
      <c r="AH636" s="54">
        <v>12</v>
      </c>
      <c r="AI636" s="54">
        <v>144</v>
      </c>
      <c r="AJ636" s="53" t="s">
        <v>670</v>
      </c>
      <c r="AK636" s="54">
        <v>5.1428571428571423</v>
      </c>
      <c r="AL636" s="53">
        <v>28</v>
      </c>
      <c r="AM636" s="53" t="s">
        <v>80</v>
      </c>
      <c r="AN636" s="55"/>
      <c r="AO636" s="56">
        <v>0.75</v>
      </c>
      <c r="AP636" s="56"/>
      <c r="AQ636" s="51" t="s">
        <v>43</v>
      </c>
      <c r="AR636" s="51" t="s">
        <v>132</v>
      </c>
      <c r="AS636" s="51" t="s">
        <v>384</v>
      </c>
      <c r="AT636" s="51" t="s">
        <v>384</v>
      </c>
      <c r="AU636" s="51" t="s">
        <v>328</v>
      </c>
      <c r="AV636" s="51"/>
      <c r="AW636" s="57" t="s">
        <v>38</v>
      </c>
      <c r="AX636" s="57"/>
      <c r="AY636" s="57" t="s">
        <v>39</v>
      </c>
      <c r="AZ636" s="57" t="s">
        <v>224</v>
      </c>
      <c r="BA636" s="57" t="s">
        <v>575</v>
      </c>
      <c r="BB636" s="58">
        <v>2.8749999999999998E-2</v>
      </c>
      <c r="BC636" s="58">
        <v>2.206395348837209E-2</v>
      </c>
      <c r="BD636" s="59"/>
      <c r="BE636" s="59"/>
      <c r="BF636" s="58"/>
      <c r="BG636" s="59"/>
      <c r="BH636" s="61">
        <v>6.0416666666666659E-4</v>
      </c>
      <c r="BI636" s="61">
        <v>4.6366279069767432E-4</v>
      </c>
      <c r="BL636" s="61"/>
      <c r="BM636" s="59"/>
      <c r="BN636" s="58">
        <v>1.3875</v>
      </c>
      <c r="BO636" s="58">
        <v>1.0648255813953487</v>
      </c>
      <c r="BQ636" s="58"/>
      <c r="BR636" s="59"/>
      <c r="BS636" s="58">
        <v>4.6208333333333336</v>
      </c>
      <c r="BT636" s="58">
        <v>3.546220930232558</v>
      </c>
      <c r="BV636" s="58"/>
      <c r="BW636" s="59"/>
      <c r="BX636" s="58"/>
      <c r="BY636" s="58"/>
      <c r="BZ636" s="58"/>
      <c r="CA636" s="59"/>
      <c r="CB636" s="58"/>
      <c r="CC636" s="58"/>
      <c r="CD636" s="58"/>
      <c r="CE636" s="58"/>
      <c r="CF636" s="59"/>
      <c r="CG636" s="62"/>
      <c r="CH636" s="62"/>
      <c r="CI636" s="62" t="s">
        <v>679</v>
      </c>
      <c r="CJ636" s="62"/>
      <c r="CK636" s="62"/>
      <c r="CL636" s="62" t="s">
        <v>513</v>
      </c>
      <c r="CM636" s="62" t="s">
        <v>513</v>
      </c>
      <c r="CN636" s="63"/>
      <c r="CO636" s="62" t="s">
        <v>1283</v>
      </c>
      <c r="CP636" s="62"/>
      <c r="CQ636" s="64" t="s">
        <v>39</v>
      </c>
      <c r="CR636" s="65" t="s">
        <v>47</v>
      </c>
      <c r="CS636" s="64" t="s">
        <v>41</v>
      </c>
      <c r="CT636" s="64"/>
      <c r="CU636" s="64" t="s">
        <v>109</v>
      </c>
      <c r="CV636" s="64" t="s">
        <v>56</v>
      </c>
      <c r="CW636" s="64" t="s">
        <v>680</v>
      </c>
      <c r="CX636" s="64" t="s">
        <v>73</v>
      </c>
      <c r="CY636" s="66">
        <f>[1]Duration!EE635</f>
        <v>6</v>
      </c>
    </row>
    <row r="637" spans="1:103" x14ac:dyDescent="0.3">
      <c r="A637" s="43">
        <v>635</v>
      </c>
      <c r="B637" s="44" t="s">
        <v>1713</v>
      </c>
      <c r="C637" s="44" t="s">
        <v>97</v>
      </c>
      <c r="D637" s="44">
        <v>2009</v>
      </c>
      <c r="E637" s="45" t="s">
        <v>31</v>
      </c>
      <c r="F637" s="45" t="s">
        <v>1537</v>
      </c>
      <c r="G637" s="45" t="s">
        <v>3</v>
      </c>
      <c r="H637" s="45" t="s">
        <v>483</v>
      </c>
      <c r="I637" s="45" t="s">
        <v>38</v>
      </c>
      <c r="J637" s="68" t="s">
        <v>122</v>
      </c>
      <c r="K637" s="68" t="s">
        <v>71</v>
      </c>
      <c r="L637" s="68" t="s">
        <v>42</v>
      </c>
      <c r="M637" s="68" t="s">
        <v>42</v>
      </c>
      <c r="N637" s="68" t="s">
        <v>42</v>
      </c>
      <c r="O637" s="68" t="s">
        <v>39</v>
      </c>
      <c r="P637" s="47"/>
      <c r="Q637" s="47" t="s">
        <v>1537</v>
      </c>
      <c r="R637" s="49">
        <v>41.000000000000007</v>
      </c>
      <c r="S637" s="49"/>
      <c r="T637" s="50">
        <v>2.2149999999999999</v>
      </c>
      <c r="U637" s="50">
        <v>1.044</v>
      </c>
      <c r="V637" s="50">
        <v>16</v>
      </c>
      <c r="W637" s="50"/>
      <c r="X637" s="50">
        <v>6.85</v>
      </c>
      <c r="Y637" s="51" t="s">
        <v>390</v>
      </c>
      <c r="Z637" s="51">
        <v>2</v>
      </c>
      <c r="AA637" s="52">
        <v>6.6</v>
      </c>
      <c r="AB637" s="51">
        <v>1.3</v>
      </c>
      <c r="AC637" s="51">
        <v>8.6</v>
      </c>
      <c r="AD637" s="51">
        <v>5</v>
      </c>
      <c r="AE637" s="51" t="s">
        <v>33</v>
      </c>
      <c r="AF637" s="51"/>
      <c r="AG637" s="53">
        <v>121</v>
      </c>
      <c r="AH637" s="54">
        <v>121</v>
      </c>
      <c r="AI637" s="54">
        <v>1503.8571428571427</v>
      </c>
      <c r="AJ637" s="53" t="s">
        <v>670</v>
      </c>
      <c r="AK637" s="54">
        <v>51.857142857142854</v>
      </c>
      <c r="AL637" s="53">
        <v>29</v>
      </c>
      <c r="AM637" s="53" t="s">
        <v>70</v>
      </c>
      <c r="AN637" s="55"/>
      <c r="AO637" s="56">
        <v>0.75</v>
      </c>
      <c r="AP637" s="56"/>
      <c r="AQ637" s="51" t="s">
        <v>43</v>
      </c>
      <c r="AR637" s="51" t="s">
        <v>132</v>
      </c>
      <c r="AS637" s="51" t="s">
        <v>384</v>
      </c>
      <c r="AT637" s="51" t="s">
        <v>384</v>
      </c>
      <c r="AU637" s="51" t="s">
        <v>328</v>
      </c>
      <c r="AV637" s="51"/>
      <c r="AW637" s="57" t="s">
        <v>38</v>
      </c>
      <c r="AX637" s="57"/>
      <c r="AY637" s="57" t="s">
        <v>39</v>
      </c>
      <c r="AZ637" s="57" t="s">
        <v>224</v>
      </c>
      <c r="BA637" s="57" t="s">
        <v>575</v>
      </c>
      <c r="BB637" s="58">
        <v>3.8119834710743802E-2</v>
      </c>
      <c r="BC637" s="58">
        <v>2.9254756871035941E-2</v>
      </c>
      <c r="BD637" s="60">
        <v>6.7014953535544125E-2</v>
      </c>
      <c r="BE637" s="60">
        <v>3.1586280582893034E-2</v>
      </c>
      <c r="BF637" s="58"/>
      <c r="BG637" s="59"/>
      <c r="BH637" s="61">
        <v>2.4104683195592289E-6</v>
      </c>
      <c r="BI637" s="61">
        <v>1.849894291754757E-6</v>
      </c>
      <c r="BJ637" s="78">
        <v>3.2745255279337078E-6</v>
      </c>
      <c r="BK637" s="78">
        <v>1.5433881043624339E-6</v>
      </c>
      <c r="BL637" s="61"/>
      <c r="BM637" s="59"/>
      <c r="BN637" s="58">
        <v>1.5151515151515151</v>
      </c>
      <c r="BO637" s="58">
        <v>1.1627906976744187</v>
      </c>
      <c r="BQ637" s="58"/>
      <c r="BR637" s="59"/>
      <c r="BS637" s="58">
        <v>4.7176308539944909</v>
      </c>
      <c r="BT637" s="58">
        <v>3.6205073995771673</v>
      </c>
      <c r="BV637" s="58"/>
      <c r="BW637" s="59"/>
      <c r="BX637" s="58">
        <v>43.353994490358126</v>
      </c>
      <c r="BY637" s="58"/>
      <c r="BZ637" s="58"/>
      <c r="CA637" s="59"/>
      <c r="CB637" s="58"/>
      <c r="CC637" s="58"/>
      <c r="CD637" s="58"/>
      <c r="CE637" s="58"/>
      <c r="CF637" s="59"/>
      <c r="CG637" s="62" t="s">
        <v>1611</v>
      </c>
      <c r="CH637" s="62" t="s">
        <v>1608</v>
      </c>
      <c r="CI637" s="62" t="s">
        <v>679</v>
      </c>
      <c r="CJ637" s="62"/>
      <c r="CK637" s="62"/>
      <c r="CL637" s="62" t="s">
        <v>513</v>
      </c>
      <c r="CM637" s="62" t="s">
        <v>513</v>
      </c>
      <c r="CN637" s="63"/>
      <c r="CO637" s="62" t="s">
        <v>1283</v>
      </c>
      <c r="CP637" s="62"/>
      <c r="CQ637" s="64" t="s">
        <v>39</v>
      </c>
      <c r="CR637" s="65" t="s">
        <v>47</v>
      </c>
      <c r="CS637" s="64" t="s">
        <v>41</v>
      </c>
      <c r="CT637" s="64"/>
      <c r="CU637" s="64" t="s">
        <v>109</v>
      </c>
      <c r="CV637" s="64" t="s">
        <v>56</v>
      </c>
      <c r="CW637" s="64" t="s">
        <v>681</v>
      </c>
      <c r="CX637" s="64" t="s">
        <v>73</v>
      </c>
      <c r="CY637" s="66">
        <f>[1]Duration!EE636</f>
        <v>62.660714285714278</v>
      </c>
    </row>
    <row r="638" spans="1:103" x14ac:dyDescent="0.3">
      <c r="A638" s="43">
        <v>636</v>
      </c>
      <c r="B638" s="44" t="s">
        <v>1713</v>
      </c>
      <c r="C638" s="44" t="s">
        <v>97</v>
      </c>
      <c r="D638" s="44">
        <v>2009</v>
      </c>
      <c r="E638" s="45" t="s">
        <v>31</v>
      </c>
      <c r="F638" s="45" t="s">
        <v>1537</v>
      </c>
      <c r="G638" s="45" t="s">
        <v>3</v>
      </c>
      <c r="H638" s="45" t="s">
        <v>483</v>
      </c>
      <c r="I638" s="45" t="s">
        <v>38</v>
      </c>
      <c r="J638" s="68" t="s">
        <v>44</v>
      </c>
      <c r="K638" s="68" t="s">
        <v>75</v>
      </c>
      <c r="L638" s="68" t="s">
        <v>42</v>
      </c>
      <c r="M638" s="68" t="s">
        <v>42</v>
      </c>
      <c r="N638" s="68" t="s">
        <v>42</v>
      </c>
      <c r="O638" s="68" t="s">
        <v>39</v>
      </c>
      <c r="P638" s="47"/>
      <c r="Q638" s="47" t="s">
        <v>1537</v>
      </c>
      <c r="R638" s="49">
        <v>41.000000000000007</v>
      </c>
      <c r="S638" s="49"/>
      <c r="T638" s="50">
        <v>2.2149999999999999</v>
      </c>
      <c r="U638" s="50">
        <v>1.044</v>
      </c>
      <c r="V638" s="50">
        <v>16</v>
      </c>
      <c r="W638" s="50"/>
      <c r="X638" s="50">
        <v>6.85</v>
      </c>
      <c r="Y638" s="51" t="s">
        <v>390</v>
      </c>
      <c r="Z638" s="51">
        <v>2</v>
      </c>
      <c r="AA638" s="52">
        <v>6.6</v>
      </c>
      <c r="AB638" s="51">
        <v>1.3</v>
      </c>
      <c r="AC638" s="51">
        <v>8.6</v>
      </c>
      <c r="AD638" s="51">
        <v>5</v>
      </c>
      <c r="AE638" s="51" t="s">
        <v>33</v>
      </c>
      <c r="AF638" s="51"/>
      <c r="AG638" s="53">
        <v>5</v>
      </c>
      <c r="AH638" s="54">
        <v>5</v>
      </c>
      <c r="AI638" s="54">
        <v>64.285714285714278</v>
      </c>
      <c r="AJ638" s="53" t="s">
        <v>670</v>
      </c>
      <c r="AK638" s="54">
        <v>2.1428571428571428</v>
      </c>
      <c r="AL638" s="53">
        <v>30</v>
      </c>
      <c r="AM638" s="53" t="s">
        <v>80</v>
      </c>
      <c r="AN638" s="55"/>
      <c r="AO638" s="56">
        <v>0.75</v>
      </c>
      <c r="AP638" s="56"/>
      <c r="AQ638" s="51" t="s">
        <v>43</v>
      </c>
      <c r="AR638" s="51" t="s">
        <v>132</v>
      </c>
      <c r="AS638" s="51"/>
      <c r="AT638" s="51"/>
      <c r="AU638" s="51"/>
      <c r="AV638" s="51"/>
      <c r="AW638" s="57" t="s">
        <v>38</v>
      </c>
      <c r="AX638" s="57"/>
      <c r="AY638" s="57" t="s">
        <v>39</v>
      </c>
      <c r="AZ638" s="57" t="s">
        <v>224</v>
      </c>
      <c r="BA638" s="57" t="s">
        <v>575</v>
      </c>
      <c r="BB638" s="58">
        <v>5.7500000000000002E-2</v>
      </c>
      <c r="BC638" s="58">
        <v>4.4127906976744187E-2</v>
      </c>
      <c r="BD638" s="59"/>
      <c r="BE638" s="59"/>
      <c r="BF638" s="58"/>
      <c r="BG638" s="59"/>
      <c r="BH638" s="61">
        <v>0</v>
      </c>
      <c r="BI638" s="61">
        <v>0</v>
      </c>
      <c r="BL638" s="61"/>
      <c r="BM638" s="59"/>
      <c r="BN638" s="58">
        <v>1</v>
      </c>
      <c r="BO638" s="58">
        <v>0.76744186046511631</v>
      </c>
      <c r="BQ638" s="58"/>
      <c r="BR638" s="59"/>
      <c r="BS638" s="58">
        <v>10.833333333333334</v>
      </c>
      <c r="BT638" s="58">
        <v>8.3139534883720927</v>
      </c>
      <c r="BV638" s="58"/>
      <c r="BW638" s="59"/>
      <c r="BX638" s="58">
        <v>35.833333333333336</v>
      </c>
      <c r="BY638" s="58"/>
      <c r="BZ638" s="58"/>
      <c r="CA638" s="59"/>
      <c r="CB638" s="58"/>
      <c r="CC638" s="58"/>
      <c r="CD638" s="58"/>
      <c r="CE638" s="58"/>
      <c r="CF638" s="59"/>
      <c r="CG638" s="62" t="s">
        <v>1621</v>
      </c>
      <c r="CH638" s="62"/>
      <c r="CI638" s="62" t="s">
        <v>679</v>
      </c>
      <c r="CJ638" s="62"/>
      <c r="CK638" s="62"/>
      <c r="CL638" s="62" t="s">
        <v>513</v>
      </c>
      <c r="CM638" s="62" t="s">
        <v>513</v>
      </c>
      <c r="CN638" s="63"/>
      <c r="CO638" s="62" t="s">
        <v>1283</v>
      </c>
      <c r="CP638" s="62"/>
      <c r="CQ638" s="64" t="s">
        <v>39</v>
      </c>
      <c r="CR638" s="65" t="s">
        <v>47</v>
      </c>
      <c r="CS638" s="64" t="s">
        <v>41</v>
      </c>
      <c r="CT638" s="64"/>
      <c r="CU638" s="64" t="s">
        <v>109</v>
      </c>
      <c r="CV638" s="64" t="s">
        <v>56</v>
      </c>
      <c r="CW638" s="64" t="s">
        <v>682</v>
      </c>
      <c r="CX638" s="64" t="s">
        <v>73</v>
      </c>
      <c r="CY638" s="66">
        <f>[1]Duration!EE637</f>
        <v>2.6785714285714284</v>
      </c>
    </row>
    <row r="639" spans="1:103" x14ac:dyDescent="0.3">
      <c r="A639" s="43">
        <v>637</v>
      </c>
      <c r="B639" s="44" t="s">
        <v>1713</v>
      </c>
      <c r="C639" s="44" t="s">
        <v>97</v>
      </c>
      <c r="D639" s="44">
        <v>2009</v>
      </c>
      <c r="E639" s="45" t="s">
        <v>31</v>
      </c>
      <c r="F639" s="45" t="s">
        <v>1537</v>
      </c>
      <c r="G639" s="45" t="s">
        <v>3</v>
      </c>
      <c r="H639" s="45" t="s">
        <v>483</v>
      </c>
      <c r="I639" s="45" t="s">
        <v>38</v>
      </c>
      <c r="J639" s="68" t="s">
        <v>122</v>
      </c>
      <c r="K639" s="68" t="s">
        <v>71</v>
      </c>
      <c r="L639" s="68" t="s">
        <v>39</v>
      </c>
      <c r="M639" s="68" t="s">
        <v>39</v>
      </c>
      <c r="N639" s="68" t="s">
        <v>42</v>
      </c>
      <c r="O639" s="68" t="s">
        <v>39</v>
      </c>
      <c r="P639" s="47"/>
      <c r="Q639" s="47" t="s">
        <v>1537</v>
      </c>
      <c r="R639" s="49">
        <v>41.000000000000007</v>
      </c>
      <c r="S639" s="49"/>
      <c r="T639" s="50">
        <v>2.2149999999999999</v>
      </c>
      <c r="U639" s="50">
        <v>1.044</v>
      </c>
      <c r="V639" s="50">
        <v>16</v>
      </c>
      <c r="W639" s="50"/>
      <c r="X639" s="50">
        <v>6.85</v>
      </c>
      <c r="Y639" s="51" t="s">
        <v>390</v>
      </c>
      <c r="Z639" s="51">
        <v>2</v>
      </c>
      <c r="AA639" s="52">
        <v>6.6</v>
      </c>
      <c r="AB639" s="51">
        <v>1.3</v>
      </c>
      <c r="AC639" s="51">
        <v>8.6</v>
      </c>
      <c r="AD639" s="51">
        <v>5</v>
      </c>
      <c r="AE639" s="51" t="s">
        <v>33</v>
      </c>
      <c r="AF639" s="51"/>
      <c r="AG639" s="53">
        <v>126</v>
      </c>
      <c r="AH639" s="54">
        <v>126</v>
      </c>
      <c r="AI639" s="54">
        <v>1674</v>
      </c>
      <c r="AJ639" s="53" t="s">
        <v>670</v>
      </c>
      <c r="AK639" s="54">
        <v>54</v>
      </c>
      <c r="AL639" s="53">
        <v>31</v>
      </c>
      <c r="AM639" s="53" t="s">
        <v>70</v>
      </c>
      <c r="AN639" s="55"/>
      <c r="AO639" s="56">
        <v>0.75</v>
      </c>
      <c r="AP639" s="56"/>
      <c r="AQ639" s="51" t="s">
        <v>43</v>
      </c>
      <c r="AR639" s="51" t="s">
        <v>132</v>
      </c>
      <c r="AS639" s="51"/>
      <c r="AT639" s="51"/>
      <c r="AU639" s="51"/>
      <c r="AV639" s="51"/>
      <c r="AW639" s="57" t="s">
        <v>38</v>
      </c>
      <c r="AX639" s="57"/>
      <c r="AY639" s="57" t="s">
        <v>39</v>
      </c>
      <c r="AZ639" s="57" t="s">
        <v>224</v>
      </c>
      <c r="BA639" s="57" t="s">
        <v>575</v>
      </c>
      <c r="BB639" s="58">
        <v>3.8888888888888883E-2</v>
      </c>
      <c r="BC639" s="58">
        <v>2.984496124031007E-2</v>
      </c>
      <c r="BD639" s="60">
        <v>7.1192037360252841E-2</v>
      </c>
      <c r="BE639" s="60">
        <v>3.355507313955032E-2</v>
      </c>
      <c r="BF639" s="58"/>
      <c r="BG639" s="59"/>
      <c r="BH639" s="61">
        <v>2.3148148148148152E-6</v>
      </c>
      <c r="BI639" s="61">
        <v>1.7764857881136955E-6</v>
      </c>
      <c r="BJ639" s="78">
        <v>3.2745255279337078E-6</v>
      </c>
      <c r="BK639" s="78">
        <v>1.5433881043624339E-6</v>
      </c>
      <c r="BL639" s="61"/>
      <c r="BM639" s="59"/>
      <c r="BN639" s="58">
        <v>1.4947089947089949</v>
      </c>
      <c r="BO639" s="58">
        <v>1.1471022517534146</v>
      </c>
      <c r="BQ639" s="58"/>
      <c r="BR639" s="59"/>
      <c r="BS639" s="58">
        <v>4.9603174603174605</v>
      </c>
      <c r="BT639" s="58">
        <v>3.8067552602436328</v>
      </c>
      <c r="BV639" s="58"/>
      <c r="BW639" s="59"/>
      <c r="BX639" s="58">
        <v>43.05555555555555</v>
      </c>
      <c r="BY639" s="58"/>
      <c r="BZ639" s="58"/>
      <c r="CA639" s="59"/>
      <c r="CB639" s="58"/>
      <c r="CC639" s="58"/>
      <c r="CD639" s="58"/>
      <c r="CE639" s="58"/>
      <c r="CF639" s="59"/>
      <c r="CG639" s="62" t="s">
        <v>1612</v>
      </c>
      <c r="CH639" s="62" t="s">
        <v>1608</v>
      </c>
      <c r="CI639" s="62" t="s">
        <v>679</v>
      </c>
      <c r="CJ639" s="62"/>
      <c r="CK639" s="62"/>
      <c r="CL639" s="62" t="s">
        <v>513</v>
      </c>
      <c r="CM639" s="62" t="s">
        <v>513</v>
      </c>
      <c r="CN639" s="63"/>
      <c r="CO639" s="62" t="s">
        <v>1283</v>
      </c>
      <c r="CP639" s="62"/>
      <c r="CQ639" s="64" t="s">
        <v>39</v>
      </c>
      <c r="CR639" s="65" t="s">
        <v>47</v>
      </c>
      <c r="CS639" s="64" t="s">
        <v>41</v>
      </c>
      <c r="CT639" s="64"/>
      <c r="CU639" s="64" t="s">
        <v>109</v>
      </c>
      <c r="CV639" s="64" t="s">
        <v>56</v>
      </c>
      <c r="CW639" s="64" t="s">
        <v>683</v>
      </c>
      <c r="CX639" s="64" t="s">
        <v>73</v>
      </c>
      <c r="CY639" s="66">
        <f>[1]Duration!EE638</f>
        <v>69.75</v>
      </c>
    </row>
    <row r="640" spans="1:103" x14ac:dyDescent="0.3">
      <c r="A640" s="43">
        <v>638</v>
      </c>
      <c r="B640" s="44" t="s">
        <v>1713</v>
      </c>
      <c r="C640" s="44" t="s">
        <v>97</v>
      </c>
      <c r="D640" s="44">
        <v>2009</v>
      </c>
      <c r="E640" s="45" t="s">
        <v>31</v>
      </c>
      <c r="F640" s="45" t="s">
        <v>1537</v>
      </c>
      <c r="G640" s="45" t="s">
        <v>3</v>
      </c>
      <c r="H640" s="45" t="s">
        <v>483</v>
      </c>
      <c r="I640" s="45" t="s">
        <v>63</v>
      </c>
      <c r="J640" s="68" t="s">
        <v>44</v>
      </c>
      <c r="K640" s="68" t="s">
        <v>53</v>
      </c>
      <c r="L640" s="68" t="s">
        <v>42</v>
      </c>
      <c r="M640" s="68" t="s">
        <v>42</v>
      </c>
      <c r="N640" s="68" t="s">
        <v>42</v>
      </c>
      <c r="O640" s="68" t="s">
        <v>39</v>
      </c>
      <c r="P640" s="47"/>
      <c r="Q640" s="47" t="s">
        <v>1537</v>
      </c>
      <c r="R640" s="49">
        <v>38</v>
      </c>
      <c r="S640" s="49"/>
      <c r="T640" s="50">
        <v>2.0175000000000001</v>
      </c>
      <c r="U640" s="50">
        <v>0.85299999999999998</v>
      </c>
      <c r="V640" s="50">
        <v>14.5</v>
      </c>
      <c r="W640" s="50"/>
      <c r="X640" s="50">
        <v>6.8</v>
      </c>
      <c r="Y640" s="51" t="s">
        <v>390</v>
      </c>
      <c r="Z640" s="51">
        <v>2</v>
      </c>
      <c r="AA640" s="52">
        <v>6.6</v>
      </c>
      <c r="AB640" s="51">
        <v>1.3</v>
      </c>
      <c r="AC640" s="51">
        <v>8.6</v>
      </c>
      <c r="AD640" s="51">
        <v>5</v>
      </c>
      <c r="AE640" s="51" t="s">
        <v>33</v>
      </c>
      <c r="AF640" s="51"/>
      <c r="AG640" s="53">
        <v>18</v>
      </c>
      <c r="AH640" s="54">
        <v>18</v>
      </c>
      <c r="AI640" s="54">
        <v>246.85714285714289</v>
      </c>
      <c r="AJ640" s="53" t="s">
        <v>670</v>
      </c>
      <c r="AK640" s="54">
        <v>7.7142857142857153</v>
      </c>
      <c r="AL640" s="53">
        <v>32</v>
      </c>
      <c r="AM640" s="53" t="s">
        <v>52</v>
      </c>
      <c r="AN640" s="55"/>
      <c r="AO640" s="56">
        <v>0.75</v>
      </c>
      <c r="AP640" s="56"/>
      <c r="AQ640" s="51" t="s">
        <v>43</v>
      </c>
      <c r="AR640" s="51" t="s">
        <v>132</v>
      </c>
      <c r="AS640" s="51" t="s">
        <v>384</v>
      </c>
      <c r="AT640" s="51" t="s">
        <v>384</v>
      </c>
      <c r="AU640" s="51" t="s">
        <v>328</v>
      </c>
      <c r="AV640" s="51"/>
      <c r="AW640" s="57" t="s">
        <v>63</v>
      </c>
      <c r="AX640" s="57" t="s">
        <v>684</v>
      </c>
      <c r="AY640" s="57"/>
      <c r="AZ640" s="57"/>
      <c r="BA640" s="57"/>
      <c r="BB640" s="58">
        <v>1.3333333333333334E-2</v>
      </c>
      <c r="BC640" s="58">
        <v>1.0232558139534883E-2</v>
      </c>
      <c r="BD640" s="59"/>
      <c r="BE640" s="59"/>
      <c r="BF640" s="58"/>
      <c r="BG640" s="59"/>
      <c r="BH640" s="61">
        <v>-4.1666666666666669E-6</v>
      </c>
      <c r="BI640" s="61">
        <v>-3.1976744186046516E-6</v>
      </c>
      <c r="BL640" s="61"/>
      <c r="BM640" s="59"/>
      <c r="BN640" s="58">
        <v>0.19583333333333333</v>
      </c>
      <c r="BO640" s="58">
        <v>0.15029069767441861</v>
      </c>
      <c r="BQ640" s="58"/>
      <c r="BR640" s="59"/>
      <c r="BS640" s="58">
        <v>2.4750000000000001</v>
      </c>
      <c r="BT640" s="58">
        <v>1.899418604651163</v>
      </c>
      <c r="BV640" s="58"/>
      <c r="BW640" s="59"/>
      <c r="BX640" s="58"/>
      <c r="BY640" s="58"/>
      <c r="BZ640" s="58"/>
      <c r="CA640" s="59"/>
      <c r="CB640" s="58"/>
      <c r="CC640" s="58"/>
      <c r="CD640" s="58"/>
      <c r="CE640" s="58"/>
      <c r="CF640" s="59"/>
      <c r="CG640" s="62"/>
      <c r="CH640" s="62"/>
      <c r="CI640" s="62" t="s">
        <v>679</v>
      </c>
      <c r="CJ640" s="62"/>
      <c r="CK640" s="62"/>
      <c r="CL640" s="62" t="s">
        <v>513</v>
      </c>
      <c r="CM640" s="62" t="s">
        <v>513</v>
      </c>
      <c r="CN640" s="63"/>
      <c r="CO640" s="62" t="s">
        <v>1283</v>
      </c>
      <c r="CP640" s="62"/>
      <c r="CQ640" s="64" t="s">
        <v>39</v>
      </c>
      <c r="CR640" s="65" t="s">
        <v>47</v>
      </c>
      <c r="CS640" s="64" t="s">
        <v>41</v>
      </c>
      <c r="CT640" s="64"/>
      <c r="CU640" s="64" t="s">
        <v>109</v>
      </c>
      <c r="CV640" s="64" t="s">
        <v>56</v>
      </c>
      <c r="CW640" s="64" t="s">
        <v>671</v>
      </c>
      <c r="CX640" s="64"/>
      <c r="CY640" s="66">
        <f>[1]Duration!EE639</f>
        <v>10.285714285714286</v>
      </c>
    </row>
    <row r="641" spans="1:103" x14ac:dyDescent="0.3">
      <c r="A641" s="43">
        <v>639</v>
      </c>
      <c r="B641" s="44" t="s">
        <v>1713</v>
      </c>
      <c r="C641" s="44" t="s">
        <v>97</v>
      </c>
      <c r="D641" s="44">
        <v>2009</v>
      </c>
      <c r="E641" s="45" t="s">
        <v>31</v>
      </c>
      <c r="F641" s="45" t="s">
        <v>1537</v>
      </c>
      <c r="G641" s="45" t="s">
        <v>3</v>
      </c>
      <c r="H641" s="45" t="s">
        <v>483</v>
      </c>
      <c r="I641" s="45" t="s">
        <v>63</v>
      </c>
      <c r="J641" s="68" t="s">
        <v>44</v>
      </c>
      <c r="K641" s="68" t="s">
        <v>53</v>
      </c>
      <c r="L641" s="68" t="s">
        <v>42</v>
      </c>
      <c r="M641" s="68" t="s">
        <v>42</v>
      </c>
      <c r="N641" s="68" t="s">
        <v>42</v>
      </c>
      <c r="O641" s="68" t="s">
        <v>39</v>
      </c>
      <c r="P641" s="47"/>
      <c r="Q641" s="47" t="s">
        <v>1537</v>
      </c>
      <c r="R641" s="49">
        <v>38</v>
      </c>
      <c r="S641" s="49"/>
      <c r="T641" s="50">
        <v>2.0175000000000001</v>
      </c>
      <c r="U641" s="50">
        <v>0.85299999999999998</v>
      </c>
      <c r="V641" s="50">
        <v>14.5</v>
      </c>
      <c r="W641" s="50"/>
      <c r="X641" s="50">
        <v>6.8</v>
      </c>
      <c r="Y641" s="51" t="s">
        <v>390</v>
      </c>
      <c r="Z641" s="51">
        <v>2</v>
      </c>
      <c r="AA641" s="52">
        <v>6.6</v>
      </c>
      <c r="AB641" s="51">
        <v>1.3</v>
      </c>
      <c r="AC641" s="51">
        <v>8.6</v>
      </c>
      <c r="AD641" s="51">
        <v>5</v>
      </c>
      <c r="AE641" s="51" t="s">
        <v>33</v>
      </c>
      <c r="AF641" s="51"/>
      <c r="AG641" s="53">
        <v>31</v>
      </c>
      <c r="AH641" s="54">
        <v>31</v>
      </c>
      <c r="AI641" s="54">
        <v>438.42857142857144</v>
      </c>
      <c r="AJ641" s="53" t="s">
        <v>670</v>
      </c>
      <c r="AK641" s="54">
        <v>13.285714285714286</v>
      </c>
      <c r="AL641" s="53">
        <v>33</v>
      </c>
      <c r="AM641" s="53" t="s">
        <v>52</v>
      </c>
      <c r="AN641" s="55"/>
      <c r="AO641" s="56">
        <v>0.75</v>
      </c>
      <c r="AP641" s="56"/>
      <c r="AQ641" s="51" t="s">
        <v>43</v>
      </c>
      <c r="AR641" s="51" t="s">
        <v>132</v>
      </c>
      <c r="AS641" s="51" t="s">
        <v>384</v>
      </c>
      <c r="AT641" s="51" t="s">
        <v>384</v>
      </c>
      <c r="AU641" s="51" t="s">
        <v>328</v>
      </c>
      <c r="AV641" s="51"/>
      <c r="AW641" s="57" t="s">
        <v>63</v>
      </c>
      <c r="AX641" s="57" t="s">
        <v>684</v>
      </c>
      <c r="AY641" s="57"/>
      <c r="AZ641" s="57"/>
      <c r="BA641" s="57"/>
      <c r="BB641" s="58">
        <v>1.3333333333333334E-2</v>
      </c>
      <c r="BC641" s="58">
        <v>1.0232558139534883E-2</v>
      </c>
      <c r="BD641" s="59"/>
      <c r="BE641" s="59"/>
      <c r="BF641" s="58"/>
      <c r="BG641" s="59"/>
      <c r="BH641" s="61">
        <v>2.7499999999999996E-4</v>
      </c>
      <c r="BI641" s="61">
        <v>2.1104651162790692E-4</v>
      </c>
      <c r="BL641" s="61"/>
      <c r="BM641" s="59"/>
      <c r="BN641" s="58">
        <v>0.40416666666666662</v>
      </c>
      <c r="BO641" s="58">
        <v>0.31017441860465111</v>
      </c>
      <c r="BQ641" s="58"/>
      <c r="BR641" s="59"/>
      <c r="BS641" s="58">
        <v>3.4333333333333336</v>
      </c>
      <c r="BT641" s="58">
        <v>2.6348837209302327</v>
      </c>
      <c r="BV641" s="58"/>
      <c r="BW641" s="59"/>
      <c r="BX641" s="58"/>
      <c r="BY641" s="58"/>
      <c r="BZ641" s="58"/>
      <c r="CA641" s="59"/>
      <c r="CB641" s="58"/>
      <c r="CC641" s="58"/>
      <c r="CD641" s="58"/>
      <c r="CE641" s="58"/>
      <c r="CF641" s="59"/>
      <c r="CG641" s="62"/>
      <c r="CH641" s="62"/>
      <c r="CI641" s="62" t="s">
        <v>679</v>
      </c>
      <c r="CJ641" s="62"/>
      <c r="CK641" s="62"/>
      <c r="CL641" s="62" t="s">
        <v>513</v>
      </c>
      <c r="CM641" s="62" t="s">
        <v>513</v>
      </c>
      <c r="CN641" s="63"/>
      <c r="CO641" s="62" t="s">
        <v>1283</v>
      </c>
      <c r="CP641" s="62"/>
      <c r="CQ641" s="64" t="s">
        <v>39</v>
      </c>
      <c r="CR641" s="65" t="s">
        <v>47</v>
      </c>
      <c r="CS641" s="64" t="s">
        <v>41</v>
      </c>
      <c r="CT641" s="64"/>
      <c r="CU641" s="64" t="s">
        <v>109</v>
      </c>
      <c r="CV641" s="64" t="s">
        <v>56</v>
      </c>
      <c r="CW641" s="64" t="s">
        <v>672</v>
      </c>
      <c r="CX641" s="64"/>
      <c r="CY641" s="66">
        <f>[1]Duration!EE640</f>
        <v>18.267857142857142</v>
      </c>
    </row>
    <row r="642" spans="1:103" x14ac:dyDescent="0.3">
      <c r="A642" s="43">
        <v>640</v>
      </c>
      <c r="B642" s="44" t="s">
        <v>1713</v>
      </c>
      <c r="C642" s="44" t="s">
        <v>97</v>
      </c>
      <c r="D642" s="44">
        <v>2009</v>
      </c>
      <c r="E642" s="45" t="s">
        <v>31</v>
      </c>
      <c r="F642" s="45" t="s">
        <v>1537</v>
      </c>
      <c r="G642" s="45" t="s">
        <v>3</v>
      </c>
      <c r="H642" s="45" t="s">
        <v>483</v>
      </c>
      <c r="I642" s="45" t="s">
        <v>63</v>
      </c>
      <c r="J642" s="68" t="s">
        <v>44</v>
      </c>
      <c r="K642" s="68" t="s">
        <v>53</v>
      </c>
      <c r="L642" s="68" t="s">
        <v>42</v>
      </c>
      <c r="M642" s="68" t="s">
        <v>42</v>
      </c>
      <c r="N642" s="68" t="s">
        <v>42</v>
      </c>
      <c r="O642" s="68" t="s">
        <v>39</v>
      </c>
      <c r="P642" s="47"/>
      <c r="Q642" s="47" t="s">
        <v>1537</v>
      </c>
      <c r="R642" s="49">
        <v>38</v>
      </c>
      <c r="S642" s="49"/>
      <c r="T642" s="50">
        <v>2.0175000000000001</v>
      </c>
      <c r="U642" s="50">
        <v>0.85299999999999998</v>
      </c>
      <c r="V642" s="50">
        <v>14.5</v>
      </c>
      <c r="W642" s="50"/>
      <c r="X642" s="50">
        <v>6.8</v>
      </c>
      <c r="Y642" s="51" t="s">
        <v>390</v>
      </c>
      <c r="Z642" s="51">
        <v>2</v>
      </c>
      <c r="AA642" s="52">
        <v>6.6</v>
      </c>
      <c r="AB642" s="51">
        <v>1.3</v>
      </c>
      <c r="AC642" s="51">
        <v>8.6</v>
      </c>
      <c r="AD642" s="51">
        <v>5</v>
      </c>
      <c r="AE642" s="51" t="s">
        <v>33</v>
      </c>
      <c r="AF642" s="51"/>
      <c r="AG642" s="53">
        <v>31</v>
      </c>
      <c r="AH642" s="54">
        <v>31</v>
      </c>
      <c r="AI642" s="54">
        <v>451.71428571428572</v>
      </c>
      <c r="AJ642" s="53" t="s">
        <v>670</v>
      </c>
      <c r="AK642" s="54">
        <v>13.285714285714286</v>
      </c>
      <c r="AL642" s="53">
        <v>34</v>
      </c>
      <c r="AM642" s="53" t="s">
        <v>52</v>
      </c>
      <c r="AN642" s="55"/>
      <c r="AO642" s="56">
        <v>0.75</v>
      </c>
      <c r="AP642" s="56"/>
      <c r="AQ642" s="51" t="s">
        <v>43</v>
      </c>
      <c r="AR642" s="51" t="s">
        <v>132</v>
      </c>
      <c r="AS642" s="51" t="s">
        <v>384</v>
      </c>
      <c r="AT642" s="51" t="s">
        <v>384</v>
      </c>
      <c r="AU642" s="51" t="s">
        <v>328</v>
      </c>
      <c r="AV642" s="51"/>
      <c r="AW642" s="57" t="s">
        <v>63</v>
      </c>
      <c r="AX642" s="57" t="s">
        <v>684</v>
      </c>
      <c r="AY642" s="57"/>
      <c r="AZ642" s="57"/>
      <c r="BA642" s="57"/>
      <c r="BB642" s="58">
        <v>8.7499999999999991E-3</v>
      </c>
      <c r="BC642" s="58">
        <v>6.7151162790697666E-3</v>
      </c>
      <c r="BD642" s="59"/>
      <c r="BE642" s="59"/>
      <c r="BF642" s="58"/>
      <c r="BG642" s="59"/>
      <c r="BH642" s="61">
        <v>7.7000000000000002E-3</v>
      </c>
      <c r="BI642" s="61">
        <v>5.9093023255813951E-3</v>
      </c>
      <c r="BL642" s="61"/>
      <c r="BM642" s="59"/>
      <c r="BN642" s="58">
        <v>2.4791666666666665</v>
      </c>
      <c r="BO642" s="58">
        <v>1.9026162790697672</v>
      </c>
      <c r="BQ642" s="58"/>
      <c r="BR642" s="59"/>
      <c r="BS642" s="58">
        <v>7.7</v>
      </c>
      <c r="BT642" s="58">
        <v>5.9093023255813959</v>
      </c>
      <c r="BV642" s="58"/>
      <c r="BW642" s="59"/>
      <c r="BX642" s="58"/>
      <c r="BY642" s="58"/>
      <c r="BZ642" s="58"/>
      <c r="CA642" s="59"/>
      <c r="CB642" s="58"/>
      <c r="CC642" s="58"/>
      <c r="CD642" s="58"/>
      <c r="CE642" s="58"/>
      <c r="CF642" s="59"/>
      <c r="CG642" s="62"/>
      <c r="CH642" s="62"/>
      <c r="CI642" s="62" t="s">
        <v>679</v>
      </c>
      <c r="CJ642" s="62"/>
      <c r="CK642" s="62"/>
      <c r="CL642" s="62" t="s">
        <v>513</v>
      </c>
      <c r="CM642" s="62" t="s">
        <v>513</v>
      </c>
      <c r="CN642" s="63"/>
      <c r="CO642" s="62" t="s">
        <v>1283</v>
      </c>
      <c r="CP642" s="62"/>
      <c r="CQ642" s="64" t="s">
        <v>39</v>
      </c>
      <c r="CR642" s="65" t="s">
        <v>47</v>
      </c>
      <c r="CS642" s="64" t="s">
        <v>41</v>
      </c>
      <c r="CT642" s="64"/>
      <c r="CU642" s="64" t="s">
        <v>109</v>
      </c>
      <c r="CV642" s="64" t="s">
        <v>56</v>
      </c>
      <c r="CW642" s="64" t="s">
        <v>673</v>
      </c>
      <c r="CX642" s="64"/>
      <c r="CY642" s="66">
        <f>[1]Duration!EE641</f>
        <v>18.821428571428573</v>
      </c>
    </row>
    <row r="643" spans="1:103" x14ac:dyDescent="0.3">
      <c r="A643" s="43">
        <v>641</v>
      </c>
      <c r="B643" s="44" t="s">
        <v>1713</v>
      </c>
      <c r="C643" s="44" t="s">
        <v>97</v>
      </c>
      <c r="D643" s="44">
        <v>2009</v>
      </c>
      <c r="E643" s="45" t="s">
        <v>31</v>
      </c>
      <c r="F643" s="45" t="s">
        <v>1537</v>
      </c>
      <c r="G643" s="45" t="s">
        <v>3</v>
      </c>
      <c r="H643" s="45" t="s">
        <v>483</v>
      </c>
      <c r="I643" s="45" t="s">
        <v>63</v>
      </c>
      <c r="J643" s="68" t="s">
        <v>44</v>
      </c>
      <c r="K643" s="68" t="s">
        <v>75</v>
      </c>
      <c r="L643" s="68" t="s">
        <v>42</v>
      </c>
      <c r="M643" s="68" t="s">
        <v>42</v>
      </c>
      <c r="N643" s="68" t="s">
        <v>42</v>
      </c>
      <c r="O643" s="68" t="s">
        <v>39</v>
      </c>
      <c r="P643" s="47"/>
      <c r="Q643" s="47" t="s">
        <v>1537</v>
      </c>
      <c r="R643" s="49">
        <v>38</v>
      </c>
      <c r="S643" s="49"/>
      <c r="T643" s="50">
        <v>2.0175000000000001</v>
      </c>
      <c r="U643" s="50">
        <v>0.85299999999999998</v>
      </c>
      <c r="V643" s="50">
        <v>14.5</v>
      </c>
      <c r="W643" s="50"/>
      <c r="X643" s="50">
        <v>6.8</v>
      </c>
      <c r="Y643" s="51" t="s">
        <v>390</v>
      </c>
      <c r="Z643" s="51">
        <v>2</v>
      </c>
      <c r="AA643" s="52">
        <v>6.6</v>
      </c>
      <c r="AB643" s="51">
        <v>1.3</v>
      </c>
      <c r="AC643" s="51">
        <v>8.6</v>
      </c>
      <c r="AD643" s="51">
        <v>5</v>
      </c>
      <c r="AE643" s="51" t="s">
        <v>33</v>
      </c>
      <c r="AF643" s="51"/>
      <c r="AG643" s="53">
        <v>30</v>
      </c>
      <c r="AH643" s="54">
        <v>30</v>
      </c>
      <c r="AI643" s="54">
        <v>450</v>
      </c>
      <c r="AJ643" s="53" t="s">
        <v>670</v>
      </c>
      <c r="AK643" s="54">
        <v>12.857142857142858</v>
      </c>
      <c r="AL643" s="53">
        <v>35</v>
      </c>
      <c r="AM643" s="53" t="s">
        <v>80</v>
      </c>
      <c r="AN643" s="55"/>
      <c r="AO643" s="56">
        <v>0.75</v>
      </c>
      <c r="AP643" s="56"/>
      <c r="AQ643" s="51" t="s">
        <v>43</v>
      </c>
      <c r="AR643" s="51" t="s">
        <v>132</v>
      </c>
      <c r="AS643" s="51" t="s">
        <v>384</v>
      </c>
      <c r="AT643" s="51" t="s">
        <v>384</v>
      </c>
      <c r="AU643" s="51" t="s">
        <v>328</v>
      </c>
      <c r="AV643" s="51"/>
      <c r="AW643" s="57" t="s">
        <v>63</v>
      </c>
      <c r="AX643" s="57" t="s">
        <v>684</v>
      </c>
      <c r="AY643" s="57"/>
      <c r="AZ643" s="57"/>
      <c r="BA643" s="57"/>
      <c r="BB643" s="58">
        <v>2.0833333333333333E-3</v>
      </c>
      <c r="BC643" s="58">
        <v>1.5988372093023256E-3</v>
      </c>
      <c r="BD643" s="59"/>
      <c r="BE643" s="59"/>
      <c r="BF643" s="58"/>
      <c r="BG643" s="59"/>
      <c r="BH643" s="61">
        <v>7.1333333333333327E-3</v>
      </c>
      <c r="BI643" s="61">
        <v>5.4744186046511616E-3</v>
      </c>
      <c r="BL643" s="61"/>
      <c r="BM643" s="59"/>
      <c r="BN643" s="58">
        <v>1.2041666666666666</v>
      </c>
      <c r="BO643" s="58">
        <v>0.92412790697674407</v>
      </c>
      <c r="BQ643" s="58"/>
      <c r="BR643" s="59"/>
      <c r="BS643" s="58">
        <v>4.4291666666666663</v>
      </c>
      <c r="BT643" s="58">
        <v>3.3991279069767435</v>
      </c>
      <c r="BV643" s="58"/>
      <c r="BW643" s="59"/>
      <c r="BX643" s="58"/>
      <c r="BY643" s="58"/>
      <c r="BZ643" s="58"/>
      <c r="CA643" s="59"/>
      <c r="CB643" s="58"/>
      <c r="CC643" s="58"/>
      <c r="CD643" s="58"/>
      <c r="CE643" s="58"/>
      <c r="CF643" s="59"/>
      <c r="CG643" s="62"/>
      <c r="CH643" s="62"/>
      <c r="CI643" s="62" t="s">
        <v>679</v>
      </c>
      <c r="CJ643" s="62"/>
      <c r="CK643" s="62"/>
      <c r="CL643" s="62" t="s">
        <v>513</v>
      </c>
      <c r="CM643" s="62" t="s">
        <v>513</v>
      </c>
      <c r="CN643" s="63"/>
      <c r="CO643" s="62" t="s">
        <v>1283</v>
      </c>
      <c r="CP643" s="62"/>
      <c r="CQ643" s="64" t="s">
        <v>39</v>
      </c>
      <c r="CR643" s="65" t="s">
        <v>47</v>
      </c>
      <c r="CS643" s="64" t="s">
        <v>41</v>
      </c>
      <c r="CT643" s="64"/>
      <c r="CU643" s="64" t="s">
        <v>109</v>
      </c>
      <c r="CV643" s="64" t="s">
        <v>56</v>
      </c>
      <c r="CW643" s="64" t="s">
        <v>675</v>
      </c>
      <c r="CX643" s="64"/>
      <c r="CY643" s="66">
        <f>[1]Duration!EE642</f>
        <v>18.75</v>
      </c>
    </row>
    <row r="644" spans="1:103" x14ac:dyDescent="0.3">
      <c r="A644" s="43">
        <v>642</v>
      </c>
      <c r="B644" s="44" t="s">
        <v>1713</v>
      </c>
      <c r="C644" s="44" t="s">
        <v>97</v>
      </c>
      <c r="D644" s="44">
        <v>2009</v>
      </c>
      <c r="E644" s="45" t="s">
        <v>31</v>
      </c>
      <c r="F644" s="45" t="s">
        <v>1537</v>
      </c>
      <c r="G644" s="45" t="s">
        <v>3</v>
      </c>
      <c r="H644" s="45" t="s">
        <v>483</v>
      </c>
      <c r="I644" s="45" t="s">
        <v>63</v>
      </c>
      <c r="J644" s="68" t="s">
        <v>44</v>
      </c>
      <c r="K644" s="68" t="s">
        <v>75</v>
      </c>
      <c r="L644" s="68" t="s">
        <v>42</v>
      </c>
      <c r="M644" s="68" t="s">
        <v>42</v>
      </c>
      <c r="N644" s="68" t="s">
        <v>42</v>
      </c>
      <c r="O644" s="68" t="s">
        <v>39</v>
      </c>
      <c r="P644" s="47"/>
      <c r="Q644" s="47" t="s">
        <v>1537</v>
      </c>
      <c r="R644" s="49">
        <v>38</v>
      </c>
      <c r="S644" s="49"/>
      <c r="T644" s="50">
        <v>2.0175000000000001</v>
      </c>
      <c r="U644" s="50">
        <v>0.85299999999999998</v>
      </c>
      <c r="V644" s="50">
        <v>14.5</v>
      </c>
      <c r="W644" s="50"/>
      <c r="X644" s="50">
        <v>6.8</v>
      </c>
      <c r="Y644" s="51" t="s">
        <v>390</v>
      </c>
      <c r="Z644" s="51">
        <v>2</v>
      </c>
      <c r="AA644" s="52">
        <v>6.6</v>
      </c>
      <c r="AB644" s="51">
        <v>1.3</v>
      </c>
      <c r="AC644" s="51">
        <v>8.6</v>
      </c>
      <c r="AD644" s="51">
        <v>5</v>
      </c>
      <c r="AE644" s="51" t="s">
        <v>33</v>
      </c>
      <c r="AF644" s="51"/>
      <c r="AG644" s="53">
        <v>12</v>
      </c>
      <c r="AH644" s="54">
        <v>12</v>
      </c>
      <c r="AI644" s="54">
        <v>185.14285714285711</v>
      </c>
      <c r="AJ644" s="53" t="s">
        <v>670</v>
      </c>
      <c r="AK644" s="54">
        <v>5.1428571428571423</v>
      </c>
      <c r="AL644" s="53">
        <v>36</v>
      </c>
      <c r="AM644" s="53" t="s">
        <v>80</v>
      </c>
      <c r="AN644" s="55"/>
      <c r="AO644" s="56">
        <v>0.75</v>
      </c>
      <c r="AP644" s="56"/>
      <c r="AQ644" s="51" t="s">
        <v>43</v>
      </c>
      <c r="AR644" s="51" t="s">
        <v>132</v>
      </c>
      <c r="AS644" s="51" t="s">
        <v>384</v>
      </c>
      <c r="AT644" s="51" t="s">
        <v>384</v>
      </c>
      <c r="AU644" s="51" t="s">
        <v>328</v>
      </c>
      <c r="AV644" s="51"/>
      <c r="AW644" s="57" t="s">
        <v>63</v>
      </c>
      <c r="AX644" s="57" t="s">
        <v>684</v>
      </c>
      <c r="AY644" s="57"/>
      <c r="AZ644" s="57"/>
      <c r="BA644" s="57"/>
      <c r="BB644" s="58">
        <v>8.3333333333333339E-4</v>
      </c>
      <c r="BC644" s="58">
        <v>6.3953488372093018E-4</v>
      </c>
      <c r="BD644" s="59"/>
      <c r="BE644" s="59"/>
      <c r="BF644" s="58"/>
      <c r="BG644" s="59"/>
      <c r="BH644" s="61">
        <v>2.5416666666666665E-4</v>
      </c>
      <c r="BI644" s="61">
        <v>1.9505813953488369E-4</v>
      </c>
      <c r="BL644" s="61"/>
      <c r="BM644" s="59"/>
      <c r="BN644" s="58">
        <v>0.9291666666666667</v>
      </c>
      <c r="BO644" s="58">
        <v>0.7130813953488373</v>
      </c>
      <c r="BQ644" s="58"/>
      <c r="BR644" s="59"/>
      <c r="BS644" s="58">
        <v>3.5958333333333332</v>
      </c>
      <c r="BT644" s="58">
        <v>2.7595930232558139</v>
      </c>
      <c r="BV644" s="58"/>
      <c r="BW644" s="59"/>
      <c r="BX644" s="58"/>
      <c r="BY644" s="58"/>
      <c r="BZ644" s="58"/>
      <c r="CA644" s="59"/>
      <c r="CB644" s="58"/>
      <c r="CC644" s="58"/>
      <c r="CD644" s="58"/>
      <c r="CE644" s="58"/>
      <c r="CF644" s="59"/>
      <c r="CG644" s="62"/>
      <c r="CH644" s="62"/>
      <c r="CI644" s="62" t="s">
        <v>679</v>
      </c>
      <c r="CJ644" s="62"/>
      <c r="CK644" s="62"/>
      <c r="CL644" s="62" t="s">
        <v>513</v>
      </c>
      <c r="CM644" s="62" t="s">
        <v>513</v>
      </c>
      <c r="CN644" s="63"/>
      <c r="CO644" s="62" t="s">
        <v>1283</v>
      </c>
      <c r="CP644" s="62"/>
      <c r="CQ644" s="64" t="s">
        <v>39</v>
      </c>
      <c r="CR644" s="65" t="s">
        <v>47</v>
      </c>
      <c r="CS644" s="64" t="s">
        <v>41</v>
      </c>
      <c r="CT644" s="64"/>
      <c r="CU644" s="64" t="s">
        <v>109</v>
      </c>
      <c r="CV644" s="64" t="s">
        <v>56</v>
      </c>
      <c r="CW644" s="64" t="s">
        <v>680</v>
      </c>
      <c r="CX644" s="64"/>
      <c r="CY644" s="66">
        <f>[1]Duration!EE643</f>
        <v>7.7142857142857126</v>
      </c>
    </row>
    <row r="645" spans="1:103" x14ac:dyDescent="0.3">
      <c r="A645" s="43">
        <v>643</v>
      </c>
      <c r="B645" s="44" t="s">
        <v>1713</v>
      </c>
      <c r="C645" s="44" t="s">
        <v>97</v>
      </c>
      <c r="D645" s="44">
        <v>2009</v>
      </c>
      <c r="E645" s="45" t="s">
        <v>31</v>
      </c>
      <c r="F645" s="45" t="s">
        <v>1537</v>
      </c>
      <c r="G645" s="45" t="s">
        <v>3</v>
      </c>
      <c r="H645" s="45" t="s">
        <v>483</v>
      </c>
      <c r="I645" s="45" t="s">
        <v>63</v>
      </c>
      <c r="J645" s="68" t="s">
        <v>122</v>
      </c>
      <c r="K645" s="68" t="s">
        <v>71</v>
      </c>
      <c r="L645" s="68" t="s">
        <v>42</v>
      </c>
      <c r="M645" s="68" t="s">
        <v>42</v>
      </c>
      <c r="N645" s="68" t="s">
        <v>42</v>
      </c>
      <c r="O645" s="68" t="s">
        <v>39</v>
      </c>
      <c r="P645" s="47"/>
      <c r="Q645" s="47" t="s">
        <v>1537</v>
      </c>
      <c r="R645" s="49">
        <v>38</v>
      </c>
      <c r="S645" s="49"/>
      <c r="T645" s="50">
        <v>2.0175000000000001</v>
      </c>
      <c r="U645" s="50">
        <v>0.85299999999999998</v>
      </c>
      <c r="V645" s="50">
        <v>14.5</v>
      </c>
      <c r="W645" s="50"/>
      <c r="X645" s="50">
        <v>6.8</v>
      </c>
      <c r="Y645" s="51" t="s">
        <v>390</v>
      </c>
      <c r="Z645" s="51">
        <v>2</v>
      </c>
      <c r="AA645" s="52">
        <v>6.6</v>
      </c>
      <c r="AB645" s="51">
        <v>1.3</v>
      </c>
      <c r="AC645" s="51">
        <v>8.6</v>
      </c>
      <c r="AD645" s="51">
        <v>5</v>
      </c>
      <c r="AE645" s="51" t="s">
        <v>33</v>
      </c>
      <c r="AF645" s="51"/>
      <c r="AG645" s="53">
        <v>121</v>
      </c>
      <c r="AH645" s="54">
        <v>121</v>
      </c>
      <c r="AI645" s="54">
        <v>1918.7142857142856</v>
      </c>
      <c r="AJ645" s="53" t="s">
        <v>670</v>
      </c>
      <c r="AK645" s="54">
        <v>51.857142857142854</v>
      </c>
      <c r="AL645" s="53">
        <v>37</v>
      </c>
      <c r="AM645" s="53" t="s">
        <v>70</v>
      </c>
      <c r="AN645" s="55"/>
      <c r="AO645" s="56">
        <v>0.75</v>
      </c>
      <c r="AP645" s="56"/>
      <c r="AQ645" s="51" t="s">
        <v>43</v>
      </c>
      <c r="AR645" s="51" t="s">
        <v>132</v>
      </c>
      <c r="AS645" s="51" t="s">
        <v>384</v>
      </c>
      <c r="AT645" s="51" t="s">
        <v>384</v>
      </c>
      <c r="AU645" s="51" t="s">
        <v>328</v>
      </c>
      <c r="AV645" s="51"/>
      <c r="AW645" s="57" t="s">
        <v>63</v>
      </c>
      <c r="AX645" s="57" t="s">
        <v>684</v>
      </c>
      <c r="AY645" s="57"/>
      <c r="AZ645" s="57"/>
      <c r="BA645" s="57"/>
      <c r="BB645" s="58">
        <v>8.3677685950413212E-3</v>
      </c>
      <c r="BC645" s="58">
        <v>6.4217758985200832E-3</v>
      </c>
      <c r="BD645" s="60">
        <v>1.8004532165383943E-2</v>
      </c>
      <c r="BE645" s="60">
        <v>7.612325123703842E-3</v>
      </c>
      <c r="BF645" s="58"/>
      <c r="BG645" s="59">
        <v>0.78048780487804881</v>
      </c>
      <c r="BH645" s="61">
        <v>3.7878787878787878E-6</v>
      </c>
      <c r="BI645" s="61">
        <v>2.9069767441860463E-6</v>
      </c>
      <c r="BJ645" s="78">
        <v>6.2978816216363594E-6</v>
      </c>
      <c r="BK645" s="78">
        <v>2.6627474712544308E-6</v>
      </c>
      <c r="BL645" s="61"/>
      <c r="BM645" s="59">
        <v>-0.56999999999999995</v>
      </c>
      <c r="BN645" s="58">
        <v>1.1363636363636365</v>
      </c>
      <c r="BO645" s="58">
        <v>0.87209302325581395</v>
      </c>
      <c r="BQ645" s="58"/>
      <c r="BR645" s="59">
        <v>0.24</v>
      </c>
      <c r="BS645" s="58">
        <v>4.6831955922865012</v>
      </c>
      <c r="BT645" s="58">
        <v>3.5940803382663846</v>
      </c>
      <c r="BV645" s="58"/>
      <c r="BW645" s="59">
        <v>0.01</v>
      </c>
      <c r="BX645" s="58">
        <v>34.641873278236908</v>
      </c>
      <c r="BY645" s="58"/>
      <c r="BZ645" s="58"/>
      <c r="CA645" s="59">
        <v>0.2</v>
      </c>
      <c r="CB645" s="58"/>
      <c r="CC645" s="58"/>
      <c r="CD645" s="58"/>
      <c r="CE645" s="58"/>
      <c r="CF645" s="59"/>
      <c r="CG645" s="62" t="s">
        <v>1611</v>
      </c>
      <c r="CH645" s="62" t="s">
        <v>1608</v>
      </c>
      <c r="CI645" s="62" t="s">
        <v>679</v>
      </c>
      <c r="CJ645" s="62"/>
      <c r="CK645" s="62"/>
      <c r="CL645" s="62" t="s">
        <v>513</v>
      </c>
      <c r="CM645" s="62" t="s">
        <v>513</v>
      </c>
      <c r="CN645" s="63"/>
      <c r="CO645" s="62" t="s">
        <v>1283</v>
      </c>
      <c r="CP645" s="62"/>
      <c r="CQ645" s="64" t="s">
        <v>39</v>
      </c>
      <c r="CR645" s="65" t="s">
        <v>47</v>
      </c>
      <c r="CS645" s="64" t="s">
        <v>41</v>
      </c>
      <c r="CT645" s="64"/>
      <c r="CU645" s="64" t="s">
        <v>109</v>
      </c>
      <c r="CV645" s="64" t="s">
        <v>56</v>
      </c>
      <c r="CW645" s="64" t="s">
        <v>681</v>
      </c>
      <c r="CX645" s="64"/>
      <c r="CY645" s="66">
        <f>[1]Duration!EE644</f>
        <v>79.946428571428569</v>
      </c>
    </row>
    <row r="646" spans="1:103" x14ac:dyDescent="0.3">
      <c r="A646" s="43">
        <v>644</v>
      </c>
      <c r="B646" s="44" t="s">
        <v>1713</v>
      </c>
      <c r="C646" s="44" t="s">
        <v>97</v>
      </c>
      <c r="D646" s="44">
        <v>2009</v>
      </c>
      <c r="E646" s="45" t="s">
        <v>31</v>
      </c>
      <c r="F646" s="45" t="s">
        <v>1537</v>
      </c>
      <c r="G646" s="45" t="s">
        <v>3</v>
      </c>
      <c r="H646" s="45" t="s">
        <v>483</v>
      </c>
      <c r="I646" s="45" t="s">
        <v>63</v>
      </c>
      <c r="J646" s="68" t="s">
        <v>44</v>
      </c>
      <c r="K646" s="68" t="s">
        <v>75</v>
      </c>
      <c r="L646" s="68" t="s">
        <v>42</v>
      </c>
      <c r="M646" s="68" t="s">
        <v>42</v>
      </c>
      <c r="N646" s="68" t="s">
        <v>42</v>
      </c>
      <c r="O646" s="68" t="s">
        <v>39</v>
      </c>
      <c r="P646" s="47"/>
      <c r="Q646" s="47" t="s">
        <v>1537</v>
      </c>
      <c r="R646" s="49">
        <v>38</v>
      </c>
      <c r="S646" s="49"/>
      <c r="T646" s="50">
        <v>2.0175000000000001</v>
      </c>
      <c r="U646" s="50">
        <v>0.85299999999999998</v>
      </c>
      <c r="V646" s="50">
        <v>14.5</v>
      </c>
      <c r="W646" s="50"/>
      <c r="X646" s="50">
        <v>6.8</v>
      </c>
      <c r="Y646" s="51" t="s">
        <v>390</v>
      </c>
      <c r="Z646" s="51">
        <v>2</v>
      </c>
      <c r="AA646" s="52">
        <v>6.6</v>
      </c>
      <c r="AB646" s="51">
        <v>1.3</v>
      </c>
      <c r="AC646" s="51">
        <v>8.6</v>
      </c>
      <c r="AD646" s="51">
        <v>5</v>
      </c>
      <c r="AE646" s="51" t="s">
        <v>33</v>
      </c>
      <c r="AF646" s="51"/>
      <c r="AG646" s="53">
        <v>5</v>
      </c>
      <c r="AH646" s="54">
        <v>5</v>
      </c>
      <c r="AI646" s="54">
        <v>81.428571428571431</v>
      </c>
      <c r="AJ646" s="53" t="s">
        <v>670</v>
      </c>
      <c r="AK646" s="54">
        <v>2.1428571428571428</v>
      </c>
      <c r="AL646" s="53">
        <v>38</v>
      </c>
      <c r="AM646" s="53" t="s">
        <v>80</v>
      </c>
      <c r="AN646" s="55"/>
      <c r="AO646" s="56">
        <v>0.75</v>
      </c>
      <c r="AP646" s="56"/>
      <c r="AQ646" s="51" t="s">
        <v>43</v>
      </c>
      <c r="AR646" s="51" t="s">
        <v>132</v>
      </c>
      <c r="AS646" s="51"/>
      <c r="AT646" s="51"/>
      <c r="AU646" s="51"/>
      <c r="AV646" s="51"/>
      <c r="AW646" s="57" t="s">
        <v>63</v>
      </c>
      <c r="AX646" s="57" t="s">
        <v>684</v>
      </c>
      <c r="AY646" s="57"/>
      <c r="AZ646" s="57"/>
      <c r="BA646" s="57"/>
      <c r="BB646" s="58">
        <v>0.10999999999999999</v>
      </c>
      <c r="BC646" s="58">
        <v>8.4418604651162785E-2</v>
      </c>
      <c r="BD646" s="59"/>
      <c r="BE646" s="59"/>
      <c r="BF646" s="58"/>
      <c r="BG646" s="59"/>
      <c r="BH646" s="61">
        <v>0</v>
      </c>
      <c r="BI646" s="61">
        <v>0</v>
      </c>
      <c r="BL646" s="61"/>
      <c r="BM646" s="59"/>
      <c r="BN646" s="58">
        <v>0.8</v>
      </c>
      <c r="BO646" s="58">
        <v>0.61395348837209307</v>
      </c>
      <c r="BQ646" s="58"/>
      <c r="BR646" s="59"/>
      <c r="BS646" s="58">
        <v>10</v>
      </c>
      <c r="BT646" s="58">
        <v>7.6744186046511631</v>
      </c>
      <c r="BV646" s="58"/>
      <c r="BW646" s="59"/>
      <c r="BX646" s="58">
        <v>30.833333333333336</v>
      </c>
      <c r="BY646" s="58"/>
      <c r="BZ646" s="58"/>
      <c r="CA646" s="59"/>
      <c r="CB646" s="58"/>
      <c r="CC646" s="58"/>
      <c r="CD646" s="58"/>
      <c r="CE646" s="58"/>
      <c r="CF646" s="59"/>
      <c r="CG646" s="62" t="s">
        <v>1621</v>
      </c>
      <c r="CH646" s="62"/>
      <c r="CI646" s="62" t="s">
        <v>679</v>
      </c>
      <c r="CJ646" s="62"/>
      <c r="CK646" s="62"/>
      <c r="CL646" s="62" t="s">
        <v>513</v>
      </c>
      <c r="CM646" s="62" t="s">
        <v>513</v>
      </c>
      <c r="CN646" s="63"/>
      <c r="CO646" s="62" t="s">
        <v>1283</v>
      </c>
      <c r="CP646" s="62"/>
      <c r="CQ646" s="64" t="s">
        <v>39</v>
      </c>
      <c r="CR646" s="65" t="s">
        <v>47</v>
      </c>
      <c r="CS646" s="64" t="s">
        <v>41</v>
      </c>
      <c r="CT646" s="64"/>
      <c r="CU646" s="64" t="s">
        <v>109</v>
      </c>
      <c r="CV646" s="64" t="s">
        <v>56</v>
      </c>
      <c r="CW646" s="64" t="s">
        <v>682</v>
      </c>
      <c r="CX646" s="64"/>
      <c r="CY646" s="66">
        <f>[1]Duration!EE645</f>
        <v>3.3928571428571428</v>
      </c>
    </row>
    <row r="647" spans="1:103" x14ac:dyDescent="0.3">
      <c r="A647" s="43">
        <v>645</v>
      </c>
      <c r="B647" s="44" t="s">
        <v>1713</v>
      </c>
      <c r="C647" s="44" t="s">
        <v>97</v>
      </c>
      <c r="D647" s="44">
        <v>2009</v>
      </c>
      <c r="E647" s="45" t="s">
        <v>31</v>
      </c>
      <c r="F647" s="45" t="s">
        <v>1537</v>
      </c>
      <c r="G647" s="45" t="s">
        <v>3</v>
      </c>
      <c r="H647" s="45" t="s">
        <v>483</v>
      </c>
      <c r="I647" s="45" t="s">
        <v>63</v>
      </c>
      <c r="J647" s="68" t="s">
        <v>122</v>
      </c>
      <c r="K647" s="68" t="s">
        <v>71</v>
      </c>
      <c r="L647" s="68" t="s">
        <v>42</v>
      </c>
      <c r="M647" s="68" t="s">
        <v>39</v>
      </c>
      <c r="N647" s="68" t="s">
        <v>42</v>
      </c>
      <c r="O647" s="68" t="s">
        <v>39</v>
      </c>
      <c r="P647" s="47"/>
      <c r="Q647" s="47" t="s">
        <v>1537</v>
      </c>
      <c r="R647" s="49">
        <v>38</v>
      </c>
      <c r="S647" s="49"/>
      <c r="T647" s="50">
        <v>2.0175000000000001</v>
      </c>
      <c r="U647" s="50">
        <v>0.85299999999999998</v>
      </c>
      <c r="V647" s="50">
        <v>14.5</v>
      </c>
      <c r="W647" s="50"/>
      <c r="X647" s="50">
        <v>6.8</v>
      </c>
      <c r="Y647" s="51" t="s">
        <v>390</v>
      </c>
      <c r="Z647" s="51">
        <v>2</v>
      </c>
      <c r="AA647" s="52">
        <v>6.6</v>
      </c>
      <c r="AB647" s="51">
        <v>1.3</v>
      </c>
      <c r="AC647" s="51">
        <v>8.6</v>
      </c>
      <c r="AD647" s="51">
        <v>5</v>
      </c>
      <c r="AE647" s="51" t="s">
        <v>33</v>
      </c>
      <c r="AF647" s="51"/>
      <c r="AG647" s="53">
        <v>126</v>
      </c>
      <c r="AH647" s="54">
        <v>126</v>
      </c>
      <c r="AI647" s="54">
        <v>2106</v>
      </c>
      <c r="AJ647" s="53" t="s">
        <v>670</v>
      </c>
      <c r="AK647" s="54">
        <v>54</v>
      </c>
      <c r="AL647" s="53">
        <v>39</v>
      </c>
      <c r="AM647" s="53" t="s">
        <v>70</v>
      </c>
      <c r="AN647" s="55"/>
      <c r="AO647" s="56">
        <v>0.75</v>
      </c>
      <c r="AP647" s="56"/>
      <c r="AQ647" s="51" t="s">
        <v>43</v>
      </c>
      <c r="AR647" s="51" t="s">
        <v>132</v>
      </c>
      <c r="AS647" s="51"/>
      <c r="AT647" s="51"/>
      <c r="AU647" s="51"/>
      <c r="AV647" s="51"/>
      <c r="AW647" s="57" t="s">
        <v>63</v>
      </c>
      <c r="AX647" s="57" t="s">
        <v>684</v>
      </c>
      <c r="AY647" s="57"/>
      <c r="AZ647" s="57"/>
      <c r="BA647" s="57"/>
      <c r="BB647" s="58">
        <v>1.240079365079365E-2</v>
      </c>
      <c r="BC647" s="58">
        <v>9.5168881506090802E-3</v>
      </c>
      <c r="BD647" s="60">
        <v>2.7784771860160408E-2</v>
      </c>
      <c r="BE647" s="60">
        <v>1.1747415314357782E-2</v>
      </c>
      <c r="BF647" s="58"/>
      <c r="BG647" s="59">
        <v>0.68112244897959184</v>
      </c>
      <c r="BH647" s="61">
        <v>3.6375661375661373E-6</v>
      </c>
      <c r="BI647" s="61">
        <v>2.7916205241786638E-6</v>
      </c>
      <c r="BJ647" s="78">
        <v>6.2978816216363594E-6</v>
      </c>
      <c r="BK647" s="78">
        <v>2.6627474712544308E-6</v>
      </c>
      <c r="BL647" s="61"/>
      <c r="BM647" s="59">
        <v>-0.57142857142857106</v>
      </c>
      <c r="BN647" s="58">
        <v>1.123015873015873</v>
      </c>
      <c r="BO647" s="58">
        <v>0.86184939091915835</v>
      </c>
      <c r="BQ647" s="58"/>
      <c r="BR647" s="59">
        <v>0.2486725663716815</v>
      </c>
      <c r="BS647" s="58">
        <v>4.894179894179894</v>
      </c>
      <c r="BT647" s="58">
        <v>3.7559985234403834</v>
      </c>
      <c r="BV647" s="58"/>
      <c r="BW647" s="59">
        <v>1.3333333333333405E-2</v>
      </c>
      <c r="BX647" s="58">
        <v>34.49074074074074</v>
      </c>
      <c r="BY647" s="58"/>
      <c r="BZ647" s="58"/>
      <c r="CA647" s="59">
        <v>0.19892473118279561</v>
      </c>
      <c r="CB647" s="58"/>
      <c r="CC647" s="58"/>
      <c r="CD647" s="58"/>
      <c r="CE647" s="58"/>
      <c r="CF647" s="59"/>
      <c r="CG647" s="62" t="s">
        <v>1612</v>
      </c>
      <c r="CH647" s="62" t="s">
        <v>1608</v>
      </c>
      <c r="CI647" s="62" t="s">
        <v>679</v>
      </c>
      <c r="CJ647" s="62"/>
      <c r="CK647" s="62"/>
      <c r="CL647" s="62" t="s">
        <v>513</v>
      </c>
      <c r="CM647" s="62" t="s">
        <v>513</v>
      </c>
      <c r="CN647" s="63"/>
      <c r="CO647" s="62" t="s">
        <v>1283</v>
      </c>
      <c r="CP647" s="62"/>
      <c r="CQ647" s="64" t="s">
        <v>39</v>
      </c>
      <c r="CR647" s="65" t="s">
        <v>47</v>
      </c>
      <c r="CS647" s="64" t="s">
        <v>41</v>
      </c>
      <c r="CT647" s="64"/>
      <c r="CU647" s="64" t="s">
        <v>109</v>
      </c>
      <c r="CV647" s="64" t="s">
        <v>56</v>
      </c>
      <c r="CW647" s="64" t="s">
        <v>683</v>
      </c>
      <c r="CX647" s="64"/>
      <c r="CY647" s="66">
        <f>[1]Duration!EE646</f>
        <v>87.75</v>
      </c>
    </row>
    <row r="648" spans="1:103" x14ac:dyDescent="0.3">
      <c r="A648" s="43">
        <v>646</v>
      </c>
      <c r="B648" s="44" t="s">
        <v>1713</v>
      </c>
      <c r="C648" s="44" t="s">
        <v>97</v>
      </c>
      <c r="D648" s="44">
        <v>2009</v>
      </c>
      <c r="E648" s="45" t="s">
        <v>31</v>
      </c>
      <c r="F648" s="45" t="s">
        <v>1537</v>
      </c>
      <c r="G648" s="45" t="s">
        <v>3</v>
      </c>
      <c r="H648" s="45" t="s">
        <v>483</v>
      </c>
      <c r="I648" s="45" t="s">
        <v>63</v>
      </c>
      <c r="J648" s="68" t="s">
        <v>44</v>
      </c>
      <c r="K648" s="68" t="s">
        <v>53</v>
      </c>
      <c r="L648" s="68" t="s">
        <v>42</v>
      </c>
      <c r="M648" s="68" t="s">
        <v>42</v>
      </c>
      <c r="N648" s="68" t="s">
        <v>42</v>
      </c>
      <c r="O648" s="68" t="s">
        <v>39</v>
      </c>
      <c r="P648" s="47"/>
      <c r="Q648" s="47" t="s">
        <v>1537</v>
      </c>
      <c r="R648" s="49">
        <v>36.5</v>
      </c>
      <c r="S648" s="49"/>
      <c r="T648" s="50">
        <v>2.48</v>
      </c>
      <c r="U648" s="50">
        <v>0.97899999999999998</v>
      </c>
      <c r="V648" s="50">
        <v>14.500000000000002</v>
      </c>
      <c r="W648" s="50"/>
      <c r="X648" s="50">
        <v>6.95</v>
      </c>
      <c r="Y648" s="51" t="s">
        <v>390</v>
      </c>
      <c r="Z648" s="51">
        <v>2</v>
      </c>
      <c r="AA648" s="52">
        <v>6.6</v>
      </c>
      <c r="AB648" s="51">
        <v>1.3</v>
      </c>
      <c r="AC648" s="51">
        <v>8.6</v>
      </c>
      <c r="AD648" s="51">
        <v>5</v>
      </c>
      <c r="AE648" s="51" t="s">
        <v>33</v>
      </c>
      <c r="AF648" s="51"/>
      <c r="AG648" s="53">
        <v>18</v>
      </c>
      <c r="AH648" s="54">
        <v>18</v>
      </c>
      <c r="AI648" s="54">
        <v>308.57142857142861</v>
      </c>
      <c r="AJ648" s="53" t="s">
        <v>670</v>
      </c>
      <c r="AK648" s="54">
        <v>7.7142857142857153</v>
      </c>
      <c r="AL648" s="53">
        <v>40</v>
      </c>
      <c r="AM648" s="53" t="s">
        <v>52</v>
      </c>
      <c r="AN648" s="55"/>
      <c r="AO648" s="56">
        <v>0.75</v>
      </c>
      <c r="AP648" s="56"/>
      <c r="AQ648" s="51" t="s">
        <v>43</v>
      </c>
      <c r="AR648" s="51" t="s">
        <v>132</v>
      </c>
      <c r="AS648" s="51" t="s">
        <v>384</v>
      </c>
      <c r="AT648" s="51" t="s">
        <v>384</v>
      </c>
      <c r="AU648" s="51" t="s">
        <v>328</v>
      </c>
      <c r="AV648" s="51"/>
      <c r="AW648" s="57" t="s">
        <v>63</v>
      </c>
      <c r="AX648" s="57" t="s">
        <v>685</v>
      </c>
      <c r="AY648" s="57"/>
      <c r="AZ648" s="57"/>
      <c r="BA648" s="57"/>
      <c r="BB648" s="58">
        <v>9.5833333333333343E-3</v>
      </c>
      <c r="BC648" s="58">
        <v>7.3546511627906978E-3</v>
      </c>
      <c r="BD648" s="59"/>
      <c r="BE648" s="59"/>
      <c r="BF648" s="58"/>
      <c r="BG648" s="59"/>
      <c r="BH648" s="61">
        <v>-2.3750000000000003E-4</v>
      </c>
      <c r="BI648" s="61">
        <v>-1.8226744186046514E-4</v>
      </c>
      <c r="BL648" s="61"/>
      <c r="BM648" s="59"/>
      <c r="BN648" s="58">
        <v>0.17916666666666667</v>
      </c>
      <c r="BO648" s="58">
        <v>0.13749999999999998</v>
      </c>
      <c r="BQ648" s="58"/>
      <c r="BR648" s="59"/>
      <c r="BS648" s="58">
        <v>3.0916666666666668</v>
      </c>
      <c r="BT648" s="58">
        <v>2.3726744186046513</v>
      </c>
      <c r="BV648" s="58"/>
      <c r="BW648" s="59"/>
      <c r="BX648" s="58"/>
      <c r="BY648" s="58"/>
      <c r="BZ648" s="58"/>
      <c r="CA648" s="59"/>
      <c r="CB648" s="58"/>
      <c r="CC648" s="58"/>
      <c r="CD648" s="58"/>
      <c r="CE648" s="58"/>
      <c r="CF648" s="59"/>
      <c r="CG648" s="62"/>
      <c r="CH648" s="62"/>
      <c r="CI648" s="62" t="s">
        <v>679</v>
      </c>
      <c r="CJ648" s="62"/>
      <c r="CK648" s="62"/>
      <c r="CL648" s="62" t="s">
        <v>513</v>
      </c>
      <c r="CM648" s="62" t="s">
        <v>513</v>
      </c>
      <c r="CN648" s="63"/>
      <c r="CO648" s="62" t="s">
        <v>1283</v>
      </c>
      <c r="CP648" s="62"/>
      <c r="CQ648" s="64" t="s">
        <v>39</v>
      </c>
      <c r="CR648" s="65" t="s">
        <v>47</v>
      </c>
      <c r="CS648" s="64" t="s">
        <v>41</v>
      </c>
      <c r="CT648" s="64"/>
      <c r="CU648" s="64" t="s">
        <v>109</v>
      </c>
      <c r="CV648" s="64" t="s">
        <v>56</v>
      </c>
      <c r="CW648" s="64" t="s">
        <v>671</v>
      </c>
      <c r="CX648" s="64"/>
      <c r="CY648" s="66">
        <f>[1]Duration!EE647</f>
        <v>12.857142857142859</v>
      </c>
    </row>
    <row r="649" spans="1:103" x14ac:dyDescent="0.3">
      <c r="A649" s="43">
        <v>647</v>
      </c>
      <c r="B649" s="44" t="s">
        <v>1713</v>
      </c>
      <c r="C649" s="44" t="s">
        <v>97</v>
      </c>
      <c r="D649" s="44">
        <v>2009</v>
      </c>
      <c r="E649" s="45" t="s">
        <v>31</v>
      </c>
      <c r="F649" s="45" t="s">
        <v>1537</v>
      </c>
      <c r="G649" s="45" t="s">
        <v>3</v>
      </c>
      <c r="H649" s="45" t="s">
        <v>483</v>
      </c>
      <c r="I649" s="45" t="s">
        <v>63</v>
      </c>
      <c r="J649" s="68" t="s">
        <v>44</v>
      </c>
      <c r="K649" s="68" t="s">
        <v>53</v>
      </c>
      <c r="L649" s="68" t="s">
        <v>42</v>
      </c>
      <c r="M649" s="68" t="s">
        <v>42</v>
      </c>
      <c r="N649" s="68" t="s">
        <v>42</v>
      </c>
      <c r="O649" s="68" t="s">
        <v>39</v>
      </c>
      <c r="P649" s="47"/>
      <c r="Q649" s="47" t="s">
        <v>1537</v>
      </c>
      <c r="R649" s="49">
        <v>36.5</v>
      </c>
      <c r="S649" s="49"/>
      <c r="T649" s="50">
        <v>2.48</v>
      </c>
      <c r="U649" s="50">
        <v>0.97899999999999998</v>
      </c>
      <c r="V649" s="50">
        <v>14.500000000000002</v>
      </c>
      <c r="W649" s="50"/>
      <c r="X649" s="50">
        <v>6.95</v>
      </c>
      <c r="Y649" s="51" t="s">
        <v>390</v>
      </c>
      <c r="Z649" s="51">
        <v>2</v>
      </c>
      <c r="AA649" s="52">
        <v>6.6</v>
      </c>
      <c r="AB649" s="51">
        <v>1.3</v>
      </c>
      <c r="AC649" s="51">
        <v>8.6</v>
      </c>
      <c r="AD649" s="51">
        <v>5</v>
      </c>
      <c r="AE649" s="51" t="s">
        <v>33</v>
      </c>
      <c r="AF649" s="51"/>
      <c r="AG649" s="53">
        <v>31</v>
      </c>
      <c r="AH649" s="54">
        <v>31</v>
      </c>
      <c r="AI649" s="54">
        <v>544.71428571428578</v>
      </c>
      <c r="AJ649" s="53" t="s">
        <v>670</v>
      </c>
      <c r="AK649" s="54">
        <v>13.285714285714286</v>
      </c>
      <c r="AL649" s="53">
        <v>41</v>
      </c>
      <c r="AM649" s="53" t="s">
        <v>52</v>
      </c>
      <c r="AN649" s="55"/>
      <c r="AO649" s="56">
        <v>0.75</v>
      </c>
      <c r="AP649" s="56"/>
      <c r="AQ649" s="51" t="s">
        <v>43</v>
      </c>
      <c r="AR649" s="51" t="s">
        <v>132</v>
      </c>
      <c r="AS649" s="51" t="s">
        <v>384</v>
      </c>
      <c r="AT649" s="51" t="s">
        <v>384</v>
      </c>
      <c r="AU649" s="51" t="s">
        <v>328</v>
      </c>
      <c r="AV649" s="51"/>
      <c r="AW649" s="57" t="s">
        <v>63</v>
      </c>
      <c r="AX649" s="57" t="s">
        <v>685</v>
      </c>
      <c r="AY649" s="57"/>
      <c r="AZ649" s="57"/>
      <c r="BA649" s="57"/>
      <c r="BB649" s="58">
        <v>6.2499999999999995E-3</v>
      </c>
      <c r="BC649" s="58">
        <v>4.7965116279069762E-3</v>
      </c>
      <c r="BD649" s="59"/>
      <c r="BE649" s="59"/>
      <c r="BF649" s="58">
        <v>6.2330623306233061E-2</v>
      </c>
      <c r="BG649" s="59"/>
      <c r="BH649" s="61">
        <v>1.4166666666666665E-4</v>
      </c>
      <c r="BI649" s="61">
        <v>1.0872093023255813E-4</v>
      </c>
      <c r="BL649" s="61"/>
      <c r="BM649" s="59"/>
      <c r="BN649" s="58">
        <v>0.4458333333333333</v>
      </c>
      <c r="BO649" s="58">
        <v>0.34215116279069763</v>
      </c>
      <c r="BQ649" s="58"/>
      <c r="BR649" s="59"/>
      <c r="BS649" s="58">
        <v>4.1124999999999998</v>
      </c>
      <c r="BT649" s="58">
        <v>3.1561046511627908</v>
      </c>
      <c r="BV649" s="58"/>
      <c r="BW649" s="59"/>
      <c r="BX649" s="58"/>
      <c r="BY649" s="58"/>
      <c r="BZ649" s="58"/>
      <c r="CA649" s="59"/>
      <c r="CB649" s="58"/>
      <c r="CC649" s="58"/>
      <c r="CD649" s="58"/>
      <c r="CE649" s="58"/>
      <c r="CF649" s="59"/>
      <c r="CG649" s="62"/>
      <c r="CH649" s="62"/>
      <c r="CI649" s="62" t="s">
        <v>679</v>
      </c>
      <c r="CJ649" s="62"/>
      <c r="CK649" s="62"/>
      <c r="CL649" s="62" t="s">
        <v>513</v>
      </c>
      <c r="CM649" s="62" t="s">
        <v>513</v>
      </c>
      <c r="CN649" s="63"/>
      <c r="CO649" s="62" t="s">
        <v>1283</v>
      </c>
      <c r="CP649" s="62"/>
      <c r="CQ649" s="64" t="s">
        <v>39</v>
      </c>
      <c r="CR649" s="65" t="s">
        <v>47</v>
      </c>
      <c r="CS649" s="64" t="s">
        <v>41</v>
      </c>
      <c r="CT649" s="64"/>
      <c r="CU649" s="64" t="s">
        <v>109</v>
      </c>
      <c r="CV649" s="64" t="s">
        <v>56</v>
      </c>
      <c r="CW649" s="64" t="s">
        <v>672</v>
      </c>
      <c r="CX649" s="64"/>
      <c r="CY649" s="66">
        <f>[1]Duration!EE648</f>
        <v>22.696428571428573</v>
      </c>
    </row>
    <row r="650" spans="1:103" x14ac:dyDescent="0.3">
      <c r="A650" s="43">
        <v>648</v>
      </c>
      <c r="B650" s="44" t="s">
        <v>1713</v>
      </c>
      <c r="C650" s="44" t="s">
        <v>97</v>
      </c>
      <c r="D650" s="44">
        <v>2009</v>
      </c>
      <c r="E650" s="45" t="s">
        <v>31</v>
      </c>
      <c r="F650" s="45" t="s">
        <v>1537</v>
      </c>
      <c r="G650" s="45" t="s">
        <v>3</v>
      </c>
      <c r="H650" s="45" t="s">
        <v>483</v>
      </c>
      <c r="I650" s="45" t="s">
        <v>63</v>
      </c>
      <c r="J650" s="68" t="s">
        <v>44</v>
      </c>
      <c r="K650" s="68" t="s">
        <v>53</v>
      </c>
      <c r="L650" s="68" t="s">
        <v>42</v>
      </c>
      <c r="M650" s="68" t="s">
        <v>42</v>
      </c>
      <c r="N650" s="68" t="s">
        <v>42</v>
      </c>
      <c r="O650" s="68" t="s">
        <v>39</v>
      </c>
      <c r="P650" s="47"/>
      <c r="Q650" s="47" t="s">
        <v>1537</v>
      </c>
      <c r="R650" s="49">
        <v>36.5</v>
      </c>
      <c r="S650" s="49"/>
      <c r="T650" s="50">
        <v>2.48</v>
      </c>
      <c r="U650" s="50">
        <v>0.97899999999999998</v>
      </c>
      <c r="V650" s="50">
        <v>14.500000000000002</v>
      </c>
      <c r="W650" s="50"/>
      <c r="X650" s="50">
        <v>6.95</v>
      </c>
      <c r="Y650" s="51" t="s">
        <v>390</v>
      </c>
      <c r="Z650" s="51">
        <v>2</v>
      </c>
      <c r="AA650" s="52">
        <v>6.6</v>
      </c>
      <c r="AB650" s="51">
        <v>1.3</v>
      </c>
      <c r="AC650" s="51">
        <v>8.6</v>
      </c>
      <c r="AD650" s="51">
        <v>5</v>
      </c>
      <c r="AE650" s="51" t="s">
        <v>33</v>
      </c>
      <c r="AF650" s="51"/>
      <c r="AG650" s="53">
        <v>31</v>
      </c>
      <c r="AH650" s="54">
        <v>31</v>
      </c>
      <c r="AI650" s="54">
        <v>558</v>
      </c>
      <c r="AJ650" s="53" t="s">
        <v>670</v>
      </c>
      <c r="AK650" s="54">
        <v>13.285714285714286</v>
      </c>
      <c r="AL650" s="53">
        <v>42</v>
      </c>
      <c r="AM650" s="53" t="s">
        <v>52</v>
      </c>
      <c r="AN650" s="55"/>
      <c r="AO650" s="56">
        <v>0.75</v>
      </c>
      <c r="AP650" s="56"/>
      <c r="AQ650" s="51" t="s">
        <v>43</v>
      </c>
      <c r="AR650" s="51" t="s">
        <v>132</v>
      </c>
      <c r="AS650" s="51" t="s">
        <v>384</v>
      </c>
      <c r="AT650" s="51" t="s">
        <v>384</v>
      </c>
      <c r="AU650" s="51" t="s">
        <v>328</v>
      </c>
      <c r="AV650" s="51"/>
      <c r="AW650" s="57" t="s">
        <v>63</v>
      </c>
      <c r="AX650" s="57" t="s">
        <v>685</v>
      </c>
      <c r="AY650" s="57"/>
      <c r="AZ650" s="57"/>
      <c r="BA650" s="57"/>
      <c r="BB650" s="58">
        <v>1.6666666666666668E-3</v>
      </c>
      <c r="BC650" s="58">
        <v>1.2790697674418604E-3</v>
      </c>
      <c r="BD650" s="59"/>
      <c r="BE650" s="59"/>
      <c r="BF650" s="58"/>
      <c r="BG650" s="59"/>
      <c r="BH650" s="61">
        <v>9.7291666666666655E-3</v>
      </c>
      <c r="BI650" s="61">
        <v>7.4665697674418602E-3</v>
      </c>
      <c r="BL650" s="61"/>
      <c r="BM650" s="59"/>
      <c r="BN650" s="58">
        <v>2.1833333333333331</v>
      </c>
      <c r="BO650" s="58">
        <v>1.675581395348837</v>
      </c>
      <c r="BQ650" s="58"/>
      <c r="BR650" s="59"/>
      <c r="BS650" s="58">
        <v>8.6083333333333325</v>
      </c>
      <c r="BT650" s="58">
        <v>6.6063953488372089</v>
      </c>
      <c r="BV650" s="58"/>
      <c r="BW650" s="59"/>
      <c r="BX650" s="58"/>
      <c r="BY650" s="58"/>
      <c r="BZ650" s="58"/>
      <c r="CA650" s="59"/>
      <c r="CB650" s="58"/>
      <c r="CC650" s="58"/>
      <c r="CD650" s="58"/>
      <c r="CE650" s="58"/>
      <c r="CF650" s="59"/>
      <c r="CG650" s="62"/>
      <c r="CH650" s="62"/>
      <c r="CI650" s="62" t="s">
        <v>679</v>
      </c>
      <c r="CJ650" s="62"/>
      <c r="CK650" s="62"/>
      <c r="CL650" s="62" t="s">
        <v>513</v>
      </c>
      <c r="CM650" s="62" t="s">
        <v>513</v>
      </c>
      <c r="CN650" s="63"/>
      <c r="CO650" s="62" t="s">
        <v>1283</v>
      </c>
      <c r="CP650" s="62"/>
      <c r="CQ650" s="64" t="s">
        <v>39</v>
      </c>
      <c r="CR650" s="65" t="s">
        <v>47</v>
      </c>
      <c r="CS650" s="64" t="s">
        <v>41</v>
      </c>
      <c r="CT650" s="64"/>
      <c r="CU650" s="64" t="s">
        <v>109</v>
      </c>
      <c r="CV650" s="64" t="s">
        <v>56</v>
      </c>
      <c r="CW650" s="64" t="s">
        <v>673</v>
      </c>
      <c r="CX650" s="64"/>
      <c r="CY650" s="66">
        <f>[1]Duration!EE649</f>
        <v>23.25</v>
      </c>
    </row>
    <row r="651" spans="1:103" x14ac:dyDescent="0.3">
      <c r="A651" s="43">
        <v>649</v>
      </c>
      <c r="B651" s="44" t="s">
        <v>1713</v>
      </c>
      <c r="C651" s="44" t="s">
        <v>97</v>
      </c>
      <c r="D651" s="44">
        <v>2009</v>
      </c>
      <c r="E651" s="45" t="s">
        <v>31</v>
      </c>
      <c r="F651" s="45" t="s">
        <v>1537</v>
      </c>
      <c r="G651" s="45" t="s">
        <v>3</v>
      </c>
      <c r="H651" s="45" t="s">
        <v>483</v>
      </c>
      <c r="I651" s="45" t="s">
        <v>63</v>
      </c>
      <c r="J651" s="68" t="s">
        <v>44</v>
      </c>
      <c r="K651" s="68" t="s">
        <v>75</v>
      </c>
      <c r="L651" s="68" t="s">
        <v>42</v>
      </c>
      <c r="M651" s="68" t="s">
        <v>42</v>
      </c>
      <c r="N651" s="68" t="s">
        <v>42</v>
      </c>
      <c r="O651" s="68" t="s">
        <v>39</v>
      </c>
      <c r="P651" s="47"/>
      <c r="Q651" s="47" t="s">
        <v>1537</v>
      </c>
      <c r="R651" s="49">
        <v>36.5</v>
      </c>
      <c r="S651" s="49"/>
      <c r="T651" s="50">
        <v>2.48</v>
      </c>
      <c r="U651" s="50">
        <v>0.97899999999999998</v>
      </c>
      <c r="V651" s="50">
        <v>14.500000000000002</v>
      </c>
      <c r="W651" s="50"/>
      <c r="X651" s="50">
        <v>6.95</v>
      </c>
      <c r="Y651" s="51" t="s">
        <v>390</v>
      </c>
      <c r="Z651" s="51">
        <v>2</v>
      </c>
      <c r="AA651" s="52">
        <v>6.6</v>
      </c>
      <c r="AB651" s="51">
        <v>1.3</v>
      </c>
      <c r="AC651" s="51">
        <v>8.6</v>
      </c>
      <c r="AD651" s="51">
        <v>5</v>
      </c>
      <c r="AE651" s="51" t="s">
        <v>33</v>
      </c>
      <c r="AF651" s="51"/>
      <c r="AG651" s="53">
        <v>30</v>
      </c>
      <c r="AH651" s="54">
        <v>30</v>
      </c>
      <c r="AI651" s="54">
        <v>552.85714285714289</v>
      </c>
      <c r="AJ651" s="53" t="s">
        <v>670</v>
      </c>
      <c r="AK651" s="54">
        <v>12.857142857142858</v>
      </c>
      <c r="AL651" s="53">
        <v>43</v>
      </c>
      <c r="AM651" s="53" t="s">
        <v>80</v>
      </c>
      <c r="AN651" s="55"/>
      <c r="AO651" s="56">
        <v>0.75</v>
      </c>
      <c r="AP651" s="56"/>
      <c r="AQ651" s="51" t="s">
        <v>43</v>
      </c>
      <c r="AR651" s="51" t="s">
        <v>132</v>
      </c>
      <c r="AS651" s="51" t="s">
        <v>384</v>
      </c>
      <c r="AT651" s="51" t="s">
        <v>384</v>
      </c>
      <c r="AU651" s="51" t="s">
        <v>328</v>
      </c>
      <c r="AV651" s="51"/>
      <c r="AW651" s="57" t="s">
        <v>63</v>
      </c>
      <c r="AX651" s="57" t="s">
        <v>685</v>
      </c>
      <c r="AY651" s="57"/>
      <c r="AZ651" s="57"/>
      <c r="BA651" s="57"/>
      <c r="BB651" s="58">
        <v>2.0833333333333333E-3</v>
      </c>
      <c r="BC651" s="58">
        <v>1.5988372093023256E-3</v>
      </c>
      <c r="BD651" s="59"/>
      <c r="BE651" s="59"/>
      <c r="BF651" s="58"/>
      <c r="BG651" s="59"/>
      <c r="BH651" s="61">
        <v>9.1666666666666667E-3</v>
      </c>
      <c r="BI651" s="61">
        <v>7.0348837209302326E-3</v>
      </c>
      <c r="BL651" s="61"/>
      <c r="BM651" s="59"/>
      <c r="BN651" s="58">
        <v>1.2208333333333334</v>
      </c>
      <c r="BO651" s="58">
        <v>0.93691860465116295</v>
      </c>
      <c r="BQ651" s="58"/>
      <c r="BR651" s="59"/>
      <c r="BS651" s="58">
        <v>5.7374999999999998</v>
      </c>
      <c r="BT651" s="58">
        <v>4.403197674418605</v>
      </c>
      <c r="BV651" s="58"/>
      <c r="BW651" s="59"/>
      <c r="BX651" s="58"/>
      <c r="BY651" s="58"/>
      <c r="BZ651" s="58"/>
      <c r="CA651" s="59"/>
      <c r="CB651" s="58"/>
      <c r="CC651" s="58"/>
      <c r="CD651" s="58"/>
      <c r="CE651" s="58"/>
      <c r="CF651" s="59"/>
      <c r="CG651" s="62"/>
      <c r="CH651" s="62"/>
      <c r="CI651" s="62" t="s">
        <v>679</v>
      </c>
      <c r="CJ651" s="62"/>
      <c r="CK651" s="62"/>
      <c r="CL651" s="62" t="s">
        <v>513</v>
      </c>
      <c r="CM651" s="62" t="s">
        <v>513</v>
      </c>
      <c r="CN651" s="63"/>
      <c r="CO651" s="62" t="s">
        <v>1283</v>
      </c>
      <c r="CP651" s="62"/>
      <c r="CQ651" s="64" t="s">
        <v>39</v>
      </c>
      <c r="CR651" s="65" t="s">
        <v>47</v>
      </c>
      <c r="CS651" s="64" t="s">
        <v>41</v>
      </c>
      <c r="CT651" s="64"/>
      <c r="CU651" s="64" t="s">
        <v>109</v>
      </c>
      <c r="CV651" s="64" t="s">
        <v>56</v>
      </c>
      <c r="CW651" s="64" t="s">
        <v>675</v>
      </c>
      <c r="CX651" s="64"/>
      <c r="CY651" s="66">
        <f>[1]Duration!EE650</f>
        <v>23.035714285714288</v>
      </c>
    </row>
    <row r="652" spans="1:103" x14ac:dyDescent="0.3">
      <c r="A652" s="43">
        <v>650</v>
      </c>
      <c r="B652" s="44" t="s">
        <v>1713</v>
      </c>
      <c r="C652" s="44" t="s">
        <v>97</v>
      </c>
      <c r="D652" s="44">
        <v>2009</v>
      </c>
      <c r="E652" s="45" t="s">
        <v>31</v>
      </c>
      <c r="F652" s="45" t="s">
        <v>1537</v>
      </c>
      <c r="G652" s="45" t="s">
        <v>3</v>
      </c>
      <c r="H652" s="45" t="s">
        <v>483</v>
      </c>
      <c r="I652" s="45" t="s">
        <v>63</v>
      </c>
      <c r="J652" s="68" t="s">
        <v>44</v>
      </c>
      <c r="K652" s="68" t="s">
        <v>75</v>
      </c>
      <c r="L652" s="68" t="s">
        <v>42</v>
      </c>
      <c r="M652" s="68" t="s">
        <v>42</v>
      </c>
      <c r="N652" s="68" t="s">
        <v>42</v>
      </c>
      <c r="O652" s="68" t="s">
        <v>39</v>
      </c>
      <c r="P652" s="47"/>
      <c r="Q652" s="47" t="s">
        <v>1537</v>
      </c>
      <c r="R652" s="49">
        <v>36.5</v>
      </c>
      <c r="S652" s="49"/>
      <c r="T652" s="50">
        <v>2.48</v>
      </c>
      <c r="U652" s="50">
        <v>0.97899999999999998</v>
      </c>
      <c r="V652" s="50">
        <v>14.500000000000002</v>
      </c>
      <c r="W652" s="50"/>
      <c r="X652" s="50">
        <v>6.95</v>
      </c>
      <c r="Y652" s="51" t="s">
        <v>390</v>
      </c>
      <c r="Z652" s="51">
        <v>2</v>
      </c>
      <c r="AA652" s="52">
        <v>6.6</v>
      </c>
      <c r="AB652" s="51">
        <v>1.3</v>
      </c>
      <c r="AC652" s="51">
        <v>8.6</v>
      </c>
      <c r="AD652" s="51">
        <v>5</v>
      </c>
      <c r="AE652" s="51" t="s">
        <v>33</v>
      </c>
      <c r="AF652" s="51"/>
      <c r="AG652" s="53">
        <v>12</v>
      </c>
      <c r="AH652" s="54">
        <v>12</v>
      </c>
      <c r="AI652" s="54">
        <v>226.28571428571428</v>
      </c>
      <c r="AJ652" s="53" t="s">
        <v>670</v>
      </c>
      <c r="AK652" s="54">
        <v>5.1428571428571423</v>
      </c>
      <c r="AL652" s="53">
        <v>44</v>
      </c>
      <c r="AM652" s="53" t="s">
        <v>80</v>
      </c>
      <c r="AN652" s="55"/>
      <c r="AO652" s="56">
        <v>0.75</v>
      </c>
      <c r="AP652" s="56"/>
      <c r="AQ652" s="51" t="s">
        <v>43</v>
      </c>
      <c r="AR652" s="51" t="s">
        <v>132</v>
      </c>
      <c r="AS652" s="51" t="s">
        <v>384</v>
      </c>
      <c r="AT652" s="51" t="s">
        <v>384</v>
      </c>
      <c r="AU652" s="51" t="s">
        <v>328</v>
      </c>
      <c r="AV652" s="51"/>
      <c r="AW652" s="57" t="s">
        <v>63</v>
      </c>
      <c r="AX652" s="57" t="s">
        <v>685</v>
      </c>
      <c r="AY652" s="57"/>
      <c r="AZ652" s="57"/>
      <c r="BA652" s="57"/>
      <c r="BB652" s="58">
        <v>8.3333333333333339E-4</v>
      </c>
      <c r="BC652" s="58">
        <v>6.3953488372093018E-4</v>
      </c>
      <c r="BD652" s="59"/>
      <c r="BE652" s="59"/>
      <c r="BF652" s="58"/>
      <c r="BG652" s="59"/>
      <c r="BH652" s="61">
        <v>7.7916666666666672E-4</v>
      </c>
      <c r="BI652" s="61">
        <v>5.9796511627906981E-4</v>
      </c>
      <c r="BL652" s="61"/>
      <c r="BM652" s="59"/>
      <c r="BN652" s="58">
        <v>0.9916666666666667</v>
      </c>
      <c r="BO652" s="58">
        <v>0.76104651162790704</v>
      </c>
      <c r="BQ652" s="58"/>
      <c r="BR652" s="59"/>
      <c r="BS652" s="58">
        <v>4.6000000000000005</v>
      </c>
      <c r="BT652" s="58">
        <v>3.5302325581395353</v>
      </c>
      <c r="BV652" s="58"/>
      <c r="BW652" s="59"/>
      <c r="BX652" s="58"/>
      <c r="BY652" s="58"/>
      <c r="BZ652" s="58"/>
      <c r="CA652" s="59"/>
      <c r="CB652" s="58"/>
      <c r="CC652" s="58"/>
      <c r="CD652" s="58"/>
      <c r="CE652" s="58"/>
      <c r="CF652" s="59"/>
      <c r="CG652" s="62"/>
      <c r="CH652" s="62"/>
      <c r="CI652" s="62" t="s">
        <v>679</v>
      </c>
      <c r="CJ652" s="62"/>
      <c r="CK652" s="62"/>
      <c r="CL652" s="62" t="s">
        <v>513</v>
      </c>
      <c r="CM652" s="62" t="s">
        <v>513</v>
      </c>
      <c r="CN652" s="63"/>
      <c r="CO652" s="62" t="s">
        <v>1283</v>
      </c>
      <c r="CP652" s="62"/>
      <c r="CQ652" s="64" t="s">
        <v>39</v>
      </c>
      <c r="CR652" s="65" t="s">
        <v>47</v>
      </c>
      <c r="CS652" s="64" t="s">
        <v>41</v>
      </c>
      <c r="CT652" s="64"/>
      <c r="CU652" s="64" t="s">
        <v>109</v>
      </c>
      <c r="CV652" s="64" t="s">
        <v>56</v>
      </c>
      <c r="CW652" s="64" t="s">
        <v>680</v>
      </c>
      <c r="CX652" s="64"/>
      <c r="CY652" s="66">
        <f>[1]Duration!EE651</f>
        <v>9.4285714285714288</v>
      </c>
    </row>
    <row r="653" spans="1:103" x14ac:dyDescent="0.3">
      <c r="A653" s="43">
        <v>651</v>
      </c>
      <c r="B653" s="44" t="s">
        <v>1713</v>
      </c>
      <c r="C653" s="44" t="s">
        <v>97</v>
      </c>
      <c r="D653" s="44">
        <v>2009</v>
      </c>
      <c r="E653" s="45" t="s">
        <v>31</v>
      </c>
      <c r="F653" s="45" t="s">
        <v>1537</v>
      </c>
      <c r="G653" s="45" t="s">
        <v>3</v>
      </c>
      <c r="H653" s="45" t="s">
        <v>483</v>
      </c>
      <c r="I653" s="45" t="s">
        <v>63</v>
      </c>
      <c r="J653" s="68" t="s">
        <v>122</v>
      </c>
      <c r="K653" s="68" t="s">
        <v>71</v>
      </c>
      <c r="L653" s="68" t="s">
        <v>42</v>
      </c>
      <c r="M653" s="68" t="s">
        <v>42</v>
      </c>
      <c r="N653" s="68" t="s">
        <v>42</v>
      </c>
      <c r="O653" s="68" t="s">
        <v>39</v>
      </c>
      <c r="P653" s="47"/>
      <c r="Q653" s="47" t="s">
        <v>1537</v>
      </c>
      <c r="R653" s="49">
        <v>36.5</v>
      </c>
      <c r="S653" s="49"/>
      <c r="T653" s="50">
        <v>2.48</v>
      </c>
      <c r="U653" s="50">
        <v>0.97899999999999998</v>
      </c>
      <c r="V653" s="50">
        <v>14.500000000000002</v>
      </c>
      <c r="W653" s="50"/>
      <c r="X653" s="50">
        <v>6.95</v>
      </c>
      <c r="Y653" s="51" t="s">
        <v>390</v>
      </c>
      <c r="Z653" s="51">
        <v>2</v>
      </c>
      <c r="AA653" s="52">
        <v>6.6</v>
      </c>
      <c r="AB653" s="51">
        <v>1.3</v>
      </c>
      <c r="AC653" s="51">
        <v>8.6</v>
      </c>
      <c r="AD653" s="51">
        <v>5</v>
      </c>
      <c r="AE653" s="51" t="s">
        <v>33</v>
      </c>
      <c r="AF653" s="51"/>
      <c r="AG653" s="53">
        <v>121</v>
      </c>
      <c r="AH653" s="54">
        <v>121</v>
      </c>
      <c r="AI653" s="54">
        <v>2333.5714285714284</v>
      </c>
      <c r="AJ653" s="53" t="s">
        <v>670</v>
      </c>
      <c r="AK653" s="54">
        <v>51.857142857142854</v>
      </c>
      <c r="AL653" s="53">
        <v>45</v>
      </c>
      <c r="AM653" s="53" t="s">
        <v>70</v>
      </c>
      <c r="AN653" s="55"/>
      <c r="AO653" s="56">
        <v>0.75</v>
      </c>
      <c r="AP653" s="56"/>
      <c r="AQ653" s="51" t="s">
        <v>43</v>
      </c>
      <c r="AR653" s="51" t="s">
        <v>132</v>
      </c>
      <c r="AS653" s="51" t="s">
        <v>384</v>
      </c>
      <c r="AT653" s="51" t="s">
        <v>384</v>
      </c>
      <c r="AU653" s="51" t="s">
        <v>328</v>
      </c>
      <c r="AV653" s="51"/>
      <c r="AW653" s="57" t="s">
        <v>63</v>
      </c>
      <c r="AX653" s="57" t="s">
        <v>685</v>
      </c>
      <c r="AY653" s="57"/>
      <c r="AZ653" s="57"/>
      <c r="BA653" s="57"/>
      <c r="BB653" s="58">
        <v>3.9944903581267217E-3</v>
      </c>
      <c r="BC653" s="58">
        <v>3.0655391120507402E-3</v>
      </c>
      <c r="BD653" s="60">
        <v>7.4885872823129774E-3</v>
      </c>
      <c r="BE653" s="60">
        <v>2.9561802215259695E-3</v>
      </c>
      <c r="BF653" s="58"/>
      <c r="BG653" s="59">
        <v>0.89521228545618792</v>
      </c>
      <c r="BH653" s="61">
        <v>4.8209366391184579E-6</v>
      </c>
      <c r="BI653" s="61">
        <v>3.6997885835095139E-6</v>
      </c>
      <c r="BJ653" s="78">
        <v>6.9838705846022288E-6</v>
      </c>
      <c r="BK653" s="78">
        <v>2.7569392348087022E-6</v>
      </c>
      <c r="BL653" s="61"/>
      <c r="BM653" s="59">
        <v>-1</v>
      </c>
      <c r="BN653" s="58">
        <v>1.1019283746556474</v>
      </c>
      <c r="BO653" s="58">
        <v>0.84566596194503174</v>
      </c>
      <c r="BQ653" s="58"/>
      <c r="BR653" s="59">
        <v>0.28000000000000003</v>
      </c>
      <c r="BS653" s="58">
        <v>5.5785123966942152</v>
      </c>
      <c r="BT653" s="58">
        <v>4.2811839323467238</v>
      </c>
      <c r="BV653" s="58"/>
      <c r="BW653" s="59">
        <v>-0.18</v>
      </c>
      <c r="BX653" s="58">
        <v>34.400826446280995</v>
      </c>
      <c r="BY653" s="58"/>
      <c r="BZ653" s="58"/>
      <c r="CA653" s="59">
        <v>0.21</v>
      </c>
      <c r="CB653" s="58"/>
      <c r="CC653" s="58"/>
      <c r="CD653" s="58"/>
      <c r="CE653" s="58"/>
      <c r="CF653" s="59"/>
      <c r="CG653" s="62" t="s">
        <v>1611</v>
      </c>
      <c r="CH653" s="62" t="s">
        <v>1608</v>
      </c>
      <c r="CI653" s="62" t="s">
        <v>679</v>
      </c>
      <c r="CJ653" s="62"/>
      <c r="CK653" s="62"/>
      <c r="CL653" s="62" t="s">
        <v>513</v>
      </c>
      <c r="CM653" s="62" t="s">
        <v>513</v>
      </c>
      <c r="CN653" s="63"/>
      <c r="CO653" s="62" t="s">
        <v>1283</v>
      </c>
      <c r="CP653" s="62"/>
      <c r="CQ653" s="64" t="s">
        <v>39</v>
      </c>
      <c r="CR653" s="65" t="s">
        <v>47</v>
      </c>
      <c r="CS653" s="64" t="s">
        <v>41</v>
      </c>
      <c r="CT653" s="64"/>
      <c r="CU653" s="64" t="s">
        <v>109</v>
      </c>
      <c r="CV653" s="64" t="s">
        <v>56</v>
      </c>
      <c r="CW653" s="64" t="s">
        <v>681</v>
      </c>
      <c r="CX653" s="64"/>
      <c r="CY653" s="66">
        <f>[1]Duration!EE652</f>
        <v>97.232142857142847</v>
      </c>
    </row>
    <row r="654" spans="1:103" x14ac:dyDescent="0.3">
      <c r="A654" s="43">
        <v>652</v>
      </c>
      <c r="B654" s="44" t="s">
        <v>1713</v>
      </c>
      <c r="C654" s="44" t="s">
        <v>97</v>
      </c>
      <c r="D654" s="44">
        <v>2009</v>
      </c>
      <c r="E654" s="45" t="s">
        <v>31</v>
      </c>
      <c r="F654" s="45" t="s">
        <v>1537</v>
      </c>
      <c r="G654" s="45" t="s">
        <v>3</v>
      </c>
      <c r="H654" s="45" t="s">
        <v>483</v>
      </c>
      <c r="I654" s="45" t="s">
        <v>63</v>
      </c>
      <c r="J654" s="68" t="s">
        <v>44</v>
      </c>
      <c r="K654" s="68" t="s">
        <v>75</v>
      </c>
      <c r="L654" s="68" t="s">
        <v>42</v>
      </c>
      <c r="M654" s="68" t="s">
        <v>42</v>
      </c>
      <c r="N654" s="68" t="s">
        <v>42</v>
      </c>
      <c r="O654" s="68" t="s">
        <v>39</v>
      </c>
      <c r="P654" s="47"/>
      <c r="Q654" s="47" t="s">
        <v>1537</v>
      </c>
      <c r="R654" s="49">
        <v>36.5</v>
      </c>
      <c r="S654" s="49"/>
      <c r="T654" s="50">
        <v>2.48</v>
      </c>
      <c r="U654" s="50">
        <v>0.97899999999999998</v>
      </c>
      <c r="V654" s="50">
        <v>14.500000000000002</v>
      </c>
      <c r="W654" s="50"/>
      <c r="X654" s="50">
        <v>6.95</v>
      </c>
      <c r="Y654" s="51" t="s">
        <v>390</v>
      </c>
      <c r="Z654" s="51">
        <v>2</v>
      </c>
      <c r="AA654" s="52">
        <v>6.6</v>
      </c>
      <c r="AB654" s="51">
        <v>1.3</v>
      </c>
      <c r="AC654" s="51">
        <v>8.6</v>
      </c>
      <c r="AD654" s="51">
        <v>5</v>
      </c>
      <c r="AE654" s="51" t="s">
        <v>33</v>
      </c>
      <c r="AF654" s="51"/>
      <c r="AG654" s="53">
        <v>5</v>
      </c>
      <c r="AH654" s="54">
        <v>5</v>
      </c>
      <c r="AI654" s="54">
        <v>98.571428571428569</v>
      </c>
      <c r="AJ654" s="53" t="s">
        <v>670</v>
      </c>
      <c r="AK654" s="54">
        <v>2.1428571428571428</v>
      </c>
      <c r="AL654" s="53">
        <v>46</v>
      </c>
      <c r="AM654" s="53" t="s">
        <v>80</v>
      </c>
      <c r="AN654" s="55"/>
      <c r="AO654" s="56">
        <v>0.75</v>
      </c>
      <c r="AP654" s="56"/>
      <c r="AQ654" s="51" t="s">
        <v>43</v>
      </c>
      <c r="AR654" s="51" t="s">
        <v>132</v>
      </c>
      <c r="AS654" s="51"/>
      <c r="AT654" s="51"/>
      <c r="AU654" s="51"/>
      <c r="AV654" s="51"/>
      <c r="AW654" s="57" t="s">
        <v>63</v>
      </c>
      <c r="AX654" s="57" t="s">
        <v>685</v>
      </c>
      <c r="AY654" s="57"/>
      <c r="AZ654" s="57"/>
      <c r="BA654" s="57"/>
      <c r="BB654" s="58">
        <v>0.14083333333333334</v>
      </c>
      <c r="BC654" s="58">
        <v>0.10808139534883722</v>
      </c>
      <c r="BD654" s="59"/>
      <c r="BE654" s="59"/>
      <c r="BF654" s="58"/>
      <c r="BG654" s="59"/>
      <c r="BH654" s="61">
        <v>0</v>
      </c>
      <c r="BI654" s="61">
        <v>0</v>
      </c>
      <c r="BL654" s="61"/>
      <c r="BM654" s="59"/>
      <c r="BN654" s="58">
        <v>0.8666666666666667</v>
      </c>
      <c r="BO654" s="58">
        <v>0.66511627906976745</v>
      </c>
      <c r="BQ654" s="58"/>
      <c r="BR654" s="59"/>
      <c r="BS654" s="58">
        <v>9.1666666666666679</v>
      </c>
      <c r="BT654" s="58">
        <v>7.0348837209302335</v>
      </c>
      <c r="BV654" s="58"/>
      <c r="BW654" s="59"/>
      <c r="BX654" s="58">
        <v>30.833333333333336</v>
      </c>
      <c r="BY654" s="58"/>
      <c r="BZ654" s="58"/>
      <c r="CA654" s="59"/>
      <c r="CB654" s="58"/>
      <c r="CC654" s="58"/>
      <c r="CD654" s="58"/>
      <c r="CE654" s="58"/>
      <c r="CF654" s="59"/>
      <c r="CG654" s="62" t="s">
        <v>1621</v>
      </c>
      <c r="CH654" s="62"/>
      <c r="CI654" s="62" t="s">
        <v>679</v>
      </c>
      <c r="CJ654" s="62"/>
      <c r="CK654" s="62"/>
      <c r="CL654" s="62" t="s">
        <v>513</v>
      </c>
      <c r="CM654" s="62" t="s">
        <v>513</v>
      </c>
      <c r="CN654" s="63"/>
      <c r="CO654" s="62" t="s">
        <v>1283</v>
      </c>
      <c r="CP654" s="62"/>
      <c r="CQ654" s="64" t="s">
        <v>39</v>
      </c>
      <c r="CR654" s="65" t="s">
        <v>47</v>
      </c>
      <c r="CS654" s="64" t="s">
        <v>41</v>
      </c>
      <c r="CT654" s="64"/>
      <c r="CU654" s="64" t="s">
        <v>109</v>
      </c>
      <c r="CV654" s="64" t="s">
        <v>56</v>
      </c>
      <c r="CW654" s="64" t="s">
        <v>682</v>
      </c>
      <c r="CX654" s="64"/>
      <c r="CY654" s="66">
        <f>[1]Duration!EE653</f>
        <v>4.1071428571428568</v>
      </c>
    </row>
    <row r="655" spans="1:103" x14ac:dyDescent="0.3">
      <c r="A655" s="43">
        <v>653</v>
      </c>
      <c r="B655" s="44" t="s">
        <v>1713</v>
      </c>
      <c r="C655" s="44" t="s">
        <v>97</v>
      </c>
      <c r="D655" s="44">
        <v>2009</v>
      </c>
      <c r="E655" s="45" t="s">
        <v>31</v>
      </c>
      <c r="F655" s="45" t="s">
        <v>1537</v>
      </c>
      <c r="G655" s="45" t="s">
        <v>3</v>
      </c>
      <c r="H655" s="45" t="s">
        <v>483</v>
      </c>
      <c r="I655" s="45" t="s">
        <v>63</v>
      </c>
      <c r="J655" s="68" t="s">
        <v>122</v>
      </c>
      <c r="K655" s="68" t="s">
        <v>71</v>
      </c>
      <c r="L655" s="68" t="s">
        <v>42</v>
      </c>
      <c r="M655" s="68" t="s">
        <v>39</v>
      </c>
      <c r="N655" s="68" t="s">
        <v>42</v>
      </c>
      <c r="O655" s="68" t="s">
        <v>39</v>
      </c>
      <c r="P655" s="47"/>
      <c r="Q655" s="47" t="s">
        <v>1537</v>
      </c>
      <c r="R655" s="49">
        <v>36.5</v>
      </c>
      <c r="S655" s="49"/>
      <c r="T655" s="50">
        <v>2.48</v>
      </c>
      <c r="U655" s="50">
        <v>0.97899999999999998</v>
      </c>
      <c r="V655" s="50">
        <v>14.500000000000002</v>
      </c>
      <c r="W655" s="50"/>
      <c r="X655" s="50">
        <v>6.95</v>
      </c>
      <c r="Y655" s="51" t="s">
        <v>390</v>
      </c>
      <c r="Z655" s="51">
        <v>2</v>
      </c>
      <c r="AA655" s="52">
        <v>6.6</v>
      </c>
      <c r="AB655" s="51">
        <v>1.3</v>
      </c>
      <c r="AC655" s="51">
        <v>8.6</v>
      </c>
      <c r="AD655" s="51">
        <v>5</v>
      </c>
      <c r="AE655" s="51" t="s">
        <v>33</v>
      </c>
      <c r="AF655" s="51"/>
      <c r="AG655" s="53">
        <v>126</v>
      </c>
      <c r="AH655" s="54">
        <v>126</v>
      </c>
      <c r="AI655" s="54">
        <v>2538</v>
      </c>
      <c r="AJ655" s="53" t="s">
        <v>670</v>
      </c>
      <c r="AK655" s="54">
        <v>54</v>
      </c>
      <c r="AL655" s="53">
        <v>47</v>
      </c>
      <c r="AM655" s="53" t="s">
        <v>70</v>
      </c>
      <c r="AN655" s="55"/>
      <c r="AO655" s="56">
        <v>0.75</v>
      </c>
      <c r="AP655" s="56"/>
      <c r="AQ655" s="51" t="s">
        <v>43</v>
      </c>
      <c r="AR655" s="51" t="s">
        <v>132</v>
      </c>
      <c r="AS655" s="51"/>
      <c r="AT655" s="51"/>
      <c r="AU655" s="51"/>
      <c r="AV655" s="51"/>
      <c r="AW655" s="57" t="s">
        <v>63</v>
      </c>
      <c r="AX655" s="57" t="s">
        <v>685</v>
      </c>
      <c r="AY655" s="57"/>
      <c r="AZ655" s="57"/>
      <c r="BA655" s="57"/>
      <c r="BB655" s="58">
        <v>9.4246031746031741E-3</v>
      </c>
      <c r="BC655" s="58">
        <v>7.2328349944629014E-3</v>
      </c>
      <c r="BD655" s="60">
        <v>1.8398684271199988E-2</v>
      </c>
      <c r="BE655" s="60">
        <v>7.2630289925422536E-3</v>
      </c>
      <c r="BF655" s="58"/>
      <c r="BG655" s="59">
        <v>0.75765306122448972</v>
      </c>
      <c r="BH655" s="61">
        <v>4.6296296296296304E-6</v>
      </c>
      <c r="BI655" s="61">
        <v>3.552971576227391E-6</v>
      </c>
      <c r="BJ655" s="78">
        <v>6.9838705846022288E-6</v>
      </c>
      <c r="BK655" s="78">
        <v>2.7569392348087022E-6</v>
      </c>
      <c r="BL655" s="61"/>
      <c r="BM655" s="59">
        <v>-1</v>
      </c>
      <c r="BN655" s="58">
        <v>1.0925925925925928</v>
      </c>
      <c r="BO655" s="58">
        <v>0.83850129198966428</v>
      </c>
      <c r="BQ655" s="58"/>
      <c r="BR655" s="59">
        <v>0.26902654867256631</v>
      </c>
      <c r="BS655" s="58">
        <v>5.7208994708994716</v>
      </c>
      <c r="BT655" s="58">
        <v>4.3904577334809902</v>
      </c>
      <c r="BV655" s="58"/>
      <c r="BW655" s="59">
        <v>-0.15333333333333343</v>
      </c>
      <c r="BX655" s="58">
        <v>34.25925925925926</v>
      </c>
      <c r="BY655" s="58"/>
      <c r="BZ655" s="58"/>
      <c r="CA655" s="59">
        <v>0.20430107526881711</v>
      </c>
      <c r="CB655" s="58"/>
      <c r="CC655" s="58"/>
      <c r="CD655" s="58"/>
      <c r="CE655" s="58"/>
      <c r="CF655" s="59"/>
      <c r="CG655" s="62" t="s">
        <v>1612</v>
      </c>
      <c r="CH655" s="62" t="s">
        <v>1608</v>
      </c>
      <c r="CI655" s="62" t="s">
        <v>679</v>
      </c>
      <c r="CJ655" s="62"/>
      <c r="CK655" s="62"/>
      <c r="CL655" s="62" t="s">
        <v>513</v>
      </c>
      <c r="CM655" s="62" t="s">
        <v>513</v>
      </c>
      <c r="CN655" s="63"/>
      <c r="CO655" s="62" t="s">
        <v>1283</v>
      </c>
      <c r="CP655" s="62"/>
      <c r="CQ655" s="64" t="s">
        <v>39</v>
      </c>
      <c r="CR655" s="65" t="s">
        <v>47</v>
      </c>
      <c r="CS655" s="64" t="s">
        <v>41</v>
      </c>
      <c r="CT655" s="64"/>
      <c r="CU655" s="64" t="s">
        <v>109</v>
      </c>
      <c r="CV655" s="64" t="s">
        <v>56</v>
      </c>
      <c r="CW655" s="64" t="s">
        <v>683</v>
      </c>
      <c r="CX655" s="64"/>
      <c r="CY655" s="66">
        <f>[1]Duration!EE654</f>
        <v>105.75</v>
      </c>
    </row>
    <row r="656" spans="1:103" x14ac:dyDescent="0.3">
      <c r="A656" s="43">
        <v>654</v>
      </c>
      <c r="B656" s="44" t="s">
        <v>1714</v>
      </c>
      <c r="C656" s="44" t="s">
        <v>97</v>
      </c>
      <c r="D656" s="44">
        <v>2011</v>
      </c>
      <c r="E656" s="45" t="s">
        <v>31</v>
      </c>
      <c r="F656" s="45" t="s">
        <v>1537</v>
      </c>
      <c r="G656" s="45" t="s">
        <v>1804</v>
      </c>
      <c r="H656" s="45" t="s">
        <v>116</v>
      </c>
      <c r="I656" s="45" t="s">
        <v>38</v>
      </c>
      <c r="J656" s="68" t="s">
        <v>44</v>
      </c>
      <c r="K656" s="68" t="s">
        <v>91</v>
      </c>
      <c r="L656" s="68" t="s">
        <v>39</v>
      </c>
      <c r="M656" s="68" t="s">
        <v>42</v>
      </c>
      <c r="N656" s="68" t="s">
        <v>42</v>
      </c>
      <c r="O656" s="68" t="s">
        <v>42</v>
      </c>
      <c r="P656" s="47" t="s">
        <v>686</v>
      </c>
      <c r="Q656" s="47" t="s">
        <v>1537</v>
      </c>
      <c r="R656" s="49"/>
      <c r="S656" s="49"/>
      <c r="T656" s="50"/>
      <c r="U656" s="50"/>
      <c r="V656" s="50"/>
      <c r="W656" s="50"/>
      <c r="X656" s="50"/>
      <c r="Y656" s="51" t="s">
        <v>421</v>
      </c>
      <c r="Z656" s="51">
        <v>1</v>
      </c>
      <c r="AA656" s="69">
        <v>397</v>
      </c>
      <c r="AB656" s="51">
        <v>3.6</v>
      </c>
      <c r="AC656" s="69">
        <v>1429.2</v>
      </c>
      <c r="AD656" s="51">
        <v>2</v>
      </c>
      <c r="AE656" s="51" t="s">
        <v>687</v>
      </c>
      <c r="AF656" s="51"/>
      <c r="AG656" s="53" t="s">
        <v>79</v>
      </c>
      <c r="AH656" s="54">
        <v>31</v>
      </c>
      <c r="AI656" s="91">
        <v>744</v>
      </c>
      <c r="AJ656" s="53" t="s">
        <v>172</v>
      </c>
      <c r="AK656" s="53" t="s">
        <v>172</v>
      </c>
      <c r="AL656" s="53">
        <v>0.5</v>
      </c>
      <c r="AM656" s="53" t="s">
        <v>96</v>
      </c>
      <c r="AN656" s="55">
        <v>-10.6</v>
      </c>
      <c r="AO656" s="56"/>
      <c r="AP656" s="56"/>
      <c r="AQ656" s="51" t="s">
        <v>321</v>
      </c>
      <c r="AR656" s="51"/>
      <c r="AS656" s="51"/>
      <c r="AT656" s="51" t="s">
        <v>384</v>
      </c>
      <c r="AU656" s="51"/>
      <c r="AV656" s="51"/>
      <c r="AW656" s="57" t="s">
        <v>38</v>
      </c>
      <c r="AX656" s="57" t="s">
        <v>36</v>
      </c>
      <c r="AY656" s="57" t="s">
        <v>39</v>
      </c>
      <c r="AZ656" s="57" t="s">
        <v>1811</v>
      </c>
      <c r="BA656" s="57"/>
      <c r="BB656" s="58"/>
      <c r="BC656" s="58"/>
      <c r="BD656" s="59"/>
      <c r="BE656" s="59"/>
      <c r="BF656" s="58"/>
      <c r="BG656" s="59"/>
      <c r="BH656" s="61"/>
      <c r="BI656" s="61"/>
      <c r="BL656" s="61"/>
      <c r="BM656" s="59"/>
      <c r="BN656" s="58">
        <v>9.2160000000000006E-2</v>
      </c>
      <c r="BO656" s="58"/>
      <c r="BQ656" s="58"/>
      <c r="BR656" s="59"/>
      <c r="BS656" s="58"/>
      <c r="BT656" s="58"/>
      <c r="BV656" s="58"/>
      <c r="BW656" s="59"/>
      <c r="BX656" s="58"/>
      <c r="BY656" s="58"/>
      <c r="BZ656" s="58"/>
      <c r="CA656" s="59"/>
      <c r="CB656" s="58"/>
      <c r="CC656" s="58"/>
      <c r="CD656" s="58"/>
      <c r="CE656" s="58"/>
      <c r="CF656" s="59"/>
      <c r="CG656" s="62"/>
      <c r="CH656" s="62"/>
      <c r="CI656" s="62"/>
      <c r="CJ656" s="62"/>
      <c r="CK656" s="62"/>
      <c r="CL656" s="62"/>
      <c r="CM656" s="62"/>
      <c r="CN656" s="63"/>
      <c r="CO656" s="62"/>
      <c r="CP656" s="62" t="s">
        <v>799</v>
      </c>
      <c r="CQ656" s="64" t="s">
        <v>39</v>
      </c>
      <c r="CR656" s="65" t="s">
        <v>47</v>
      </c>
      <c r="CS656" s="64" t="s">
        <v>1344</v>
      </c>
      <c r="CT656" s="64" t="s">
        <v>688</v>
      </c>
      <c r="CU656" s="64" t="s">
        <v>109</v>
      </c>
      <c r="CV656" s="64" t="s">
        <v>86</v>
      </c>
      <c r="CW656" s="64"/>
      <c r="CX656" s="64" t="s">
        <v>73</v>
      </c>
      <c r="CY656" s="66">
        <f>[1]Duration!EE655</f>
        <v>31</v>
      </c>
    </row>
    <row r="657" spans="1:103" x14ac:dyDescent="0.3">
      <c r="A657" s="43">
        <v>655</v>
      </c>
      <c r="B657" s="44" t="s">
        <v>1714</v>
      </c>
      <c r="C657" s="44" t="s">
        <v>97</v>
      </c>
      <c r="D657" s="44">
        <v>2011</v>
      </c>
      <c r="E657" s="45" t="s">
        <v>31</v>
      </c>
      <c r="F657" s="45" t="s">
        <v>1537</v>
      </c>
      <c r="G657" s="45" t="s">
        <v>1804</v>
      </c>
      <c r="H657" s="45" t="s">
        <v>116</v>
      </c>
      <c r="I657" s="45" t="s">
        <v>38</v>
      </c>
      <c r="J657" s="68" t="s">
        <v>44</v>
      </c>
      <c r="K657" s="68" t="s">
        <v>91</v>
      </c>
      <c r="L657" s="68" t="s">
        <v>39</v>
      </c>
      <c r="M657" s="68" t="s">
        <v>42</v>
      </c>
      <c r="N657" s="68" t="s">
        <v>42</v>
      </c>
      <c r="O657" s="68" t="s">
        <v>42</v>
      </c>
      <c r="P657" s="47" t="s">
        <v>686</v>
      </c>
      <c r="Q657" s="47" t="s">
        <v>1537</v>
      </c>
      <c r="R657" s="49"/>
      <c r="S657" s="49"/>
      <c r="T657" s="50"/>
      <c r="U657" s="50"/>
      <c r="V657" s="50"/>
      <c r="W657" s="50"/>
      <c r="X657" s="50"/>
      <c r="Y657" s="51" t="s">
        <v>421</v>
      </c>
      <c r="Z657" s="51">
        <v>1</v>
      </c>
      <c r="AA657" s="69">
        <v>397</v>
      </c>
      <c r="AB657" s="51">
        <v>3.6</v>
      </c>
      <c r="AC657" s="69">
        <v>1429.2</v>
      </c>
      <c r="AD657" s="51">
        <v>2</v>
      </c>
      <c r="AE657" s="51" t="s">
        <v>687</v>
      </c>
      <c r="AF657" s="51"/>
      <c r="AG657" s="53" t="s">
        <v>79</v>
      </c>
      <c r="AH657" s="54">
        <v>28</v>
      </c>
      <c r="AI657" s="91">
        <v>672</v>
      </c>
      <c r="AJ657" s="53" t="s">
        <v>172</v>
      </c>
      <c r="AK657" s="53" t="s">
        <v>172</v>
      </c>
      <c r="AL657" s="53">
        <v>0.5</v>
      </c>
      <c r="AM657" s="53" t="s">
        <v>96</v>
      </c>
      <c r="AN657" s="55">
        <v>-6.9</v>
      </c>
      <c r="AO657" s="56"/>
      <c r="AP657" s="56"/>
      <c r="AQ657" s="51" t="s">
        <v>321</v>
      </c>
      <c r="AR657" s="51"/>
      <c r="AS657" s="51"/>
      <c r="AT657" s="51" t="s">
        <v>384</v>
      </c>
      <c r="AU657" s="51"/>
      <c r="AV657" s="51"/>
      <c r="AW657" s="57" t="s">
        <v>38</v>
      </c>
      <c r="AX657" s="57" t="s">
        <v>36</v>
      </c>
      <c r="AY657" s="57" t="s">
        <v>39</v>
      </c>
      <c r="AZ657" s="57" t="s">
        <v>1811</v>
      </c>
      <c r="BA657" s="57"/>
      <c r="BB657" s="58"/>
      <c r="BC657" s="58"/>
      <c r="BD657" s="59"/>
      <c r="BE657" s="59"/>
      <c r="BF657" s="58"/>
      <c r="BG657" s="59"/>
      <c r="BH657" s="61"/>
      <c r="BI657" s="61"/>
      <c r="BL657" s="61"/>
      <c r="BM657" s="59"/>
      <c r="BN657" s="58">
        <v>0.11015999999999999</v>
      </c>
      <c r="BO657" s="58"/>
      <c r="BQ657" s="58"/>
      <c r="BR657" s="59"/>
      <c r="BS657" s="58"/>
      <c r="BT657" s="58"/>
      <c r="BV657" s="58"/>
      <c r="BW657" s="59"/>
      <c r="BX657" s="58"/>
      <c r="BY657" s="58"/>
      <c r="BZ657" s="58"/>
      <c r="CA657" s="59"/>
      <c r="CB657" s="58"/>
      <c r="CC657" s="58"/>
      <c r="CD657" s="58"/>
      <c r="CE657" s="58"/>
      <c r="CF657" s="59"/>
      <c r="CG657" s="62"/>
      <c r="CH657" s="62"/>
      <c r="CI657" s="62"/>
      <c r="CJ657" s="62"/>
      <c r="CK657" s="62"/>
      <c r="CL657" s="62"/>
      <c r="CM657" s="62"/>
      <c r="CN657" s="63"/>
      <c r="CO657" s="62"/>
      <c r="CP657" s="62" t="s">
        <v>799</v>
      </c>
      <c r="CQ657" s="64" t="s">
        <v>39</v>
      </c>
      <c r="CR657" s="65" t="s">
        <v>47</v>
      </c>
      <c r="CS657" s="64" t="s">
        <v>1344</v>
      </c>
      <c r="CT657" s="64" t="s">
        <v>688</v>
      </c>
      <c r="CU657" s="64" t="s">
        <v>109</v>
      </c>
      <c r="CV657" s="64" t="s">
        <v>86</v>
      </c>
      <c r="CW657" s="64"/>
      <c r="CX657" s="64" t="s">
        <v>73</v>
      </c>
      <c r="CY657" s="66">
        <f>[1]Duration!EE656</f>
        <v>28</v>
      </c>
    </row>
    <row r="658" spans="1:103" x14ac:dyDescent="0.3">
      <c r="A658" s="43">
        <v>656</v>
      </c>
      <c r="B658" s="44" t="s">
        <v>1714</v>
      </c>
      <c r="C658" s="44" t="s">
        <v>97</v>
      </c>
      <c r="D658" s="44">
        <v>2011</v>
      </c>
      <c r="E658" s="45" t="s">
        <v>31</v>
      </c>
      <c r="F658" s="45" t="s">
        <v>1537</v>
      </c>
      <c r="G658" s="45" t="s">
        <v>1804</v>
      </c>
      <c r="H658" s="45" t="s">
        <v>116</v>
      </c>
      <c r="I658" s="45" t="s">
        <v>38</v>
      </c>
      <c r="J658" s="68" t="s">
        <v>44</v>
      </c>
      <c r="K658" s="68" t="s">
        <v>75</v>
      </c>
      <c r="L658" s="68" t="s">
        <v>39</v>
      </c>
      <c r="M658" s="68" t="s">
        <v>42</v>
      </c>
      <c r="N658" s="68" t="s">
        <v>42</v>
      </c>
      <c r="O658" s="68" t="s">
        <v>42</v>
      </c>
      <c r="P658" s="47" t="s">
        <v>686</v>
      </c>
      <c r="Q658" s="47" t="s">
        <v>1537</v>
      </c>
      <c r="R658" s="49"/>
      <c r="S658" s="49"/>
      <c r="T658" s="50"/>
      <c r="U658" s="50"/>
      <c r="V658" s="50"/>
      <c r="W658" s="50"/>
      <c r="X658" s="50"/>
      <c r="Y658" s="51" t="s">
        <v>421</v>
      </c>
      <c r="Z658" s="51">
        <v>1</v>
      </c>
      <c r="AA658" s="69">
        <v>397</v>
      </c>
      <c r="AB658" s="51">
        <v>3.6</v>
      </c>
      <c r="AC658" s="69">
        <v>1429.2</v>
      </c>
      <c r="AD658" s="51">
        <v>2</v>
      </c>
      <c r="AE658" s="51" t="s">
        <v>687</v>
      </c>
      <c r="AF658" s="51"/>
      <c r="AG658" s="53" t="s">
        <v>79</v>
      </c>
      <c r="AH658" s="54">
        <v>31</v>
      </c>
      <c r="AI658" s="91">
        <v>744</v>
      </c>
      <c r="AJ658" s="53" t="s">
        <v>172</v>
      </c>
      <c r="AK658" s="53" t="s">
        <v>172</v>
      </c>
      <c r="AL658" s="53">
        <v>0.5</v>
      </c>
      <c r="AM658" s="53" t="s">
        <v>74</v>
      </c>
      <c r="AN658" s="55">
        <v>1.9</v>
      </c>
      <c r="AO658" s="56"/>
      <c r="AP658" s="56"/>
      <c r="AQ658" s="51" t="s">
        <v>321</v>
      </c>
      <c r="AR658" s="51"/>
      <c r="AS658" s="51"/>
      <c r="AT658" s="51" t="s">
        <v>384</v>
      </c>
      <c r="AU658" s="51"/>
      <c r="AV658" s="51"/>
      <c r="AW658" s="57" t="s">
        <v>38</v>
      </c>
      <c r="AX658" s="57" t="s">
        <v>36</v>
      </c>
      <c r="AY658" s="57" t="s">
        <v>39</v>
      </c>
      <c r="AZ658" s="57" t="s">
        <v>1811</v>
      </c>
      <c r="BA658" s="57"/>
      <c r="BB658" s="58"/>
      <c r="BC658" s="58"/>
      <c r="BD658" s="59"/>
      <c r="BE658" s="59"/>
      <c r="BF658" s="58"/>
      <c r="BG658" s="59"/>
      <c r="BH658" s="61"/>
      <c r="BI658" s="61"/>
      <c r="BL658" s="61"/>
      <c r="BM658" s="59"/>
      <c r="BN658" s="58">
        <v>0.14076</v>
      </c>
      <c r="BO658" s="58"/>
      <c r="BQ658" s="58"/>
      <c r="BR658" s="59"/>
      <c r="BS658" s="58"/>
      <c r="BT658" s="58"/>
      <c r="BV658" s="58"/>
      <c r="BW658" s="59"/>
      <c r="BX658" s="58"/>
      <c r="BY658" s="58"/>
      <c r="BZ658" s="58"/>
      <c r="CA658" s="59"/>
      <c r="CB658" s="58"/>
      <c r="CC658" s="58"/>
      <c r="CD658" s="58"/>
      <c r="CE658" s="58"/>
      <c r="CF658" s="59"/>
      <c r="CG658" s="62"/>
      <c r="CH658" s="62"/>
      <c r="CI658" s="62"/>
      <c r="CJ658" s="62"/>
      <c r="CK658" s="62"/>
      <c r="CL658" s="62"/>
      <c r="CM658" s="62"/>
      <c r="CN658" s="63"/>
      <c r="CO658" s="62"/>
      <c r="CP658" s="62" t="s">
        <v>799</v>
      </c>
      <c r="CQ658" s="64" t="s">
        <v>39</v>
      </c>
      <c r="CR658" s="65" t="s">
        <v>47</v>
      </c>
      <c r="CS658" s="64" t="s">
        <v>1344</v>
      </c>
      <c r="CT658" s="64" t="s">
        <v>688</v>
      </c>
      <c r="CU658" s="64" t="s">
        <v>109</v>
      </c>
      <c r="CV658" s="64" t="s">
        <v>86</v>
      </c>
      <c r="CW658" s="64"/>
      <c r="CX658" s="64" t="s">
        <v>73</v>
      </c>
      <c r="CY658" s="66">
        <f>[1]Duration!EE657</f>
        <v>31</v>
      </c>
    </row>
    <row r="659" spans="1:103" x14ac:dyDescent="0.3">
      <c r="A659" s="43">
        <v>657</v>
      </c>
      <c r="B659" s="44" t="s">
        <v>1714</v>
      </c>
      <c r="C659" s="44" t="s">
        <v>97</v>
      </c>
      <c r="D659" s="44">
        <v>2011</v>
      </c>
      <c r="E659" s="45" t="s">
        <v>31</v>
      </c>
      <c r="F659" s="45" t="s">
        <v>1537</v>
      </c>
      <c r="G659" s="45" t="s">
        <v>1804</v>
      </c>
      <c r="H659" s="45" t="s">
        <v>116</v>
      </c>
      <c r="I659" s="45" t="s">
        <v>38</v>
      </c>
      <c r="J659" s="68" t="s">
        <v>44</v>
      </c>
      <c r="K659" s="68" t="s">
        <v>75</v>
      </c>
      <c r="L659" s="68" t="s">
        <v>39</v>
      </c>
      <c r="M659" s="68" t="s">
        <v>42</v>
      </c>
      <c r="N659" s="68" t="s">
        <v>42</v>
      </c>
      <c r="O659" s="68" t="s">
        <v>42</v>
      </c>
      <c r="P659" s="47" t="s">
        <v>686</v>
      </c>
      <c r="Q659" s="47" t="s">
        <v>1537</v>
      </c>
      <c r="R659" s="49"/>
      <c r="S659" s="49"/>
      <c r="T659" s="50"/>
      <c r="U659" s="50"/>
      <c r="V659" s="50"/>
      <c r="W659" s="50"/>
      <c r="X659" s="50"/>
      <c r="Y659" s="51" t="s">
        <v>421</v>
      </c>
      <c r="Z659" s="51">
        <v>1</v>
      </c>
      <c r="AA659" s="69">
        <v>397</v>
      </c>
      <c r="AB659" s="51">
        <v>3.6</v>
      </c>
      <c r="AC659" s="69">
        <v>1429.2</v>
      </c>
      <c r="AD659" s="51">
        <v>2</v>
      </c>
      <c r="AE659" s="51" t="s">
        <v>687</v>
      </c>
      <c r="AF659" s="51"/>
      <c r="AG659" s="53" t="s">
        <v>689</v>
      </c>
      <c r="AH659" s="54">
        <v>30</v>
      </c>
      <c r="AI659" s="91">
        <v>720</v>
      </c>
      <c r="AJ659" s="53" t="s">
        <v>172</v>
      </c>
      <c r="AK659" s="53" t="s">
        <v>172</v>
      </c>
      <c r="AL659" s="53">
        <v>0.5</v>
      </c>
      <c r="AM659" s="53" t="s">
        <v>74</v>
      </c>
      <c r="AN659" s="55">
        <v>6.8</v>
      </c>
      <c r="AO659" s="56"/>
      <c r="AP659" s="56"/>
      <c r="AQ659" s="51" t="s">
        <v>321</v>
      </c>
      <c r="AR659" s="51"/>
      <c r="AS659" s="51"/>
      <c r="AT659" s="51" t="s">
        <v>384</v>
      </c>
      <c r="AU659" s="51"/>
      <c r="AV659" s="51"/>
      <c r="AW659" s="57" t="s">
        <v>38</v>
      </c>
      <c r="AX659" s="57" t="s">
        <v>36</v>
      </c>
      <c r="AY659" s="57" t="s">
        <v>39</v>
      </c>
      <c r="AZ659" s="57" t="s">
        <v>1811</v>
      </c>
      <c r="BA659" s="57" t="s">
        <v>2023</v>
      </c>
      <c r="BB659" s="58"/>
      <c r="BC659" s="58"/>
      <c r="BD659" s="59"/>
      <c r="BE659" s="59"/>
      <c r="BF659" s="58"/>
      <c r="BG659" s="59"/>
      <c r="BH659" s="61"/>
      <c r="BI659" s="61"/>
      <c r="BL659" s="61"/>
      <c r="BM659" s="59"/>
      <c r="BN659" s="58">
        <v>0.15696000000000002</v>
      </c>
      <c r="BO659" s="58"/>
      <c r="BQ659" s="58"/>
      <c r="BR659" s="59"/>
      <c r="BS659" s="58"/>
      <c r="BT659" s="58"/>
      <c r="BV659" s="58"/>
      <c r="BW659" s="59"/>
      <c r="BX659" s="58"/>
      <c r="BY659" s="58"/>
      <c r="BZ659" s="58"/>
      <c r="CA659" s="59"/>
      <c r="CB659" s="58"/>
      <c r="CC659" s="58"/>
      <c r="CD659" s="58"/>
      <c r="CE659" s="58"/>
      <c r="CF659" s="59"/>
      <c r="CG659" s="62"/>
      <c r="CH659" s="62"/>
      <c r="CI659" s="62"/>
      <c r="CJ659" s="62"/>
      <c r="CK659" s="62"/>
      <c r="CL659" s="62"/>
      <c r="CM659" s="62"/>
      <c r="CN659" s="63"/>
      <c r="CO659" s="62"/>
      <c r="CP659" s="62" t="s">
        <v>799</v>
      </c>
      <c r="CQ659" s="64" t="s">
        <v>39</v>
      </c>
      <c r="CR659" s="65" t="s">
        <v>47</v>
      </c>
      <c r="CS659" s="64" t="s">
        <v>1344</v>
      </c>
      <c r="CT659" s="64" t="s">
        <v>688</v>
      </c>
      <c r="CU659" s="64" t="s">
        <v>109</v>
      </c>
      <c r="CV659" s="64" t="s">
        <v>86</v>
      </c>
      <c r="CW659" s="64"/>
      <c r="CX659" s="64" t="s">
        <v>73</v>
      </c>
      <c r="CY659" s="66">
        <f>[1]Duration!EE658</f>
        <v>30</v>
      </c>
    </row>
    <row r="660" spans="1:103" x14ac:dyDescent="0.3">
      <c r="A660" s="43">
        <v>658</v>
      </c>
      <c r="B660" s="44" t="s">
        <v>1714</v>
      </c>
      <c r="C660" s="44" t="s">
        <v>97</v>
      </c>
      <c r="D660" s="44">
        <v>2011</v>
      </c>
      <c r="E660" s="45" t="s">
        <v>31</v>
      </c>
      <c r="F660" s="45" t="s">
        <v>1537</v>
      </c>
      <c r="G660" s="45" t="s">
        <v>1804</v>
      </c>
      <c r="H660" s="45" t="s">
        <v>116</v>
      </c>
      <c r="I660" s="45" t="s">
        <v>38</v>
      </c>
      <c r="J660" s="68" t="s">
        <v>44</v>
      </c>
      <c r="K660" s="68" t="s">
        <v>75</v>
      </c>
      <c r="L660" s="68" t="s">
        <v>39</v>
      </c>
      <c r="M660" s="68" t="s">
        <v>42</v>
      </c>
      <c r="N660" s="68" t="s">
        <v>42</v>
      </c>
      <c r="O660" s="68" t="s">
        <v>42</v>
      </c>
      <c r="P660" s="47" t="s">
        <v>686</v>
      </c>
      <c r="Q660" s="47" t="s">
        <v>1537</v>
      </c>
      <c r="R660" s="49"/>
      <c r="S660" s="49"/>
      <c r="T660" s="50"/>
      <c r="U660" s="50"/>
      <c r="V660" s="50"/>
      <c r="W660" s="50"/>
      <c r="X660" s="50"/>
      <c r="Y660" s="51" t="s">
        <v>421</v>
      </c>
      <c r="Z660" s="51">
        <v>1</v>
      </c>
      <c r="AA660" s="69">
        <v>397</v>
      </c>
      <c r="AB660" s="51">
        <v>3.6</v>
      </c>
      <c r="AC660" s="69">
        <v>1429.2</v>
      </c>
      <c r="AD660" s="51">
        <v>2</v>
      </c>
      <c r="AE660" s="51" t="s">
        <v>687</v>
      </c>
      <c r="AF660" s="51"/>
      <c r="AG660" s="53" t="s">
        <v>690</v>
      </c>
      <c r="AH660" s="54">
        <v>31</v>
      </c>
      <c r="AI660" s="91">
        <v>744</v>
      </c>
      <c r="AJ660" s="53" t="s">
        <v>172</v>
      </c>
      <c r="AK660" s="53" t="s">
        <v>172</v>
      </c>
      <c r="AL660" s="53">
        <v>0.5</v>
      </c>
      <c r="AM660" s="53" t="s">
        <v>74</v>
      </c>
      <c r="AN660" s="55">
        <v>11</v>
      </c>
      <c r="AO660" s="56"/>
      <c r="AP660" s="56"/>
      <c r="AQ660" s="51" t="s">
        <v>321</v>
      </c>
      <c r="AR660" s="51"/>
      <c r="AS660" s="51"/>
      <c r="AT660" s="51" t="s">
        <v>384</v>
      </c>
      <c r="AU660" s="51"/>
      <c r="AV660" s="51"/>
      <c r="AW660" s="57" t="s">
        <v>38</v>
      </c>
      <c r="AX660" s="57" t="s">
        <v>36</v>
      </c>
      <c r="AY660" s="57" t="s">
        <v>39</v>
      </c>
      <c r="AZ660" s="57" t="s">
        <v>1811</v>
      </c>
      <c r="BA660" s="57" t="s">
        <v>2023</v>
      </c>
      <c r="BB660" s="58"/>
      <c r="BC660" s="58"/>
      <c r="BD660" s="59"/>
      <c r="BE660" s="59"/>
      <c r="BF660" s="58"/>
      <c r="BG660" s="59"/>
      <c r="BH660" s="61"/>
      <c r="BI660" s="61"/>
      <c r="BL660" s="61"/>
      <c r="BM660" s="59"/>
      <c r="BN660" s="58">
        <v>0.17496</v>
      </c>
      <c r="BO660" s="58"/>
      <c r="BQ660" s="58"/>
      <c r="BR660" s="59"/>
      <c r="BS660" s="58"/>
      <c r="BT660" s="58"/>
      <c r="BV660" s="58"/>
      <c r="BW660" s="59"/>
      <c r="BX660" s="58"/>
      <c r="BY660" s="58"/>
      <c r="BZ660" s="58"/>
      <c r="CA660" s="59"/>
      <c r="CB660" s="58"/>
      <c r="CC660" s="58"/>
      <c r="CD660" s="58"/>
      <c r="CE660" s="58"/>
      <c r="CF660" s="59"/>
      <c r="CG660" s="62"/>
      <c r="CH660" s="62"/>
      <c r="CI660" s="62"/>
      <c r="CJ660" s="62"/>
      <c r="CK660" s="62"/>
      <c r="CL660" s="62"/>
      <c r="CM660" s="62"/>
      <c r="CN660" s="63"/>
      <c r="CO660" s="62"/>
      <c r="CP660" s="62" t="s">
        <v>799</v>
      </c>
      <c r="CQ660" s="64" t="s">
        <v>39</v>
      </c>
      <c r="CR660" s="65" t="s">
        <v>47</v>
      </c>
      <c r="CS660" s="64" t="s">
        <v>1344</v>
      </c>
      <c r="CT660" s="64" t="s">
        <v>688</v>
      </c>
      <c r="CU660" s="64" t="s">
        <v>109</v>
      </c>
      <c r="CV660" s="64" t="s">
        <v>86</v>
      </c>
      <c r="CW660" s="64"/>
      <c r="CX660" s="64" t="s">
        <v>73</v>
      </c>
      <c r="CY660" s="66">
        <f>[1]Duration!EE659</f>
        <v>31</v>
      </c>
    </row>
    <row r="661" spans="1:103" x14ac:dyDescent="0.3">
      <c r="A661" s="43">
        <v>659</v>
      </c>
      <c r="B661" s="44" t="s">
        <v>1714</v>
      </c>
      <c r="C661" s="44" t="s">
        <v>97</v>
      </c>
      <c r="D661" s="44">
        <v>2011</v>
      </c>
      <c r="E661" s="45" t="s">
        <v>31</v>
      </c>
      <c r="F661" s="45" t="s">
        <v>1537</v>
      </c>
      <c r="G661" s="45" t="s">
        <v>1804</v>
      </c>
      <c r="H661" s="45" t="s">
        <v>116</v>
      </c>
      <c r="I661" s="45" t="s">
        <v>38</v>
      </c>
      <c r="J661" s="68" t="s">
        <v>44</v>
      </c>
      <c r="K661" s="68" t="s">
        <v>53</v>
      </c>
      <c r="L661" s="68" t="s">
        <v>39</v>
      </c>
      <c r="M661" s="68" t="s">
        <v>42</v>
      </c>
      <c r="N661" s="68" t="s">
        <v>42</v>
      </c>
      <c r="O661" s="68" t="s">
        <v>42</v>
      </c>
      <c r="P661" s="47" t="s">
        <v>686</v>
      </c>
      <c r="Q661" s="47" t="s">
        <v>1537</v>
      </c>
      <c r="R661" s="49">
        <v>71</v>
      </c>
      <c r="S661" s="49"/>
      <c r="T661" s="50"/>
      <c r="U661" s="50">
        <v>4.5</v>
      </c>
      <c r="V661" s="50">
        <v>1.7</v>
      </c>
      <c r="W661" s="50"/>
      <c r="X661" s="50"/>
      <c r="Y661" s="51" t="s">
        <v>421</v>
      </c>
      <c r="Z661" s="51">
        <v>1</v>
      </c>
      <c r="AA661" s="69">
        <v>397</v>
      </c>
      <c r="AB661" s="51">
        <v>3.6</v>
      </c>
      <c r="AC661" s="69">
        <v>1429.2</v>
      </c>
      <c r="AD661" s="51">
        <v>2</v>
      </c>
      <c r="AE661" s="51" t="s">
        <v>687</v>
      </c>
      <c r="AF661" s="51"/>
      <c r="AG661" s="53" t="s">
        <v>79</v>
      </c>
      <c r="AH661" s="54">
        <v>30</v>
      </c>
      <c r="AI661" s="91">
        <v>720</v>
      </c>
      <c r="AJ661" s="53" t="s">
        <v>172</v>
      </c>
      <c r="AK661" s="53" t="s">
        <v>172</v>
      </c>
      <c r="AL661" s="53">
        <v>0.5</v>
      </c>
      <c r="AM661" s="53" t="s">
        <v>52</v>
      </c>
      <c r="AN661" s="55">
        <v>15.2</v>
      </c>
      <c r="AO661" s="56"/>
      <c r="AP661" s="56"/>
      <c r="AQ661" s="51" t="s">
        <v>321</v>
      </c>
      <c r="AR661" s="51"/>
      <c r="AS661" s="51"/>
      <c r="AT661" s="51" t="s">
        <v>384</v>
      </c>
      <c r="AU661" s="51"/>
      <c r="AV661" s="51"/>
      <c r="AW661" s="57" t="s">
        <v>38</v>
      </c>
      <c r="AX661" s="57" t="s">
        <v>36</v>
      </c>
      <c r="AY661" s="57" t="s">
        <v>39</v>
      </c>
      <c r="AZ661" s="57" t="s">
        <v>1810</v>
      </c>
      <c r="BA661" s="57" t="s">
        <v>2023</v>
      </c>
      <c r="BB661" s="58"/>
      <c r="BC661" s="58"/>
      <c r="BD661" s="59"/>
      <c r="BE661" s="59"/>
      <c r="BF661" s="58"/>
      <c r="BG661" s="59"/>
      <c r="BH661" s="61"/>
      <c r="BI661" s="61"/>
      <c r="BL661" s="61"/>
      <c r="BM661" s="59"/>
      <c r="BN661" s="58">
        <v>3.9960000000000002E-2</v>
      </c>
      <c r="BO661" s="58"/>
      <c r="BQ661" s="58"/>
      <c r="BR661" s="59"/>
      <c r="BS661" s="58"/>
      <c r="BT661" s="58"/>
      <c r="BV661" s="58"/>
      <c r="BW661" s="59"/>
      <c r="BX661" s="58"/>
      <c r="BY661" s="58"/>
      <c r="BZ661" s="58"/>
      <c r="CA661" s="59"/>
      <c r="CB661" s="58"/>
      <c r="CC661" s="58"/>
      <c r="CD661" s="58"/>
      <c r="CE661" s="58"/>
      <c r="CF661" s="59"/>
      <c r="CG661" s="62"/>
      <c r="CH661" s="62"/>
      <c r="CI661" s="62"/>
      <c r="CJ661" s="62"/>
      <c r="CK661" s="62"/>
      <c r="CL661" s="62"/>
      <c r="CM661" s="62"/>
      <c r="CN661" s="63"/>
      <c r="CO661" s="62"/>
      <c r="CP661" s="62" t="s">
        <v>799</v>
      </c>
      <c r="CQ661" s="64" t="s">
        <v>39</v>
      </c>
      <c r="CR661" s="65" t="s">
        <v>47</v>
      </c>
      <c r="CS661" s="64" t="s">
        <v>1344</v>
      </c>
      <c r="CT661" s="64" t="s">
        <v>688</v>
      </c>
      <c r="CU661" s="64" t="s">
        <v>109</v>
      </c>
      <c r="CV661" s="64" t="s">
        <v>86</v>
      </c>
      <c r="CW661" s="64"/>
      <c r="CX661" s="64" t="s">
        <v>73</v>
      </c>
      <c r="CY661" s="66">
        <f>[1]Duration!EE660</f>
        <v>30</v>
      </c>
    </row>
    <row r="662" spans="1:103" x14ac:dyDescent="0.3">
      <c r="A662" s="43">
        <v>660</v>
      </c>
      <c r="B662" s="44" t="s">
        <v>1714</v>
      </c>
      <c r="C662" s="44" t="s">
        <v>97</v>
      </c>
      <c r="D662" s="44">
        <v>2011</v>
      </c>
      <c r="E662" s="45" t="s">
        <v>31</v>
      </c>
      <c r="F662" s="45" t="s">
        <v>1537</v>
      </c>
      <c r="G662" s="45" t="s">
        <v>1804</v>
      </c>
      <c r="H662" s="45" t="s">
        <v>116</v>
      </c>
      <c r="I662" s="45" t="s">
        <v>38</v>
      </c>
      <c r="J662" s="68" t="s">
        <v>44</v>
      </c>
      <c r="K662" s="68" t="s">
        <v>53</v>
      </c>
      <c r="L662" s="68" t="s">
        <v>39</v>
      </c>
      <c r="M662" s="68" t="s">
        <v>42</v>
      </c>
      <c r="N662" s="68" t="s">
        <v>42</v>
      </c>
      <c r="O662" s="68" t="s">
        <v>42</v>
      </c>
      <c r="P662" s="47" t="s">
        <v>686</v>
      </c>
      <c r="Q662" s="47" t="s">
        <v>1537</v>
      </c>
      <c r="R662" s="49"/>
      <c r="S662" s="49"/>
      <c r="T662" s="50"/>
      <c r="U662" s="50"/>
      <c r="V662" s="50"/>
      <c r="W662" s="50"/>
      <c r="X662" s="50"/>
      <c r="Y662" s="51" t="s">
        <v>421</v>
      </c>
      <c r="Z662" s="51">
        <v>1</v>
      </c>
      <c r="AA662" s="69">
        <v>397</v>
      </c>
      <c r="AB662" s="51">
        <v>3.6</v>
      </c>
      <c r="AC662" s="69">
        <v>1429.2</v>
      </c>
      <c r="AD662" s="51">
        <v>2</v>
      </c>
      <c r="AE662" s="51" t="s">
        <v>687</v>
      </c>
      <c r="AF662" s="51"/>
      <c r="AG662" s="53" t="s">
        <v>79</v>
      </c>
      <c r="AH662" s="54">
        <v>31</v>
      </c>
      <c r="AI662" s="91">
        <v>744</v>
      </c>
      <c r="AJ662" s="53" t="s">
        <v>172</v>
      </c>
      <c r="AK662" s="53" t="s">
        <v>172</v>
      </c>
      <c r="AL662" s="53">
        <v>0.5</v>
      </c>
      <c r="AM662" s="53" t="s">
        <v>52</v>
      </c>
      <c r="AN662" s="55">
        <v>20.100000000000001</v>
      </c>
      <c r="AO662" s="56"/>
      <c r="AP662" s="56"/>
      <c r="AQ662" s="51" t="s">
        <v>321</v>
      </c>
      <c r="AR662" s="51"/>
      <c r="AS662" s="51" t="s">
        <v>384</v>
      </c>
      <c r="AT662" s="51" t="s">
        <v>384</v>
      </c>
      <c r="AU662" s="51"/>
      <c r="AV662" s="51"/>
      <c r="AW662" s="57" t="s">
        <v>38</v>
      </c>
      <c r="AX662" s="57" t="s">
        <v>36</v>
      </c>
      <c r="AY662" s="57" t="s">
        <v>39</v>
      </c>
      <c r="AZ662" s="57" t="s">
        <v>1811</v>
      </c>
      <c r="BA662" s="57" t="s">
        <v>2023</v>
      </c>
      <c r="BB662" s="58"/>
      <c r="BC662" s="58"/>
      <c r="BD662" s="59"/>
      <c r="BE662" s="59"/>
      <c r="BF662" s="58"/>
      <c r="BG662" s="59"/>
      <c r="BH662" s="61"/>
      <c r="BI662" s="61"/>
      <c r="BL662" s="61"/>
      <c r="BM662" s="59"/>
      <c r="BN662" s="58">
        <v>0.55115999999999998</v>
      </c>
      <c r="BO662" s="58"/>
      <c r="BQ662" s="58"/>
      <c r="BR662" s="59"/>
      <c r="BS662" s="58"/>
      <c r="BT662" s="58"/>
      <c r="BV662" s="58"/>
      <c r="BW662" s="59"/>
      <c r="BX662" s="58"/>
      <c r="BY662" s="58"/>
      <c r="BZ662" s="58"/>
      <c r="CA662" s="59"/>
      <c r="CB662" s="58"/>
      <c r="CC662" s="58"/>
      <c r="CD662" s="58"/>
      <c r="CE662" s="58"/>
      <c r="CF662" s="59"/>
      <c r="CG662" s="62"/>
      <c r="CH662" s="62"/>
      <c r="CI662" s="62"/>
      <c r="CJ662" s="62"/>
      <c r="CK662" s="62"/>
      <c r="CL662" s="62"/>
      <c r="CM662" s="62"/>
      <c r="CN662" s="63"/>
      <c r="CO662" s="62"/>
      <c r="CP662" s="62" t="s">
        <v>799</v>
      </c>
      <c r="CQ662" s="64" t="s">
        <v>39</v>
      </c>
      <c r="CR662" s="65" t="s">
        <v>47</v>
      </c>
      <c r="CS662" s="64" t="s">
        <v>1344</v>
      </c>
      <c r="CT662" s="64" t="s">
        <v>688</v>
      </c>
      <c r="CU662" s="64" t="s">
        <v>109</v>
      </c>
      <c r="CV662" s="64" t="s">
        <v>86</v>
      </c>
      <c r="CW662" s="64"/>
      <c r="CX662" s="64" t="s">
        <v>73</v>
      </c>
      <c r="CY662" s="66">
        <f>[1]Duration!EE661</f>
        <v>31</v>
      </c>
    </row>
    <row r="663" spans="1:103" hidden="1" x14ac:dyDescent="0.3">
      <c r="A663" s="43">
        <v>661</v>
      </c>
      <c r="B663" s="44" t="s">
        <v>1715</v>
      </c>
      <c r="C663" s="44" t="s">
        <v>97</v>
      </c>
      <c r="D663" s="44">
        <v>2006</v>
      </c>
      <c r="E663" s="45" t="s">
        <v>66</v>
      </c>
      <c r="F663" s="45" t="s">
        <v>1537</v>
      </c>
      <c r="G663" s="45" t="s">
        <v>1804</v>
      </c>
      <c r="H663" s="45" t="s">
        <v>116</v>
      </c>
      <c r="I663" s="45" t="s">
        <v>38</v>
      </c>
      <c r="J663" s="68" t="s">
        <v>44</v>
      </c>
      <c r="K663" s="68" t="s">
        <v>71</v>
      </c>
      <c r="L663" s="68" t="s">
        <v>39</v>
      </c>
      <c r="M663" s="68" t="s">
        <v>42</v>
      </c>
      <c r="N663" s="68" t="s">
        <v>42</v>
      </c>
      <c r="O663" s="68" t="s">
        <v>42</v>
      </c>
      <c r="P663" s="47"/>
      <c r="Q663" s="47" t="s">
        <v>1537</v>
      </c>
      <c r="R663" s="49"/>
      <c r="S663" s="49"/>
      <c r="T663" s="50"/>
      <c r="U663" s="50"/>
      <c r="V663" s="50"/>
      <c r="W663" s="50"/>
      <c r="X663" s="50"/>
      <c r="Y663" s="51" t="s">
        <v>421</v>
      </c>
      <c r="Z663" s="51">
        <v>1</v>
      </c>
      <c r="AA663" s="69">
        <v>951.14859180084557</v>
      </c>
      <c r="AB663" s="51">
        <v>2.4</v>
      </c>
      <c r="AC663" s="69">
        <v>2282.7566203220294</v>
      </c>
      <c r="AD663" s="51"/>
      <c r="AE663" s="51"/>
      <c r="AF663" s="51"/>
      <c r="AG663" s="53" t="s">
        <v>79</v>
      </c>
      <c r="AH663" s="54">
        <v>57</v>
      </c>
      <c r="AI663" s="91">
        <v>1368</v>
      </c>
      <c r="AJ663" s="53" t="s">
        <v>172</v>
      </c>
      <c r="AK663" s="53" t="s">
        <v>172</v>
      </c>
      <c r="AL663" s="53">
        <v>0.5</v>
      </c>
      <c r="AM663" s="53" t="s">
        <v>214</v>
      </c>
      <c r="AN663" s="55"/>
      <c r="AO663" s="56"/>
      <c r="AP663" s="56"/>
      <c r="AQ663" s="51" t="s">
        <v>321</v>
      </c>
      <c r="AR663" s="51"/>
      <c r="AS663" s="51" t="s">
        <v>384</v>
      </c>
      <c r="AT663" s="51" t="s">
        <v>384</v>
      </c>
      <c r="AU663" s="51"/>
      <c r="AV663" s="51"/>
      <c r="AW663" s="57" t="s">
        <v>38</v>
      </c>
      <c r="AX663" s="57" t="s">
        <v>36</v>
      </c>
      <c r="AY663" s="57"/>
      <c r="AZ663" s="57"/>
      <c r="BA663" s="57"/>
      <c r="BB663" s="58"/>
      <c r="BC663" s="58"/>
      <c r="BD663" s="59"/>
      <c r="BE663" s="59"/>
      <c r="BF663" s="58"/>
      <c r="BG663" s="59"/>
      <c r="BH663" s="61"/>
      <c r="BI663" s="61"/>
      <c r="BL663" s="61"/>
      <c r="BM663" s="59"/>
      <c r="BN663" s="58">
        <v>2.0880000000000001</v>
      </c>
      <c r="BO663" s="58"/>
      <c r="BQ663" s="58"/>
      <c r="BR663" s="59"/>
      <c r="BS663" s="58"/>
      <c r="BT663" s="58"/>
      <c r="BV663" s="58"/>
      <c r="BW663" s="59"/>
      <c r="BX663" s="58"/>
      <c r="BY663" s="58"/>
      <c r="BZ663" s="58"/>
      <c r="CA663" s="59"/>
      <c r="CB663" s="58"/>
      <c r="CC663" s="58"/>
      <c r="CD663" s="58"/>
      <c r="CE663" s="58"/>
      <c r="CF663" s="59"/>
      <c r="CG663" s="62"/>
      <c r="CH663" s="62"/>
      <c r="CI663" s="62"/>
      <c r="CJ663" s="62"/>
      <c r="CK663" s="62"/>
      <c r="CL663" s="62"/>
      <c r="CM663" s="62"/>
      <c r="CN663" s="63"/>
      <c r="CO663" s="62"/>
      <c r="CP663" s="62" t="s">
        <v>799</v>
      </c>
      <c r="CQ663" s="64" t="s">
        <v>39</v>
      </c>
      <c r="CR663" s="65" t="s">
        <v>47</v>
      </c>
      <c r="CS663" s="64" t="s">
        <v>1344</v>
      </c>
      <c r="CT663" s="64" t="s">
        <v>691</v>
      </c>
      <c r="CU663" s="64" t="s">
        <v>109</v>
      </c>
      <c r="CV663" s="64" t="s">
        <v>86</v>
      </c>
      <c r="CW663" s="64"/>
      <c r="CX663" s="64" t="s">
        <v>73</v>
      </c>
      <c r="CY663" s="66">
        <f>[1]Duration!EE662</f>
        <v>57</v>
      </c>
    </row>
    <row r="664" spans="1:103" hidden="1" x14ac:dyDescent="0.3">
      <c r="A664" s="43">
        <v>662</v>
      </c>
      <c r="B664" s="44" t="s">
        <v>1715</v>
      </c>
      <c r="C664" s="44" t="s">
        <v>97</v>
      </c>
      <c r="D664" s="44">
        <v>2006</v>
      </c>
      <c r="E664" s="45" t="s">
        <v>66</v>
      </c>
      <c r="F664" s="45" t="s">
        <v>1537</v>
      </c>
      <c r="G664" s="45" t="s">
        <v>1804</v>
      </c>
      <c r="H664" s="45" t="s">
        <v>116</v>
      </c>
      <c r="I664" s="45" t="s">
        <v>38</v>
      </c>
      <c r="J664" s="68" t="s">
        <v>44</v>
      </c>
      <c r="K664" s="68" t="s">
        <v>75</v>
      </c>
      <c r="L664" s="68" t="s">
        <v>39</v>
      </c>
      <c r="M664" s="68" t="s">
        <v>42</v>
      </c>
      <c r="N664" s="68" t="s">
        <v>42</v>
      </c>
      <c r="O664" s="68" t="s">
        <v>42</v>
      </c>
      <c r="P664" s="47"/>
      <c r="Q664" s="47" t="s">
        <v>1537</v>
      </c>
      <c r="R664" s="49"/>
      <c r="S664" s="49"/>
      <c r="T664" s="50"/>
      <c r="U664" s="50"/>
      <c r="V664" s="50"/>
      <c r="W664" s="50"/>
      <c r="X664" s="50"/>
      <c r="Y664" s="51" t="s">
        <v>421</v>
      </c>
      <c r="Z664" s="51">
        <v>1</v>
      </c>
      <c r="AA664" s="69">
        <v>951.14859180084557</v>
      </c>
      <c r="AB664" s="51">
        <v>2.4</v>
      </c>
      <c r="AC664" s="69">
        <v>2282.7566203220294</v>
      </c>
      <c r="AD664" s="51"/>
      <c r="AE664" s="51"/>
      <c r="AF664" s="51"/>
      <c r="AG664" s="53" t="s">
        <v>79</v>
      </c>
      <c r="AH664" s="54">
        <v>21</v>
      </c>
      <c r="AI664" s="91">
        <v>504</v>
      </c>
      <c r="AJ664" s="53" t="s">
        <v>172</v>
      </c>
      <c r="AK664" s="53" t="s">
        <v>172</v>
      </c>
      <c r="AL664" s="53">
        <v>0.5</v>
      </c>
      <c r="AM664" s="53" t="s">
        <v>80</v>
      </c>
      <c r="AN664" s="55"/>
      <c r="AO664" s="56"/>
      <c r="AP664" s="56"/>
      <c r="AQ664" s="51" t="s">
        <v>321</v>
      </c>
      <c r="AR664" s="51"/>
      <c r="AS664" s="51" t="s">
        <v>384</v>
      </c>
      <c r="AT664" s="51" t="s">
        <v>384</v>
      </c>
      <c r="AU664" s="51"/>
      <c r="AV664" s="51"/>
      <c r="AW664" s="57" t="s">
        <v>38</v>
      </c>
      <c r="AX664" s="57" t="s">
        <v>36</v>
      </c>
      <c r="AY664" s="57"/>
      <c r="AZ664" s="57"/>
      <c r="BA664" s="57"/>
      <c r="BB664" s="58"/>
      <c r="BC664" s="58"/>
      <c r="BD664" s="59"/>
      <c r="BE664" s="59"/>
      <c r="BF664" s="58"/>
      <c r="BG664" s="59"/>
      <c r="BH664" s="61"/>
      <c r="BI664" s="61"/>
      <c r="BL664" s="61"/>
      <c r="BM664" s="59"/>
      <c r="BN664" s="58">
        <v>0.62604000000000004</v>
      </c>
      <c r="BO664" s="58"/>
      <c r="BQ664" s="58"/>
      <c r="BR664" s="59"/>
      <c r="BS664" s="58"/>
      <c r="BT664" s="58"/>
      <c r="BV664" s="58"/>
      <c r="BW664" s="59"/>
      <c r="BX664" s="58"/>
      <c r="BY664" s="58"/>
      <c r="BZ664" s="58"/>
      <c r="CA664" s="59"/>
      <c r="CB664" s="58"/>
      <c r="CC664" s="58"/>
      <c r="CD664" s="58"/>
      <c r="CE664" s="58"/>
      <c r="CF664" s="59"/>
      <c r="CG664" s="62"/>
      <c r="CH664" s="62"/>
      <c r="CI664" s="62"/>
      <c r="CJ664" s="62"/>
      <c r="CK664" s="62"/>
      <c r="CL664" s="62"/>
      <c r="CM664" s="62"/>
      <c r="CN664" s="63"/>
      <c r="CO664" s="62"/>
      <c r="CP664" s="62" t="s">
        <v>799</v>
      </c>
      <c r="CQ664" s="64" t="s">
        <v>39</v>
      </c>
      <c r="CR664" s="65" t="s">
        <v>47</v>
      </c>
      <c r="CS664" s="64" t="s">
        <v>1344</v>
      </c>
      <c r="CT664" s="64" t="s">
        <v>691</v>
      </c>
      <c r="CU664" s="64" t="s">
        <v>109</v>
      </c>
      <c r="CV664" s="64" t="s">
        <v>86</v>
      </c>
      <c r="CW664" s="64"/>
      <c r="CX664" s="64" t="s">
        <v>73</v>
      </c>
      <c r="CY664" s="66">
        <f>[1]Duration!EE663</f>
        <v>21</v>
      </c>
    </row>
    <row r="665" spans="1:103" hidden="1" x14ac:dyDescent="0.3">
      <c r="A665" s="43">
        <v>663</v>
      </c>
      <c r="B665" s="44" t="s">
        <v>1715</v>
      </c>
      <c r="C665" s="44" t="s">
        <v>97</v>
      </c>
      <c r="D665" s="44">
        <v>2006</v>
      </c>
      <c r="E665" s="45" t="s">
        <v>66</v>
      </c>
      <c r="F665" s="45" t="s">
        <v>1537</v>
      </c>
      <c r="G665" s="45" t="s">
        <v>1804</v>
      </c>
      <c r="H665" s="45" t="s">
        <v>116</v>
      </c>
      <c r="I665" s="45" t="s">
        <v>38</v>
      </c>
      <c r="J665" s="68" t="s">
        <v>44</v>
      </c>
      <c r="K665" s="68" t="s">
        <v>53</v>
      </c>
      <c r="L665" s="68" t="s">
        <v>39</v>
      </c>
      <c r="M665" s="68" t="s">
        <v>42</v>
      </c>
      <c r="N665" s="68" t="s">
        <v>42</v>
      </c>
      <c r="O665" s="68" t="s">
        <v>42</v>
      </c>
      <c r="P665" s="47"/>
      <c r="Q665" s="47" t="s">
        <v>1537</v>
      </c>
      <c r="R665" s="49"/>
      <c r="S665" s="49"/>
      <c r="T665" s="50"/>
      <c r="U665" s="50"/>
      <c r="V665" s="50"/>
      <c r="W665" s="50"/>
      <c r="X665" s="50"/>
      <c r="Y665" s="51" t="s">
        <v>421</v>
      </c>
      <c r="Z665" s="51">
        <v>1</v>
      </c>
      <c r="AA665" s="69">
        <v>224.31756944794517</v>
      </c>
      <c r="AB665" s="52">
        <v>3</v>
      </c>
      <c r="AC665" s="69">
        <v>672.95270834383552</v>
      </c>
      <c r="AD665" s="51"/>
      <c r="AE665" s="51"/>
      <c r="AF665" s="51"/>
      <c r="AG665" s="53" t="s">
        <v>79</v>
      </c>
      <c r="AH665" s="54">
        <v>14</v>
      </c>
      <c r="AI665" s="91">
        <v>336</v>
      </c>
      <c r="AJ665" s="53" t="s">
        <v>172</v>
      </c>
      <c r="AK665" s="53" t="s">
        <v>172</v>
      </c>
      <c r="AL665" s="53">
        <v>0.5</v>
      </c>
      <c r="AM665" s="53" t="s">
        <v>52</v>
      </c>
      <c r="AN665" s="55"/>
      <c r="AO665" s="56"/>
      <c r="AP665" s="56"/>
      <c r="AQ665" s="51" t="s">
        <v>321</v>
      </c>
      <c r="AR665" s="51"/>
      <c r="AS665" s="51" t="s">
        <v>384</v>
      </c>
      <c r="AT665" s="51" t="s">
        <v>384</v>
      </c>
      <c r="AU665" s="51"/>
      <c r="AV665" s="51"/>
      <c r="AW665" s="57" t="s">
        <v>38</v>
      </c>
      <c r="AX665" s="57" t="s">
        <v>36</v>
      </c>
      <c r="AY665" s="57"/>
      <c r="AZ665" s="57"/>
      <c r="BA665" s="57"/>
      <c r="BB665" s="58"/>
      <c r="BC665" s="58"/>
      <c r="BD665" s="59"/>
      <c r="BE665" s="59"/>
      <c r="BF665" s="58"/>
      <c r="BG665" s="59"/>
      <c r="BH665" s="61"/>
      <c r="BI665" s="61"/>
      <c r="BL665" s="61"/>
      <c r="BM665" s="59"/>
      <c r="BN665" s="58">
        <v>0.87660000000000005</v>
      </c>
      <c r="BO665" s="58"/>
      <c r="BQ665" s="58"/>
      <c r="BR665" s="59"/>
      <c r="BS665" s="58"/>
      <c r="BT665" s="58"/>
      <c r="BV665" s="58"/>
      <c r="BW665" s="59"/>
      <c r="BX665" s="58"/>
      <c r="BY665" s="58"/>
      <c r="BZ665" s="58"/>
      <c r="CA665" s="59"/>
      <c r="CB665" s="58"/>
      <c r="CC665" s="58"/>
      <c r="CD665" s="58"/>
      <c r="CE665" s="58"/>
      <c r="CF665" s="59"/>
      <c r="CG665" s="62"/>
      <c r="CH665" s="62"/>
      <c r="CI665" s="62"/>
      <c r="CJ665" s="62"/>
      <c r="CK665" s="62"/>
      <c r="CL665" s="62"/>
      <c r="CM665" s="62"/>
      <c r="CN665" s="63"/>
      <c r="CO665" s="62"/>
      <c r="CP665" s="62" t="s">
        <v>799</v>
      </c>
      <c r="CQ665" s="64" t="s">
        <v>39</v>
      </c>
      <c r="CR665" s="65" t="s">
        <v>47</v>
      </c>
      <c r="CS665" s="64" t="s">
        <v>1344</v>
      </c>
      <c r="CT665" s="64" t="s">
        <v>692</v>
      </c>
      <c r="CU665" s="64" t="s">
        <v>109</v>
      </c>
      <c r="CV665" s="64" t="s">
        <v>86</v>
      </c>
      <c r="CW665" s="64"/>
      <c r="CX665" s="64" t="s">
        <v>88</v>
      </c>
      <c r="CY665" s="66">
        <f>[1]Duration!EE664</f>
        <v>14</v>
      </c>
    </row>
    <row r="666" spans="1:103" hidden="1" x14ac:dyDescent="0.3">
      <c r="A666" s="43">
        <v>664</v>
      </c>
      <c r="B666" s="44" t="s">
        <v>1715</v>
      </c>
      <c r="C666" s="44" t="s">
        <v>97</v>
      </c>
      <c r="D666" s="44">
        <v>2006</v>
      </c>
      <c r="E666" s="45" t="s">
        <v>66</v>
      </c>
      <c r="F666" s="45" t="s">
        <v>1537</v>
      </c>
      <c r="G666" s="45" t="s">
        <v>1804</v>
      </c>
      <c r="H666" s="45" t="s">
        <v>116</v>
      </c>
      <c r="I666" s="45" t="s">
        <v>38</v>
      </c>
      <c r="J666" s="68" t="s">
        <v>44</v>
      </c>
      <c r="K666" s="68" t="s">
        <v>75</v>
      </c>
      <c r="L666" s="68" t="s">
        <v>39</v>
      </c>
      <c r="M666" s="68" t="s">
        <v>42</v>
      </c>
      <c r="N666" s="68" t="s">
        <v>42</v>
      </c>
      <c r="O666" s="68" t="s">
        <v>42</v>
      </c>
      <c r="P666" s="47"/>
      <c r="Q666" s="47" t="s">
        <v>1537</v>
      </c>
      <c r="R666" s="49"/>
      <c r="S666" s="49"/>
      <c r="T666" s="50"/>
      <c r="U666" s="50"/>
      <c r="V666" s="50"/>
      <c r="W666" s="50"/>
      <c r="X666" s="50"/>
      <c r="Y666" s="51" t="s">
        <v>421</v>
      </c>
      <c r="Z666" s="51">
        <v>1</v>
      </c>
      <c r="AA666" s="69">
        <v>224.31756944794517</v>
      </c>
      <c r="AB666" s="52">
        <v>3</v>
      </c>
      <c r="AC666" s="69">
        <v>672.95270834383552</v>
      </c>
      <c r="AD666" s="51"/>
      <c r="AE666" s="51"/>
      <c r="AF666" s="51"/>
      <c r="AG666" s="53" t="s">
        <v>79</v>
      </c>
      <c r="AH666" s="54">
        <v>20</v>
      </c>
      <c r="AI666" s="91">
        <v>480</v>
      </c>
      <c r="AJ666" s="53" t="s">
        <v>172</v>
      </c>
      <c r="AK666" s="53" t="s">
        <v>172</v>
      </c>
      <c r="AL666" s="53">
        <v>0.5</v>
      </c>
      <c r="AM666" s="53" t="s">
        <v>80</v>
      </c>
      <c r="AN666" s="55"/>
      <c r="AO666" s="56"/>
      <c r="AP666" s="56"/>
      <c r="AQ666" s="51" t="s">
        <v>321</v>
      </c>
      <c r="AR666" s="51"/>
      <c r="AS666" s="51" t="s">
        <v>384</v>
      </c>
      <c r="AT666" s="51" t="s">
        <v>384</v>
      </c>
      <c r="AU666" s="51"/>
      <c r="AV666" s="51"/>
      <c r="AW666" s="57" t="s">
        <v>38</v>
      </c>
      <c r="AX666" s="57" t="s">
        <v>36</v>
      </c>
      <c r="AY666" s="57"/>
      <c r="AZ666" s="57"/>
      <c r="BA666" s="57"/>
      <c r="BB666" s="58"/>
      <c r="BC666" s="58"/>
      <c r="BD666" s="59"/>
      <c r="BE666" s="59"/>
      <c r="BF666" s="58"/>
      <c r="BG666" s="59"/>
      <c r="BH666" s="61"/>
      <c r="BI666" s="61"/>
      <c r="BL666" s="61"/>
      <c r="BM666" s="59"/>
      <c r="BN666" s="58">
        <v>3.6489599999999998</v>
      </c>
      <c r="BO666" s="58"/>
      <c r="BQ666" s="58"/>
      <c r="BR666" s="59"/>
      <c r="BS666" s="58"/>
      <c r="BT666" s="58"/>
      <c r="BV666" s="58"/>
      <c r="BW666" s="59"/>
      <c r="BX666" s="58"/>
      <c r="BY666" s="58"/>
      <c r="BZ666" s="58"/>
      <c r="CA666" s="59"/>
      <c r="CB666" s="58"/>
      <c r="CC666" s="58"/>
      <c r="CD666" s="58"/>
      <c r="CE666" s="58"/>
      <c r="CF666" s="59"/>
      <c r="CG666" s="62"/>
      <c r="CH666" s="62"/>
      <c r="CI666" s="62"/>
      <c r="CJ666" s="62"/>
      <c r="CK666" s="62"/>
      <c r="CL666" s="62"/>
      <c r="CM666" s="62"/>
      <c r="CN666" s="63"/>
      <c r="CO666" s="62"/>
      <c r="CP666" s="62" t="s">
        <v>799</v>
      </c>
      <c r="CQ666" s="64" t="s">
        <v>39</v>
      </c>
      <c r="CR666" s="65" t="s">
        <v>47</v>
      </c>
      <c r="CS666" s="64" t="s">
        <v>1344</v>
      </c>
      <c r="CT666" s="64" t="s">
        <v>692</v>
      </c>
      <c r="CU666" s="64" t="s">
        <v>109</v>
      </c>
      <c r="CV666" s="64" t="s">
        <v>86</v>
      </c>
      <c r="CW666" s="64"/>
      <c r="CX666" s="64" t="s">
        <v>88</v>
      </c>
      <c r="CY666" s="66">
        <f>[1]Duration!EE665</f>
        <v>20</v>
      </c>
    </row>
    <row r="667" spans="1:103" hidden="1" x14ac:dyDescent="0.3">
      <c r="A667" s="43">
        <v>665</v>
      </c>
      <c r="B667" s="44" t="s">
        <v>1715</v>
      </c>
      <c r="C667" s="44" t="s">
        <v>97</v>
      </c>
      <c r="D667" s="44">
        <v>2006</v>
      </c>
      <c r="E667" s="45" t="s">
        <v>66</v>
      </c>
      <c r="F667" s="45" t="s">
        <v>1537</v>
      </c>
      <c r="G667" s="45" t="s">
        <v>1804</v>
      </c>
      <c r="H667" s="45" t="s">
        <v>116</v>
      </c>
      <c r="I667" s="45" t="s">
        <v>38</v>
      </c>
      <c r="J667" s="68" t="s">
        <v>44</v>
      </c>
      <c r="K667" s="68" t="s">
        <v>262</v>
      </c>
      <c r="L667" s="68" t="s">
        <v>39</v>
      </c>
      <c r="M667" s="68" t="s">
        <v>42</v>
      </c>
      <c r="N667" s="68" t="s">
        <v>42</v>
      </c>
      <c r="O667" s="68" t="s">
        <v>42</v>
      </c>
      <c r="P667" s="47"/>
      <c r="Q667" s="47" t="s">
        <v>1537</v>
      </c>
      <c r="R667" s="49"/>
      <c r="S667" s="49"/>
      <c r="T667" s="50"/>
      <c r="U667" s="50"/>
      <c r="V667" s="50"/>
      <c r="W667" s="50"/>
      <c r="X667" s="50"/>
      <c r="Y667" s="51" t="s">
        <v>421</v>
      </c>
      <c r="Z667" s="51">
        <v>1</v>
      </c>
      <c r="AA667" s="69">
        <v>224.31756944794517</v>
      </c>
      <c r="AB667" s="52">
        <v>3</v>
      </c>
      <c r="AC667" s="69">
        <v>672.95270834383552</v>
      </c>
      <c r="AD667" s="51"/>
      <c r="AE667" s="51"/>
      <c r="AF667" s="51"/>
      <c r="AG667" s="53" t="s">
        <v>79</v>
      </c>
      <c r="AH667" s="54">
        <v>94</v>
      </c>
      <c r="AI667" s="91">
        <v>2256</v>
      </c>
      <c r="AJ667" s="53" t="s">
        <v>172</v>
      </c>
      <c r="AK667" s="53" t="s">
        <v>172</v>
      </c>
      <c r="AL667" s="53">
        <v>0.5</v>
      </c>
      <c r="AM667" s="53" t="s">
        <v>261</v>
      </c>
      <c r="AN667" s="55"/>
      <c r="AO667" s="56"/>
      <c r="AP667" s="56"/>
      <c r="AQ667" s="51" t="s">
        <v>321</v>
      </c>
      <c r="AR667" s="51"/>
      <c r="AS667" s="51" t="s">
        <v>384</v>
      </c>
      <c r="AT667" s="51" t="s">
        <v>384</v>
      </c>
      <c r="AU667" s="51"/>
      <c r="AV667" s="51"/>
      <c r="AW667" s="57" t="s">
        <v>38</v>
      </c>
      <c r="AX667" s="57" t="s">
        <v>36</v>
      </c>
      <c r="AY667" s="57"/>
      <c r="AZ667" s="57"/>
      <c r="BA667" s="57"/>
      <c r="BB667" s="58"/>
      <c r="BC667" s="58"/>
      <c r="BD667" s="59"/>
      <c r="BE667" s="59"/>
      <c r="BF667" s="58"/>
      <c r="BG667" s="59"/>
      <c r="BH667" s="61"/>
      <c r="BI667" s="61"/>
      <c r="BL667" s="61"/>
      <c r="BM667" s="59"/>
      <c r="BN667" s="58">
        <v>8.1000000000000003E-2</v>
      </c>
      <c r="BO667" s="58"/>
      <c r="BQ667" s="58"/>
      <c r="BR667" s="59"/>
      <c r="BS667" s="58"/>
      <c r="BT667" s="58"/>
      <c r="BV667" s="58"/>
      <c r="BW667" s="59"/>
      <c r="BX667" s="58"/>
      <c r="BY667" s="58"/>
      <c r="BZ667" s="58"/>
      <c r="CA667" s="59"/>
      <c r="CB667" s="58"/>
      <c r="CC667" s="58"/>
      <c r="CD667" s="58"/>
      <c r="CE667" s="58"/>
      <c r="CF667" s="59"/>
      <c r="CG667" s="62"/>
      <c r="CH667" s="62"/>
      <c r="CI667" s="62"/>
      <c r="CJ667" s="62"/>
      <c r="CK667" s="62"/>
      <c r="CL667" s="62"/>
      <c r="CM667" s="62"/>
      <c r="CN667" s="63"/>
      <c r="CO667" s="62"/>
      <c r="CP667" s="62" t="s">
        <v>799</v>
      </c>
      <c r="CQ667" s="64" t="s">
        <v>39</v>
      </c>
      <c r="CR667" s="65" t="s">
        <v>47</v>
      </c>
      <c r="CS667" s="64" t="s">
        <v>1344</v>
      </c>
      <c r="CT667" s="64" t="s">
        <v>692</v>
      </c>
      <c r="CU667" s="64" t="s">
        <v>109</v>
      </c>
      <c r="CV667" s="64" t="s">
        <v>86</v>
      </c>
      <c r="CW667" s="64"/>
      <c r="CX667" s="64" t="s">
        <v>88</v>
      </c>
      <c r="CY667" s="66">
        <f>[1]Duration!EE666</f>
        <v>94</v>
      </c>
    </row>
    <row r="668" spans="1:103" hidden="1" x14ac:dyDescent="0.3">
      <c r="A668" s="43">
        <v>666</v>
      </c>
      <c r="B668" s="44" t="s">
        <v>1716</v>
      </c>
      <c r="C668" s="44" t="s">
        <v>97</v>
      </c>
      <c r="D668" s="44">
        <v>2014</v>
      </c>
      <c r="E668" s="45" t="s">
        <v>31</v>
      </c>
      <c r="F668" s="45" t="s">
        <v>1537</v>
      </c>
      <c r="G668" s="45" t="s">
        <v>3</v>
      </c>
      <c r="H668" s="45" t="s">
        <v>483</v>
      </c>
      <c r="I668" s="45" t="s">
        <v>38</v>
      </c>
      <c r="J668" s="68" t="s">
        <v>44</v>
      </c>
      <c r="K668" s="68" t="s">
        <v>53</v>
      </c>
      <c r="L668" s="68" t="s">
        <v>39</v>
      </c>
      <c r="M668" s="68" t="s">
        <v>42</v>
      </c>
      <c r="N668" s="68" t="s">
        <v>42</v>
      </c>
      <c r="O668" s="68" t="s">
        <v>42</v>
      </c>
      <c r="P668" s="47" t="s">
        <v>183</v>
      </c>
      <c r="Q668" s="47" t="s">
        <v>879</v>
      </c>
      <c r="R668" s="48">
        <v>117</v>
      </c>
      <c r="S668" s="49">
        <v>99.099000000000004</v>
      </c>
      <c r="T668" s="50">
        <v>3.7</v>
      </c>
      <c r="U668" s="50">
        <v>1.9</v>
      </c>
      <c r="V668" s="50">
        <v>50</v>
      </c>
      <c r="W668" s="50"/>
      <c r="X668" s="50">
        <v>7.5</v>
      </c>
      <c r="Y668" s="51" t="s">
        <v>116</v>
      </c>
      <c r="Z668" s="51">
        <v>3</v>
      </c>
      <c r="AA668" s="52">
        <v>6.6</v>
      </c>
      <c r="AB668" s="52">
        <v>1.6</v>
      </c>
      <c r="AC668" s="52">
        <v>10.56</v>
      </c>
      <c r="AD668" s="51">
        <v>0</v>
      </c>
      <c r="AE668" s="51"/>
      <c r="AF668" s="52">
        <v>11.431325301204819</v>
      </c>
      <c r="AG668" s="53">
        <v>83</v>
      </c>
      <c r="AH668" s="54">
        <v>83</v>
      </c>
      <c r="AI668" s="91">
        <v>4320</v>
      </c>
      <c r="AJ668" s="53" t="s">
        <v>693</v>
      </c>
      <c r="AK668" s="54">
        <v>35.571428571428569</v>
      </c>
      <c r="AL668" s="53">
        <v>24</v>
      </c>
      <c r="AM668" s="53" t="s">
        <v>52</v>
      </c>
      <c r="AN668" s="55">
        <v>19.659036144578312</v>
      </c>
      <c r="AO668" s="56"/>
      <c r="AP668" s="56"/>
      <c r="AQ668" s="51" t="s">
        <v>43</v>
      </c>
      <c r="AR668" s="51" t="s">
        <v>132</v>
      </c>
      <c r="AS668" s="51" t="s">
        <v>384</v>
      </c>
      <c r="AT668" s="51" t="s">
        <v>384</v>
      </c>
      <c r="AU668" s="51"/>
      <c r="AV668" s="51"/>
      <c r="AW668" s="57" t="s">
        <v>38</v>
      </c>
      <c r="AX668" s="57" t="s">
        <v>36</v>
      </c>
      <c r="AY668" s="57" t="s">
        <v>39</v>
      </c>
      <c r="AZ668" s="57"/>
      <c r="BA668" s="57">
        <v>35</v>
      </c>
      <c r="BB668" s="58">
        <v>0.11228915662650603</v>
      </c>
      <c r="BC668" s="58">
        <v>7.0180722891566252E-2</v>
      </c>
      <c r="BD668" s="59"/>
      <c r="BE668" s="59"/>
      <c r="BF668" s="58"/>
      <c r="BG668" s="59"/>
      <c r="BH668" s="61">
        <v>6.5968875502008016E-3</v>
      </c>
      <c r="BI668" s="61">
        <v>4.1230547188755009E-3</v>
      </c>
      <c r="BL668" s="61"/>
      <c r="BM668" s="59"/>
      <c r="BN668" s="58">
        <v>0.24911144578313252</v>
      </c>
      <c r="BO668" s="58">
        <v>0.15569465361445781</v>
      </c>
      <c r="BQ668" s="58"/>
      <c r="BR668" s="59"/>
      <c r="BS668" s="58"/>
      <c r="BT668" s="58"/>
      <c r="BV668" s="58"/>
      <c r="BW668" s="59"/>
      <c r="BX668" s="58">
        <v>8.1936586345381528</v>
      </c>
      <c r="BY668" s="58">
        <v>5.1210366465863446</v>
      </c>
      <c r="BZ668" s="58"/>
      <c r="CA668" s="59"/>
      <c r="CB668" s="58"/>
      <c r="CC668" s="58"/>
      <c r="CD668" s="58"/>
      <c r="CE668" s="58"/>
      <c r="CF668" s="59"/>
      <c r="CG668" s="62"/>
      <c r="CH668" s="62"/>
      <c r="CI668" s="62"/>
      <c r="CJ668" s="62"/>
      <c r="CK668" s="62"/>
      <c r="CL668" s="62"/>
      <c r="CM668" s="62"/>
      <c r="CN668" s="63" t="s">
        <v>694</v>
      </c>
      <c r="CO668" s="62"/>
      <c r="CP668" s="62"/>
      <c r="CQ668" s="64" t="s">
        <v>39</v>
      </c>
      <c r="CR668" s="65" t="s">
        <v>47</v>
      </c>
      <c r="CS668" s="64" t="s">
        <v>41</v>
      </c>
      <c r="CT668" s="64"/>
      <c r="CU668" s="64" t="s">
        <v>109</v>
      </c>
      <c r="CV668" s="64" t="s">
        <v>56</v>
      </c>
      <c r="CW668" s="64"/>
      <c r="CX668" s="64" t="s">
        <v>73</v>
      </c>
      <c r="CY668" s="66">
        <f>[1]Duration!EE667</f>
        <v>180</v>
      </c>
    </row>
    <row r="669" spans="1:103" hidden="1" x14ac:dyDescent="0.3">
      <c r="A669" s="43">
        <v>667</v>
      </c>
      <c r="B669" s="44" t="s">
        <v>1716</v>
      </c>
      <c r="C669" s="44" t="s">
        <v>97</v>
      </c>
      <c r="D669" s="44">
        <v>2014</v>
      </c>
      <c r="E669" s="45" t="s">
        <v>31</v>
      </c>
      <c r="F669" s="45" t="s">
        <v>1537</v>
      </c>
      <c r="G669" s="45" t="s">
        <v>3</v>
      </c>
      <c r="H669" s="45" t="s">
        <v>483</v>
      </c>
      <c r="I669" s="45" t="s">
        <v>38</v>
      </c>
      <c r="J669" s="68" t="s">
        <v>44</v>
      </c>
      <c r="K669" s="68" t="s">
        <v>75</v>
      </c>
      <c r="L669" s="68" t="s">
        <v>39</v>
      </c>
      <c r="M669" s="68" t="s">
        <v>42</v>
      </c>
      <c r="N669" s="68" t="s">
        <v>42</v>
      </c>
      <c r="O669" s="68" t="s">
        <v>42</v>
      </c>
      <c r="P669" s="47" t="s">
        <v>183</v>
      </c>
      <c r="Q669" s="47" t="s">
        <v>879</v>
      </c>
      <c r="R669" s="48">
        <v>117</v>
      </c>
      <c r="S669" s="49">
        <v>99.099000000000004</v>
      </c>
      <c r="T669" s="50">
        <v>3.7</v>
      </c>
      <c r="U669" s="50">
        <v>1.9</v>
      </c>
      <c r="V669" s="50">
        <v>50</v>
      </c>
      <c r="W669" s="50">
        <v>0</v>
      </c>
      <c r="X669" s="50">
        <v>7.5</v>
      </c>
      <c r="Y669" s="51" t="s">
        <v>116</v>
      </c>
      <c r="Z669" s="51">
        <v>3</v>
      </c>
      <c r="AA669" s="52">
        <v>6.6</v>
      </c>
      <c r="AB669" s="52">
        <v>1.6</v>
      </c>
      <c r="AC669" s="52">
        <v>10.56</v>
      </c>
      <c r="AD669" s="51">
        <v>0</v>
      </c>
      <c r="AE669" s="51"/>
      <c r="AF669" s="52">
        <v>12.905555555555557</v>
      </c>
      <c r="AG669" s="53">
        <v>72</v>
      </c>
      <c r="AH669" s="54">
        <v>72</v>
      </c>
      <c r="AI669" s="91">
        <v>4320</v>
      </c>
      <c r="AJ669" s="53" t="s">
        <v>693</v>
      </c>
      <c r="AK669" s="54">
        <v>30.857142857142861</v>
      </c>
      <c r="AL669" s="53">
        <v>24</v>
      </c>
      <c r="AM669" s="53" t="s">
        <v>80</v>
      </c>
      <c r="AN669" s="55">
        <v>12.661111111111111</v>
      </c>
      <c r="AO669" s="56"/>
      <c r="AP669" s="56"/>
      <c r="AQ669" s="51" t="s">
        <v>43</v>
      </c>
      <c r="AR669" s="51" t="s">
        <v>132</v>
      </c>
      <c r="AS669" s="51" t="s">
        <v>384</v>
      </c>
      <c r="AT669" s="51" t="s">
        <v>384</v>
      </c>
      <c r="AU669" s="51"/>
      <c r="AV669" s="51"/>
      <c r="AW669" s="57" t="s">
        <v>38</v>
      </c>
      <c r="AX669" s="57" t="s">
        <v>36</v>
      </c>
      <c r="AY669" s="57" t="s">
        <v>39</v>
      </c>
      <c r="AZ669" s="57"/>
      <c r="BA669" s="57">
        <v>35</v>
      </c>
      <c r="BB669" s="58">
        <v>2.554976851851852E-2</v>
      </c>
      <c r="BC669" s="58">
        <v>1.5968605324074073E-2</v>
      </c>
      <c r="BD669" s="59"/>
      <c r="BE669" s="59"/>
      <c r="BF669" s="58"/>
      <c r="BG669" s="59"/>
      <c r="BH669" s="61">
        <v>3.9201388888888897E-3</v>
      </c>
      <c r="BI669" s="61">
        <v>2.4500868055555556E-3</v>
      </c>
      <c r="BL669" s="61"/>
      <c r="BM669" s="59"/>
      <c r="BN669" s="58">
        <v>0.26976851851851852</v>
      </c>
      <c r="BO669" s="58">
        <v>0.16860532407407408</v>
      </c>
      <c r="BQ669" s="58"/>
      <c r="BR669" s="59"/>
      <c r="BS669" s="58"/>
      <c r="BT669" s="58"/>
      <c r="BV669" s="58"/>
      <c r="BW669" s="59"/>
      <c r="BX669" s="58">
        <v>7.9124143518518517</v>
      </c>
      <c r="BY669" s="58">
        <v>4.9452589699074077</v>
      </c>
      <c r="BZ669" s="58"/>
      <c r="CA669" s="59"/>
      <c r="CB669" s="58"/>
      <c r="CC669" s="58"/>
      <c r="CD669" s="58"/>
      <c r="CE669" s="58"/>
      <c r="CF669" s="59"/>
      <c r="CG669" s="62"/>
      <c r="CH669" s="62"/>
      <c r="CI669" s="62"/>
      <c r="CJ669" s="62"/>
      <c r="CK669" s="62"/>
      <c r="CL669" s="62"/>
      <c r="CM669" s="62"/>
      <c r="CN669" s="63" t="s">
        <v>694</v>
      </c>
      <c r="CO669" s="62"/>
      <c r="CP669" s="62"/>
      <c r="CQ669" s="64" t="s">
        <v>39</v>
      </c>
      <c r="CR669" s="65" t="s">
        <v>47</v>
      </c>
      <c r="CS669" s="64" t="s">
        <v>41</v>
      </c>
      <c r="CT669" s="64"/>
      <c r="CU669" s="64" t="s">
        <v>109</v>
      </c>
      <c r="CV669" s="64" t="s">
        <v>56</v>
      </c>
      <c r="CW669" s="64"/>
      <c r="CX669" s="64" t="s">
        <v>73</v>
      </c>
      <c r="CY669" s="66">
        <f>[1]Duration!EE668</f>
        <v>180</v>
      </c>
    </row>
    <row r="670" spans="1:103" hidden="1" x14ac:dyDescent="0.3">
      <c r="A670" s="43">
        <v>668</v>
      </c>
      <c r="B670" s="44" t="s">
        <v>1716</v>
      </c>
      <c r="C670" s="44" t="s">
        <v>97</v>
      </c>
      <c r="D670" s="44">
        <v>2014</v>
      </c>
      <c r="E670" s="45" t="s">
        <v>31</v>
      </c>
      <c r="F670" s="45" t="s">
        <v>1537</v>
      </c>
      <c r="G670" s="45" t="s">
        <v>3</v>
      </c>
      <c r="H670" s="45" t="s">
        <v>483</v>
      </c>
      <c r="I670" s="45" t="s">
        <v>38</v>
      </c>
      <c r="J670" s="68" t="s">
        <v>122</v>
      </c>
      <c r="K670" s="68" t="s">
        <v>71</v>
      </c>
      <c r="L670" s="68" t="s">
        <v>39</v>
      </c>
      <c r="M670" s="68" t="s">
        <v>42</v>
      </c>
      <c r="N670" s="68" t="s">
        <v>42</v>
      </c>
      <c r="O670" s="68" t="s">
        <v>42</v>
      </c>
      <c r="P670" s="47" t="s">
        <v>183</v>
      </c>
      <c r="Q670" s="47" t="s">
        <v>879</v>
      </c>
      <c r="R670" s="48">
        <v>117</v>
      </c>
      <c r="S670" s="49">
        <v>99.099000000000004</v>
      </c>
      <c r="T670" s="50">
        <v>3.7</v>
      </c>
      <c r="U670" s="50">
        <v>1.9</v>
      </c>
      <c r="V670" s="50">
        <v>50</v>
      </c>
      <c r="W670" s="50">
        <v>0</v>
      </c>
      <c r="X670" s="50">
        <v>7.5</v>
      </c>
      <c r="Y670" s="51" t="s">
        <v>116</v>
      </c>
      <c r="Z670" s="51">
        <v>3</v>
      </c>
      <c r="AA670" s="52">
        <v>6.6</v>
      </c>
      <c r="AB670" s="52">
        <v>1.6</v>
      </c>
      <c r="AC670" s="52">
        <v>10.56</v>
      </c>
      <c r="AD670" s="51">
        <v>0</v>
      </c>
      <c r="AE670" s="51"/>
      <c r="AF670" s="52">
        <v>12.116129032258064</v>
      </c>
      <c r="AG670" s="53">
        <v>155</v>
      </c>
      <c r="AH670" s="54">
        <v>155</v>
      </c>
      <c r="AI670" s="91">
        <v>4320</v>
      </c>
      <c r="AJ670" s="53" t="s">
        <v>693</v>
      </c>
      <c r="AK670" s="54">
        <v>66.428571428571431</v>
      </c>
      <c r="AL670" s="53">
        <v>24</v>
      </c>
      <c r="AM670" s="53" t="s">
        <v>70</v>
      </c>
      <c r="AN670" s="55">
        <v>16.408387096774192</v>
      </c>
      <c r="AO670" s="56"/>
      <c r="AP670" s="56"/>
      <c r="AQ670" s="51" t="s">
        <v>43</v>
      </c>
      <c r="AR670" s="51" t="s">
        <v>132</v>
      </c>
      <c r="AS670" s="51" t="s">
        <v>384</v>
      </c>
      <c r="AT670" s="51" t="s">
        <v>384</v>
      </c>
      <c r="AU670" s="51"/>
      <c r="AV670" s="51"/>
      <c r="AW670" s="57" t="s">
        <v>38</v>
      </c>
      <c r="AX670" s="57" t="s">
        <v>36</v>
      </c>
      <c r="AY670" s="57" t="s">
        <v>39</v>
      </c>
      <c r="AZ670" s="57"/>
      <c r="BA670" s="57">
        <v>35</v>
      </c>
      <c r="BB670" s="58">
        <v>7.0749999999999993E-2</v>
      </c>
      <c r="BC670" s="58">
        <v>4.4218749999999987E-2</v>
      </c>
      <c r="BD670" s="60">
        <v>7.1297600619195031E-2</v>
      </c>
      <c r="BE670" s="60">
        <v>3.6612281399046098E-2</v>
      </c>
      <c r="BF670" s="58"/>
      <c r="BG670" s="59"/>
      <c r="BH670" s="61">
        <v>5.3854838709677414E-3</v>
      </c>
      <c r="BI670" s="61">
        <v>3.3659274193548385E-3</v>
      </c>
      <c r="BJ670" s="60">
        <v>4.1937200956937799E-3</v>
      </c>
      <c r="BK670" s="60">
        <v>2.1535319410319409E-3</v>
      </c>
      <c r="BL670" s="61"/>
      <c r="BM670" s="59"/>
      <c r="BN670" s="58">
        <v>0.25957258064516131</v>
      </c>
      <c r="BO670" s="58">
        <v>0.16223286290322581</v>
      </c>
      <c r="BP670" s="60">
        <v>5.2199423952670691E-3</v>
      </c>
      <c r="BQ670" s="58"/>
      <c r="BR670" s="59"/>
      <c r="BS670" s="58"/>
      <c r="BT670" s="58"/>
      <c r="BU670" s="59" t="s">
        <v>48</v>
      </c>
      <c r="BV670" s="58"/>
      <c r="BW670" s="59"/>
      <c r="BX670" s="58">
        <v>8.0941887096774199</v>
      </c>
      <c r="BY670" s="58">
        <v>5.0588679435483872</v>
      </c>
      <c r="BZ670" s="58"/>
      <c r="CA670" s="59"/>
      <c r="CB670" s="58"/>
      <c r="CC670" s="58"/>
      <c r="CD670" s="58"/>
      <c r="CE670" s="58"/>
      <c r="CF670" s="59"/>
      <c r="CG670" s="62" t="s">
        <v>1613</v>
      </c>
      <c r="CH670" s="62" t="s">
        <v>1608</v>
      </c>
      <c r="CI670" s="62"/>
      <c r="CJ670" s="62"/>
      <c r="CK670" s="62"/>
      <c r="CL670" s="62"/>
      <c r="CM670" s="62"/>
      <c r="CN670" s="63" t="s">
        <v>694</v>
      </c>
      <c r="CO670" s="62"/>
      <c r="CP670" s="62"/>
      <c r="CQ670" s="64" t="s">
        <v>39</v>
      </c>
      <c r="CR670" s="65" t="s">
        <v>47</v>
      </c>
      <c r="CS670" s="64" t="s">
        <v>41</v>
      </c>
      <c r="CT670" s="64"/>
      <c r="CU670" s="64" t="s">
        <v>109</v>
      </c>
      <c r="CV670" s="64" t="s">
        <v>56</v>
      </c>
      <c r="CW670" s="64"/>
      <c r="CX670" s="64" t="s">
        <v>73</v>
      </c>
      <c r="CY670" s="66">
        <f>[1]Duration!EE669</f>
        <v>180</v>
      </c>
    </row>
    <row r="671" spans="1:103" hidden="1" x14ac:dyDescent="0.3">
      <c r="A671" s="43">
        <v>669</v>
      </c>
      <c r="B671" s="44" t="s">
        <v>1716</v>
      </c>
      <c r="C671" s="44" t="s">
        <v>97</v>
      </c>
      <c r="D671" s="44">
        <v>2014</v>
      </c>
      <c r="E671" s="45" t="s">
        <v>31</v>
      </c>
      <c r="F671" s="45" t="s">
        <v>1537</v>
      </c>
      <c r="G671" s="45" t="s">
        <v>3</v>
      </c>
      <c r="H671" s="45" t="s">
        <v>483</v>
      </c>
      <c r="I671" s="45" t="s">
        <v>38</v>
      </c>
      <c r="J671" s="68" t="s">
        <v>44</v>
      </c>
      <c r="K671" s="68" t="s">
        <v>53</v>
      </c>
      <c r="L671" s="68" t="s">
        <v>39</v>
      </c>
      <c r="M671" s="68" t="s">
        <v>42</v>
      </c>
      <c r="N671" s="68" t="s">
        <v>42</v>
      </c>
      <c r="O671" s="68" t="s">
        <v>42</v>
      </c>
      <c r="P671" s="47" t="s">
        <v>183</v>
      </c>
      <c r="Q671" s="47" t="s">
        <v>695</v>
      </c>
      <c r="R671" s="48">
        <v>142</v>
      </c>
      <c r="S671" s="49">
        <v>121.268</v>
      </c>
      <c r="T671" s="50">
        <v>3.8</v>
      </c>
      <c r="U671" s="50">
        <v>1.6</v>
      </c>
      <c r="V671" s="50">
        <v>62</v>
      </c>
      <c r="W671" s="50"/>
      <c r="X671" s="50">
        <v>7.5</v>
      </c>
      <c r="Y671" s="51" t="s">
        <v>116</v>
      </c>
      <c r="Z671" s="51">
        <v>3</v>
      </c>
      <c r="AA671" s="52">
        <v>6.6</v>
      </c>
      <c r="AB671" s="52">
        <v>1.6</v>
      </c>
      <c r="AC671" s="52">
        <v>10.56</v>
      </c>
      <c r="AD671" s="51">
        <v>0</v>
      </c>
      <c r="AE671" s="51"/>
      <c r="AF671" s="52">
        <v>11.431325301204819</v>
      </c>
      <c r="AG671" s="53">
        <v>83</v>
      </c>
      <c r="AH671" s="54">
        <v>83</v>
      </c>
      <c r="AI671" s="91">
        <v>4320</v>
      </c>
      <c r="AJ671" s="53" t="s">
        <v>693</v>
      </c>
      <c r="AK671" s="54">
        <v>35.571428571428569</v>
      </c>
      <c r="AL671" s="53">
        <v>24</v>
      </c>
      <c r="AM671" s="53" t="s">
        <v>52</v>
      </c>
      <c r="AN671" s="55">
        <v>19.659036144578312</v>
      </c>
      <c r="AO671" s="56"/>
      <c r="AP671" s="56"/>
      <c r="AQ671" s="51" t="s">
        <v>43</v>
      </c>
      <c r="AR671" s="51" t="s">
        <v>132</v>
      </c>
      <c r="AS671" s="51" t="s">
        <v>384</v>
      </c>
      <c r="AT671" s="51" t="s">
        <v>384</v>
      </c>
      <c r="AU671" s="51"/>
      <c r="AV671" s="51"/>
      <c r="AW671" s="57" t="s">
        <v>38</v>
      </c>
      <c r="AX671" s="57" t="s">
        <v>36</v>
      </c>
      <c r="AY671" s="57" t="s">
        <v>39</v>
      </c>
      <c r="AZ671" s="57"/>
      <c r="BA671" s="57">
        <v>21</v>
      </c>
      <c r="BB671" s="58">
        <v>3.9382530120481929E-2</v>
      </c>
      <c r="BC671" s="58">
        <v>2.4614081325301202E-2</v>
      </c>
      <c r="BD671" s="59"/>
      <c r="BE671" s="59"/>
      <c r="BF671" s="58"/>
      <c r="BG671" s="59"/>
      <c r="BH671" s="61">
        <v>7.0261044176706819E-3</v>
      </c>
      <c r="BI671" s="61">
        <v>4.3913152610441757E-3</v>
      </c>
      <c r="BL671" s="61"/>
      <c r="BM671" s="59"/>
      <c r="BN671" s="58">
        <v>0.49235943775100405</v>
      </c>
      <c r="BO671" s="58">
        <v>0.30772464859437748</v>
      </c>
      <c r="BQ671" s="58"/>
      <c r="BR671" s="59"/>
      <c r="BS671" s="58"/>
      <c r="BT671" s="58"/>
      <c r="BV671" s="58"/>
      <c r="BW671" s="59"/>
      <c r="BX671" s="58">
        <v>14.402765060240963</v>
      </c>
      <c r="BY671" s="58">
        <v>9.0017281626506005</v>
      </c>
      <c r="BZ671" s="58"/>
      <c r="CA671" s="59"/>
      <c r="CB671" s="58"/>
      <c r="CC671" s="58"/>
      <c r="CD671" s="58"/>
      <c r="CE671" s="58"/>
      <c r="CF671" s="59"/>
      <c r="CG671" s="62"/>
      <c r="CH671" s="62"/>
      <c r="CI671" s="62"/>
      <c r="CJ671" s="62"/>
      <c r="CK671" s="62"/>
      <c r="CL671" s="62"/>
      <c r="CM671" s="62"/>
      <c r="CN671" s="63" t="s">
        <v>694</v>
      </c>
      <c r="CO671" s="62"/>
      <c r="CP671" s="62"/>
      <c r="CQ671" s="64" t="s">
        <v>39</v>
      </c>
      <c r="CR671" s="65" t="s">
        <v>47</v>
      </c>
      <c r="CS671" s="64" t="s">
        <v>41</v>
      </c>
      <c r="CT671" s="64"/>
      <c r="CU671" s="64" t="s">
        <v>109</v>
      </c>
      <c r="CV671" s="64" t="s">
        <v>56</v>
      </c>
      <c r="CW671" s="64"/>
      <c r="CX671" s="64" t="s">
        <v>88</v>
      </c>
      <c r="CY671" s="66">
        <f>[1]Duration!EE670</f>
        <v>180</v>
      </c>
    </row>
    <row r="672" spans="1:103" hidden="1" x14ac:dyDescent="0.3">
      <c r="A672" s="43">
        <v>670</v>
      </c>
      <c r="B672" s="44" t="s">
        <v>1716</v>
      </c>
      <c r="C672" s="44" t="s">
        <v>97</v>
      </c>
      <c r="D672" s="44">
        <v>2014</v>
      </c>
      <c r="E672" s="45" t="s">
        <v>31</v>
      </c>
      <c r="F672" s="45" t="s">
        <v>1537</v>
      </c>
      <c r="G672" s="45" t="s">
        <v>3</v>
      </c>
      <c r="H672" s="45" t="s">
        <v>483</v>
      </c>
      <c r="I672" s="45" t="s">
        <v>38</v>
      </c>
      <c r="J672" s="68" t="s">
        <v>44</v>
      </c>
      <c r="K672" s="68" t="s">
        <v>75</v>
      </c>
      <c r="L672" s="68" t="s">
        <v>39</v>
      </c>
      <c r="M672" s="68" t="s">
        <v>42</v>
      </c>
      <c r="N672" s="68" t="s">
        <v>42</v>
      </c>
      <c r="O672" s="68" t="s">
        <v>42</v>
      </c>
      <c r="P672" s="47" t="s">
        <v>183</v>
      </c>
      <c r="Q672" s="47" t="s">
        <v>695</v>
      </c>
      <c r="R672" s="48">
        <v>142</v>
      </c>
      <c r="S672" s="49">
        <v>121.268</v>
      </c>
      <c r="T672" s="50">
        <v>3.8</v>
      </c>
      <c r="U672" s="50">
        <v>1.6</v>
      </c>
      <c r="V672" s="50">
        <v>62</v>
      </c>
      <c r="W672" s="50">
        <v>0</v>
      </c>
      <c r="X672" s="50">
        <v>7.5</v>
      </c>
      <c r="Y672" s="51" t="s">
        <v>116</v>
      </c>
      <c r="Z672" s="51">
        <v>3</v>
      </c>
      <c r="AA672" s="52">
        <v>6.6</v>
      </c>
      <c r="AB672" s="52">
        <v>1.6</v>
      </c>
      <c r="AC672" s="52">
        <v>10.56</v>
      </c>
      <c r="AD672" s="51">
        <v>0</v>
      </c>
      <c r="AE672" s="51"/>
      <c r="AF672" s="52">
        <v>12.905555555555557</v>
      </c>
      <c r="AG672" s="53">
        <v>72</v>
      </c>
      <c r="AH672" s="54">
        <v>72</v>
      </c>
      <c r="AI672" s="91">
        <v>4320</v>
      </c>
      <c r="AJ672" s="53" t="s">
        <v>693</v>
      </c>
      <c r="AK672" s="54">
        <v>30.857142857142861</v>
      </c>
      <c r="AL672" s="53">
        <v>24</v>
      </c>
      <c r="AM672" s="53" t="s">
        <v>80</v>
      </c>
      <c r="AN672" s="55">
        <v>12.661111111111111</v>
      </c>
      <c r="AO672" s="56"/>
      <c r="AP672" s="56"/>
      <c r="AQ672" s="51" t="s">
        <v>43</v>
      </c>
      <c r="AR672" s="51" t="s">
        <v>132</v>
      </c>
      <c r="AS672" s="51" t="s">
        <v>384</v>
      </c>
      <c r="AT672" s="51" t="s">
        <v>384</v>
      </c>
      <c r="AU672" s="51"/>
      <c r="AV672" s="51"/>
      <c r="AW672" s="57" t="s">
        <v>38</v>
      </c>
      <c r="AX672" s="57" t="s">
        <v>36</v>
      </c>
      <c r="AY672" s="57" t="s">
        <v>39</v>
      </c>
      <c r="AZ672" s="57"/>
      <c r="BA672" s="57">
        <v>21</v>
      </c>
      <c r="BB672" s="58">
        <v>3.0381944444444445E-3</v>
      </c>
      <c r="BC672" s="58">
        <v>1.8988715277777775E-3</v>
      </c>
      <c r="BD672" s="59"/>
      <c r="BE672" s="59"/>
      <c r="BF672" s="58"/>
      <c r="BG672" s="59"/>
      <c r="BH672" s="61">
        <v>2.1718750000000002E-3</v>
      </c>
      <c r="BI672" s="61">
        <v>1.3574218749999999E-3</v>
      </c>
      <c r="BL672" s="61"/>
      <c r="BM672" s="59"/>
      <c r="BN672" s="58">
        <v>0.69802662037037033</v>
      </c>
      <c r="BO672" s="58">
        <v>0.43626663773148139</v>
      </c>
      <c r="BQ672" s="58"/>
      <c r="BR672" s="59"/>
      <c r="BS672" s="58"/>
      <c r="BT672" s="58"/>
      <c r="BV672" s="58"/>
      <c r="BW672" s="59"/>
      <c r="BX672" s="58">
        <v>18.09788425925926</v>
      </c>
      <c r="BY672" s="58">
        <v>11.311177662037034</v>
      </c>
      <c r="BZ672" s="58"/>
      <c r="CA672" s="59"/>
      <c r="CB672" s="58"/>
      <c r="CC672" s="58"/>
      <c r="CD672" s="58"/>
      <c r="CE672" s="58"/>
      <c r="CF672" s="59"/>
      <c r="CG672" s="62"/>
      <c r="CH672" s="62"/>
      <c r="CI672" s="62"/>
      <c r="CJ672" s="62"/>
      <c r="CK672" s="62"/>
      <c r="CL672" s="62"/>
      <c r="CM672" s="62"/>
      <c r="CN672" s="63" t="s">
        <v>694</v>
      </c>
      <c r="CO672" s="62"/>
      <c r="CP672" s="62"/>
      <c r="CQ672" s="64" t="s">
        <v>39</v>
      </c>
      <c r="CR672" s="65" t="s">
        <v>47</v>
      </c>
      <c r="CS672" s="64" t="s">
        <v>41</v>
      </c>
      <c r="CT672" s="64"/>
      <c r="CU672" s="64" t="s">
        <v>109</v>
      </c>
      <c r="CV672" s="64" t="s">
        <v>56</v>
      </c>
      <c r="CW672" s="64"/>
      <c r="CX672" s="64" t="s">
        <v>88</v>
      </c>
      <c r="CY672" s="66">
        <f>[1]Duration!EE671</f>
        <v>180</v>
      </c>
    </row>
    <row r="673" spans="1:103" hidden="1" x14ac:dyDescent="0.3">
      <c r="A673" s="43">
        <v>671</v>
      </c>
      <c r="B673" s="44" t="s">
        <v>1716</v>
      </c>
      <c r="C673" s="44" t="s">
        <v>97</v>
      </c>
      <c r="D673" s="44">
        <v>2014</v>
      </c>
      <c r="E673" s="45" t="s">
        <v>31</v>
      </c>
      <c r="F673" s="45" t="s">
        <v>1537</v>
      </c>
      <c r="G673" s="45" t="s">
        <v>3</v>
      </c>
      <c r="H673" s="45" t="s">
        <v>483</v>
      </c>
      <c r="I673" s="45" t="s">
        <v>38</v>
      </c>
      <c r="J673" s="68" t="s">
        <v>122</v>
      </c>
      <c r="K673" s="68" t="s">
        <v>71</v>
      </c>
      <c r="L673" s="68" t="s">
        <v>39</v>
      </c>
      <c r="M673" s="68" t="s">
        <v>42</v>
      </c>
      <c r="N673" s="68" t="s">
        <v>42</v>
      </c>
      <c r="O673" s="68" t="s">
        <v>42</v>
      </c>
      <c r="P673" s="47" t="s">
        <v>183</v>
      </c>
      <c r="Q673" s="47" t="s">
        <v>695</v>
      </c>
      <c r="R673" s="48">
        <v>142</v>
      </c>
      <c r="S673" s="49">
        <v>121.268</v>
      </c>
      <c r="T673" s="50">
        <v>3.8</v>
      </c>
      <c r="U673" s="50">
        <v>1.6</v>
      </c>
      <c r="V673" s="50">
        <v>62</v>
      </c>
      <c r="W673" s="50">
        <v>0</v>
      </c>
      <c r="X673" s="50">
        <v>7.5</v>
      </c>
      <c r="Y673" s="51" t="s">
        <v>116</v>
      </c>
      <c r="Z673" s="51">
        <v>3</v>
      </c>
      <c r="AA673" s="52">
        <v>6.6</v>
      </c>
      <c r="AB673" s="52">
        <v>1.6</v>
      </c>
      <c r="AC673" s="52">
        <v>10.56</v>
      </c>
      <c r="AD673" s="51">
        <v>0</v>
      </c>
      <c r="AE673" s="51"/>
      <c r="AF673" s="52">
        <v>12.116129032258064</v>
      </c>
      <c r="AG673" s="53">
        <v>155</v>
      </c>
      <c r="AH673" s="54">
        <v>155</v>
      </c>
      <c r="AI673" s="91">
        <v>4320</v>
      </c>
      <c r="AJ673" s="53" t="s">
        <v>693</v>
      </c>
      <c r="AK673" s="54">
        <v>66.428571428571431</v>
      </c>
      <c r="AL673" s="53">
        <v>24</v>
      </c>
      <c r="AM673" s="53" t="s">
        <v>70</v>
      </c>
      <c r="AN673" s="55">
        <v>16.408387096774192</v>
      </c>
      <c r="AO673" s="56"/>
      <c r="AP673" s="56"/>
      <c r="AQ673" s="51" t="s">
        <v>43</v>
      </c>
      <c r="AR673" s="51" t="s">
        <v>132</v>
      </c>
      <c r="AS673" s="51" t="s">
        <v>384</v>
      </c>
      <c r="AT673" s="51" t="s">
        <v>384</v>
      </c>
      <c r="AU673" s="51"/>
      <c r="AV673" s="51"/>
      <c r="AW673" s="57" t="s">
        <v>38</v>
      </c>
      <c r="AX673" s="57" t="s">
        <v>36</v>
      </c>
      <c r="AY673" s="57" t="s">
        <v>39</v>
      </c>
      <c r="AZ673" s="57"/>
      <c r="BA673" s="57">
        <v>21</v>
      </c>
      <c r="BB673" s="58">
        <v>2.1782258064516127E-2</v>
      </c>
      <c r="BC673" s="58">
        <v>1.3613911290322578E-2</v>
      </c>
      <c r="BD673" s="60">
        <v>2.6066636029411765E-2</v>
      </c>
      <c r="BE673" s="60">
        <v>1.0975425696594427E-2</v>
      </c>
      <c r="BF673" s="58"/>
      <c r="BG673" s="59">
        <v>0.69212356092556704</v>
      </c>
      <c r="BH673" s="61">
        <v>4.777930107526882E-3</v>
      </c>
      <c r="BI673" s="61">
        <v>2.9862063172043014E-3</v>
      </c>
      <c r="BJ673" s="60">
        <v>4.4182279829545461E-3</v>
      </c>
      <c r="BK673" s="60">
        <v>1.8603065191387562E-3</v>
      </c>
      <c r="BL673" s="61"/>
      <c r="BM673" s="59">
        <v>0.11281321753019852</v>
      </c>
      <c r="BN673" s="58">
        <v>0.59391129032258061</v>
      </c>
      <c r="BO673" s="58">
        <v>0.37119455645161281</v>
      </c>
      <c r="BP673" s="60">
        <v>9.7600385686484256E-3</v>
      </c>
      <c r="BQ673" s="58"/>
      <c r="BR673" s="59">
        <v>-1.2880355422996859</v>
      </c>
      <c r="BS673" s="58"/>
      <c r="BT673" s="58"/>
      <c r="BU673" s="59" t="s">
        <v>48</v>
      </c>
      <c r="BV673" s="58"/>
      <c r="BW673" s="59"/>
      <c r="BX673" s="58">
        <v>16.271605430107527</v>
      </c>
      <c r="BY673" s="58">
        <v>10.169753393817203</v>
      </c>
      <c r="BZ673" s="58"/>
      <c r="CA673" s="59">
        <v>-1.0102824401231443</v>
      </c>
      <c r="CB673" s="58"/>
      <c r="CC673" s="58"/>
      <c r="CD673" s="58"/>
      <c r="CE673" s="58"/>
      <c r="CF673" s="59"/>
      <c r="CG673" s="62" t="s">
        <v>1613</v>
      </c>
      <c r="CH673" s="62" t="s">
        <v>1608</v>
      </c>
      <c r="CI673" s="62"/>
      <c r="CJ673" s="62"/>
      <c r="CK673" s="62"/>
      <c r="CL673" s="62"/>
      <c r="CM673" s="62"/>
      <c r="CN673" s="63" t="s">
        <v>694</v>
      </c>
      <c r="CO673" s="62"/>
      <c r="CP673" s="62"/>
      <c r="CQ673" s="64" t="s">
        <v>39</v>
      </c>
      <c r="CR673" s="65" t="s">
        <v>47</v>
      </c>
      <c r="CS673" s="64" t="s">
        <v>41</v>
      </c>
      <c r="CT673" s="64"/>
      <c r="CU673" s="64" t="s">
        <v>109</v>
      </c>
      <c r="CV673" s="64" t="s">
        <v>56</v>
      </c>
      <c r="CW673" s="64"/>
      <c r="CX673" s="64" t="s">
        <v>88</v>
      </c>
      <c r="CY673" s="66">
        <f>[1]Duration!EE672</f>
        <v>180</v>
      </c>
    </row>
    <row r="674" spans="1:103" x14ac:dyDescent="0.3">
      <c r="A674" s="43">
        <v>672</v>
      </c>
      <c r="B674" s="44" t="s">
        <v>1717</v>
      </c>
      <c r="C674" s="44" t="s">
        <v>97</v>
      </c>
      <c r="D674" s="44">
        <v>2012</v>
      </c>
      <c r="E674" s="45" t="s">
        <v>31</v>
      </c>
      <c r="F674" s="45" t="s">
        <v>1537</v>
      </c>
      <c r="G674" s="45" t="s">
        <v>3</v>
      </c>
      <c r="H674" s="45" t="s">
        <v>483</v>
      </c>
      <c r="I674" s="45" t="s">
        <v>38</v>
      </c>
      <c r="J674" s="68" t="s">
        <v>44</v>
      </c>
      <c r="K674" s="68" t="s">
        <v>71</v>
      </c>
      <c r="L674" s="68" t="s">
        <v>39</v>
      </c>
      <c r="M674" s="68" t="s">
        <v>42</v>
      </c>
      <c r="N674" s="68" t="s">
        <v>39</v>
      </c>
      <c r="O674" s="68" t="s">
        <v>42</v>
      </c>
      <c r="P674" s="47" t="s">
        <v>183</v>
      </c>
      <c r="Q674" s="47" t="s">
        <v>1537</v>
      </c>
      <c r="R674" s="49">
        <v>95</v>
      </c>
      <c r="S674" s="49">
        <v>78</v>
      </c>
      <c r="T674" s="50">
        <v>5.7</v>
      </c>
      <c r="U674" s="50">
        <v>1.9</v>
      </c>
      <c r="V674" s="50">
        <v>33</v>
      </c>
      <c r="W674" s="50"/>
      <c r="X674" s="50">
        <v>7</v>
      </c>
      <c r="Y674" s="51" t="s">
        <v>116</v>
      </c>
      <c r="Z674" s="51">
        <v>1</v>
      </c>
      <c r="AA674" s="52">
        <v>6.6</v>
      </c>
      <c r="AB674" s="52">
        <v>1.5757575757575759</v>
      </c>
      <c r="AC674" s="51">
        <v>10.4</v>
      </c>
      <c r="AD674" s="51">
        <v>0</v>
      </c>
      <c r="AE674" s="51"/>
      <c r="AF674" s="51"/>
      <c r="AG674" s="53">
        <v>180</v>
      </c>
      <c r="AH674" s="54">
        <v>180</v>
      </c>
      <c r="AI674" s="91">
        <v>4320</v>
      </c>
      <c r="AJ674" s="53" t="s">
        <v>172</v>
      </c>
      <c r="AK674" s="53" t="s">
        <v>172</v>
      </c>
      <c r="AL674" s="53" t="s">
        <v>172</v>
      </c>
      <c r="AM674" s="53" t="s">
        <v>70</v>
      </c>
      <c r="AN674" s="55"/>
      <c r="AO674" s="56">
        <v>0.5</v>
      </c>
      <c r="AP674" s="56"/>
      <c r="AQ674" s="51" t="s">
        <v>43</v>
      </c>
      <c r="AR674" s="51" t="s">
        <v>132</v>
      </c>
      <c r="AS674" s="51" t="s">
        <v>384</v>
      </c>
      <c r="AT674" s="51" t="s">
        <v>384</v>
      </c>
      <c r="AU674" s="51"/>
      <c r="AV674" s="51"/>
      <c r="AW674" s="57" t="s">
        <v>38</v>
      </c>
      <c r="AX674" s="57" t="s">
        <v>36</v>
      </c>
      <c r="AY674" s="57" t="s">
        <v>39</v>
      </c>
      <c r="AZ674" s="57"/>
      <c r="BA674" s="57"/>
      <c r="BB674" s="58">
        <v>0.10390093537414968</v>
      </c>
      <c r="BC674" s="58">
        <v>6.5937132064364218E-2</v>
      </c>
      <c r="BD674" s="59">
        <v>0.12346370734528631</v>
      </c>
      <c r="BE674" s="60">
        <v>4.1154569115095435E-2</v>
      </c>
      <c r="BF674" s="58"/>
      <c r="BG674" s="59"/>
      <c r="BH674" s="61">
        <v>5.7369614512471651E-3</v>
      </c>
      <c r="BI674" s="61">
        <v>3.6407639979068544E-3</v>
      </c>
      <c r="BJ674" s="60">
        <v>5.2677848467322158E-3</v>
      </c>
      <c r="BK674" s="60">
        <v>1.7559282822440718E-3</v>
      </c>
      <c r="BL674" s="61"/>
      <c r="BM674" s="59"/>
      <c r="BN674" s="58">
        <v>2.7314814814814818</v>
      </c>
      <c r="BO674" s="58">
        <v>1.733440170940171</v>
      </c>
      <c r="BP674" s="60">
        <v>8.2290786136939992E-2</v>
      </c>
      <c r="BQ674" s="58"/>
      <c r="BR674" s="59"/>
      <c r="BS674" s="58"/>
      <c r="BT674" s="58"/>
      <c r="BU674" s="59" t="s">
        <v>48</v>
      </c>
      <c r="BV674" s="58"/>
      <c r="BW674" s="59"/>
      <c r="BX674" s="58"/>
      <c r="BY674" s="58"/>
      <c r="BZ674" s="58"/>
      <c r="CA674" s="59"/>
      <c r="CB674" s="58"/>
      <c r="CC674" s="58"/>
      <c r="CD674" s="58"/>
      <c r="CE674" s="58"/>
      <c r="CF674" s="59"/>
      <c r="CG674" s="62"/>
      <c r="CH674" s="62"/>
      <c r="CI674" s="62"/>
      <c r="CJ674" s="62"/>
      <c r="CK674" s="62"/>
      <c r="CL674" s="62"/>
      <c r="CM674" s="62"/>
      <c r="CN674" s="63"/>
      <c r="CO674" s="62"/>
      <c r="CP674" s="62" t="s">
        <v>799</v>
      </c>
      <c r="CQ674" s="64" t="s">
        <v>39</v>
      </c>
      <c r="CR674" s="65" t="s">
        <v>47</v>
      </c>
      <c r="CS674" s="64" t="s">
        <v>41</v>
      </c>
      <c r="CT674" s="64"/>
      <c r="CU674" s="64" t="s">
        <v>109</v>
      </c>
      <c r="CV674" s="64" t="s">
        <v>56</v>
      </c>
      <c r="CW674" s="64" t="s">
        <v>207</v>
      </c>
      <c r="CX674" s="64" t="s">
        <v>73</v>
      </c>
      <c r="CY674" s="66">
        <f>[1]Duration!EE673</f>
        <v>180</v>
      </c>
    </row>
    <row r="675" spans="1:103" hidden="1" x14ac:dyDescent="0.3">
      <c r="A675" s="43">
        <v>673</v>
      </c>
      <c r="B675" s="44" t="s">
        <v>1717</v>
      </c>
      <c r="C675" s="44" t="s">
        <v>97</v>
      </c>
      <c r="D675" s="44">
        <v>2012</v>
      </c>
      <c r="E675" s="45" t="s">
        <v>31</v>
      </c>
      <c r="F675" s="45" t="s">
        <v>428</v>
      </c>
      <c r="G675" s="45" t="s">
        <v>3</v>
      </c>
      <c r="H675" s="45" t="s">
        <v>483</v>
      </c>
      <c r="I675" s="45" t="s">
        <v>38</v>
      </c>
      <c r="J675" s="68" t="s">
        <v>44</v>
      </c>
      <c r="K675" s="68" t="s">
        <v>71</v>
      </c>
      <c r="L675" s="68" t="s">
        <v>42</v>
      </c>
      <c r="M675" s="68" t="s">
        <v>39</v>
      </c>
      <c r="N675" s="68" t="s">
        <v>39</v>
      </c>
      <c r="O675" s="68" t="s">
        <v>42</v>
      </c>
      <c r="P675" s="47" t="s">
        <v>183</v>
      </c>
      <c r="Q675" s="47" t="s">
        <v>880</v>
      </c>
      <c r="R675" s="49">
        <v>82</v>
      </c>
      <c r="S675" s="49">
        <v>68</v>
      </c>
      <c r="T675" s="50">
        <v>4.8</v>
      </c>
      <c r="U675" s="50">
        <v>1.5</v>
      </c>
      <c r="V675" s="50">
        <v>28.7</v>
      </c>
      <c r="W675" s="50"/>
      <c r="X675" s="50">
        <v>6.9</v>
      </c>
      <c r="Y675" s="51" t="s">
        <v>116</v>
      </c>
      <c r="Z675" s="51">
        <v>1</v>
      </c>
      <c r="AA675" s="52">
        <v>6.6</v>
      </c>
      <c r="AB675" s="52">
        <v>1.5757575757575759</v>
      </c>
      <c r="AC675" s="51">
        <v>10.4</v>
      </c>
      <c r="AD675" s="51">
        <v>0</v>
      </c>
      <c r="AE675" s="51"/>
      <c r="AF675" s="51"/>
      <c r="AG675" s="53">
        <v>180</v>
      </c>
      <c r="AH675" s="54">
        <v>180</v>
      </c>
      <c r="AI675" s="91">
        <v>4320</v>
      </c>
      <c r="AJ675" s="53" t="s">
        <v>172</v>
      </c>
      <c r="AK675" s="53" t="s">
        <v>172</v>
      </c>
      <c r="AL675" s="53" t="s">
        <v>172</v>
      </c>
      <c r="AM675" s="53" t="s">
        <v>70</v>
      </c>
      <c r="AN675" s="55"/>
      <c r="AO675" s="56">
        <v>0.5</v>
      </c>
      <c r="AP675" s="56"/>
      <c r="AQ675" s="51" t="s">
        <v>43</v>
      </c>
      <c r="AR675" s="51" t="s">
        <v>132</v>
      </c>
      <c r="AS675" s="51" t="s">
        <v>384</v>
      </c>
      <c r="AT675" s="51" t="s">
        <v>384</v>
      </c>
      <c r="AU675" s="51"/>
      <c r="AV675" s="51"/>
      <c r="AW675" s="57" t="s">
        <v>38</v>
      </c>
      <c r="AX675" s="57" t="s">
        <v>36</v>
      </c>
      <c r="AY675" s="57" t="s">
        <v>39</v>
      </c>
      <c r="AZ675" s="57"/>
      <c r="BA675" s="57"/>
      <c r="BB675" s="58">
        <v>0.10239512471655328</v>
      </c>
      <c r="BC675" s="58">
        <v>6.4981521454735722E-2</v>
      </c>
      <c r="BD675" s="59">
        <v>0.15412087912087905</v>
      </c>
      <c r="BE675" s="60">
        <v>4.8162774725274707E-2</v>
      </c>
      <c r="BF675" s="58"/>
      <c r="BG675" s="59">
        <v>1.4492753623188713E-2</v>
      </c>
      <c r="BH675" s="61">
        <v>5.7369614512471651E-3</v>
      </c>
      <c r="BI675" s="61">
        <v>3.6407639979068544E-3</v>
      </c>
      <c r="BJ675" s="60">
        <v>6.672527472527473E-3</v>
      </c>
      <c r="BK675" s="60">
        <v>2.0851648351648353E-3</v>
      </c>
      <c r="BL675" s="61"/>
      <c r="BM675" s="59">
        <v>0</v>
      </c>
      <c r="BN675" s="58">
        <v>2.8703703703703702</v>
      </c>
      <c r="BO675" s="58">
        <v>1.8215811965811963</v>
      </c>
      <c r="BP675" s="59">
        <v>9.91919844861021E-2</v>
      </c>
      <c r="BQ675" s="58"/>
      <c r="BR675" s="59">
        <v>-5.084745762711846E-2</v>
      </c>
      <c r="BS675" s="58"/>
      <c r="BT675" s="58"/>
      <c r="BU675" s="59" t="s">
        <v>48</v>
      </c>
      <c r="BV675" s="58"/>
      <c r="BW675" s="59"/>
      <c r="BX675" s="58"/>
      <c r="BY675" s="58"/>
      <c r="BZ675" s="58"/>
      <c r="CA675" s="59"/>
      <c r="CB675" s="58"/>
      <c r="CC675" s="58"/>
      <c r="CD675" s="58"/>
      <c r="CE675" s="58"/>
      <c r="CF675" s="59"/>
      <c r="CG675" s="62"/>
      <c r="CH675" s="62"/>
      <c r="CI675" s="62"/>
      <c r="CJ675" s="62"/>
      <c r="CK675" s="62"/>
      <c r="CL675" s="62"/>
      <c r="CM675" s="62"/>
      <c r="CN675" s="63"/>
      <c r="CO675" s="62"/>
      <c r="CP675" s="62" t="s">
        <v>799</v>
      </c>
      <c r="CQ675" s="64" t="s">
        <v>39</v>
      </c>
      <c r="CR675" s="65" t="s">
        <v>47</v>
      </c>
      <c r="CS675" s="64" t="s">
        <v>41</v>
      </c>
      <c r="CT675" s="64"/>
      <c r="CU675" s="64" t="s">
        <v>109</v>
      </c>
      <c r="CV675" s="64" t="s">
        <v>56</v>
      </c>
      <c r="CW675" s="64" t="s">
        <v>207</v>
      </c>
      <c r="CX675" s="64" t="s">
        <v>88</v>
      </c>
      <c r="CY675" s="66">
        <f>[1]Duration!EE674</f>
        <v>180</v>
      </c>
    </row>
    <row r="676" spans="1:103" hidden="1" x14ac:dyDescent="0.3">
      <c r="A676" s="43">
        <v>674</v>
      </c>
      <c r="B676" s="44" t="s">
        <v>1717</v>
      </c>
      <c r="C676" s="44" t="s">
        <v>97</v>
      </c>
      <c r="D676" s="44">
        <v>2012</v>
      </c>
      <c r="E676" s="45" t="s">
        <v>31</v>
      </c>
      <c r="F676" s="45" t="s">
        <v>428</v>
      </c>
      <c r="G676" s="45" t="s">
        <v>3</v>
      </c>
      <c r="H676" s="45" t="s">
        <v>483</v>
      </c>
      <c r="I676" s="45" t="s">
        <v>38</v>
      </c>
      <c r="J676" s="68" t="s">
        <v>44</v>
      </c>
      <c r="K676" s="68" t="s">
        <v>71</v>
      </c>
      <c r="L676" s="68" t="s">
        <v>42</v>
      </c>
      <c r="M676" s="68" t="s">
        <v>39</v>
      </c>
      <c r="N676" s="68" t="s">
        <v>39</v>
      </c>
      <c r="O676" s="68" t="s">
        <v>42</v>
      </c>
      <c r="P676" s="47" t="s">
        <v>183</v>
      </c>
      <c r="Q676" s="47" t="s">
        <v>880</v>
      </c>
      <c r="R676" s="49">
        <v>58</v>
      </c>
      <c r="S676" s="49">
        <v>48</v>
      </c>
      <c r="T676" s="50">
        <v>3.2</v>
      </c>
      <c r="U676" s="50">
        <v>0.9</v>
      </c>
      <c r="V676" s="50">
        <v>20.3</v>
      </c>
      <c r="W676" s="50"/>
      <c r="X676" s="50">
        <v>6.9</v>
      </c>
      <c r="Y676" s="51" t="s">
        <v>116</v>
      </c>
      <c r="Z676" s="51">
        <v>1</v>
      </c>
      <c r="AA676" s="52">
        <v>6.6</v>
      </c>
      <c r="AB676" s="52">
        <v>1.5757575757575759</v>
      </c>
      <c r="AC676" s="51">
        <v>10.4</v>
      </c>
      <c r="AD676" s="51">
        <v>0</v>
      </c>
      <c r="AE676" s="51"/>
      <c r="AF676" s="51"/>
      <c r="AG676" s="53">
        <v>180</v>
      </c>
      <c r="AH676" s="54">
        <v>180</v>
      </c>
      <c r="AI676" s="91">
        <v>4320</v>
      </c>
      <c r="AJ676" s="53" t="s">
        <v>172</v>
      </c>
      <c r="AK676" s="53" t="s">
        <v>172</v>
      </c>
      <c r="AL676" s="53" t="s">
        <v>172</v>
      </c>
      <c r="AM676" s="53" t="s">
        <v>70</v>
      </c>
      <c r="AN676" s="55"/>
      <c r="AO676" s="56">
        <v>0.5</v>
      </c>
      <c r="AP676" s="56"/>
      <c r="AQ676" s="51" t="s">
        <v>43</v>
      </c>
      <c r="AR676" s="51" t="s">
        <v>132</v>
      </c>
      <c r="AS676" s="51" t="s">
        <v>384</v>
      </c>
      <c r="AT676" s="51" t="s">
        <v>384</v>
      </c>
      <c r="AU676" s="51"/>
      <c r="AV676" s="51"/>
      <c r="AW676" s="57" t="s">
        <v>38</v>
      </c>
      <c r="AX676" s="57" t="s">
        <v>36</v>
      </c>
      <c r="AY676" s="57" t="s">
        <v>39</v>
      </c>
      <c r="AZ676" s="57"/>
      <c r="BA676" s="57"/>
      <c r="BB676" s="58">
        <v>6.173823696145124E-2</v>
      </c>
      <c r="BC676" s="58">
        <v>3.9180034994767132E-2</v>
      </c>
      <c r="BD676" s="59">
        <v>0.1548763736263736</v>
      </c>
      <c r="BE676" s="60">
        <v>4.3558980082417577E-2</v>
      </c>
      <c r="BF676" s="58"/>
      <c r="BG676" s="59">
        <v>0.40579710144927555</v>
      </c>
      <c r="BH676" s="61">
        <v>3.5752078609221465E-3</v>
      </c>
      <c r="BI676" s="61">
        <v>2.2688819117390544E-3</v>
      </c>
      <c r="BJ676" s="60">
        <v>6.9304029304029305E-3</v>
      </c>
      <c r="BK676" s="60">
        <v>1.9491758241758242E-3</v>
      </c>
      <c r="BL676" s="61"/>
      <c r="BM676" s="59">
        <v>0.37681159420289856</v>
      </c>
      <c r="BN676" s="58">
        <v>1.9907407407407405</v>
      </c>
      <c r="BO676" s="58">
        <v>1.2633547008547006</v>
      </c>
      <c r="BP676" s="59">
        <v>9.7458791208791168E-2</v>
      </c>
      <c r="BQ676" s="58"/>
      <c r="BR676" s="59">
        <v>0.27118644067796627</v>
      </c>
      <c r="BS676" s="58"/>
      <c r="BT676" s="58"/>
      <c r="BU676" s="59" t="s">
        <v>48</v>
      </c>
      <c r="BV676" s="58"/>
      <c r="BW676" s="59"/>
      <c r="BX676" s="58"/>
      <c r="BY676" s="58"/>
      <c r="BZ676" s="58"/>
      <c r="CA676" s="59"/>
      <c r="CB676" s="58"/>
      <c r="CC676" s="58"/>
      <c r="CD676" s="58"/>
      <c r="CE676" s="58"/>
      <c r="CF676" s="59"/>
      <c r="CG676" s="62"/>
      <c r="CH676" s="62"/>
      <c r="CI676" s="62"/>
      <c r="CJ676" s="62"/>
      <c r="CK676" s="62"/>
      <c r="CL676" s="62"/>
      <c r="CM676" s="62"/>
      <c r="CN676" s="63"/>
      <c r="CO676" s="62"/>
      <c r="CP676" s="62" t="s">
        <v>799</v>
      </c>
      <c r="CQ676" s="64" t="s">
        <v>39</v>
      </c>
      <c r="CR676" s="65" t="s">
        <v>47</v>
      </c>
      <c r="CS676" s="64" t="s">
        <v>41</v>
      </c>
      <c r="CT676" s="64"/>
      <c r="CU676" s="64" t="s">
        <v>109</v>
      </c>
      <c r="CV676" s="64" t="s">
        <v>56</v>
      </c>
      <c r="CW676" s="64" t="s">
        <v>207</v>
      </c>
      <c r="CX676" s="64" t="s">
        <v>91</v>
      </c>
      <c r="CY676" s="66">
        <f>[1]Duration!EE675</f>
        <v>180</v>
      </c>
    </row>
    <row r="677" spans="1:103" hidden="1" x14ac:dyDescent="0.3">
      <c r="A677" s="43">
        <v>675</v>
      </c>
      <c r="B677" s="44" t="s">
        <v>1717</v>
      </c>
      <c r="C677" s="44" t="s">
        <v>97</v>
      </c>
      <c r="D677" s="44">
        <v>2012</v>
      </c>
      <c r="E677" s="45" t="s">
        <v>31</v>
      </c>
      <c r="F677" s="45" t="s">
        <v>428</v>
      </c>
      <c r="G677" s="45" t="s">
        <v>3</v>
      </c>
      <c r="H677" s="45" t="s">
        <v>483</v>
      </c>
      <c r="I677" s="45" t="s">
        <v>38</v>
      </c>
      <c r="J677" s="68" t="s">
        <v>44</v>
      </c>
      <c r="K677" s="68" t="s">
        <v>71</v>
      </c>
      <c r="L677" s="68" t="s">
        <v>42</v>
      </c>
      <c r="M677" s="68" t="s">
        <v>39</v>
      </c>
      <c r="N677" s="68" t="s">
        <v>39</v>
      </c>
      <c r="O677" s="68" t="s">
        <v>42</v>
      </c>
      <c r="P677" s="47" t="s">
        <v>183</v>
      </c>
      <c r="Q677" s="47" t="s">
        <v>880</v>
      </c>
      <c r="R677" s="49">
        <v>32</v>
      </c>
      <c r="S677" s="49">
        <v>27</v>
      </c>
      <c r="T677" s="50">
        <v>2.2999999999999998</v>
      </c>
      <c r="U677" s="50">
        <v>1</v>
      </c>
      <c r="V677" s="50">
        <v>11.2</v>
      </c>
      <c r="W677" s="50"/>
      <c r="X677" s="50">
        <v>6.9</v>
      </c>
      <c r="Y677" s="51" t="s">
        <v>116</v>
      </c>
      <c r="Z677" s="51">
        <v>1</v>
      </c>
      <c r="AA677" s="52">
        <v>6.6</v>
      </c>
      <c r="AB677" s="52">
        <v>1.5757575757575759</v>
      </c>
      <c r="AC677" s="51">
        <v>10.4</v>
      </c>
      <c r="AD677" s="51">
        <v>0</v>
      </c>
      <c r="AE677" s="51"/>
      <c r="AF677" s="51"/>
      <c r="AG677" s="53">
        <v>180</v>
      </c>
      <c r="AH677" s="54">
        <v>180</v>
      </c>
      <c r="AI677" s="91">
        <v>4320</v>
      </c>
      <c r="AJ677" s="53" t="s">
        <v>172</v>
      </c>
      <c r="AK677" s="53" t="s">
        <v>172</v>
      </c>
      <c r="AL677" s="53" t="s">
        <v>172</v>
      </c>
      <c r="AM677" s="53" t="s">
        <v>70</v>
      </c>
      <c r="AN677" s="55"/>
      <c r="AO677" s="56">
        <v>0.5</v>
      </c>
      <c r="AP677" s="56"/>
      <c r="AQ677" s="51" t="s">
        <v>43</v>
      </c>
      <c r="AR677" s="51" t="s">
        <v>132</v>
      </c>
      <c r="AS677" s="51" t="s">
        <v>384</v>
      </c>
      <c r="AT677" s="51" t="s">
        <v>384</v>
      </c>
      <c r="AU677" s="51"/>
      <c r="AV677" s="51"/>
      <c r="AW677" s="57" t="s">
        <v>38</v>
      </c>
      <c r="AX677" s="57" t="s">
        <v>36</v>
      </c>
      <c r="AY677" s="57" t="s">
        <v>39</v>
      </c>
      <c r="AZ677" s="57"/>
      <c r="BA677" s="57"/>
      <c r="BB677" s="58">
        <v>4.6680130385487531E-2</v>
      </c>
      <c r="BC677" s="58">
        <v>2.962392889848247E-2</v>
      </c>
      <c r="BD677" s="59">
        <v>0.1053914835164835</v>
      </c>
      <c r="BE677" s="60">
        <v>4.5822384137601521E-2</v>
      </c>
      <c r="BF677" s="58"/>
      <c r="BG677" s="59">
        <v>0.55072463768115953</v>
      </c>
      <c r="BH677" s="61">
        <v>1.3303099017384734E-3</v>
      </c>
      <c r="BI677" s="61">
        <v>8.4423512994941563E-4</v>
      </c>
      <c r="BJ677" s="60">
        <v>2.320879120879121E-3</v>
      </c>
      <c r="BK677" s="60">
        <v>1.0090778786430961E-3</v>
      </c>
      <c r="BL677" s="61"/>
      <c r="BM677" s="59">
        <v>0.76811594202898537</v>
      </c>
      <c r="BN677" s="58">
        <v>1.712962962962963</v>
      </c>
      <c r="BO677" s="58">
        <v>1.0870726495726495</v>
      </c>
      <c r="BP677" s="59">
        <v>0.14908424908424911</v>
      </c>
      <c r="BQ677" s="58"/>
      <c r="BR677" s="59">
        <v>0.37288135593220345</v>
      </c>
      <c r="BS677" s="58"/>
      <c r="BT677" s="58"/>
      <c r="BU677" s="59" t="s">
        <v>48</v>
      </c>
      <c r="BV677" s="58"/>
      <c r="BW677" s="59"/>
      <c r="BX677" s="58"/>
      <c r="BY677" s="58"/>
      <c r="BZ677" s="58"/>
      <c r="CA677" s="59"/>
      <c r="CB677" s="58"/>
      <c r="CC677" s="58"/>
      <c r="CD677" s="58"/>
      <c r="CE677" s="58"/>
      <c r="CF677" s="59"/>
      <c r="CG677" s="62"/>
      <c r="CH677" s="62"/>
      <c r="CI677" s="62"/>
      <c r="CJ677" s="62"/>
      <c r="CK677" s="62"/>
      <c r="CL677" s="62"/>
      <c r="CM677" s="62"/>
      <c r="CN677" s="63"/>
      <c r="CO677" s="62"/>
      <c r="CP677" s="62" t="s">
        <v>799</v>
      </c>
      <c r="CQ677" s="64" t="s">
        <v>39</v>
      </c>
      <c r="CR677" s="65" t="s">
        <v>47</v>
      </c>
      <c r="CS677" s="64" t="s">
        <v>41</v>
      </c>
      <c r="CT677" s="64"/>
      <c r="CU677" s="64" t="s">
        <v>109</v>
      </c>
      <c r="CV677" s="64" t="s">
        <v>56</v>
      </c>
      <c r="CW677" s="64" t="s">
        <v>207</v>
      </c>
      <c r="CX677" s="64" t="s">
        <v>92</v>
      </c>
      <c r="CY677" s="66">
        <f>[1]Duration!EE676</f>
        <v>180</v>
      </c>
    </row>
    <row r="678" spans="1:103" hidden="1" x14ac:dyDescent="0.3">
      <c r="A678" s="43">
        <v>676</v>
      </c>
      <c r="B678" s="44" t="s">
        <v>1717</v>
      </c>
      <c r="C678" s="44" t="s">
        <v>97</v>
      </c>
      <c r="D678" s="44">
        <v>2012</v>
      </c>
      <c r="E678" s="45" t="s">
        <v>31</v>
      </c>
      <c r="F678" s="45" t="s">
        <v>428</v>
      </c>
      <c r="G678" s="45" t="s">
        <v>3</v>
      </c>
      <c r="H678" s="45" t="s">
        <v>483</v>
      </c>
      <c r="I678" s="45" t="s">
        <v>38</v>
      </c>
      <c r="J678" s="68" t="s">
        <v>44</v>
      </c>
      <c r="K678" s="68" t="s">
        <v>71</v>
      </c>
      <c r="L678" s="68" t="s">
        <v>42</v>
      </c>
      <c r="M678" s="68" t="s">
        <v>39</v>
      </c>
      <c r="N678" s="68" t="s">
        <v>39</v>
      </c>
      <c r="O678" s="68" t="s">
        <v>42</v>
      </c>
      <c r="P678" s="47" t="s">
        <v>183</v>
      </c>
      <c r="Q678" s="47" t="s">
        <v>880</v>
      </c>
      <c r="R678" s="49">
        <v>13</v>
      </c>
      <c r="S678" s="49">
        <v>11</v>
      </c>
      <c r="T678" s="50">
        <v>1.6</v>
      </c>
      <c r="U678" s="50">
        <v>1.1000000000000001</v>
      </c>
      <c r="V678" s="50">
        <v>4.5</v>
      </c>
      <c r="W678" s="50"/>
      <c r="X678" s="50">
        <v>6.9</v>
      </c>
      <c r="Y678" s="51" t="s">
        <v>116</v>
      </c>
      <c r="Z678" s="51">
        <v>1</v>
      </c>
      <c r="AA678" s="52">
        <v>6.6</v>
      </c>
      <c r="AB678" s="52">
        <v>1.5757575757575759</v>
      </c>
      <c r="AC678" s="51">
        <v>10.4</v>
      </c>
      <c r="AD678" s="51">
        <v>0</v>
      </c>
      <c r="AE678" s="51"/>
      <c r="AF678" s="51"/>
      <c r="AG678" s="53">
        <v>180</v>
      </c>
      <c r="AH678" s="54">
        <v>180</v>
      </c>
      <c r="AI678" s="91">
        <v>4320</v>
      </c>
      <c r="AJ678" s="53" t="s">
        <v>172</v>
      </c>
      <c r="AK678" s="53" t="s">
        <v>172</v>
      </c>
      <c r="AL678" s="53" t="s">
        <v>172</v>
      </c>
      <c r="AM678" s="53" t="s">
        <v>70</v>
      </c>
      <c r="AN678" s="55"/>
      <c r="AO678" s="56">
        <v>0.5</v>
      </c>
      <c r="AP678" s="56"/>
      <c r="AQ678" s="51" t="s">
        <v>43</v>
      </c>
      <c r="AR678" s="51" t="s">
        <v>132</v>
      </c>
      <c r="AS678" s="51" t="s">
        <v>384</v>
      </c>
      <c r="AT678" s="51" t="s">
        <v>384</v>
      </c>
      <c r="AU678" s="51"/>
      <c r="AV678" s="51"/>
      <c r="AW678" s="57" t="s">
        <v>38</v>
      </c>
      <c r="AX678" s="57" t="s">
        <v>36</v>
      </c>
      <c r="AY678" s="57" t="s">
        <v>39</v>
      </c>
      <c r="AZ678" s="57"/>
      <c r="BA678" s="57"/>
      <c r="BB678" s="58">
        <v>2.8610402494331062E-2</v>
      </c>
      <c r="BC678" s="58">
        <v>1.8156601582940867E-2</v>
      </c>
      <c r="BD678" s="60">
        <v>5.8722527472527486E-2</v>
      </c>
      <c r="BE678" s="60">
        <v>4.0371737637362647E-2</v>
      </c>
      <c r="BF678" s="58"/>
      <c r="BG678" s="59">
        <v>0.7246376811594204</v>
      </c>
      <c r="BH678" s="61">
        <v>7.067271352985639E-4</v>
      </c>
      <c r="BI678" s="61">
        <v>4.4849991278562707E-4</v>
      </c>
      <c r="BJ678" s="60">
        <v>1.1208791208791209E-3</v>
      </c>
      <c r="BK678" s="60">
        <v>7.7060439560439563E-4</v>
      </c>
      <c r="BL678" s="61"/>
      <c r="BM678" s="59">
        <v>0.87681159420289856</v>
      </c>
      <c r="BN678" s="58">
        <v>1.3888888888888888</v>
      </c>
      <c r="BO678" s="58">
        <v>0.88141025641025628</v>
      </c>
      <c r="BP678" s="59">
        <v>0.29670329670329665</v>
      </c>
      <c r="BQ678" s="58"/>
      <c r="BR678" s="59">
        <v>0.49152542372881364</v>
      </c>
      <c r="BS678" s="58"/>
      <c r="BT678" s="58"/>
      <c r="BU678" s="59" t="s">
        <v>48</v>
      </c>
      <c r="BV678" s="58"/>
      <c r="BW678" s="59"/>
      <c r="BX678" s="58"/>
      <c r="BY678" s="58"/>
      <c r="BZ678" s="58"/>
      <c r="CA678" s="59"/>
      <c r="CB678" s="58"/>
      <c r="CC678" s="58"/>
      <c r="CD678" s="58"/>
      <c r="CE678" s="58"/>
      <c r="CF678" s="59"/>
      <c r="CG678" s="62"/>
      <c r="CH678" s="62"/>
      <c r="CI678" s="62"/>
      <c r="CJ678" s="62"/>
      <c r="CK678" s="62"/>
      <c r="CL678" s="62"/>
      <c r="CM678" s="62"/>
      <c r="CN678" s="63"/>
      <c r="CO678" s="62"/>
      <c r="CP678" s="62" t="s">
        <v>799</v>
      </c>
      <c r="CQ678" s="64" t="s">
        <v>39</v>
      </c>
      <c r="CR678" s="65" t="s">
        <v>47</v>
      </c>
      <c r="CS678" s="64" t="s">
        <v>41</v>
      </c>
      <c r="CT678" s="64"/>
      <c r="CU678" s="64" t="s">
        <v>109</v>
      </c>
      <c r="CV678" s="64" t="s">
        <v>56</v>
      </c>
      <c r="CW678" s="64" t="s">
        <v>207</v>
      </c>
      <c r="CX678" s="64" t="s">
        <v>77</v>
      </c>
      <c r="CY678" s="66">
        <f>[1]Duration!EE677</f>
        <v>180</v>
      </c>
    </row>
    <row r="679" spans="1:103" hidden="1" x14ac:dyDescent="0.3">
      <c r="A679" s="43">
        <v>677</v>
      </c>
      <c r="B679" s="44" t="s">
        <v>1717</v>
      </c>
      <c r="C679" s="44" t="s">
        <v>97</v>
      </c>
      <c r="D679" s="44">
        <v>2012</v>
      </c>
      <c r="E679" s="45" t="s">
        <v>31</v>
      </c>
      <c r="F679" s="45" t="s">
        <v>428</v>
      </c>
      <c r="G679" s="45" t="s">
        <v>3</v>
      </c>
      <c r="H679" s="45" t="s">
        <v>483</v>
      </c>
      <c r="I679" s="45" t="s">
        <v>38</v>
      </c>
      <c r="J679" s="68" t="s">
        <v>44</v>
      </c>
      <c r="K679" s="68" t="s">
        <v>71</v>
      </c>
      <c r="L679" s="68" t="s">
        <v>42</v>
      </c>
      <c r="M679" s="68" t="s">
        <v>39</v>
      </c>
      <c r="N679" s="68" t="s">
        <v>39</v>
      </c>
      <c r="O679" s="68" t="s">
        <v>42</v>
      </c>
      <c r="P679" s="47" t="s">
        <v>183</v>
      </c>
      <c r="Q679" s="47" t="s">
        <v>880</v>
      </c>
      <c r="R679" s="49">
        <v>3</v>
      </c>
      <c r="S679" s="49">
        <v>2</v>
      </c>
      <c r="T679" s="50">
        <v>1</v>
      </c>
      <c r="U679" s="50">
        <v>0.9</v>
      </c>
      <c r="V679" s="50">
        <v>1</v>
      </c>
      <c r="W679" s="50"/>
      <c r="X679" s="50">
        <v>6.8</v>
      </c>
      <c r="Y679" s="51" t="s">
        <v>116</v>
      </c>
      <c r="Z679" s="51">
        <v>1</v>
      </c>
      <c r="AA679" s="52">
        <v>6.6</v>
      </c>
      <c r="AB679" s="52">
        <v>1.5757575757575759</v>
      </c>
      <c r="AC679" s="51">
        <v>10.4</v>
      </c>
      <c r="AD679" s="51">
        <v>0</v>
      </c>
      <c r="AE679" s="51"/>
      <c r="AF679" s="51"/>
      <c r="AG679" s="53">
        <v>180</v>
      </c>
      <c r="AH679" s="54">
        <v>180</v>
      </c>
      <c r="AI679" s="91">
        <v>4320</v>
      </c>
      <c r="AJ679" s="53" t="s">
        <v>172</v>
      </c>
      <c r="AK679" s="53" t="s">
        <v>172</v>
      </c>
      <c r="AL679" s="53" t="s">
        <v>172</v>
      </c>
      <c r="AM679" s="53" t="s">
        <v>70</v>
      </c>
      <c r="AN679" s="55"/>
      <c r="AO679" s="56">
        <v>0.5</v>
      </c>
      <c r="AP679" s="56"/>
      <c r="AQ679" s="51" t="s">
        <v>43</v>
      </c>
      <c r="AR679" s="51" t="s">
        <v>132</v>
      </c>
      <c r="AS679" s="51" t="s">
        <v>384</v>
      </c>
      <c r="AT679" s="51" t="s">
        <v>384</v>
      </c>
      <c r="AU679" s="51"/>
      <c r="AV679" s="51"/>
      <c r="AW679" s="57" t="s">
        <v>38</v>
      </c>
      <c r="AX679" s="57" t="s">
        <v>36</v>
      </c>
      <c r="AY679" s="57" t="s">
        <v>39</v>
      </c>
      <c r="AZ679" s="57"/>
      <c r="BA679" s="57"/>
      <c r="BB679" s="58">
        <v>3.0116213151927439E-2</v>
      </c>
      <c r="BC679" s="58">
        <v>1.9112212192569335E-2</v>
      </c>
      <c r="BD679" s="60">
        <v>7.5549450549450545E-2</v>
      </c>
      <c r="BE679" s="60">
        <v>6.7994505494505489E-2</v>
      </c>
      <c r="BF679" s="58"/>
      <c r="BG679" s="59">
        <v>0.71014492753623182</v>
      </c>
      <c r="BH679" s="61">
        <v>9.1458805744520043E-4</v>
      </c>
      <c r="BI679" s="61">
        <v>2.4068106774873698E-4</v>
      </c>
      <c r="BJ679" s="60">
        <v>7.3517126148705115E-4</v>
      </c>
      <c r="BK679" s="60">
        <v>6.6165413533834602E-4</v>
      </c>
      <c r="BL679" s="61"/>
      <c r="BM679" s="59">
        <v>0.84057971014492749</v>
      </c>
      <c r="BN679" s="58">
        <v>0.92592592592592593</v>
      </c>
      <c r="BO679" s="58">
        <v>0.24366471734892789</v>
      </c>
      <c r="BP679" s="59">
        <v>1.0879120879120876</v>
      </c>
      <c r="BQ679" s="58"/>
      <c r="BR679" s="59">
        <v>0.66101694915254239</v>
      </c>
      <c r="BS679" s="58"/>
      <c r="BT679" s="58"/>
      <c r="BU679" s="59" t="s">
        <v>48</v>
      </c>
      <c r="BV679" s="58"/>
      <c r="BW679" s="59"/>
      <c r="BX679" s="58"/>
      <c r="BY679" s="58"/>
      <c r="BZ679" s="58"/>
      <c r="CA679" s="59"/>
      <c r="CB679" s="58"/>
      <c r="CC679" s="58"/>
      <c r="CD679" s="58"/>
      <c r="CE679" s="58"/>
      <c r="CF679" s="59"/>
      <c r="CG679" s="62"/>
      <c r="CH679" s="62"/>
      <c r="CI679" s="62"/>
      <c r="CJ679" s="62"/>
      <c r="CK679" s="62"/>
      <c r="CL679" s="62"/>
      <c r="CM679" s="62"/>
      <c r="CN679" s="63"/>
      <c r="CO679" s="62"/>
      <c r="CP679" s="62" t="s">
        <v>799</v>
      </c>
      <c r="CQ679" s="64" t="s">
        <v>39</v>
      </c>
      <c r="CR679" s="65" t="s">
        <v>47</v>
      </c>
      <c r="CS679" s="64" t="s">
        <v>41</v>
      </c>
      <c r="CT679" s="64"/>
      <c r="CU679" s="64" t="s">
        <v>109</v>
      </c>
      <c r="CV679" s="64" t="s">
        <v>56</v>
      </c>
      <c r="CW679" s="64" t="s">
        <v>207</v>
      </c>
      <c r="CX679" s="64" t="s">
        <v>94</v>
      </c>
      <c r="CY679" s="66">
        <f>[1]Duration!EE678</f>
        <v>180</v>
      </c>
    </row>
    <row r="680" spans="1:103" hidden="1" x14ac:dyDescent="0.3">
      <c r="A680" s="43">
        <v>678</v>
      </c>
      <c r="B680" s="44" t="s">
        <v>1738</v>
      </c>
      <c r="C680" s="44" t="s">
        <v>30</v>
      </c>
      <c r="D680" s="44">
        <v>2001</v>
      </c>
      <c r="E680" s="45" t="s">
        <v>66</v>
      </c>
      <c r="F680" s="45" t="s">
        <v>1537</v>
      </c>
      <c r="G680" s="45" t="s">
        <v>1804</v>
      </c>
      <c r="H680" s="45" t="s">
        <v>78</v>
      </c>
      <c r="I680" s="45" t="s">
        <v>38</v>
      </c>
      <c r="J680" s="68" t="s">
        <v>44</v>
      </c>
      <c r="K680" s="68" t="s">
        <v>53</v>
      </c>
      <c r="L680" s="68" t="s">
        <v>39</v>
      </c>
      <c r="M680" s="68" t="s">
        <v>42</v>
      </c>
      <c r="N680" s="68" t="s">
        <v>42</v>
      </c>
      <c r="O680" s="68" t="s">
        <v>39</v>
      </c>
      <c r="P680" s="47" t="s">
        <v>597</v>
      </c>
      <c r="Q680" s="47" t="s">
        <v>1537</v>
      </c>
      <c r="R680" s="49">
        <v>5.98</v>
      </c>
      <c r="S680" s="49">
        <v>1.032</v>
      </c>
      <c r="T680" s="50">
        <v>0.96799999999999997</v>
      </c>
      <c r="U680" s="50">
        <v>0.91700000000000004</v>
      </c>
      <c r="V680" s="50"/>
      <c r="W680" s="50">
        <v>1.4999999999999999E-2</v>
      </c>
      <c r="X680" s="50">
        <v>8.1</v>
      </c>
      <c r="Y680" s="51" t="s">
        <v>78</v>
      </c>
      <c r="Z680" s="51">
        <v>1</v>
      </c>
      <c r="AA680" s="69">
        <v>3421</v>
      </c>
      <c r="AB680" s="52">
        <v>3.8</v>
      </c>
      <c r="AC680" s="69">
        <v>12999.8</v>
      </c>
      <c r="AD680" s="51">
        <v>0</v>
      </c>
      <c r="AE680" s="51"/>
      <c r="AF680" s="52">
        <v>25.1</v>
      </c>
      <c r="AG680" s="53"/>
      <c r="AH680" s="54">
        <v>3</v>
      </c>
      <c r="AI680" s="54">
        <v>72</v>
      </c>
      <c r="AJ680" s="53" t="s">
        <v>2054</v>
      </c>
      <c r="AK680" s="53"/>
      <c r="AL680" s="53">
        <v>0.5</v>
      </c>
      <c r="AM680" s="53" t="s">
        <v>52</v>
      </c>
      <c r="AN680" s="55"/>
      <c r="AO680" s="56"/>
      <c r="AP680" s="56"/>
      <c r="AQ680" s="51" t="s">
        <v>321</v>
      </c>
      <c r="AR680" s="51" t="s">
        <v>202</v>
      </c>
      <c r="AS680" s="51"/>
      <c r="AT680" s="51" t="s">
        <v>37</v>
      </c>
      <c r="AU680" s="51"/>
      <c r="AV680" s="51" t="s">
        <v>696</v>
      </c>
      <c r="AW680" s="57" t="s">
        <v>38</v>
      </c>
      <c r="AX680" s="57" t="s">
        <v>36</v>
      </c>
      <c r="AY680" s="57" t="s">
        <v>42</v>
      </c>
      <c r="AZ680" s="57" t="s">
        <v>36</v>
      </c>
      <c r="BA680" s="57" t="s">
        <v>36</v>
      </c>
      <c r="BB680" s="58">
        <v>0.64800000000000002</v>
      </c>
      <c r="BC680" s="58"/>
      <c r="BD680" s="59"/>
      <c r="BE680" s="59"/>
      <c r="BF680" s="58"/>
      <c r="BG680" s="59"/>
      <c r="BH680" s="61"/>
      <c r="BI680" s="61"/>
      <c r="BL680" s="61"/>
      <c r="BM680" s="59"/>
      <c r="BN680" s="58">
        <v>4.8239999999999998</v>
      </c>
      <c r="BO680" s="58"/>
      <c r="BQ680" s="58"/>
      <c r="BR680" s="59"/>
      <c r="BS680" s="58"/>
      <c r="BT680" s="58"/>
      <c r="BV680" s="58"/>
      <c r="BW680" s="59"/>
      <c r="BX680" s="58"/>
      <c r="BY680" s="58"/>
      <c r="BZ680" s="58"/>
      <c r="CA680" s="59"/>
      <c r="CB680" s="58">
        <v>2.6280000000000001E-2</v>
      </c>
      <c r="CC680" s="58"/>
      <c r="CD680" s="58"/>
      <c r="CE680" s="58"/>
      <c r="CF680" s="59"/>
      <c r="CG680" s="62"/>
      <c r="CH680" s="62"/>
      <c r="CI680" s="62"/>
      <c r="CJ680" s="62"/>
      <c r="CK680" s="62"/>
      <c r="CL680" s="62"/>
      <c r="CM680" s="62" t="s">
        <v>513</v>
      </c>
      <c r="CN680" s="63"/>
      <c r="CO680" s="62"/>
      <c r="CP680" s="62" t="s">
        <v>799</v>
      </c>
      <c r="CQ680" s="64" t="s">
        <v>39</v>
      </c>
      <c r="CR680" s="65" t="s">
        <v>47</v>
      </c>
      <c r="CS680" s="64" t="s">
        <v>205</v>
      </c>
      <c r="CT680" s="64" t="s">
        <v>697</v>
      </c>
      <c r="CU680" s="64" t="s">
        <v>85</v>
      </c>
      <c r="CV680" s="64" t="s">
        <v>86</v>
      </c>
      <c r="CW680" s="64" t="s">
        <v>137</v>
      </c>
      <c r="CX680" s="64" t="s">
        <v>73</v>
      </c>
      <c r="CY680" s="66">
        <f>[1]Duration!EE679</f>
        <v>3</v>
      </c>
    </row>
    <row r="681" spans="1:103" hidden="1" x14ac:dyDescent="0.3">
      <c r="A681" s="43">
        <v>679</v>
      </c>
      <c r="B681" s="44" t="s">
        <v>1738</v>
      </c>
      <c r="C681" s="44" t="s">
        <v>30</v>
      </c>
      <c r="D681" s="44">
        <v>2001</v>
      </c>
      <c r="E681" s="45" t="s">
        <v>66</v>
      </c>
      <c r="F681" s="45" t="s">
        <v>1537</v>
      </c>
      <c r="G681" s="45" t="s">
        <v>1804</v>
      </c>
      <c r="H681" s="45" t="s">
        <v>78</v>
      </c>
      <c r="I681" s="45" t="s">
        <v>38</v>
      </c>
      <c r="J681" s="68" t="s">
        <v>44</v>
      </c>
      <c r="K681" s="68" t="s">
        <v>75</v>
      </c>
      <c r="L681" s="68" t="s">
        <v>39</v>
      </c>
      <c r="M681" s="68" t="s">
        <v>42</v>
      </c>
      <c r="N681" s="68" t="s">
        <v>42</v>
      </c>
      <c r="O681" s="68" t="s">
        <v>39</v>
      </c>
      <c r="P681" s="47" t="s">
        <v>597</v>
      </c>
      <c r="Q681" s="47" t="s">
        <v>1537</v>
      </c>
      <c r="R681" s="49">
        <v>6.04</v>
      </c>
      <c r="S681" s="49">
        <v>1.04</v>
      </c>
      <c r="T681" s="50">
        <v>0.96199999999999997</v>
      </c>
      <c r="U681" s="50">
        <v>0.93400000000000005</v>
      </c>
      <c r="V681" s="50"/>
      <c r="W681" s="50">
        <v>1.7000000000000001E-2</v>
      </c>
      <c r="X681" s="50">
        <v>8.1999999999999993</v>
      </c>
      <c r="Y681" s="51" t="s">
        <v>78</v>
      </c>
      <c r="Z681" s="51">
        <v>1</v>
      </c>
      <c r="AA681" s="69">
        <v>3421</v>
      </c>
      <c r="AB681" s="52">
        <v>3.8</v>
      </c>
      <c r="AC681" s="69">
        <v>12999.8</v>
      </c>
      <c r="AD681" s="51">
        <v>0</v>
      </c>
      <c r="AE681" s="51"/>
      <c r="AF681" s="52">
        <v>21.3</v>
      </c>
      <c r="AG681" s="53"/>
      <c r="AH681" s="54">
        <v>6</v>
      </c>
      <c r="AI681" s="54">
        <v>72</v>
      </c>
      <c r="AJ681" s="53" t="s">
        <v>2054</v>
      </c>
      <c r="AK681" s="53"/>
      <c r="AL681" s="53">
        <v>0.5</v>
      </c>
      <c r="AM681" s="53" t="s">
        <v>80</v>
      </c>
      <c r="AN681" s="55"/>
      <c r="AO681" s="56"/>
      <c r="AP681" s="56"/>
      <c r="AQ681" s="51" t="s">
        <v>321</v>
      </c>
      <c r="AR681" s="51" t="s">
        <v>202</v>
      </c>
      <c r="AS681" s="51"/>
      <c r="AT681" s="51" t="s">
        <v>37</v>
      </c>
      <c r="AU681" s="51"/>
      <c r="AV681" s="51" t="s">
        <v>696</v>
      </c>
      <c r="AW681" s="57" t="s">
        <v>38</v>
      </c>
      <c r="AX681" s="57" t="s">
        <v>36</v>
      </c>
      <c r="AY681" s="57" t="s">
        <v>42</v>
      </c>
      <c r="AZ681" s="57" t="s">
        <v>36</v>
      </c>
      <c r="BA681" s="57" t="s">
        <v>36</v>
      </c>
      <c r="BB681" s="58">
        <v>0.66239999999999999</v>
      </c>
      <c r="BC681" s="58"/>
      <c r="BD681" s="59"/>
      <c r="BE681" s="59"/>
      <c r="BF681" s="58"/>
      <c r="BG681" s="59"/>
      <c r="BH681" s="61"/>
      <c r="BI681" s="61"/>
      <c r="BL681" s="61"/>
      <c r="BM681" s="59"/>
      <c r="BN681" s="58">
        <v>5.8319999999999999</v>
      </c>
      <c r="BO681" s="58"/>
      <c r="BQ681" s="58"/>
      <c r="BR681" s="59"/>
      <c r="BS681" s="58"/>
      <c r="BT681" s="58"/>
      <c r="BV681" s="58"/>
      <c r="BW681" s="59"/>
      <c r="BX681" s="58"/>
      <c r="BY681" s="58"/>
      <c r="BZ681" s="58"/>
      <c r="CA681" s="59"/>
      <c r="CB681" s="58">
        <v>2.9520000000000001E-2</v>
      </c>
      <c r="CC681" s="58"/>
      <c r="CD681" s="58"/>
      <c r="CE681" s="58"/>
      <c r="CF681" s="59"/>
      <c r="CG681" s="62"/>
      <c r="CH681" s="62"/>
      <c r="CI681" s="62"/>
      <c r="CJ681" s="62"/>
      <c r="CK681" s="62"/>
      <c r="CL681" s="62"/>
      <c r="CM681" s="62" t="s">
        <v>513</v>
      </c>
      <c r="CN681" s="63"/>
      <c r="CO681" s="62"/>
      <c r="CP681" s="62" t="s">
        <v>799</v>
      </c>
      <c r="CQ681" s="64" t="s">
        <v>39</v>
      </c>
      <c r="CR681" s="65" t="s">
        <v>47</v>
      </c>
      <c r="CS681" s="64" t="s">
        <v>205</v>
      </c>
      <c r="CT681" s="64" t="s">
        <v>697</v>
      </c>
      <c r="CU681" s="64" t="s">
        <v>85</v>
      </c>
      <c r="CV681" s="64" t="s">
        <v>86</v>
      </c>
      <c r="CW681" s="64" t="s">
        <v>698</v>
      </c>
      <c r="CX681" s="64" t="s">
        <v>73</v>
      </c>
      <c r="CY681" s="66">
        <f>[1]Duration!EE680</f>
        <v>3</v>
      </c>
    </row>
    <row r="682" spans="1:103" hidden="1" x14ac:dyDescent="0.3">
      <c r="A682" s="43">
        <v>680</v>
      </c>
      <c r="B682" s="44" t="s">
        <v>1738</v>
      </c>
      <c r="C682" s="44" t="s">
        <v>30</v>
      </c>
      <c r="D682" s="44">
        <v>2001</v>
      </c>
      <c r="E682" s="45" t="s">
        <v>66</v>
      </c>
      <c r="F682" s="45" t="s">
        <v>1537</v>
      </c>
      <c r="G682" s="45" t="s">
        <v>1804</v>
      </c>
      <c r="H682" s="45" t="s">
        <v>78</v>
      </c>
      <c r="I682" s="45" t="s">
        <v>38</v>
      </c>
      <c r="J682" s="68" t="s">
        <v>44</v>
      </c>
      <c r="K682" s="68" t="s">
        <v>75</v>
      </c>
      <c r="L682" s="68" t="s">
        <v>39</v>
      </c>
      <c r="M682" s="68" t="s">
        <v>42</v>
      </c>
      <c r="N682" s="68" t="s">
        <v>42</v>
      </c>
      <c r="O682" s="68" t="s">
        <v>39</v>
      </c>
      <c r="P682" s="47" t="s">
        <v>597</v>
      </c>
      <c r="Q682" s="47" t="s">
        <v>1537</v>
      </c>
      <c r="R682" s="49">
        <v>6.4039999999999999</v>
      </c>
      <c r="S682" s="49">
        <v>1.103</v>
      </c>
      <c r="T682" s="50">
        <v>0.97699999999999998</v>
      </c>
      <c r="U682" s="50">
        <v>0.92900000000000005</v>
      </c>
      <c r="V682" s="50"/>
      <c r="W682" s="50">
        <v>1.7999999999999999E-2</v>
      </c>
      <c r="X682" s="50">
        <v>8.1</v>
      </c>
      <c r="Y682" s="51" t="s">
        <v>78</v>
      </c>
      <c r="Z682" s="51">
        <v>1</v>
      </c>
      <c r="AA682" s="69">
        <v>3421</v>
      </c>
      <c r="AB682" s="52">
        <v>3.8</v>
      </c>
      <c r="AC682" s="69">
        <v>12999.8</v>
      </c>
      <c r="AD682" s="51">
        <v>0</v>
      </c>
      <c r="AE682" s="51"/>
      <c r="AF682" s="52">
        <v>20.6</v>
      </c>
      <c r="AG682" s="53"/>
      <c r="AH682" s="54">
        <v>2</v>
      </c>
      <c r="AI682" s="54">
        <v>72</v>
      </c>
      <c r="AJ682" s="53" t="s">
        <v>2054</v>
      </c>
      <c r="AK682" s="53"/>
      <c r="AL682" s="53">
        <v>0.5</v>
      </c>
      <c r="AM682" s="53" t="s">
        <v>80</v>
      </c>
      <c r="AN682" s="55"/>
      <c r="AO682" s="56"/>
      <c r="AP682" s="56"/>
      <c r="AQ682" s="51" t="s">
        <v>321</v>
      </c>
      <c r="AR682" s="51" t="s">
        <v>202</v>
      </c>
      <c r="AS682" s="51"/>
      <c r="AT682" s="51" t="s">
        <v>37</v>
      </c>
      <c r="AU682" s="51"/>
      <c r="AV682" s="51" t="s">
        <v>696</v>
      </c>
      <c r="AW682" s="57" t="s">
        <v>38</v>
      </c>
      <c r="AX682" s="57" t="s">
        <v>36</v>
      </c>
      <c r="AY682" s="57" t="s">
        <v>42</v>
      </c>
      <c r="AZ682" s="57" t="s">
        <v>36</v>
      </c>
      <c r="BA682" s="57" t="s">
        <v>36</v>
      </c>
      <c r="BB682" s="58">
        <v>0.66239999999999999</v>
      </c>
      <c r="BC682" s="58"/>
      <c r="BD682" s="59"/>
      <c r="BE682" s="59"/>
      <c r="BF682" s="58"/>
      <c r="BG682" s="59"/>
      <c r="BH682" s="61"/>
      <c r="BI682" s="61"/>
      <c r="BL682" s="61"/>
      <c r="BM682" s="59"/>
      <c r="BN682" s="58">
        <v>2.88</v>
      </c>
      <c r="BO682" s="58"/>
      <c r="BQ682" s="58"/>
      <c r="BR682" s="59"/>
      <c r="BS682" s="58"/>
      <c r="BT682" s="58"/>
      <c r="BV682" s="58"/>
      <c r="BW682" s="59"/>
      <c r="BX682" s="58"/>
      <c r="BY682" s="58"/>
      <c r="BZ682" s="58"/>
      <c r="CA682" s="59"/>
      <c r="CB682" s="58">
        <v>7.596E-2</v>
      </c>
      <c r="CC682" s="58"/>
      <c r="CD682" s="58"/>
      <c r="CE682" s="58"/>
      <c r="CF682" s="59"/>
      <c r="CG682" s="62"/>
      <c r="CH682" s="62"/>
      <c r="CI682" s="62"/>
      <c r="CJ682" s="62"/>
      <c r="CK682" s="62"/>
      <c r="CL682" s="62"/>
      <c r="CM682" s="62" t="s">
        <v>513</v>
      </c>
      <c r="CN682" s="63"/>
      <c r="CO682" s="62"/>
      <c r="CP682" s="62" t="s">
        <v>799</v>
      </c>
      <c r="CQ682" s="64" t="s">
        <v>39</v>
      </c>
      <c r="CR682" s="65" t="s">
        <v>47</v>
      </c>
      <c r="CS682" s="64" t="s">
        <v>205</v>
      </c>
      <c r="CT682" s="64" t="s">
        <v>697</v>
      </c>
      <c r="CU682" s="64" t="s">
        <v>85</v>
      </c>
      <c r="CV682" s="64" t="s">
        <v>86</v>
      </c>
      <c r="CW682" s="64" t="s">
        <v>699</v>
      </c>
      <c r="CX682" s="64" t="s">
        <v>73</v>
      </c>
      <c r="CY682" s="66">
        <f>[1]Duration!EE681</f>
        <v>3</v>
      </c>
    </row>
    <row r="683" spans="1:103" hidden="1" x14ac:dyDescent="0.3">
      <c r="A683" s="43">
        <v>681</v>
      </c>
      <c r="B683" s="44" t="s">
        <v>1738</v>
      </c>
      <c r="C683" s="44" t="s">
        <v>30</v>
      </c>
      <c r="D683" s="44">
        <v>2001</v>
      </c>
      <c r="E683" s="45" t="s">
        <v>66</v>
      </c>
      <c r="F683" s="45" t="s">
        <v>1537</v>
      </c>
      <c r="G683" s="45" t="s">
        <v>1804</v>
      </c>
      <c r="H683" s="45" t="s">
        <v>78</v>
      </c>
      <c r="I683" s="45" t="s">
        <v>1823</v>
      </c>
      <c r="J683" s="68" t="s">
        <v>44</v>
      </c>
      <c r="K683" s="68" t="s">
        <v>53</v>
      </c>
      <c r="L683" s="68" t="s">
        <v>42</v>
      </c>
      <c r="M683" s="68" t="s">
        <v>42</v>
      </c>
      <c r="N683" s="68" t="s">
        <v>42</v>
      </c>
      <c r="O683" s="68" t="s">
        <v>39</v>
      </c>
      <c r="P683" s="47" t="s">
        <v>597</v>
      </c>
      <c r="Q683" s="47" t="s">
        <v>1537</v>
      </c>
      <c r="R683" s="49">
        <v>5.98</v>
      </c>
      <c r="S683" s="49">
        <v>1.032</v>
      </c>
      <c r="T683" s="50">
        <v>0.96799999999999997</v>
      </c>
      <c r="U683" s="50">
        <v>0.91700000000000004</v>
      </c>
      <c r="V683" s="50"/>
      <c r="W683" s="50">
        <v>1.4999999999999999E-2</v>
      </c>
      <c r="X683" s="50">
        <v>8.1</v>
      </c>
      <c r="Y683" s="51" t="s">
        <v>78</v>
      </c>
      <c r="Z683" s="51">
        <v>1</v>
      </c>
      <c r="AA683" s="69">
        <v>3421</v>
      </c>
      <c r="AB683" s="52">
        <v>3.8</v>
      </c>
      <c r="AC683" s="69">
        <v>12999.8</v>
      </c>
      <c r="AD683" s="51">
        <v>0</v>
      </c>
      <c r="AE683" s="51"/>
      <c r="AF683" s="52">
        <v>22.9</v>
      </c>
      <c r="AG683" s="53"/>
      <c r="AH683" s="54">
        <v>3</v>
      </c>
      <c r="AI683" s="54">
        <v>72</v>
      </c>
      <c r="AJ683" s="53" t="s">
        <v>2054</v>
      </c>
      <c r="AK683" s="53"/>
      <c r="AL683" s="53">
        <v>0.5</v>
      </c>
      <c r="AM683" s="53" t="s">
        <v>52</v>
      </c>
      <c r="AN683" s="55"/>
      <c r="AO683" s="56"/>
      <c r="AP683" s="56"/>
      <c r="AQ683" s="51" t="s">
        <v>321</v>
      </c>
      <c r="AR683" s="51" t="s">
        <v>202</v>
      </c>
      <c r="AS683" s="51"/>
      <c r="AT683" s="51" t="s">
        <v>37</v>
      </c>
      <c r="AU683" s="51"/>
      <c r="AV683" s="51" t="s">
        <v>696</v>
      </c>
      <c r="AW683" s="57" t="s">
        <v>700</v>
      </c>
      <c r="AX683" s="57" t="s">
        <v>678</v>
      </c>
      <c r="AY683" s="57" t="s">
        <v>42</v>
      </c>
      <c r="AZ683" s="57" t="s">
        <v>36</v>
      </c>
      <c r="BA683" s="57" t="s">
        <v>36</v>
      </c>
      <c r="BB683" s="58">
        <v>0.53639999999999999</v>
      </c>
      <c r="BC683" s="58"/>
      <c r="BD683" s="59"/>
      <c r="BE683" s="59"/>
      <c r="BF683" s="58"/>
      <c r="BG683" s="59">
        <v>0.17222222222222228</v>
      </c>
      <c r="BH683" s="61"/>
      <c r="BI683" s="61"/>
      <c r="BL683" s="61"/>
      <c r="BM683" s="59"/>
      <c r="BN683" s="58">
        <v>4.9320000000000004</v>
      </c>
      <c r="BO683" s="58"/>
      <c r="BQ683" s="58"/>
      <c r="BR683" s="59">
        <v>-2.2388059701492713E-2</v>
      </c>
      <c r="BS683" s="58"/>
      <c r="BT683" s="58"/>
      <c r="BV683" s="58"/>
      <c r="BW683" s="59"/>
      <c r="BX683" s="58"/>
      <c r="BY683" s="58"/>
      <c r="BZ683" s="58"/>
      <c r="CA683" s="59"/>
      <c r="CB683" s="58">
        <v>2.0160000000000004E-2</v>
      </c>
      <c r="CC683" s="58"/>
      <c r="CD683" s="58"/>
      <c r="CE683" s="58"/>
      <c r="CF683" s="59">
        <v>0.23287671232876694</v>
      </c>
      <c r="CG683" s="62"/>
      <c r="CH683" s="62"/>
      <c r="CI683" s="62"/>
      <c r="CJ683" s="62"/>
      <c r="CK683" s="62"/>
      <c r="CL683" s="62"/>
      <c r="CM683" s="62" t="s">
        <v>513</v>
      </c>
      <c r="CN683" s="63"/>
      <c r="CO683" s="62"/>
      <c r="CP683" s="62" t="s">
        <v>799</v>
      </c>
      <c r="CQ683" s="64" t="s">
        <v>39</v>
      </c>
      <c r="CR683" s="65" t="s">
        <v>47</v>
      </c>
      <c r="CS683" s="64" t="s">
        <v>205</v>
      </c>
      <c r="CT683" s="64" t="s">
        <v>697</v>
      </c>
      <c r="CU683" s="64" t="s">
        <v>85</v>
      </c>
      <c r="CV683" s="64" t="s">
        <v>86</v>
      </c>
      <c r="CW683" s="64" t="s">
        <v>137</v>
      </c>
      <c r="CX683" s="64"/>
      <c r="CY683" s="66">
        <f>[1]Duration!EE682</f>
        <v>3</v>
      </c>
    </row>
    <row r="684" spans="1:103" hidden="1" x14ac:dyDescent="0.3">
      <c r="A684" s="43">
        <v>682</v>
      </c>
      <c r="B684" s="44" t="s">
        <v>1738</v>
      </c>
      <c r="C684" s="44" t="s">
        <v>30</v>
      </c>
      <c r="D684" s="44">
        <v>2001</v>
      </c>
      <c r="E684" s="45" t="s">
        <v>66</v>
      </c>
      <c r="F684" s="45" t="s">
        <v>1537</v>
      </c>
      <c r="G684" s="45" t="s">
        <v>1804</v>
      </c>
      <c r="H684" s="45" t="s">
        <v>78</v>
      </c>
      <c r="I684" s="45" t="s">
        <v>1823</v>
      </c>
      <c r="J684" s="68" t="s">
        <v>44</v>
      </c>
      <c r="K684" s="68" t="s">
        <v>75</v>
      </c>
      <c r="L684" s="68" t="s">
        <v>42</v>
      </c>
      <c r="M684" s="68" t="s">
        <v>42</v>
      </c>
      <c r="N684" s="68" t="s">
        <v>42</v>
      </c>
      <c r="O684" s="68" t="s">
        <v>39</v>
      </c>
      <c r="P684" s="47" t="s">
        <v>597</v>
      </c>
      <c r="Q684" s="47" t="s">
        <v>1537</v>
      </c>
      <c r="R684" s="49">
        <v>6.04</v>
      </c>
      <c r="S684" s="49">
        <v>1.04</v>
      </c>
      <c r="T684" s="50">
        <v>0.96199999999999997</v>
      </c>
      <c r="U684" s="50">
        <v>0.93400000000000005</v>
      </c>
      <c r="V684" s="50"/>
      <c r="W684" s="50">
        <v>1.7000000000000001E-2</v>
      </c>
      <c r="X684" s="50">
        <v>8.1999999999999993</v>
      </c>
      <c r="Y684" s="51" t="s">
        <v>78</v>
      </c>
      <c r="Z684" s="51">
        <v>1</v>
      </c>
      <c r="AA684" s="69">
        <v>3421</v>
      </c>
      <c r="AB684" s="52">
        <v>3.8</v>
      </c>
      <c r="AC684" s="69">
        <v>12999.8</v>
      </c>
      <c r="AD684" s="51">
        <v>0</v>
      </c>
      <c r="AE684" s="51"/>
      <c r="AF684" s="52">
        <v>19.100000000000001</v>
      </c>
      <c r="AG684" s="53"/>
      <c r="AH684" s="54">
        <v>6</v>
      </c>
      <c r="AI684" s="54">
        <v>72</v>
      </c>
      <c r="AJ684" s="53" t="s">
        <v>2054</v>
      </c>
      <c r="AK684" s="53"/>
      <c r="AL684" s="53">
        <v>0.5</v>
      </c>
      <c r="AM684" s="53" t="s">
        <v>80</v>
      </c>
      <c r="AN684" s="55"/>
      <c r="AO684" s="56"/>
      <c r="AP684" s="56"/>
      <c r="AQ684" s="51" t="s">
        <v>321</v>
      </c>
      <c r="AR684" s="51" t="s">
        <v>202</v>
      </c>
      <c r="AS684" s="51"/>
      <c r="AT684" s="51" t="s">
        <v>37</v>
      </c>
      <c r="AU684" s="51"/>
      <c r="AV684" s="51" t="s">
        <v>696</v>
      </c>
      <c r="AW684" s="57" t="s">
        <v>700</v>
      </c>
      <c r="AX684" s="57" t="s">
        <v>678</v>
      </c>
      <c r="AY684" s="57" t="s">
        <v>42</v>
      </c>
      <c r="AZ684" s="57" t="s">
        <v>36</v>
      </c>
      <c r="BA684" s="57" t="s">
        <v>36</v>
      </c>
      <c r="BB684" s="58">
        <v>0.33119999999999999</v>
      </c>
      <c r="BC684" s="58"/>
      <c r="BD684" s="59"/>
      <c r="BE684" s="59"/>
      <c r="BF684" s="58"/>
      <c r="BG684" s="59">
        <v>0.5</v>
      </c>
      <c r="BH684" s="61"/>
      <c r="BI684" s="61"/>
      <c r="BL684" s="61"/>
      <c r="BM684" s="59"/>
      <c r="BN684" s="58">
        <v>6.516</v>
      </c>
      <c r="BO684" s="58"/>
      <c r="BQ684" s="58"/>
      <c r="BR684" s="59">
        <v>-0.11728395061728403</v>
      </c>
      <c r="BS684" s="58"/>
      <c r="BT684" s="58"/>
      <c r="BV684" s="58"/>
      <c r="BW684" s="59"/>
      <c r="BX684" s="58"/>
      <c r="BY684" s="58"/>
      <c r="BZ684" s="58"/>
      <c r="CA684" s="59"/>
      <c r="CB684" s="58">
        <v>1.5480000000000001E-2</v>
      </c>
      <c r="CC684" s="58"/>
      <c r="CD684" s="58"/>
      <c r="CE684" s="58"/>
      <c r="CF684" s="59">
        <v>0.47560975609756095</v>
      </c>
      <c r="CG684" s="62"/>
      <c r="CH684" s="62"/>
      <c r="CI684" s="62"/>
      <c r="CJ684" s="62"/>
      <c r="CK684" s="62"/>
      <c r="CL684" s="62"/>
      <c r="CM684" s="62" t="s">
        <v>513</v>
      </c>
      <c r="CN684" s="63"/>
      <c r="CO684" s="62"/>
      <c r="CP684" s="62" t="s">
        <v>799</v>
      </c>
      <c r="CQ684" s="64" t="s">
        <v>39</v>
      </c>
      <c r="CR684" s="65" t="s">
        <v>47</v>
      </c>
      <c r="CS684" s="64" t="s">
        <v>205</v>
      </c>
      <c r="CT684" s="64" t="s">
        <v>697</v>
      </c>
      <c r="CU684" s="64" t="s">
        <v>85</v>
      </c>
      <c r="CV684" s="64" t="s">
        <v>86</v>
      </c>
      <c r="CW684" s="64" t="s">
        <v>698</v>
      </c>
      <c r="CX684" s="64"/>
      <c r="CY684" s="66">
        <f>[1]Duration!EE683</f>
        <v>3</v>
      </c>
    </row>
    <row r="685" spans="1:103" hidden="1" x14ac:dyDescent="0.3">
      <c r="A685" s="43">
        <v>683</v>
      </c>
      <c r="B685" s="44" t="s">
        <v>1738</v>
      </c>
      <c r="C685" s="44" t="s">
        <v>30</v>
      </c>
      <c r="D685" s="44">
        <v>2001</v>
      </c>
      <c r="E685" s="45" t="s">
        <v>66</v>
      </c>
      <c r="F685" s="45" t="s">
        <v>1537</v>
      </c>
      <c r="G685" s="45" t="s">
        <v>1804</v>
      </c>
      <c r="H685" s="45" t="s">
        <v>78</v>
      </c>
      <c r="I685" s="45" t="s">
        <v>1823</v>
      </c>
      <c r="J685" s="68" t="s">
        <v>44</v>
      </c>
      <c r="K685" s="68" t="s">
        <v>75</v>
      </c>
      <c r="L685" s="68" t="s">
        <v>42</v>
      </c>
      <c r="M685" s="68" t="s">
        <v>42</v>
      </c>
      <c r="N685" s="68" t="s">
        <v>42</v>
      </c>
      <c r="O685" s="68" t="s">
        <v>39</v>
      </c>
      <c r="P685" s="47" t="s">
        <v>597</v>
      </c>
      <c r="Q685" s="47" t="s">
        <v>1537</v>
      </c>
      <c r="R685" s="49">
        <v>6.4039999999999999</v>
      </c>
      <c r="S685" s="49">
        <v>1.103</v>
      </c>
      <c r="T685" s="50">
        <v>0.97699999999999998</v>
      </c>
      <c r="U685" s="50">
        <v>0.92900000000000005</v>
      </c>
      <c r="V685" s="50"/>
      <c r="W685" s="50">
        <v>1.7999999999999999E-2</v>
      </c>
      <c r="X685" s="50">
        <v>8.1</v>
      </c>
      <c r="Y685" s="51" t="s">
        <v>78</v>
      </c>
      <c r="Z685" s="51">
        <v>1</v>
      </c>
      <c r="AA685" s="69">
        <v>3421</v>
      </c>
      <c r="AB685" s="52">
        <v>3.8</v>
      </c>
      <c r="AC685" s="69">
        <v>12999.8</v>
      </c>
      <c r="AD685" s="51">
        <v>0</v>
      </c>
      <c r="AE685" s="51"/>
      <c r="AF685" s="52">
        <v>18.399999999999999</v>
      </c>
      <c r="AG685" s="53"/>
      <c r="AH685" s="54">
        <v>2</v>
      </c>
      <c r="AI685" s="54">
        <v>72</v>
      </c>
      <c r="AJ685" s="53" t="s">
        <v>2054</v>
      </c>
      <c r="AK685" s="53"/>
      <c r="AL685" s="53">
        <v>0.5</v>
      </c>
      <c r="AM685" s="53" t="s">
        <v>80</v>
      </c>
      <c r="AN685" s="55"/>
      <c r="AO685" s="56"/>
      <c r="AP685" s="56"/>
      <c r="AQ685" s="51" t="s">
        <v>321</v>
      </c>
      <c r="AR685" s="51" t="s">
        <v>202</v>
      </c>
      <c r="AS685" s="51"/>
      <c r="AT685" s="51" t="s">
        <v>37</v>
      </c>
      <c r="AU685" s="51"/>
      <c r="AV685" s="51" t="s">
        <v>696</v>
      </c>
      <c r="AW685" s="57" t="s">
        <v>700</v>
      </c>
      <c r="AX685" s="57" t="s">
        <v>678</v>
      </c>
      <c r="AY685" s="57" t="s">
        <v>42</v>
      </c>
      <c r="AZ685" s="57" t="s">
        <v>36</v>
      </c>
      <c r="BA685" s="57" t="s">
        <v>36</v>
      </c>
      <c r="BB685" s="58">
        <v>0.30599999999999999</v>
      </c>
      <c r="BC685" s="58"/>
      <c r="BD685" s="59"/>
      <c r="BE685" s="59"/>
      <c r="BF685" s="58"/>
      <c r="BG685" s="59">
        <v>0.53804347826086951</v>
      </c>
      <c r="BH685" s="61"/>
      <c r="BI685" s="61"/>
      <c r="BL685" s="61"/>
      <c r="BM685" s="59"/>
      <c r="BN685" s="58">
        <v>3.96</v>
      </c>
      <c r="BO685" s="58"/>
      <c r="BQ685" s="58"/>
      <c r="BR685" s="59">
        <v>-0.375</v>
      </c>
      <c r="BS685" s="58"/>
      <c r="BT685" s="58"/>
      <c r="BV685" s="58"/>
      <c r="BW685" s="59"/>
      <c r="BX685" s="58"/>
      <c r="BY685" s="58"/>
      <c r="BZ685" s="58"/>
      <c r="CA685" s="59"/>
      <c r="CB685" s="58">
        <v>3.168E-2</v>
      </c>
      <c r="CC685" s="58"/>
      <c r="CD685" s="58"/>
      <c r="CE685" s="58"/>
      <c r="CF685" s="59">
        <v>0.58293838862559244</v>
      </c>
      <c r="CG685" s="62"/>
      <c r="CH685" s="62"/>
      <c r="CI685" s="62"/>
      <c r="CJ685" s="62"/>
      <c r="CK685" s="62"/>
      <c r="CL685" s="62"/>
      <c r="CM685" s="62" t="s">
        <v>513</v>
      </c>
      <c r="CN685" s="63"/>
      <c r="CO685" s="62"/>
      <c r="CP685" s="62" t="s">
        <v>799</v>
      </c>
      <c r="CQ685" s="64" t="s">
        <v>39</v>
      </c>
      <c r="CR685" s="65" t="s">
        <v>47</v>
      </c>
      <c r="CS685" s="64" t="s">
        <v>205</v>
      </c>
      <c r="CT685" s="64" t="s">
        <v>697</v>
      </c>
      <c r="CU685" s="64" t="s">
        <v>85</v>
      </c>
      <c r="CV685" s="64" t="s">
        <v>86</v>
      </c>
      <c r="CW685" s="64" t="s">
        <v>699</v>
      </c>
      <c r="CX685" s="64"/>
      <c r="CY685" s="66">
        <f>[1]Duration!EE684</f>
        <v>3</v>
      </c>
    </row>
    <row r="686" spans="1:103" hidden="1" x14ac:dyDescent="0.3">
      <c r="A686" s="43">
        <v>684</v>
      </c>
      <c r="B686" s="44" t="s">
        <v>1718</v>
      </c>
      <c r="C686" s="44" t="s">
        <v>228</v>
      </c>
      <c r="D686" s="44">
        <v>2017</v>
      </c>
      <c r="E686" s="45" t="s">
        <v>66</v>
      </c>
      <c r="F686" s="45" t="s">
        <v>1537</v>
      </c>
      <c r="G686" s="45" t="s">
        <v>3</v>
      </c>
      <c r="H686" s="45" t="s">
        <v>483</v>
      </c>
      <c r="I686" s="45" t="s">
        <v>38</v>
      </c>
      <c r="J686" s="68" t="s">
        <v>44</v>
      </c>
      <c r="K686" s="68" t="s">
        <v>53</v>
      </c>
      <c r="L686" s="68" t="s">
        <v>42</v>
      </c>
      <c r="M686" s="68" t="s">
        <v>42</v>
      </c>
      <c r="N686" s="68" t="s">
        <v>42</v>
      </c>
      <c r="O686" s="68" t="s">
        <v>42</v>
      </c>
      <c r="P686" s="47"/>
      <c r="Q686" s="47" t="s">
        <v>1537</v>
      </c>
      <c r="R686" s="49">
        <v>2.4900000000000002</v>
      </c>
      <c r="S686" s="49">
        <v>1.6807500000000002</v>
      </c>
      <c r="T686" s="50">
        <v>3.97</v>
      </c>
      <c r="U686" s="50">
        <v>3.02</v>
      </c>
      <c r="V686" s="50"/>
      <c r="W686" s="50"/>
      <c r="X686" s="50">
        <v>7.06</v>
      </c>
      <c r="Y686" s="51" t="s">
        <v>34</v>
      </c>
      <c r="Z686" s="51">
        <v>3</v>
      </c>
      <c r="AA686" s="52">
        <v>1.1309733552923256</v>
      </c>
      <c r="AB686" s="52">
        <v>0.88419412828830746</v>
      </c>
      <c r="AC686" s="52">
        <v>1</v>
      </c>
      <c r="AD686" s="51">
        <v>0</v>
      </c>
      <c r="AE686" s="51" t="s">
        <v>33</v>
      </c>
      <c r="AF686" s="52">
        <v>16.100000000000001</v>
      </c>
      <c r="AG686" s="53" t="s">
        <v>701</v>
      </c>
      <c r="AH686" s="54">
        <v>7</v>
      </c>
      <c r="AI686" s="54">
        <v>9.8000000000000007</v>
      </c>
      <c r="AJ686" s="53" t="s">
        <v>702</v>
      </c>
      <c r="AK686" s="53">
        <v>168</v>
      </c>
      <c r="AL686" s="87">
        <v>5.8333333333333334E-2</v>
      </c>
      <c r="AM686" s="53" t="s">
        <v>52</v>
      </c>
      <c r="AN686" s="55">
        <v>17.95</v>
      </c>
      <c r="AO686" s="56"/>
      <c r="AP686" s="56"/>
      <c r="AQ686" s="51" t="s">
        <v>43</v>
      </c>
      <c r="AR686" s="51" t="s">
        <v>704</v>
      </c>
      <c r="AS686" s="51" t="s">
        <v>146</v>
      </c>
      <c r="AT686" s="51" t="s">
        <v>704</v>
      </c>
      <c r="AU686" s="51" t="s">
        <v>704</v>
      </c>
      <c r="AV686" s="51"/>
      <c r="AW686" s="57" t="s">
        <v>38</v>
      </c>
      <c r="AX686" s="57" t="s">
        <v>36</v>
      </c>
      <c r="AY686" s="57" t="s">
        <v>39</v>
      </c>
      <c r="AZ686" s="57"/>
      <c r="BA686" s="57" t="s">
        <v>2024</v>
      </c>
      <c r="BB686" s="58">
        <v>0.26304775316577145</v>
      </c>
      <c r="BC686" s="58">
        <v>0.29749999999999999</v>
      </c>
      <c r="BD686" s="59"/>
      <c r="BE686" s="59"/>
      <c r="BF686" s="58"/>
      <c r="BG686" s="59"/>
      <c r="BH686" s="61"/>
      <c r="BI686" s="61"/>
      <c r="BL686" s="61"/>
      <c r="BM686" s="59"/>
      <c r="BN686" s="58">
        <v>0.15952335731201547</v>
      </c>
      <c r="BO686" s="58">
        <v>0.18041666666666667</v>
      </c>
      <c r="BQ686" s="58"/>
      <c r="BR686" s="59"/>
      <c r="BS686" s="58">
        <v>4.4393913524475437</v>
      </c>
      <c r="BT686" s="58">
        <v>5.020833333333333</v>
      </c>
      <c r="BV686" s="58"/>
      <c r="BW686" s="59"/>
      <c r="BX686" s="58"/>
      <c r="BY686" s="58"/>
      <c r="BZ686" s="58"/>
      <c r="CA686" s="59"/>
      <c r="CB686" s="58"/>
      <c r="CC686" s="58"/>
      <c r="CD686" s="58"/>
      <c r="CE686" s="58"/>
      <c r="CF686" s="59"/>
      <c r="CG686" s="62" t="s">
        <v>703</v>
      </c>
      <c r="CH686" s="62"/>
      <c r="CI686" s="62"/>
      <c r="CJ686" s="62"/>
      <c r="CK686" s="62" t="s">
        <v>703</v>
      </c>
      <c r="CL686" s="62"/>
      <c r="CM686" s="62" t="s">
        <v>1328</v>
      </c>
      <c r="CN686" s="63" t="s">
        <v>903</v>
      </c>
      <c r="CO686" s="62"/>
      <c r="CP686" s="62" t="s">
        <v>36</v>
      </c>
      <c r="CQ686" s="64" t="s">
        <v>39</v>
      </c>
      <c r="CR686" s="65" t="s">
        <v>47</v>
      </c>
      <c r="CS686" s="64" t="s">
        <v>41</v>
      </c>
      <c r="CT686" s="64"/>
      <c r="CU686" s="64" t="s">
        <v>55</v>
      </c>
      <c r="CV686" s="64" t="s">
        <v>343</v>
      </c>
      <c r="CW686" s="64"/>
      <c r="CX686" s="64"/>
      <c r="CY686" s="66">
        <f>[1]Duration!EE685</f>
        <v>0.40833333333333338</v>
      </c>
    </row>
    <row r="687" spans="1:103" hidden="1" x14ac:dyDescent="0.3">
      <c r="A687" s="43">
        <v>685</v>
      </c>
      <c r="B687" s="44" t="s">
        <v>1718</v>
      </c>
      <c r="C687" s="44" t="s">
        <v>228</v>
      </c>
      <c r="D687" s="44">
        <v>2017</v>
      </c>
      <c r="E687" s="45" t="s">
        <v>66</v>
      </c>
      <c r="F687" s="45" t="s">
        <v>1537</v>
      </c>
      <c r="G687" s="45" t="s">
        <v>3</v>
      </c>
      <c r="H687" s="45" t="s">
        <v>483</v>
      </c>
      <c r="I687" s="45" t="s">
        <v>38</v>
      </c>
      <c r="J687" s="68" t="s">
        <v>44</v>
      </c>
      <c r="K687" s="68" t="s">
        <v>53</v>
      </c>
      <c r="L687" s="68" t="s">
        <v>42</v>
      </c>
      <c r="M687" s="68" t="s">
        <v>42</v>
      </c>
      <c r="N687" s="68" t="s">
        <v>42</v>
      </c>
      <c r="O687" s="68" t="s">
        <v>42</v>
      </c>
      <c r="P687" s="47"/>
      <c r="Q687" s="47" t="s">
        <v>892</v>
      </c>
      <c r="R687" s="49">
        <v>2.6</v>
      </c>
      <c r="S687" s="49">
        <v>1.7006700000000003</v>
      </c>
      <c r="T687" s="50">
        <v>4.12</v>
      </c>
      <c r="U687" s="50">
        <v>3.03</v>
      </c>
      <c r="V687" s="50"/>
      <c r="W687" s="50"/>
      <c r="X687" s="50">
        <v>7.03</v>
      </c>
      <c r="Y687" s="51" t="s">
        <v>34</v>
      </c>
      <c r="Z687" s="51">
        <v>3</v>
      </c>
      <c r="AA687" s="52">
        <v>1.1309733552923256</v>
      </c>
      <c r="AB687" s="52">
        <v>0.88419412828830746</v>
      </c>
      <c r="AC687" s="52">
        <v>1</v>
      </c>
      <c r="AD687" s="51">
        <v>0</v>
      </c>
      <c r="AE687" s="51" t="s">
        <v>33</v>
      </c>
      <c r="AF687" s="52">
        <v>16.18</v>
      </c>
      <c r="AG687" s="53" t="s">
        <v>701</v>
      </c>
      <c r="AH687" s="54">
        <v>7</v>
      </c>
      <c r="AI687" s="54">
        <v>9.8000000000000007</v>
      </c>
      <c r="AJ687" s="53" t="s">
        <v>702</v>
      </c>
      <c r="AK687" s="53">
        <v>168</v>
      </c>
      <c r="AL687" s="87">
        <v>5.8333333333333334E-2</v>
      </c>
      <c r="AM687" s="53" t="s">
        <v>52</v>
      </c>
      <c r="AN687" s="55">
        <v>17.95</v>
      </c>
      <c r="AO687" s="56"/>
      <c r="AP687" s="56"/>
      <c r="AQ687" s="51" t="s">
        <v>43</v>
      </c>
      <c r="AR687" s="51" t="s">
        <v>704</v>
      </c>
      <c r="AS687" s="51" t="s">
        <v>146</v>
      </c>
      <c r="AT687" s="51" t="s">
        <v>704</v>
      </c>
      <c r="AU687" s="51" t="s">
        <v>704</v>
      </c>
      <c r="AV687" s="51"/>
      <c r="AW687" s="57" t="s">
        <v>38</v>
      </c>
      <c r="AX687" s="57" t="s">
        <v>36</v>
      </c>
      <c r="AY687" s="57" t="s">
        <v>39</v>
      </c>
      <c r="AZ687" s="57"/>
      <c r="BA687" s="57" t="s">
        <v>2024</v>
      </c>
      <c r="BB687" s="58">
        <v>0.25089008390180723</v>
      </c>
      <c r="BC687" s="58">
        <v>0.28375</v>
      </c>
      <c r="BD687" s="59"/>
      <c r="BE687" s="59"/>
      <c r="BF687" s="58"/>
      <c r="BG687" s="59"/>
      <c r="BH687" s="61"/>
      <c r="BI687" s="61"/>
      <c r="BL687" s="61"/>
      <c r="BM687" s="59"/>
      <c r="BN687" s="58">
        <v>0.15620762933093432</v>
      </c>
      <c r="BO687" s="58">
        <v>0.17666666666666667</v>
      </c>
      <c r="BQ687" s="58"/>
      <c r="BR687" s="59"/>
      <c r="BS687" s="58">
        <v>3.9457162974865714</v>
      </c>
      <c r="BT687" s="58">
        <v>4.4624999999999995</v>
      </c>
      <c r="BV687" s="58"/>
      <c r="BW687" s="59"/>
      <c r="BX687" s="58"/>
      <c r="BY687" s="58"/>
      <c r="BZ687" s="58"/>
      <c r="CA687" s="59"/>
      <c r="CB687" s="58"/>
      <c r="CC687" s="58"/>
      <c r="CD687" s="58"/>
      <c r="CE687" s="58"/>
      <c r="CF687" s="59"/>
      <c r="CG687" s="62" t="s">
        <v>703</v>
      </c>
      <c r="CH687" s="62"/>
      <c r="CI687" s="62"/>
      <c r="CJ687" s="62"/>
      <c r="CK687" s="62" t="s">
        <v>703</v>
      </c>
      <c r="CL687" s="62"/>
      <c r="CM687" s="62" t="s">
        <v>1328</v>
      </c>
      <c r="CN687" s="63" t="s">
        <v>903</v>
      </c>
      <c r="CO687" s="62"/>
      <c r="CP687" s="62" t="s">
        <v>36</v>
      </c>
      <c r="CQ687" s="64" t="s">
        <v>39</v>
      </c>
      <c r="CR687" s="65" t="s">
        <v>47</v>
      </c>
      <c r="CS687" s="64" t="s">
        <v>41</v>
      </c>
      <c r="CT687" s="64"/>
      <c r="CU687" s="64" t="s">
        <v>55</v>
      </c>
      <c r="CV687" s="64" t="s">
        <v>343</v>
      </c>
      <c r="CW687" s="64"/>
      <c r="CX687" s="64"/>
      <c r="CY687" s="66">
        <f>[1]Duration!EE686</f>
        <v>0.40833333333333338</v>
      </c>
    </row>
    <row r="688" spans="1:103" hidden="1" x14ac:dyDescent="0.3">
      <c r="A688" s="43">
        <v>686</v>
      </c>
      <c r="B688" s="44" t="s">
        <v>1718</v>
      </c>
      <c r="C688" s="44" t="s">
        <v>228</v>
      </c>
      <c r="D688" s="44">
        <v>2017</v>
      </c>
      <c r="E688" s="45" t="s">
        <v>66</v>
      </c>
      <c r="F688" s="45" t="s">
        <v>1537</v>
      </c>
      <c r="G688" s="45" t="s">
        <v>3</v>
      </c>
      <c r="H688" s="45" t="s">
        <v>483</v>
      </c>
      <c r="I688" s="45" t="s">
        <v>38</v>
      </c>
      <c r="J688" s="68" t="s">
        <v>44</v>
      </c>
      <c r="K688" s="68" t="s">
        <v>53</v>
      </c>
      <c r="L688" s="68" t="s">
        <v>42</v>
      </c>
      <c r="M688" s="68" t="s">
        <v>42</v>
      </c>
      <c r="N688" s="68" t="s">
        <v>39</v>
      </c>
      <c r="O688" s="68" t="s">
        <v>42</v>
      </c>
      <c r="P688" s="47"/>
      <c r="Q688" s="47" t="s">
        <v>1537</v>
      </c>
      <c r="R688" s="49">
        <v>2.85</v>
      </c>
      <c r="S688" s="49">
        <v>1.7181</v>
      </c>
      <c r="T688" s="50">
        <v>4.0999999999999996</v>
      </c>
      <c r="U688" s="50">
        <v>2.93</v>
      </c>
      <c r="V688" s="50"/>
      <c r="W688" s="50"/>
      <c r="X688" s="50">
        <v>7.05</v>
      </c>
      <c r="Y688" s="51" t="s">
        <v>34</v>
      </c>
      <c r="Z688" s="51">
        <v>3</v>
      </c>
      <c r="AA688" s="52">
        <v>1.1309733552923256</v>
      </c>
      <c r="AB688" s="52">
        <v>0.88419412828830746</v>
      </c>
      <c r="AC688" s="52">
        <v>1</v>
      </c>
      <c r="AD688" s="51">
        <v>0</v>
      </c>
      <c r="AE688" s="51" t="s">
        <v>33</v>
      </c>
      <c r="AF688" s="52">
        <v>15.68</v>
      </c>
      <c r="AG688" s="53" t="s">
        <v>701</v>
      </c>
      <c r="AH688" s="54">
        <v>28</v>
      </c>
      <c r="AI688" s="54">
        <v>19.600000000000001</v>
      </c>
      <c r="AJ688" s="53" t="s">
        <v>702</v>
      </c>
      <c r="AK688" s="53">
        <v>336</v>
      </c>
      <c r="AL688" s="87">
        <v>5.8333333333333334E-2</v>
      </c>
      <c r="AM688" s="53" t="s">
        <v>52</v>
      </c>
      <c r="AN688" s="55">
        <v>17.95</v>
      </c>
      <c r="AO688" s="56"/>
      <c r="AP688" s="56"/>
      <c r="AQ688" s="51" t="s">
        <v>43</v>
      </c>
      <c r="AR688" s="51" t="s">
        <v>704</v>
      </c>
      <c r="AS688" s="51" t="s">
        <v>146</v>
      </c>
      <c r="AT688" s="51" t="s">
        <v>704</v>
      </c>
      <c r="AU688" s="51" t="s">
        <v>704</v>
      </c>
      <c r="AV688" s="51"/>
      <c r="AW688" s="57" t="s">
        <v>38</v>
      </c>
      <c r="AX688" s="57" t="s">
        <v>36</v>
      </c>
      <c r="AY688" s="57" t="s">
        <v>39</v>
      </c>
      <c r="AZ688" s="57"/>
      <c r="BA688" s="57" t="s">
        <v>2024</v>
      </c>
      <c r="BB688" s="58">
        <v>0.26046885362493061</v>
      </c>
      <c r="BC688" s="58">
        <v>0.29458333333333336</v>
      </c>
      <c r="BD688" s="59"/>
      <c r="BE688" s="59"/>
      <c r="BF688" s="58"/>
      <c r="BG688" s="59"/>
      <c r="BH688" s="61"/>
      <c r="BI688" s="61"/>
      <c r="BL688" s="61"/>
      <c r="BM688" s="59"/>
      <c r="BN688" s="58">
        <v>0.12489242062072343</v>
      </c>
      <c r="BO688" s="58">
        <v>0.14125000000000001</v>
      </c>
      <c r="BQ688" s="58"/>
      <c r="BR688" s="59"/>
      <c r="BS688" s="58">
        <v>3.3304645498859582</v>
      </c>
      <c r="BT688" s="58">
        <v>3.7666666666666671</v>
      </c>
      <c r="BV688" s="58"/>
      <c r="BW688" s="59"/>
      <c r="BX688" s="58"/>
      <c r="BY688" s="58"/>
      <c r="BZ688" s="58"/>
      <c r="CA688" s="59"/>
      <c r="CB688" s="58"/>
      <c r="CC688" s="58"/>
      <c r="CD688" s="58"/>
      <c r="CE688" s="58"/>
      <c r="CF688" s="59"/>
      <c r="CG688" s="62" t="s">
        <v>703</v>
      </c>
      <c r="CH688" s="62"/>
      <c r="CI688" s="62"/>
      <c r="CJ688" s="62"/>
      <c r="CK688" s="62" t="s">
        <v>703</v>
      </c>
      <c r="CL688" s="62"/>
      <c r="CM688" s="62" t="s">
        <v>1328</v>
      </c>
      <c r="CN688" s="63" t="s">
        <v>903</v>
      </c>
      <c r="CO688" s="62"/>
      <c r="CP688" s="62" t="s">
        <v>36</v>
      </c>
      <c r="CQ688" s="64" t="s">
        <v>39</v>
      </c>
      <c r="CR688" s="65" t="s">
        <v>47</v>
      </c>
      <c r="CS688" s="64" t="s">
        <v>41</v>
      </c>
      <c r="CT688" s="64"/>
      <c r="CU688" s="64" t="s">
        <v>55</v>
      </c>
      <c r="CV688" s="64" t="s">
        <v>343</v>
      </c>
      <c r="CW688" s="64" t="s">
        <v>705</v>
      </c>
      <c r="CX688" s="64"/>
      <c r="CY688" s="66">
        <f>[1]Duration!EE687</f>
        <v>0.81666666666666676</v>
      </c>
    </row>
    <row r="689" spans="1:103" hidden="1" x14ac:dyDescent="0.3">
      <c r="A689" s="43">
        <v>687</v>
      </c>
      <c r="B689" s="44" t="s">
        <v>1718</v>
      </c>
      <c r="C689" s="44" t="s">
        <v>228</v>
      </c>
      <c r="D689" s="44">
        <v>2017</v>
      </c>
      <c r="E689" s="45" t="s">
        <v>66</v>
      </c>
      <c r="F689" s="45" t="s">
        <v>65</v>
      </c>
      <c r="G689" s="45" t="s">
        <v>3</v>
      </c>
      <c r="H689" s="45" t="s">
        <v>483</v>
      </c>
      <c r="I689" s="45" t="s">
        <v>38</v>
      </c>
      <c r="J689" s="68" t="s">
        <v>44</v>
      </c>
      <c r="K689" s="68" t="s">
        <v>53</v>
      </c>
      <c r="L689" s="68" t="s">
        <v>42</v>
      </c>
      <c r="M689" s="68" t="s">
        <v>42</v>
      </c>
      <c r="N689" s="68" t="s">
        <v>39</v>
      </c>
      <c r="O689" s="68" t="s">
        <v>42</v>
      </c>
      <c r="P689" s="47"/>
      <c r="Q689" s="47" t="s">
        <v>706</v>
      </c>
      <c r="R689" s="49">
        <v>2.72</v>
      </c>
      <c r="S689" s="49">
        <v>1.6882200000000003</v>
      </c>
      <c r="T689" s="50">
        <v>4.26</v>
      </c>
      <c r="U689" s="50">
        <v>2.97</v>
      </c>
      <c r="V689" s="50"/>
      <c r="W689" s="50"/>
      <c r="X689" s="50">
        <v>7.5</v>
      </c>
      <c r="Y689" s="51" t="s">
        <v>34</v>
      </c>
      <c r="Z689" s="51">
        <v>3</v>
      </c>
      <c r="AA689" s="52">
        <v>1.1309733552923256</v>
      </c>
      <c r="AB689" s="52">
        <v>0.88419412828830746</v>
      </c>
      <c r="AC689" s="52">
        <v>1</v>
      </c>
      <c r="AD689" s="51">
        <v>0</v>
      </c>
      <c r="AE689" s="51" t="s">
        <v>33</v>
      </c>
      <c r="AF689" s="52">
        <v>16.03</v>
      </c>
      <c r="AG689" s="53" t="s">
        <v>701</v>
      </c>
      <c r="AH689" s="54">
        <v>28</v>
      </c>
      <c r="AI689" s="54">
        <v>336</v>
      </c>
      <c r="AJ689" s="53" t="s">
        <v>702</v>
      </c>
      <c r="AK689" s="53">
        <v>336</v>
      </c>
      <c r="AL689" s="53">
        <v>1</v>
      </c>
      <c r="AM689" s="53" t="s">
        <v>52</v>
      </c>
      <c r="AN689" s="55">
        <v>17.95</v>
      </c>
      <c r="AO689" s="56"/>
      <c r="AP689" s="56"/>
      <c r="AQ689" s="51" t="s">
        <v>43</v>
      </c>
      <c r="AR689" s="51" t="s">
        <v>704</v>
      </c>
      <c r="AS689" s="51" t="s">
        <v>146</v>
      </c>
      <c r="AT689" s="51" t="s">
        <v>704</v>
      </c>
      <c r="AU689" s="51" t="s">
        <v>704</v>
      </c>
      <c r="AV689" s="51"/>
      <c r="AW689" s="57" t="s">
        <v>38</v>
      </c>
      <c r="AX689" s="57" t="s">
        <v>36</v>
      </c>
      <c r="AY689" s="57" t="s">
        <v>42</v>
      </c>
      <c r="AZ689" s="57" t="s">
        <v>36</v>
      </c>
      <c r="BA689" s="57" t="s">
        <v>36</v>
      </c>
      <c r="BB689" s="58">
        <v>0.31241525866186864</v>
      </c>
      <c r="BC689" s="58">
        <v>0.35333333333333333</v>
      </c>
      <c r="BD689" s="59"/>
      <c r="BE689" s="59"/>
      <c r="BF689" s="58"/>
      <c r="BG689" s="59">
        <v>-0.1994342291371993</v>
      </c>
      <c r="BH689" s="61"/>
      <c r="BI689" s="61"/>
      <c r="BL689" s="61"/>
      <c r="BM689" s="59">
        <v>0</v>
      </c>
      <c r="BN689" s="58">
        <v>7.5156500904506138E-2</v>
      </c>
      <c r="BO689" s="58">
        <v>8.5000000000000006E-2</v>
      </c>
      <c r="BQ689" s="58"/>
      <c r="BR689" s="59">
        <v>0.39823008849557523</v>
      </c>
      <c r="BS689" s="58">
        <v>3.584670361768846</v>
      </c>
      <c r="BT689" s="58">
        <v>4.0541666666666663</v>
      </c>
      <c r="BV689" s="58"/>
      <c r="BW689" s="59">
        <v>-7.632743362831837E-2</v>
      </c>
      <c r="BX689" s="58"/>
      <c r="BY689" s="58"/>
      <c r="BZ689" s="58"/>
      <c r="CA689" s="59"/>
      <c r="CB689" s="58"/>
      <c r="CC689" s="58"/>
      <c r="CD689" s="58"/>
      <c r="CE689" s="58"/>
      <c r="CF689" s="59"/>
      <c r="CG689" s="62" t="s">
        <v>703</v>
      </c>
      <c r="CH689" s="62"/>
      <c r="CI689" s="62"/>
      <c r="CJ689" s="62"/>
      <c r="CK689" s="62" t="s">
        <v>703</v>
      </c>
      <c r="CL689" s="62"/>
      <c r="CM689" s="62" t="s">
        <v>1328</v>
      </c>
      <c r="CN689" s="63" t="s">
        <v>903</v>
      </c>
      <c r="CO689" s="62"/>
      <c r="CP689" s="62" t="s">
        <v>36</v>
      </c>
      <c r="CQ689" s="64" t="s">
        <v>39</v>
      </c>
      <c r="CR689" s="65" t="s">
        <v>47</v>
      </c>
      <c r="CS689" s="64" t="s">
        <v>41</v>
      </c>
      <c r="CT689" s="64"/>
      <c r="CU689" s="64" t="s">
        <v>55</v>
      </c>
      <c r="CV689" s="64" t="s">
        <v>343</v>
      </c>
      <c r="CW689" s="64" t="s">
        <v>705</v>
      </c>
      <c r="CX689" s="64"/>
      <c r="CY689" s="66">
        <f>[1]Duration!EE688</f>
        <v>14</v>
      </c>
    </row>
    <row r="690" spans="1:103" hidden="1" x14ac:dyDescent="0.3">
      <c r="A690" s="43">
        <v>688</v>
      </c>
      <c r="B690" s="44" t="s">
        <v>1718</v>
      </c>
      <c r="C690" s="44" t="s">
        <v>228</v>
      </c>
      <c r="D690" s="44">
        <v>2017</v>
      </c>
      <c r="E690" s="45" t="s">
        <v>66</v>
      </c>
      <c r="F690" s="45" t="s">
        <v>1537</v>
      </c>
      <c r="G690" s="45" t="s">
        <v>3</v>
      </c>
      <c r="H690" s="45" t="s">
        <v>483</v>
      </c>
      <c r="I690" s="45" t="s">
        <v>38</v>
      </c>
      <c r="J690" s="68" t="s">
        <v>44</v>
      </c>
      <c r="K690" s="68" t="s">
        <v>53</v>
      </c>
      <c r="L690" s="68" t="s">
        <v>42</v>
      </c>
      <c r="M690" s="68" t="s">
        <v>42</v>
      </c>
      <c r="N690" s="68" t="s">
        <v>42</v>
      </c>
      <c r="O690" s="68" t="s">
        <v>42</v>
      </c>
      <c r="P690" s="47"/>
      <c r="Q690" s="47" t="s">
        <v>1537</v>
      </c>
      <c r="R690" s="49">
        <v>3.14</v>
      </c>
      <c r="S690" s="49">
        <v>1.7181</v>
      </c>
      <c r="T690" s="50">
        <v>4.13</v>
      </c>
      <c r="U690" s="50">
        <v>3.07</v>
      </c>
      <c r="V690" s="50"/>
      <c r="W690" s="50"/>
      <c r="X690" s="50">
        <v>7.09</v>
      </c>
      <c r="Y690" s="51" t="s">
        <v>34</v>
      </c>
      <c r="Z690" s="51">
        <v>3</v>
      </c>
      <c r="AA690" s="52">
        <v>1.1309733552923256</v>
      </c>
      <c r="AB690" s="52">
        <v>0.88419412828830746</v>
      </c>
      <c r="AC690" s="52">
        <v>1</v>
      </c>
      <c r="AD690" s="51">
        <v>0</v>
      </c>
      <c r="AE690" s="51" t="s">
        <v>33</v>
      </c>
      <c r="AF690" s="52">
        <v>17.68</v>
      </c>
      <c r="AG690" s="53" t="s">
        <v>701</v>
      </c>
      <c r="AH690" s="54">
        <v>9</v>
      </c>
      <c r="AI690" s="54">
        <v>12.6</v>
      </c>
      <c r="AJ690" s="53" t="s">
        <v>702</v>
      </c>
      <c r="AK690" s="53">
        <v>216</v>
      </c>
      <c r="AL690" s="87">
        <v>5.8333333333333334E-2</v>
      </c>
      <c r="AM690" s="53" t="s">
        <v>52</v>
      </c>
      <c r="AN690" s="55">
        <v>17.95</v>
      </c>
      <c r="AO690" s="56"/>
      <c r="AP690" s="56"/>
      <c r="AQ690" s="51" t="s">
        <v>43</v>
      </c>
      <c r="AR690" s="51" t="s">
        <v>704</v>
      </c>
      <c r="AS690" s="51" t="s">
        <v>146</v>
      </c>
      <c r="AT690" s="51" t="s">
        <v>704</v>
      </c>
      <c r="AU690" s="51" t="s">
        <v>704</v>
      </c>
      <c r="AV690" s="51"/>
      <c r="AW690" s="57" t="s">
        <v>38</v>
      </c>
      <c r="AX690" s="57" t="s">
        <v>36</v>
      </c>
      <c r="AY690" s="57" t="s">
        <v>39</v>
      </c>
      <c r="AZ690" s="57"/>
      <c r="BA690" s="57" t="s">
        <v>2024</v>
      </c>
      <c r="BB690" s="58">
        <v>0.34446729581231977</v>
      </c>
      <c r="BC690" s="58">
        <v>0.38958333333333334</v>
      </c>
      <c r="BD690" s="59"/>
      <c r="BE690" s="59"/>
      <c r="BF690" s="58"/>
      <c r="BG690" s="58"/>
      <c r="BH690" s="61"/>
      <c r="BI690" s="61"/>
      <c r="BL690" s="61"/>
      <c r="BM690" s="59"/>
      <c r="BN690" s="58">
        <v>0.18383869583994392</v>
      </c>
      <c r="BO690" s="58">
        <v>0.20791666666666667</v>
      </c>
      <c r="BQ690" s="58"/>
      <c r="BR690" s="59"/>
      <c r="BS690" s="58">
        <v>3.1536257242282963</v>
      </c>
      <c r="BT690" s="58">
        <v>3.5666666666666664</v>
      </c>
      <c r="BV690" s="58"/>
      <c r="BW690" s="59"/>
      <c r="BX690" s="58"/>
      <c r="BY690" s="58"/>
      <c r="BZ690" s="58"/>
      <c r="CA690" s="59"/>
      <c r="CB690" s="58"/>
      <c r="CC690" s="58"/>
      <c r="CD690" s="58"/>
      <c r="CE690" s="58"/>
      <c r="CF690" s="59"/>
      <c r="CG690" s="62" t="s">
        <v>703</v>
      </c>
      <c r="CH690" s="62"/>
      <c r="CI690" s="62"/>
      <c r="CJ690" s="62"/>
      <c r="CK690" s="62" t="s">
        <v>703</v>
      </c>
      <c r="CL690" s="62"/>
      <c r="CM690" s="62" t="s">
        <v>1328</v>
      </c>
      <c r="CN690" s="63" t="s">
        <v>903</v>
      </c>
      <c r="CO690" s="62"/>
      <c r="CP690" s="62" t="s">
        <v>36</v>
      </c>
      <c r="CQ690" s="64" t="s">
        <v>39</v>
      </c>
      <c r="CR690" s="65" t="s">
        <v>47</v>
      </c>
      <c r="CS690" s="64" t="s">
        <v>41</v>
      </c>
      <c r="CT690" s="64"/>
      <c r="CU690" s="64" t="s">
        <v>55</v>
      </c>
      <c r="CV690" s="64" t="s">
        <v>343</v>
      </c>
      <c r="CW690" s="64"/>
      <c r="CX690" s="64"/>
      <c r="CY690" s="66">
        <f>[1]Duration!EE689</f>
        <v>0.52500000000000002</v>
      </c>
    </row>
    <row r="691" spans="1:103" hidden="1" x14ac:dyDescent="0.3">
      <c r="A691" s="43">
        <v>689</v>
      </c>
      <c r="B691" s="44" t="s">
        <v>1718</v>
      </c>
      <c r="C691" s="44" t="s">
        <v>228</v>
      </c>
      <c r="D691" s="44">
        <v>2017</v>
      </c>
      <c r="E691" s="45" t="s">
        <v>66</v>
      </c>
      <c r="F691" s="45" t="s">
        <v>65</v>
      </c>
      <c r="G691" s="45" t="s">
        <v>3</v>
      </c>
      <c r="H691" s="45" t="s">
        <v>483</v>
      </c>
      <c r="I691" s="45" t="s">
        <v>38</v>
      </c>
      <c r="J691" s="68" t="s">
        <v>44</v>
      </c>
      <c r="K691" s="68" t="s">
        <v>53</v>
      </c>
      <c r="L691" s="68" t="s">
        <v>42</v>
      </c>
      <c r="M691" s="68" t="s">
        <v>42</v>
      </c>
      <c r="N691" s="68" t="s">
        <v>42</v>
      </c>
      <c r="O691" s="68" t="s">
        <v>42</v>
      </c>
      <c r="P691" s="47"/>
      <c r="Q691" s="47" t="s">
        <v>893</v>
      </c>
      <c r="R691" s="49">
        <v>2.74</v>
      </c>
      <c r="S691" s="49">
        <v>1.6732800000000003</v>
      </c>
      <c r="T691" s="50">
        <v>4.04</v>
      </c>
      <c r="U691" s="50">
        <v>2.93</v>
      </c>
      <c r="V691" s="50"/>
      <c r="W691" s="50"/>
      <c r="X691" s="50">
        <v>7.65</v>
      </c>
      <c r="Y691" s="51" t="s">
        <v>34</v>
      </c>
      <c r="Z691" s="51">
        <v>3</v>
      </c>
      <c r="AA691" s="52">
        <v>1.1309733552923256</v>
      </c>
      <c r="AB691" s="52">
        <v>0.88419412828830746</v>
      </c>
      <c r="AC691" s="52">
        <v>1</v>
      </c>
      <c r="AD691" s="51">
        <v>0</v>
      </c>
      <c r="AE691" s="51" t="s">
        <v>33</v>
      </c>
      <c r="AF691" s="52">
        <v>17.88</v>
      </c>
      <c r="AG691" s="53" t="s">
        <v>701</v>
      </c>
      <c r="AH691" s="54">
        <v>9</v>
      </c>
      <c r="AI691" s="54">
        <v>12.6</v>
      </c>
      <c r="AJ691" s="53" t="s">
        <v>702</v>
      </c>
      <c r="AK691" s="53">
        <v>216</v>
      </c>
      <c r="AL691" s="87">
        <v>5.8333333333333334E-2</v>
      </c>
      <c r="AM691" s="53" t="s">
        <v>52</v>
      </c>
      <c r="AN691" s="55">
        <v>17.95</v>
      </c>
      <c r="AO691" s="56"/>
      <c r="AP691" s="56"/>
      <c r="AQ691" s="51" t="s">
        <v>43</v>
      </c>
      <c r="AR691" s="51" t="s">
        <v>704</v>
      </c>
      <c r="AS691" s="51" t="s">
        <v>146</v>
      </c>
      <c r="AT691" s="51" t="s">
        <v>704</v>
      </c>
      <c r="AU691" s="51" t="s">
        <v>704</v>
      </c>
      <c r="AV691" s="51"/>
      <c r="AW691" s="57" t="s">
        <v>38</v>
      </c>
      <c r="AX691" s="57" t="s">
        <v>36</v>
      </c>
      <c r="AY691" s="57" t="s">
        <v>39</v>
      </c>
      <c r="AZ691" s="57"/>
      <c r="BA691" s="57"/>
      <c r="BB691" s="58">
        <v>0.41225551231442331</v>
      </c>
      <c r="BC691" s="58">
        <v>0.46625</v>
      </c>
      <c r="BD691" s="59"/>
      <c r="BE691" s="59"/>
      <c r="BF691" s="58"/>
      <c r="BG691" s="58"/>
      <c r="BH691" s="61"/>
      <c r="BI691" s="61"/>
      <c r="BL691" s="61"/>
      <c r="BM691" s="59"/>
      <c r="BN691" s="58">
        <v>5.9683103659460758E-2</v>
      </c>
      <c r="BO691" s="58">
        <v>6.7500000000000004E-2</v>
      </c>
      <c r="BQ691" s="58"/>
      <c r="BR691" s="59"/>
      <c r="BS691" s="58">
        <v>2.5015325546156699</v>
      </c>
      <c r="BT691" s="58">
        <v>2.8291666666666671</v>
      </c>
      <c r="BV691" s="58"/>
      <c r="BW691" s="59"/>
      <c r="BX691" s="58"/>
      <c r="BY691" s="58"/>
      <c r="BZ691" s="58"/>
      <c r="CA691" s="59"/>
      <c r="CB691" s="58"/>
      <c r="CC691" s="58"/>
      <c r="CD691" s="58"/>
      <c r="CE691" s="58"/>
      <c r="CF691" s="59"/>
      <c r="CG691" s="62" t="s">
        <v>703</v>
      </c>
      <c r="CH691" s="62"/>
      <c r="CI691" s="62"/>
      <c r="CJ691" s="62"/>
      <c r="CK691" s="62" t="s">
        <v>703</v>
      </c>
      <c r="CL691" s="62"/>
      <c r="CM691" s="62" t="s">
        <v>1328</v>
      </c>
      <c r="CN691" s="63" t="s">
        <v>903</v>
      </c>
      <c r="CO691" s="62"/>
      <c r="CP691" s="62" t="s">
        <v>36</v>
      </c>
      <c r="CQ691" s="64" t="s">
        <v>39</v>
      </c>
      <c r="CR691" s="65" t="s">
        <v>47</v>
      </c>
      <c r="CS691" s="64" t="s">
        <v>41</v>
      </c>
      <c r="CT691" s="64"/>
      <c r="CU691" s="64" t="s">
        <v>55</v>
      </c>
      <c r="CV691" s="64" t="s">
        <v>343</v>
      </c>
      <c r="CW691" s="64"/>
      <c r="CX691" s="64"/>
      <c r="CY691" s="66">
        <f>[1]Duration!EE690</f>
        <v>0.52500000000000002</v>
      </c>
    </row>
    <row r="692" spans="1:103" hidden="1" x14ac:dyDescent="0.3">
      <c r="A692" s="43">
        <v>690</v>
      </c>
      <c r="B692" s="44" t="s">
        <v>1718</v>
      </c>
      <c r="C692" s="44" t="s">
        <v>228</v>
      </c>
      <c r="D692" s="44">
        <v>2017</v>
      </c>
      <c r="E692" s="45" t="s">
        <v>66</v>
      </c>
      <c r="F692" s="45" t="s">
        <v>1537</v>
      </c>
      <c r="G692" s="45" t="s">
        <v>3</v>
      </c>
      <c r="H692" s="45" t="s">
        <v>483</v>
      </c>
      <c r="I692" s="45" t="s">
        <v>38</v>
      </c>
      <c r="J692" s="68" t="s">
        <v>122</v>
      </c>
      <c r="K692" s="68" t="s">
        <v>53</v>
      </c>
      <c r="L692" s="68" t="s">
        <v>39</v>
      </c>
      <c r="M692" s="68" t="s">
        <v>39</v>
      </c>
      <c r="N692" s="68" t="s">
        <v>42</v>
      </c>
      <c r="O692" s="68" t="s">
        <v>42</v>
      </c>
      <c r="P692" s="47"/>
      <c r="Q692" s="47" t="s">
        <v>1537</v>
      </c>
      <c r="R692" s="49">
        <v>2.4900000000000002</v>
      </c>
      <c r="S692" s="49">
        <v>1.6807500000000002</v>
      </c>
      <c r="T692" s="50">
        <v>3.97</v>
      </c>
      <c r="U692" s="50">
        <v>3.02</v>
      </c>
      <c r="V692" s="50"/>
      <c r="W692" s="50"/>
      <c r="X692" s="50">
        <v>7.06</v>
      </c>
      <c r="Y692" s="51" t="s">
        <v>34</v>
      </c>
      <c r="Z692" s="51">
        <v>3</v>
      </c>
      <c r="AA692" s="52">
        <v>1.1309733552923256</v>
      </c>
      <c r="AB692" s="52">
        <v>0.88419412828830746</v>
      </c>
      <c r="AC692" s="52">
        <v>1</v>
      </c>
      <c r="AD692" s="51">
        <v>0</v>
      </c>
      <c r="AE692" s="51" t="s">
        <v>33</v>
      </c>
      <c r="AF692" s="52">
        <v>16.486666666666668</v>
      </c>
      <c r="AG692" s="53" t="s">
        <v>701</v>
      </c>
      <c r="AH692" s="54">
        <v>44</v>
      </c>
      <c r="AI692" s="54">
        <v>42</v>
      </c>
      <c r="AJ692" s="53" t="s">
        <v>702</v>
      </c>
      <c r="AK692" s="53">
        <v>720</v>
      </c>
      <c r="AL692" s="87">
        <v>5.8333333333333334E-2</v>
      </c>
      <c r="AM692" s="53" t="s">
        <v>52</v>
      </c>
      <c r="AN692" s="55">
        <v>17.95</v>
      </c>
      <c r="AO692" s="56"/>
      <c r="AP692" s="56"/>
      <c r="AQ692" s="51" t="s">
        <v>43</v>
      </c>
      <c r="AR692" s="51" t="s">
        <v>704</v>
      </c>
      <c r="AS692" s="51" t="s">
        <v>146</v>
      </c>
      <c r="AT692" s="51" t="s">
        <v>704</v>
      </c>
      <c r="AU692" s="51" t="s">
        <v>704</v>
      </c>
      <c r="AV692" s="51"/>
      <c r="AW692" s="57" t="s">
        <v>38</v>
      </c>
      <c r="AX692" s="57" t="s">
        <v>36</v>
      </c>
      <c r="AY692" s="57" t="s">
        <v>39</v>
      </c>
      <c r="AZ692" s="57"/>
      <c r="BA692" s="57" t="s">
        <v>2024</v>
      </c>
      <c r="BB692" s="58">
        <v>0.27806063263566666</v>
      </c>
      <c r="BC692" s="58">
        <v>0.31447916666666664</v>
      </c>
      <c r="BD692" s="60">
        <v>7.7910641307251394E-2</v>
      </c>
      <c r="BE692" s="59">
        <v>0.10241895562575763</v>
      </c>
      <c r="BF692" s="58"/>
      <c r="BG692" s="58"/>
      <c r="BH692" s="61"/>
      <c r="BI692" s="61"/>
      <c r="BL692" s="61"/>
      <c r="BM692" s="59"/>
      <c r="BN692" s="58">
        <v>0.14245908048008774</v>
      </c>
      <c r="BO692" s="58">
        <v>0.16111742424242426</v>
      </c>
      <c r="BP692" s="78">
        <v>2.1605079365079371E-4</v>
      </c>
      <c r="BQ692" s="58"/>
      <c r="BR692" s="59"/>
      <c r="BS692" s="58">
        <v>3.4707131450453255</v>
      </c>
      <c r="BT692" s="58">
        <v>3.9252840909090914</v>
      </c>
      <c r="BV692" s="58"/>
      <c r="BW692" s="59"/>
      <c r="BX692" s="58"/>
      <c r="BY692" s="58"/>
      <c r="BZ692" s="58"/>
      <c r="CA692" s="59"/>
      <c r="CB692" s="58"/>
      <c r="CC692" s="58"/>
      <c r="CD692" s="58"/>
      <c r="CE692" s="58"/>
      <c r="CF692" s="59"/>
      <c r="CG692" s="62" t="s">
        <v>703</v>
      </c>
      <c r="CH692" s="62"/>
      <c r="CI692" s="62"/>
      <c r="CJ692" s="62"/>
      <c r="CK692" s="62" t="s">
        <v>703</v>
      </c>
      <c r="CL692" s="62"/>
      <c r="CM692" s="62" t="s">
        <v>1328</v>
      </c>
      <c r="CN692" s="63" t="s">
        <v>903</v>
      </c>
      <c r="CO692" s="62"/>
      <c r="CP692" s="62" t="s">
        <v>36</v>
      </c>
      <c r="CQ692" s="64" t="s">
        <v>39</v>
      </c>
      <c r="CR692" s="65" t="s">
        <v>47</v>
      </c>
      <c r="CS692" s="64" t="s">
        <v>41</v>
      </c>
      <c r="CT692" s="64"/>
      <c r="CU692" s="64" t="s">
        <v>55</v>
      </c>
      <c r="CV692" s="64" t="s">
        <v>343</v>
      </c>
      <c r="CW692" s="64"/>
      <c r="CX692" s="64" t="s">
        <v>73</v>
      </c>
      <c r="CY692" s="66">
        <f>[1]Duration!EE691</f>
        <v>1.75</v>
      </c>
    </row>
    <row r="693" spans="1:103" x14ac:dyDescent="0.3">
      <c r="A693" s="43">
        <v>691</v>
      </c>
      <c r="B693" s="44" t="s">
        <v>1736</v>
      </c>
      <c r="C693" s="44" t="s">
        <v>97</v>
      </c>
      <c r="D693" s="44">
        <v>2014</v>
      </c>
      <c r="E693" s="45" t="s">
        <v>31</v>
      </c>
      <c r="F693" s="45" t="s">
        <v>1537</v>
      </c>
      <c r="G693" s="45" t="s">
        <v>1804</v>
      </c>
      <c r="H693" s="45" t="s">
        <v>116</v>
      </c>
      <c r="I693" s="45" t="s">
        <v>38</v>
      </c>
      <c r="J693" s="68" t="s">
        <v>44</v>
      </c>
      <c r="K693" s="68" t="s">
        <v>75</v>
      </c>
      <c r="L693" s="68" t="s">
        <v>39</v>
      </c>
      <c r="M693" s="68" t="s">
        <v>42</v>
      </c>
      <c r="N693" s="68" t="s">
        <v>42</v>
      </c>
      <c r="O693" s="68" t="s">
        <v>42</v>
      </c>
      <c r="P693" s="47" t="s">
        <v>686</v>
      </c>
      <c r="Q693" s="47" t="s">
        <v>1537</v>
      </c>
      <c r="R693" s="49"/>
      <c r="S693" s="49"/>
      <c r="T693" s="50"/>
      <c r="U693" s="50"/>
      <c r="V693" s="50"/>
      <c r="W693" s="50"/>
      <c r="X693" s="50"/>
      <c r="Y693" s="51" t="s">
        <v>1270</v>
      </c>
      <c r="Z693" s="51">
        <v>1</v>
      </c>
      <c r="AA693" s="69">
        <v>1258.160237388724</v>
      </c>
      <c r="AB693" s="51"/>
      <c r="AC693" s="51"/>
      <c r="AD693" s="51">
        <v>0</v>
      </c>
      <c r="AE693" s="51"/>
      <c r="AF693" s="51"/>
      <c r="AG693" s="53" t="s">
        <v>79</v>
      </c>
      <c r="AH693" s="54">
        <v>16</v>
      </c>
      <c r="AI693" s="54">
        <v>18.5</v>
      </c>
      <c r="AJ693" s="53" t="s">
        <v>702</v>
      </c>
      <c r="AK693" s="53">
        <v>74</v>
      </c>
      <c r="AL693" s="53">
        <v>0.25</v>
      </c>
      <c r="AM693" s="53" t="s">
        <v>80</v>
      </c>
      <c r="AN693" s="55"/>
      <c r="AO693" s="56"/>
      <c r="AP693" s="56"/>
      <c r="AQ693" s="51" t="s">
        <v>106</v>
      </c>
      <c r="AR693" s="51"/>
      <c r="AS693" s="51"/>
      <c r="AT693" s="51"/>
      <c r="AU693" s="51" t="s">
        <v>107</v>
      </c>
      <c r="AV693" s="51"/>
      <c r="AW693" s="57" t="s">
        <v>38</v>
      </c>
      <c r="AX693" s="57" t="s">
        <v>36</v>
      </c>
      <c r="AY693" s="57" t="s">
        <v>707</v>
      </c>
      <c r="AZ693" s="57" t="s">
        <v>708</v>
      </c>
      <c r="BA693" s="57"/>
      <c r="BB693" s="58"/>
      <c r="BC693" s="58"/>
      <c r="BD693" s="58"/>
      <c r="BE693" s="58"/>
      <c r="BF693" s="58"/>
      <c r="BG693" s="58"/>
      <c r="BH693" s="61"/>
      <c r="BI693" s="61"/>
      <c r="BL693" s="61"/>
      <c r="BM693" s="59"/>
      <c r="BN693" s="58">
        <v>1.4041666666666668</v>
      </c>
      <c r="BO693" s="58"/>
      <c r="BQ693" s="58"/>
      <c r="BR693" s="59"/>
      <c r="BS693" s="58"/>
      <c r="BT693" s="58"/>
      <c r="BV693" s="58"/>
      <c r="BW693" s="59"/>
      <c r="BX693" s="58"/>
      <c r="BY693" s="58"/>
      <c r="BZ693" s="58"/>
      <c r="CA693" s="59"/>
      <c r="CB693" s="58"/>
      <c r="CC693" s="58"/>
      <c r="CD693" s="58"/>
      <c r="CE693" s="58"/>
      <c r="CF693" s="59"/>
      <c r="CG693" s="62" t="s">
        <v>709</v>
      </c>
      <c r="CH693" s="62"/>
      <c r="CI693" s="62"/>
      <c r="CJ693" s="62"/>
      <c r="CK693" s="62"/>
      <c r="CL693" s="62"/>
      <c r="CM693" s="62"/>
      <c r="CN693" s="62"/>
      <c r="CO693" s="62"/>
      <c r="CP693" s="62"/>
      <c r="CQ693" s="64" t="s">
        <v>39</v>
      </c>
      <c r="CR693" s="65" t="s">
        <v>47</v>
      </c>
      <c r="CS693" s="64" t="s">
        <v>1344</v>
      </c>
      <c r="CT693" s="64" t="s">
        <v>710</v>
      </c>
      <c r="CU693" s="64" t="s">
        <v>109</v>
      </c>
      <c r="CV693" s="64" t="s">
        <v>86</v>
      </c>
      <c r="CW693" s="64"/>
      <c r="CX693" s="64" t="s">
        <v>73</v>
      </c>
      <c r="CY693" s="66">
        <f>[1]Duration!EE692</f>
        <v>0.77083333333333337</v>
      </c>
    </row>
    <row r="694" spans="1:103" x14ac:dyDescent="0.3">
      <c r="A694" s="43">
        <v>692</v>
      </c>
      <c r="B694" s="44" t="s">
        <v>1736</v>
      </c>
      <c r="C694" s="44" t="s">
        <v>97</v>
      </c>
      <c r="D694" s="44">
        <v>2014</v>
      </c>
      <c r="E694" s="45" t="s">
        <v>31</v>
      </c>
      <c r="F694" s="45" t="s">
        <v>1537</v>
      </c>
      <c r="G694" s="45" t="s">
        <v>1804</v>
      </c>
      <c r="H694" s="45" t="s">
        <v>116</v>
      </c>
      <c r="I694" s="45" t="s">
        <v>38</v>
      </c>
      <c r="J694" s="68" t="s">
        <v>44</v>
      </c>
      <c r="K694" s="68" t="s">
        <v>75</v>
      </c>
      <c r="L694" s="68" t="s">
        <v>39</v>
      </c>
      <c r="M694" s="68" t="s">
        <v>42</v>
      </c>
      <c r="N694" s="68" t="s">
        <v>42</v>
      </c>
      <c r="O694" s="68" t="s">
        <v>42</v>
      </c>
      <c r="P694" s="47" t="s">
        <v>686</v>
      </c>
      <c r="Q694" s="47" t="s">
        <v>1537</v>
      </c>
      <c r="R694" s="49"/>
      <c r="S694" s="49"/>
      <c r="T694" s="50"/>
      <c r="U694" s="50"/>
      <c r="V694" s="50"/>
      <c r="W694" s="50"/>
      <c r="X694" s="50"/>
      <c r="Y694" s="51" t="s">
        <v>1270</v>
      </c>
      <c r="Z694" s="51">
        <v>1</v>
      </c>
      <c r="AA694" s="69">
        <v>1256</v>
      </c>
      <c r="AB694" s="51"/>
      <c r="AC694" s="51"/>
      <c r="AD694" s="51">
        <v>0</v>
      </c>
      <c r="AE694" s="51"/>
      <c r="AF694" s="52">
        <v>10.5</v>
      </c>
      <c r="AG694" s="53" t="s">
        <v>79</v>
      </c>
      <c r="AH694" s="54">
        <v>45</v>
      </c>
      <c r="AI694" s="54">
        <v>19.5</v>
      </c>
      <c r="AJ694" s="53" t="s">
        <v>702</v>
      </c>
      <c r="AK694" s="53">
        <v>78</v>
      </c>
      <c r="AL694" s="53">
        <v>0.25</v>
      </c>
      <c r="AM694" s="53" t="s">
        <v>74</v>
      </c>
      <c r="AN694" s="55"/>
      <c r="AO694" s="56"/>
      <c r="AP694" s="56"/>
      <c r="AQ694" s="51" t="s">
        <v>106</v>
      </c>
      <c r="AR694" s="51"/>
      <c r="AS694" s="51"/>
      <c r="AT694" s="51"/>
      <c r="AU694" s="51" t="s">
        <v>107</v>
      </c>
      <c r="AV694" s="51"/>
      <c r="AW694" s="57" t="s">
        <v>38</v>
      </c>
      <c r="AX694" s="57" t="s">
        <v>36</v>
      </c>
      <c r="AY694" s="57" t="s">
        <v>42</v>
      </c>
      <c r="AZ694" s="57" t="s">
        <v>36</v>
      </c>
      <c r="BA694" s="57" t="s">
        <v>36</v>
      </c>
      <c r="BB694" s="58"/>
      <c r="BC694" s="58"/>
      <c r="BD694" s="58"/>
      <c r="BE694" s="58"/>
      <c r="BF694" s="58"/>
      <c r="BG694" s="58"/>
      <c r="BH694" s="61"/>
      <c r="BI694" s="61"/>
      <c r="BL694" s="61"/>
      <c r="BM694" s="59"/>
      <c r="BN694" s="58">
        <v>0.52083333333333337</v>
      </c>
      <c r="BO694" s="58"/>
      <c r="BQ694" s="58"/>
      <c r="BR694" s="59"/>
      <c r="BS694" s="58"/>
      <c r="BT694" s="58"/>
      <c r="BV694" s="58"/>
      <c r="BW694" s="59"/>
      <c r="BX694" s="58"/>
      <c r="BY694" s="58"/>
      <c r="BZ694" s="58"/>
      <c r="CA694" s="59"/>
      <c r="CB694" s="58"/>
      <c r="CC694" s="58"/>
      <c r="CD694" s="58"/>
      <c r="CE694" s="58"/>
      <c r="CF694" s="59"/>
      <c r="CG694" s="62"/>
      <c r="CH694" s="62"/>
      <c r="CI694" s="62"/>
      <c r="CJ694" s="62"/>
      <c r="CK694" s="62"/>
      <c r="CL694" s="62"/>
      <c r="CM694" s="62"/>
      <c r="CN694" s="62"/>
      <c r="CO694" s="62"/>
      <c r="CP694" s="62"/>
      <c r="CQ694" s="64" t="s">
        <v>39</v>
      </c>
      <c r="CR694" s="65" t="s">
        <v>47</v>
      </c>
      <c r="CS694" s="64" t="s">
        <v>1344</v>
      </c>
      <c r="CT694" s="64" t="s">
        <v>710</v>
      </c>
      <c r="CU694" s="64" t="s">
        <v>109</v>
      </c>
      <c r="CV694" s="64" t="s">
        <v>86</v>
      </c>
      <c r="CW694" s="64"/>
      <c r="CX694" s="64" t="s">
        <v>73</v>
      </c>
      <c r="CY694" s="66">
        <f>[1]Duration!EE693</f>
        <v>0.8125</v>
      </c>
    </row>
    <row r="695" spans="1:103" hidden="1" x14ac:dyDescent="0.3">
      <c r="A695" s="44">
        <v>693</v>
      </c>
      <c r="B695" s="44" t="s">
        <v>1719</v>
      </c>
      <c r="C695" s="44" t="s">
        <v>30</v>
      </c>
      <c r="D695" s="44">
        <v>2008</v>
      </c>
      <c r="E695" s="45" t="s">
        <v>66</v>
      </c>
      <c r="F695" s="45" t="s">
        <v>1537</v>
      </c>
      <c r="G695" s="45" t="s">
        <v>1804</v>
      </c>
      <c r="H695" s="45" t="s">
        <v>78</v>
      </c>
      <c r="I695" s="45" t="s">
        <v>38</v>
      </c>
      <c r="J695" s="68" t="s">
        <v>44</v>
      </c>
      <c r="K695" s="68" t="s">
        <v>75</v>
      </c>
      <c r="L695" s="68" t="s">
        <v>39</v>
      </c>
      <c r="M695" s="68" t="s">
        <v>42</v>
      </c>
      <c r="N695" s="68" t="s">
        <v>42</v>
      </c>
      <c r="O695" s="68" t="s">
        <v>42</v>
      </c>
      <c r="P695" s="47" t="s">
        <v>711</v>
      </c>
      <c r="Q695" s="47" t="s">
        <v>1537</v>
      </c>
      <c r="R695" s="49"/>
      <c r="S695" s="49"/>
      <c r="T695" s="50"/>
      <c r="U695" s="50">
        <v>0.378</v>
      </c>
      <c r="V695" s="50"/>
      <c r="W695" s="50">
        <v>5.9999999999999995E-4</v>
      </c>
      <c r="X695" s="50">
        <v>8.1</v>
      </c>
      <c r="Y695" s="51" t="s">
        <v>78</v>
      </c>
      <c r="Z695" s="51">
        <v>1</v>
      </c>
      <c r="AA695" s="69">
        <v>17150</v>
      </c>
      <c r="AB695" s="51">
        <v>2.7</v>
      </c>
      <c r="AC695" s="51"/>
      <c r="AD695" s="51">
        <v>0</v>
      </c>
      <c r="AE695" s="51"/>
      <c r="AF695" s="52">
        <v>18</v>
      </c>
      <c r="AG695" s="53" t="s">
        <v>79</v>
      </c>
      <c r="AH695" s="54">
        <v>60</v>
      </c>
      <c r="AI695" s="54">
        <v>104.5</v>
      </c>
      <c r="AJ695" s="53" t="s">
        <v>702</v>
      </c>
      <c r="AK695" s="53"/>
      <c r="AL695" s="53">
        <v>0.25</v>
      </c>
      <c r="AM695" s="53" t="s">
        <v>80</v>
      </c>
      <c r="AN695" s="55"/>
      <c r="AO695" s="56"/>
      <c r="AP695" s="56">
        <v>0</v>
      </c>
      <c r="AQ695" s="51" t="s">
        <v>43</v>
      </c>
      <c r="AR695" s="51"/>
      <c r="AS695" s="51" t="s">
        <v>83</v>
      </c>
      <c r="AT695" s="51"/>
      <c r="AU695" s="102"/>
      <c r="AV695" s="51"/>
      <c r="AW695" s="57" t="s">
        <v>38</v>
      </c>
      <c r="AX695" s="57" t="s">
        <v>36</v>
      </c>
      <c r="AY695" s="57"/>
      <c r="AZ695" s="57"/>
      <c r="BA695" s="57"/>
      <c r="BB695" s="58">
        <v>0.11904857142857142</v>
      </c>
      <c r="BC695" s="58"/>
      <c r="BD695" s="58"/>
      <c r="BE695" s="58"/>
      <c r="BF695" s="58">
        <v>0.8705153294194391</v>
      </c>
      <c r="BG695" s="58"/>
      <c r="BH695" s="61"/>
      <c r="BI695" s="61"/>
      <c r="BJ695" s="103"/>
      <c r="BK695" s="103"/>
      <c r="BL695" s="61"/>
      <c r="BM695" s="103"/>
      <c r="BN695" s="58"/>
      <c r="BO695" s="58"/>
      <c r="BP695" s="103"/>
      <c r="BQ695" s="58"/>
      <c r="BR695" s="103"/>
      <c r="BS695" s="58"/>
      <c r="BT695" s="58"/>
      <c r="BU695" s="103"/>
      <c r="BV695" s="58"/>
      <c r="BW695" s="103"/>
      <c r="BX695" s="58"/>
      <c r="BY695" s="58"/>
      <c r="BZ695" s="58"/>
      <c r="CA695" s="103"/>
      <c r="CB695" s="58">
        <v>1.8E-5</v>
      </c>
      <c r="CC695" s="58"/>
      <c r="CD695" s="58"/>
      <c r="CE695" s="58">
        <v>2.0515329419439009E-3</v>
      </c>
      <c r="CF695" s="103"/>
      <c r="CG695" s="62"/>
      <c r="CH695" s="62"/>
      <c r="CI695" s="62"/>
      <c r="CJ695" s="62"/>
      <c r="CK695" s="62"/>
      <c r="CL695" s="62"/>
      <c r="CM695" s="62" t="s">
        <v>513</v>
      </c>
      <c r="CN695" s="62"/>
      <c r="CO695" s="62" t="s">
        <v>712</v>
      </c>
      <c r="CP695" s="62"/>
      <c r="CQ695" s="64" t="s">
        <v>39</v>
      </c>
      <c r="CR695" s="64" t="s">
        <v>47</v>
      </c>
      <c r="CS695" s="64" t="s">
        <v>1344</v>
      </c>
      <c r="CT695" s="64" t="s">
        <v>370</v>
      </c>
      <c r="CU695" s="64" t="s">
        <v>85</v>
      </c>
      <c r="CV695" s="64" t="s">
        <v>86</v>
      </c>
      <c r="CW695" s="64"/>
      <c r="CX695" s="64" t="s">
        <v>73</v>
      </c>
      <c r="CY695" s="66">
        <f>[1]Duration!EE694</f>
        <v>4.354166666666667</v>
      </c>
    </row>
    <row r="696" spans="1:103" hidden="1" x14ac:dyDescent="0.3">
      <c r="A696" s="44">
        <v>694</v>
      </c>
      <c r="B696" s="44" t="s">
        <v>1719</v>
      </c>
      <c r="C696" s="44" t="s">
        <v>30</v>
      </c>
      <c r="D696" s="44">
        <v>2008</v>
      </c>
      <c r="E696" s="45" t="s">
        <v>66</v>
      </c>
      <c r="F696" s="45" t="s">
        <v>1537</v>
      </c>
      <c r="G696" s="45" t="s">
        <v>1804</v>
      </c>
      <c r="H696" s="45" t="s">
        <v>78</v>
      </c>
      <c r="I696" s="45" t="s">
        <v>38</v>
      </c>
      <c r="J696" s="68" t="s">
        <v>44</v>
      </c>
      <c r="K696" s="68" t="s">
        <v>91</v>
      </c>
      <c r="L696" s="68" t="s">
        <v>39</v>
      </c>
      <c r="M696" s="68" t="s">
        <v>42</v>
      </c>
      <c r="N696" s="68" t="s">
        <v>42</v>
      </c>
      <c r="O696" s="68" t="s">
        <v>42</v>
      </c>
      <c r="P696" s="47" t="s">
        <v>711</v>
      </c>
      <c r="Q696" s="47" t="s">
        <v>1537</v>
      </c>
      <c r="R696" s="49"/>
      <c r="S696" s="49"/>
      <c r="T696" s="50"/>
      <c r="U696" s="50">
        <v>0.48899999999999999</v>
      </c>
      <c r="V696" s="50"/>
      <c r="W696" s="50">
        <v>3.2000000000000002E-3</v>
      </c>
      <c r="X696" s="50">
        <v>8.1</v>
      </c>
      <c r="Y696" s="51" t="s">
        <v>78</v>
      </c>
      <c r="Z696" s="51">
        <v>1</v>
      </c>
      <c r="AA696" s="69">
        <v>17150</v>
      </c>
      <c r="AB696" s="51">
        <v>2.7</v>
      </c>
      <c r="AC696" s="51"/>
      <c r="AD696" s="51">
        <v>0</v>
      </c>
      <c r="AE696" s="51"/>
      <c r="AF696" s="52">
        <v>12</v>
      </c>
      <c r="AG696" s="53" t="s">
        <v>79</v>
      </c>
      <c r="AH696" s="54">
        <v>28</v>
      </c>
      <c r="AI696" s="54">
        <v>104.5</v>
      </c>
      <c r="AJ696" s="53" t="s">
        <v>702</v>
      </c>
      <c r="AK696" s="53"/>
      <c r="AL696" s="53">
        <v>0.25</v>
      </c>
      <c r="AM696" s="53" t="s">
        <v>96</v>
      </c>
      <c r="AN696" s="55"/>
      <c r="AO696" s="56"/>
      <c r="AP696" s="56">
        <v>0</v>
      </c>
      <c r="AQ696" s="51" t="s">
        <v>43</v>
      </c>
      <c r="AR696" s="51"/>
      <c r="AS696" s="51" t="s">
        <v>83</v>
      </c>
      <c r="AT696" s="51"/>
      <c r="AU696" s="102"/>
      <c r="AV696" s="51"/>
      <c r="AW696" s="57" t="s">
        <v>38</v>
      </c>
      <c r="AX696" s="57" t="s">
        <v>36</v>
      </c>
      <c r="AY696" s="57"/>
      <c r="AZ696" s="57"/>
      <c r="BA696" s="57"/>
      <c r="BB696" s="58">
        <v>9.398571428571427E-2</v>
      </c>
      <c r="BC696" s="58"/>
      <c r="BD696" s="58"/>
      <c r="BE696" s="58"/>
      <c r="BF696" s="58">
        <v>0.68754076973255052</v>
      </c>
      <c r="BG696" s="58"/>
      <c r="BH696" s="61"/>
      <c r="BI696" s="61"/>
      <c r="BJ696" s="103"/>
      <c r="BK696" s="103"/>
      <c r="BL696" s="61"/>
      <c r="BM696" s="103"/>
      <c r="BN696" s="58"/>
      <c r="BO696" s="58"/>
      <c r="BP696" s="103"/>
      <c r="BQ696" s="58"/>
      <c r="BR696" s="103"/>
      <c r="BS696" s="58"/>
      <c r="BT696" s="58"/>
      <c r="BU696" s="103"/>
      <c r="BV696" s="58"/>
      <c r="BW696" s="103"/>
      <c r="BX696" s="58"/>
      <c r="BY696" s="58"/>
      <c r="BZ696" s="58"/>
      <c r="CA696" s="103"/>
      <c r="CB696" s="58">
        <v>0</v>
      </c>
      <c r="CC696" s="58"/>
      <c r="CD696" s="58"/>
      <c r="CE696" s="58">
        <v>0</v>
      </c>
      <c r="CF696" s="103"/>
      <c r="CG696" s="62"/>
      <c r="CH696" s="62"/>
      <c r="CI696" s="62"/>
      <c r="CJ696" s="62"/>
      <c r="CK696" s="62"/>
      <c r="CL696" s="62"/>
      <c r="CM696" s="62" t="s">
        <v>513</v>
      </c>
      <c r="CN696" s="62"/>
      <c r="CO696" s="62" t="s">
        <v>712</v>
      </c>
      <c r="CP696" s="62"/>
      <c r="CQ696" s="64" t="s">
        <v>39</v>
      </c>
      <c r="CR696" s="64" t="s">
        <v>47</v>
      </c>
      <c r="CS696" s="64" t="s">
        <v>1344</v>
      </c>
      <c r="CT696" s="64" t="s">
        <v>370</v>
      </c>
      <c r="CU696" s="64" t="s">
        <v>85</v>
      </c>
      <c r="CV696" s="64" t="s">
        <v>86</v>
      </c>
      <c r="CW696" s="64"/>
      <c r="CX696" s="64" t="s">
        <v>73</v>
      </c>
      <c r="CY696" s="66">
        <f>[1]Duration!EE695</f>
        <v>4.354166666666667</v>
      </c>
    </row>
    <row r="697" spans="1:103" hidden="1" x14ac:dyDescent="0.3">
      <c r="A697" s="44">
        <v>695</v>
      </c>
      <c r="B697" s="44" t="s">
        <v>1719</v>
      </c>
      <c r="C697" s="44" t="s">
        <v>30</v>
      </c>
      <c r="D697" s="44">
        <v>2008</v>
      </c>
      <c r="E697" s="45" t="s">
        <v>66</v>
      </c>
      <c r="F697" s="45" t="s">
        <v>1537</v>
      </c>
      <c r="G697" s="45" t="s">
        <v>1804</v>
      </c>
      <c r="H697" s="45" t="s">
        <v>78</v>
      </c>
      <c r="I697" s="45" t="s">
        <v>38</v>
      </c>
      <c r="J697" s="68" t="s">
        <v>44</v>
      </c>
      <c r="K697" s="68" t="s">
        <v>75</v>
      </c>
      <c r="L697" s="68" t="s">
        <v>39</v>
      </c>
      <c r="M697" s="68" t="s">
        <v>42</v>
      </c>
      <c r="N697" s="68" t="s">
        <v>42</v>
      </c>
      <c r="O697" s="68" t="s">
        <v>42</v>
      </c>
      <c r="P697" s="47" t="s">
        <v>711</v>
      </c>
      <c r="Q697" s="47" t="s">
        <v>1537</v>
      </c>
      <c r="R697" s="49"/>
      <c r="S697" s="49"/>
      <c r="T697" s="50"/>
      <c r="U697" s="50">
        <v>0.56799999999999995</v>
      </c>
      <c r="V697" s="50"/>
      <c r="W697" s="50">
        <v>1.8E-3</v>
      </c>
      <c r="X697" s="50">
        <v>8.1</v>
      </c>
      <c r="Y697" s="51" t="s">
        <v>78</v>
      </c>
      <c r="Z697" s="51">
        <v>1</v>
      </c>
      <c r="AA697" s="69">
        <v>17150</v>
      </c>
      <c r="AB697" s="51">
        <v>2.7</v>
      </c>
      <c r="AC697" s="51"/>
      <c r="AD697" s="51">
        <v>0</v>
      </c>
      <c r="AE697" s="51"/>
      <c r="AF697" s="52">
        <v>15</v>
      </c>
      <c r="AG697" s="53" t="s">
        <v>79</v>
      </c>
      <c r="AH697" s="54">
        <v>30</v>
      </c>
      <c r="AI697" s="54">
        <v>104.5</v>
      </c>
      <c r="AJ697" s="53" t="s">
        <v>702</v>
      </c>
      <c r="AK697" s="53"/>
      <c r="AL697" s="53">
        <v>0.25</v>
      </c>
      <c r="AM697" s="53" t="s">
        <v>74</v>
      </c>
      <c r="AN697" s="55"/>
      <c r="AO697" s="56"/>
      <c r="AP697" s="56">
        <v>0</v>
      </c>
      <c r="AQ697" s="51" t="s">
        <v>43</v>
      </c>
      <c r="AR697" s="51"/>
      <c r="AS697" s="51" t="s">
        <v>83</v>
      </c>
      <c r="AT697" s="51"/>
      <c r="AU697" s="102"/>
      <c r="AV697" s="51"/>
      <c r="AW697" s="57" t="s">
        <v>38</v>
      </c>
      <c r="AX697" s="57" t="s">
        <v>36</v>
      </c>
      <c r="AY697" s="57"/>
      <c r="AZ697" s="57"/>
      <c r="BA697" s="57"/>
      <c r="BB697" s="58">
        <v>0.18177857142857143</v>
      </c>
      <c r="BC697" s="58"/>
      <c r="BD697" s="58"/>
      <c r="BE697" s="58"/>
      <c r="BF697" s="58">
        <v>1.3307240704500978</v>
      </c>
      <c r="BG697" s="58"/>
      <c r="BH697" s="61"/>
      <c r="BI697" s="61"/>
      <c r="BJ697" s="103"/>
      <c r="BK697" s="103"/>
      <c r="BL697" s="61"/>
      <c r="BM697" s="103"/>
      <c r="BN697" s="58"/>
      <c r="BO697" s="58"/>
      <c r="BP697" s="103"/>
      <c r="BQ697" s="58"/>
      <c r="BR697" s="103"/>
      <c r="BS697" s="58"/>
      <c r="BT697" s="58"/>
      <c r="BU697" s="103"/>
      <c r="BV697" s="58"/>
      <c r="BW697" s="103"/>
      <c r="BX697" s="58"/>
      <c r="BY697" s="58"/>
      <c r="BZ697" s="58"/>
      <c r="CA697" s="103"/>
      <c r="CB697" s="58">
        <v>3.0000000000000001E-5</v>
      </c>
      <c r="CC697" s="58"/>
      <c r="CD697" s="58"/>
      <c r="CE697" s="58">
        <v>2.7723418134377036E-4</v>
      </c>
      <c r="CF697" s="103"/>
      <c r="CG697" s="62" t="s">
        <v>713</v>
      </c>
      <c r="CH697" s="62"/>
      <c r="CI697" s="62"/>
      <c r="CJ697" s="62"/>
      <c r="CK697" s="62"/>
      <c r="CL697" s="62"/>
      <c r="CM697" s="62" t="s">
        <v>513</v>
      </c>
      <c r="CN697" s="62"/>
      <c r="CO697" s="62" t="s">
        <v>712</v>
      </c>
      <c r="CP697" s="62"/>
      <c r="CQ697" s="64" t="s">
        <v>39</v>
      </c>
      <c r="CR697" s="64" t="s">
        <v>47</v>
      </c>
      <c r="CS697" s="64" t="s">
        <v>1344</v>
      </c>
      <c r="CT697" s="64" t="s">
        <v>370</v>
      </c>
      <c r="CU697" s="64" t="s">
        <v>85</v>
      </c>
      <c r="CV697" s="64" t="s">
        <v>86</v>
      </c>
      <c r="CW697" s="64"/>
      <c r="CX697" s="64" t="s">
        <v>73</v>
      </c>
      <c r="CY697" s="66">
        <f>[1]Duration!EE696</f>
        <v>4.354166666666667</v>
      </c>
    </row>
    <row r="698" spans="1:103" hidden="1" x14ac:dyDescent="0.3">
      <c r="A698" s="44">
        <v>696</v>
      </c>
      <c r="B698" s="44" t="s">
        <v>1719</v>
      </c>
      <c r="C698" s="44" t="s">
        <v>30</v>
      </c>
      <c r="D698" s="44">
        <v>2008</v>
      </c>
      <c r="E698" s="45" t="s">
        <v>66</v>
      </c>
      <c r="F698" s="45" t="s">
        <v>1537</v>
      </c>
      <c r="G698" s="45" t="s">
        <v>1804</v>
      </c>
      <c r="H698" s="45" t="s">
        <v>78</v>
      </c>
      <c r="I698" s="45" t="s">
        <v>38</v>
      </c>
      <c r="J698" s="68" t="s">
        <v>44</v>
      </c>
      <c r="K698" s="68" t="s">
        <v>53</v>
      </c>
      <c r="L698" s="68" t="s">
        <v>39</v>
      </c>
      <c r="M698" s="68" t="s">
        <v>42</v>
      </c>
      <c r="N698" s="68" t="s">
        <v>42</v>
      </c>
      <c r="O698" s="68" t="s">
        <v>42</v>
      </c>
      <c r="P698" s="47" t="s">
        <v>711</v>
      </c>
      <c r="Q698" s="47" t="s">
        <v>1537</v>
      </c>
      <c r="R698" s="49"/>
      <c r="S698" s="49"/>
      <c r="T698" s="50"/>
      <c r="U698" s="50">
        <v>0.53400000000000003</v>
      </c>
      <c r="V698" s="50"/>
      <c r="W698" s="50">
        <v>9.1999999999999998E-3</v>
      </c>
      <c r="X698" s="50">
        <v>8</v>
      </c>
      <c r="Y698" s="51" t="s">
        <v>78</v>
      </c>
      <c r="Z698" s="51">
        <v>1</v>
      </c>
      <c r="AA698" s="69">
        <v>17150</v>
      </c>
      <c r="AB698" s="51">
        <v>2.7</v>
      </c>
      <c r="AC698" s="51"/>
      <c r="AD698" s="51">
        <v>0</v>
      </c>
      <c r="AE698" s="51"/>
      <c r="AF698" s="52">
        <v>30</v>
      </c>
      <c r="AG698" s="53" t="s">
        <v>79</v>
      </c>
      <c r="AH698" s="54">
        <v>30</v>
      </c>
      <c r="AI698" s="54">
        <v>104.5</v>
      </c>
      <c r="AJ698" s="53" t="s">
        <v>702</v>
      </c>
      <c r="AK698" s="53"/>
      <c r="AL698" s="53">
        <v>0.25</v>
      </c>
      <c r="AM698" s="53" t="s">
        <v>52</v>
      </c>
      <c r="AN698" s="55"/>
      <c r="AO698" s="56"/>
      <c r="AP698" s="56">
        <v>0</v>
      </c>
      <c r="AQ698" s="51" t="s">
        <v>43</v>
      </c>
      <c r="AR698" s="51"/>
      <c r="AS698" s="51" t="s">
        <v>83</v>
      </c>
      <c r="AT698" s="51"/>
      <c r="AU698" s="102"/>
      <c r="AV698" s="51"/>
      <c r="AW698" s="57" t="s">
        <v>38</v>
      </c>
      <c r="AX698" s="57" t="s">
        <v>36</v>
      </c>
      <c r="AY698" s="57"/>
      <c r="AZ698" s="57"/>
      <c r="BA698" s="57"/>
      <c r="BB698" s="58">
        <v>0.31284857142857142</v>
      </c>
      <c r="BC698" s="58"/>
      <c r="BD698" s="58"/>
      <c r="BE698" s="58"/>
      <c r="BF698" s="58">
        <v>2.2899543378995437</v>
      </c>
      <c r="BG698" s="58"/>
      <c r="BH698" s="61"/>
      <c r="BI698" s="61"/>
      <c r="BJ698" s="103"/>
      <c r="BK698" s="103"/>
      <c r="BL698" s="61"/>
      <c r="BM698" s="103"/>
      <c r="BN698" s="58"/>
      <c r="BO698" s="58"/>
      <c r="BP698" s="103"/>
      <c r="BQ698" s="58"/>
      <c r="BR698" s="103"/>
      <c r="BS698" s="58"/>
      <c r="BT698" s="58"/>
      <c r="BU698" s="103"/>
      <c r="BV698" s="58"/>
      <c r="BW698" s="103"/>
      <c r="BX698" s="58"/>
      <c r="BY698" s="58"/>
      <c r="BZ698" s="58"/>
      <c r="CA698" s="103"/>
      <c r="CB698" s="58">
        <v>3.1799999999999998E-4</v>
      </c>
      <c r="CC698" s="58"/>
      <c r="CD698" s="58"/>
      <c r="CE698" s="58">
        <v>2.8277886497064578E-3</v>
      </c>
      <c r="CF698" s="103"/>
      <c r="CG698" s="62" t="s">
        <v>714</v>
      </c>
      <c r="CH698" s="62"/>
      <c r="CI698" s="62"/>
      <c r="CJ698" s="62"/>
      <c r="CK698" s="62"/>
      <c r="CL698" s="62"/>
      <c r="CM698" s="62" t="s">
        <v>513</v>
      </c>
      <c r="CN698" s="62"/>
      <c r="CO698" s="62" t="s">
        <v>712</v>
      </c>
      <c r="CP698" s="62"/>
      <c r="CQ698" s="64" t="s">
        <v>39</v>
      </c>
      <c r="CR698" s="64" t="s">
        <v>47</v>
      </c>
      <c r="CS698" s="64" t="s">
        <v>1344</v>
      </c>
      <c r="CT698" s="64" t="s">
        <v>370</v>
      </c>
      <c r="CU698" s="64" t="s">
        <v>85</v>
      </c>
      <c r="CV698" s="64" t="s">
        <v>86</v>
      </c>
      <c r="CW698" s="64"/>
      <c r="CX698" s="64" t="s">
        <v>73</v>
      </c>
      <c r="CY698" s="66">
        <f>[1]Duration!EE697</f>
        <v>4.354166666666667</v>
      </c>
    </row>
    <row r="699" spans="1:103" hidden="1" x14ac:dyDescent="0.3">
      <c r="A699" s="44">
        <v>697</v>
      </c>
      <c r="B699" s="44" t="s">
        <v>1720</v>
      </c>
      <c r="C699" s="44" t="s">
        <v>30</v>
      </c>
      <c r="D699" s="44">
        <v>2008</v>
      </c>
      <c r="E699" s="45" t="s">
        <v>66</v>
      </c>
      <c r="F699" s="45" t="s">
        <v>1537</v>
      </c>
      <c r="G699" s="45" t="s">
        <v>1804</v>
      </c>
      <c r="H699" s="45" t="s">
        <v>78</v>
      </c>
      <c r="I699" s="45" t="s">
        <v>38</v>
      </c>
      <c r="J699" s="68" t="s">
        <v>44</v>
      </c>
      <c r="K699" s="68" t="s">
        <v>75</v>
      </c>
      <c r="L699" s="68" t="s">
        <v>39</v>
      </c>
      <c r="M699" s="68" t="s">
        <v>42</v>
      </c>
      <c r="N699" s="68" t="s">
        <v>42</v>
      </c>
      <c r="O699" s="68" t="s">
        <v>42</v>
      </c>
      <c r="P699" s="47" t="s">
        <v>711</v>
      </c>
      <c r="Q699" s="47" t="s">
        <v>1537</v>
      </c>
      <c r="R699" s="49"/>
      <c r="S699" s="49"/>
      <c r="T699" s="50">
        <v>0.56129999999999991</v>
      </c>
      <c r="U699" s="50">
        <v>0.44239999999999996</v>
      </c>
      <c r="V699" s="50"/>
      <c r="W699" s="50"/>
      <c r="X699" s="50">
        <v>9.1</v>
      </c>
      <c r="Y699" s="51" t="s">
        <v>78</v>
      </c>
      <c r="Z699" s="51">
        <v>1</v>
      </c>
      <c r="AA699" s="69">
        <v>15170</v>
      </c>
      <c r="AB699" s="51"/>
      <c r="AC699" s="51"/>
      <c r="AD699" s="51"/>
      <c r="AE699" s="51"/>
      <c r="AF699" s="52">
        <v>26.5</v>
      </c>
      <c r="AG699" s="53" t="s">
        <v>79</v>
      </c>
      <c r="AH699" s="54">
        <v>12</v>
      </c>
      <c r="AI699" s="54">
        <v>149.75</v>
      </c>
      <c r="AJ699" s="53" t="s">
        <v>702</v>
      </c>
      <c r="AK699" s="53">
        <v>599</v>
      </c>
      <c r="AL699" s="53">
        <v>0.25</v>
      </c>
      <c r="AM699" s="53" t="s">
        <v>80</v>
      </c>
      <c r="AN699" s="55"/>
      <c r="AO699" s="56"/>
      <c r="AP699" s="56">
        <v>0</v>
      </c>
      <c r="AQ699" s="51" t="s">
        <v>43</v>
      </c>
      <c r="AR699" s="51"/>
      <c r="AS699" s="51" t="s">
        <v>83</v>
      </c>
      <c r="AT699" s="51"/>
      <c r="AU699" s="102"/>
      <c r="AV699" s="51"/>
      <c r="AW699" s="57" t="s">
        <v>38</v>
      </c>
      <c r="AX699" s="57" t="s">
        <v>36</v>
      </c>
      <c r="AY699" s="57"/>
      <c r="AZ699" s="57"/>
      <c r="BA699" s="57"/>
      <c r="BB699" s="58">
        <v>0.17117057142857142</v>
      </c>
      <c r="BC699" s="58"/>
      <c r="BD699" s="58"/>
      <c r="BE699" s="58"/>
      <c r="BF699" s="58">
        <v>1.131115459882583</v>
      </c>
      <c r="BG699" s="58"/>
      <c r="BH699" s="61"/>
      <c r="BI699" s="61"/>
      <c r="BJ699" s="103"/>
      <c r="BK699" s="103"/>
      <c r="BL699" s="61"/>
      <c r="BM699" s="103"/>
      <c r="BN699" s="58"/>
      <c r="BO699" s="58"/>
      <c r="BP699" s="103"/>
      <c r="BQ699" s="58"/>
      <c r="BR699" s="103"/>
      <c r="BS699" s="58"/>
      <c r="BT699" s="58"/>
      <c r="BU699" s="103"/>
      <c r="BV699" s="58"/>
      <c r="BW699" s="103"/>
      <c r="BX699" s="58"/>
      <c r="BY699" s="58"/>
      <c r="BZ699" s="58"/>
      <c r="CA699" s="103"/>
      <c r="CB699" s="58"/>
      <c r="CC699" s="58"/>
      <c r="CD699" s="58"/>
      <c r="CE699" s="58"/>
      <c r="CF699" s="103"/>
      <c r="CG699" s="62"/>
      <c r="CH699" s="62"/>
      <c r="CI699" s="62"/>
      <c r="CJ699" s="62"/>
      <c r="CK699" s="62"/>
      <c r="CL699" s="62"/>
      <c r="CM699" s="62" t="s">
        <v>513</v>
      </c>
      <c r="CN699" s="62"/>
      <c r="CO699" s="62" t="s">
        <v>904</v>
      </c>
      <c r="CP699" s="62"/>
      <c r="CQ699" s="64" t="s">
        <v>39</v>
      </c>
      <c r="CR699" s="64" t="s">
        <v>47</v>
      </c>
      <c r="CS699" s="64" t="s">
        <v>1344</v>
      </c>
      <c r="CT699" s="64" t="s">
        <v>715</v>
      </c>
      <c r="CU699" s="64" t="s">
        <v>85</v>
      </c>
      <c r="CV699" s="64" t="s">
        <v>86</v>
      </c>
      <c r="CW699" s="64"/>
      <c r="CX699" s="64" t="s">
        <v>73</v>
      </c>
      <c r="CY699" s="66">
        <f>[1]Duration!EE698</f>
        <v>6.239583333333333</v>
      </c>
    </row>
    <row r="700" spans="1:103" hidden="1" x14ac:dyDescent="0.3">
      <c r="A700" s="44">
        <v>698</v>
      </c>
      <c r="B700" s="44" t="s">
        <v>1720</v>
      </c>
      <c r="C700" s="44" t="s">
        <v>30</v>
      </c>
      <c r="D700" s="44">
        <v>2008</v>
      </c>
      <c r="E700" s="45" t="s">
        <v>66</v>
      </c>
      <c r="F700" s="45" t="s">
        <v>1537</v>
      </c>
      <c r="G700" s="45" t="s">
        <v>1804</v>
      </c>
      <c r="H700" s="45" t="s">
        <v>78</v>
      </c>
      <c r="I700" s="45" t="s">
        <v>38</v>
      </c>
      <c r="J700" s="68" t="s">
        <v>44</v>
      </c>
      <c r="K700" s="68" t="s">
        <v>91</v>
      </c>
      <c r="L700" s="68" t="s">
        <v>39</v>
      </c>
      <c r="M700" s="68" t="s">
        <v>42</v>
      </c>
      <c r="N700" s="68" t="s">
        <v>42</v>
      </c>
      <c r="O700" s="68" t="s">
        <v>42</v>
      </c>
      <c r="P700" s="47" t="s">
        <v>711</v>
      </c>
      <c r="Q700" s="47" t="s">
        <v>1537</v>
      </c>
      <c r="R700" s="49"/>
      <c r="S700" s="49"/>
      <c r="T700" s="50">
        <v>0.7</v>
      </c>
      <c r="U700" s="50">
        <v>0.56000000000000005</v>
      </c>
      <c r="V700" s="50"/>
      <c r="W700" s="50"/>
      <c r="X700" s="50">
        <v>8.4</v>
      </c>
      <c r="Y700" s="51" t="s">
        <v>78</v>
      </c>
      <c r="Z700" s="51">
        <v>1</v>
      </c>
      <c r="AA700" s="69">
        <v>15170</v>
      </c>
      <c r="AB700" s="51"/>
      <c r="AC700" s="51"/>
      <c r="AD700" s="51"/>
      <c r="AE700" s="51"/>
      <c r="AF700" s="52">
        <v>7.2</v>
      </c>
      <c r="AG700" s="53" t="s">
        <v>79</v>
      </c>
      <c r="AH700" s="54">
        <v>12</v>
      </c>
      <c r="AI700" s="54">
        <v>216.25</v>
      </c>
      <c r="AJ700" s="53" t="s">
        <v>702</v>
      </c>
      <c r="AK700" s="53">
        <v>865</v>
      </c>
      <c r="AL700" s="53">
        <v>0.25</v>
      </c>
      <c r="AM700" s="53" t="s">
        <v>96</v>
      </c>
      <c r="AN700" s="55"/>
      <c r="AO700" s="56"/>
      <c r="AP700" s="56">
        <v>0</v>
      </c>
      <c r="AQ700" s="51" t="s">
        <v>43</v>
      </c>
      <c r="AR700" s="51"/>
      <c r="AS700" s="51" t="s">
        <v>83</v>
      </c>
      <c r="AT700" s="104"/>
      <c r="AU700" s="102"/>
      <c r="AV700" s="51"/>
      <c r="AW700" s="57" t="s">
        <v>38</v>
      </c>
      <c r="AX700" s="57" t="s">
        <v>36</v>
      </c>
      <c r="AY700" s="57"/>
      <c r="AZ700" s="57"/>
      <c r="BA700" s="57"/>
      <c r="BB700" s="58">
        <v>1.1125285714285714E-2</v>
      </c>
      <c r="BC700" s="58"/>
      <c r="BD700" s="58"/>
      <c r="BE700" s="58"/>
      <c r="BF700" s="58">
        <v>9.9804305283757319E-2</v>
      </c>
      <c r="BG700" s="58"/>
      <c r="BH700" s="61"/>
      <c r="BI700" s="61"/>
      <c r="BJ700" s="103"/>
      <c r="BK700" s="103"/>
      <c r="BL700" s="61"/>
      <c r="BM700" s="103"/>
      <c r="BN700" s="58"/>
      <c r="BO700" s="58"/>
      <c r="BP700" s="103"/>
      <c r="BQ700" s="58"/>
      <c r="BR700" s="103"/>
      <c r="BS700" s="58"/>
      <c r="BT700" s="58"/>
      <c r="BU700" s="103"/>
      <c r="BV700" s="58"/>
      <c r="BW700" s="103"/>
      <c r="BX700" s="58"/>
      <c r="BY700" s="58"/>
      <c r="BZ700" s="58"/>
      <c r="CA700" s="103"/>
      <c r="CB700" s="58"/>
      <c r="CC700" s="58"/>
      <c r="CD700" s="58"/>
      <c r="CE700" s="58"/>
      <c r="CF700" s="103"/>
      <c r="CG700" s="62"/>
      <c r="CH700" s="62"/>
      <c r="CI700" s="62"/>
      <c r="CJ700" s="62"/>
      <c r="CK700" s="62"/>
      <c r="CL700" s="62"/>
      <c r="CM700" s="62" t="s">
        <v>513</v>
      </c>
      <c r="CN700" s="62"/>
      <c r="CO700" s="62" t="s">
        <v>904</v>
      </c>
      <c r="CP700" s="62"/>
      <c r="CQ700" s="64" t="s">
        <v>39</v>
      </c>
      <c r="CR700" s="64" t="s">
        <v>47</v>
      </c>
      <c r="CS700" s="64" t="s">
        <v>1344</v>
      </c>
      <c r="CT700" s="64" t="s">
        <v>715</v>
      </c>
      <c r="CU700" s="64" t="s">
        <v>85</v>
      </c>
      <c r="CV700" s="64" t="s">
        <v>86</v>
      </c>
      <c r="CW700" s="64"/>
      <c r="CX700" s="64" t="s">
        <v>73</v>
      </c>
      <c r="CY700" s="66">
        <f>[1]Duration!EE699</f>
        <v>9.0104166666666661</v>
      </c>
    </row>
    <row r="701" spans="1:103" hidden="1" x14ac:dyDescent="0.3">
      <c r="A701" s="44">
        <v>699</v>
      </c>
      <c r="B701" s="44" t="s">
        <v>1720</v>
      </c>
      <c r="C701" s="44" t="s">
        <v>30</v>
      </c>
      <c r="D701" s="44">
        <v>2008</v>
      </c>
      <c r="E701" s="45" t="s">
        <v>66</v>
      </c>
      <c r="F701" s="45" t="s">
        <v>1537</v>
      </c>
      <c r="G701" s="45" t="s">
        <v>1804</v>
      </c>
      <c r="H701" s="45" t="s">
        <v>78</v>
      </c>
      <c r="I701" s="45" t="s">
        <v>38</v>
      </c>
      <c r="J701" s="68" t="s">
        <v>44</v>
      </c>
      <c r="K701" s="68" t="s">
        <v>75</v>
      </c>
      <c r="L701" s="68" t="s">
        <v>39</v>
      </c>
      <c r="M701" s="68" t="s">
        <v>42</v>
      </c>
      <c r="N701" s="68" t="s">
        <v>42</v>
      </c>
      <c r="O701" s="68" t="s">
        <v>42</v>
      </c>
      <c r="P701" s="47" t="s">
        <v>711</v>
      </c>
      <c r="Q701" s="47" t="s">
        <v>1537</v>
      </c>
      <c r="R701" s="49"/>
      <c r="S701" s="49"/>
      <c r="T701" s="50">
        <v>0.58250000000000002</v>
      </c>
      <c r="U701" s="50">
        <v>0.36349999999999999</v>
      </c>
      <c r="V701" s="50"/>
      <c r="W701" s="50"/>
      <c r="X701" s="50">
        <v>8.1999999999999993</v>
      </c>
      <c r="Y701" s="51" t="s">
        <v>78</v>
      </c>
      <c r="Z701" s="51">
        <v>1</v>
      </c>
      <c r="AA701" s="69">
        <v>17150</v>
      </c>
      <c r="AB701" s="51">
        <v>2.7</v>
      </c>
      <c r="AC701" s="51"/>
      <c r="AD701" s="51"/>
      <c r="AE701" s="51"/>
      <c r="AF701" s="52">
        <v>25</v>
      </c>
      <c r="AG701" s="53" t="s">
        <v>79</v>
      </c>
      <c r="AH701" s="54">
        <v>12</v>
      </c>
      <c r="AI701" s="54">
        <v>191.5</v>
      </c>
      <c r="AJ701" s="53" t="s">
        <v>702</v>
      </c>
      <c r="AK701" s="53">
        <v>766</v>
      </c>
      <c r="AL701" s="53">
        <v>0.25</v>
      </c>
      <c r="AM701" s="53" t="s">
        <v>80</v>
      </c>
      <c r="AN701" s="55"/>
      <c r="AO701" s="56"/>
      <c r="AP701" s="56">
        <v>0</v>
      </c>
      <c r="AQ701" s="51" t="s">
        <v>43</v>
      </c>
      <c r="AR701" s="51"/>
      <c r="AS701" s="51" t="s">
        <v>83</v>
      </c>
      <c r="AT701" s="104"/>
      <c r="AU701" s="102"/>
      <c r="AV701" s="51"/>
      <c r="AW701" s="57" t="s">
        <v>38</v>
      </c>
      <c r="AX701" s="57" t="s">
        <v>36</v>
      </c>
      <c r="AY701" s="57"/>
      <c r="AZ701" s="57"/>
      <c r="BA701" s="57"/>
      <c r="BB701" s="58">
        <v>0.12279342857142858</v>
      </c>
      <c r="BC701" s="58"/>
      <c r="BD701" s="58"/>
      <c r="BE701" s="58"/>
      <c r="BF701" s="58">
        <v>1.0590345727332029</v>
      </c>
      <c r="BG701" s="58"/>
      <c r="BH701" s="61"/>
      <c r="BI701" s="61"/>
      <c r="BJ701" s="103"/>
      <c r="BK701" s="103"/>
      <c r="BL701" s="61"/>
      <c r="BM701" s="103"/>
      <c r="BN701" s="58"/>
      <c r="BO701" s="58"/>
      <c r="BP701" s="103"/>
      <c r="BQ701" s="58"/>
      <c r="BR701" s="103"/>
      <c r="BS701" s="58"/>
      <c r="BT701" s="58"/>
      <c r="BU701" s="103"/>
      <c r="BV701" s="58"/>
      <c r="BW701" s="103"/>
      <c r="BX701" s="58"/>
      <c r="BY701" s="58"/>
      <c r="BZ701" s="58"/>
      <c r="CA701" s="103"/>
      <c r="CB701" s="58"/>
      <c r="CC701" s="58"/>
      <c r="CD701" s="58"/>
      <c r="CE701" s="58"/>
      <c r="CF701" s="103"/>
      <c r="CG701" s="62"/>
      <c r="CH701" s="62"/>
      <c r="CI701" s="62"/>
      <c r="CJ701" s="62"/>
      <c r="CK701" s="62"/>
      <c r="CL701" s="62"/>
      <c r="CM701" s="62" t="s">
        <v>513</v>
      </c>
      <c r="CN701" s="62"/>
      <c r="CO701" s="62" t="s">
        <v>904</v>
      </c>
      <c r="CP701" s="62"/>
      <c r="CQ701" s="64" t="s">
        <v>39</v>
      </c>
      <c r="CR701" s="64" t="s">
        <v>47</v>
      </c>
      <c r="CS701" s="64" t="s">
        <v>1344</v>
      </c>
      <c r="CT701" s="64" t="s">
        <v>715</v>
      </c>
      <c r="CU701" s="64" t="s">
        <v>85</v>
      </c>
      <c r="CV701" s="64" t="s">
        <v>86</v>
      </c>
      <c r="CW701" s="64"/>
      <c r="CX701" s="64" t="s">
        <v>88</v>
      </c>
      <c r="CY701" s="66">
        <f>[1]Duration!EE700</f>
        <v>7.979166666666667</v>
      </c>
    </row>
    <row r="702" spans="1:103" hidden="1" x14ac:dyDescent="0.3">
      <c r="A702" s="44">
        <v>700</v>
      </c>
      <c r="B702" s="44" t="s">
        <v>1720</v>
      </c>
      <c r="C702" s="44" t="s">
        <v>30</v>
      </c>
      <c r="D702" s="44">
        <v>2008</v>
      </c>
      <c r="E702" s="45" t="s">
        <v>66</v>
      </c>
      <c r="F702" s="45" t="s">
        <v>1537</v>
      </c>
      <c r="G702" s="45" t="s">
        <v>1804</v>
      </c>
      <c r="H702" s="45" t="s">
        <v>78</v>
      </c>
      <c r="I702" s="45" t="s">
        <v>38</v>
      </c>
      <c r="J702" s="68" t="s">
        <v>44</v>
      </c>
      <c r="K702" s="68" t="s">
        <v>91</v>
      </c>
      <c r="L702" s="68" t="s">
        <v>39</v>
      </c>
      <c r="M702" s="68" t="s">
        <v>42</v>
      </c>
      <c r="N702" s="68" t="s">
        <v>42</v>
      </c>
      <c r="O702" s="68" t="s">
        <v>42</v>
      </c>
      <c r="P702" s="47" t="s">
        <v>711</v>
      </c>
      <c r="Q702" s="47" t="s">
        <v>1537</v>
      </c>
      <c r="R702" s="49"/>
      <c r="S702" s="49"/>
      <c r="T702" s="50">
        <v>0.78200000000000003</v>
      </c>
      <c r="U702" s="50">
        <v>0.63549999999999995</v>
      </c>
      <c r="V702" s="50"/>
      <c r="W702" s="50"/>
      <c r="X702" s="50">
        <v>8.1</v>
      </c>
      <c r="Y702" s="51" t="s">
        <v>78</v>
      </c>
      <c r="Z702" s="51">
        <v>1</v>
      </c>
      <c r="AA702" s="69">
        <v>17150</v>
      </c>
      <c r="AB702" s="51">
        <v>2.7</v>
      </c>
      <c r="AC702" s="51"/>
      <c r="AD702" s="51"/>
      <c r="AE702" s="51"/>
      <c r="AF702" s="52">
        <v>7.2</v>
      </c>
      <c r="AG702" s="53" t="s">
        <v>79</v>
      </c>
      <c r="AH702" s="54">
        <v>7</v>
      </c>
      <c r="AI702" s="54">
        <v>171</v>
      </c>
      <c r="AJ702" s="53" t="s">
        <v>702</v>
      </c>
      <c r="AK702" s="53">
        <v>684</v>
      </c>
      <c r="AL702" s="53">
        <v>0.25</v>
      </c>
      <c r="AM702" s="53" t="s">
        <v>96</v>
      </c>
      <c r="AN702" s="55"/>
      <c r="AO702" s="56"/>
      <c r="AP702" s="56">
        <v>0</v>
      </c>
      <c r="AQ702" s="51" t="s">
        <v>43</v>
      </c>
      <c r="AR702" s="51"/>
      <c r="AS702" s="51" t="s">
        <v>83</v>
      </c>
      <c r="AT702" s="104"/>
      <c r="AU702" s="102"/>
      <c r="AV702" s="51"/>
      <c r="AW702" s="57" t="s">
        <v>38</v>
      </c>
      <c r="AX702" s="57" t="s">
        <v>36</v>
      </c>
      <c r="AY702" s="57"/>
      <c r="AZ702" s="57"/>
      <c r="BA702" s="57"/>
      <c r="BB702" s="58">
        <v>2.6993571428571426E-2</v>
      </c>
      <c r="BC702" s="58"/>
      <c r="BD702" s="58"/>
      <c r="BE702" s="58"/>
      <c r="BF702" s="58">
        <v>0.23842139595564252</v>
      </c>
      <c r="BG702" s="58"/>
      <c r="BH702" s="61"/>
      <c r="BI702" s="61"/>
      <c r="BJ702" s="103"/>
      <c r="BK702" s="103"/>
      <c r="BL702" s="61"/>
      <c r="BM702" s="103"/>
      <c r="BN702" s="58"/>
      <c r="BO702" s="58"/>
      <c r="BP702" s="103"/>
      <c r="BQ702" s="58"/>
      <c r="BR702" s="103"/>
      <c r="BS702" s="58"/>
      <c r="BT702" s="58"/>
      <c r="BU702" s="103"/>
      <c r="BV702" s="58"/>
      <c r="BW702" s="103"/>
      <c r="BX702" s="58"/>
      <c r="BY702" s="58"/>
      <c r="BZ702" s="58"/>
      <c r="CA702" s="103"/>
      <c r="CB702" s="58"/>
      <c r="CC702" s="58"/>
      <c r="CD702" s="58"/>
      <c r="CE702" s="58"/>
      <c r="CF702" s="103"/>
      <c r="CG702" s="62"/>
      <c r="CH702" s="62"/>
      <c r="CI702" s="62"/>
      <c r="CJ702" s="62"/>
      <c r="CK702" s="62"/>
      <c r="CL702" s="62"/>
      <c r="CM702" s="62" t="s">
        <v>513</v>
      </c>
      <c r="CN702" s="62"/>
      <c r="CO702" s="62" t="s">
        <v>904</v>
      </c>
      <c r="CP702" s="62"/>
      <c r="CQ702" s="64" t="s">
        <v>39</v>
      </c>
      <c r="CR702" s="64" t="s">
        <v>47</v>
      </c>
      <c r="CS702" s="64" t="s">
        <v>1344</v>
      </c>
      <c r="CT702" s="64" t="s">
        <v>715</v>
      </c>
      <c r="CU702" s="64" t="s">
        <v>85</v>
      </c>
      <c r="CV702" s="64" t="s">
        <v>86</v>
      </c>
      <c r="CW702" s="64"/>
      <c r="CX702" s="64" t="s">
        <v>88</v>
      </c>
      <c r="CY702" s="66">
        <f>[1]Duration!EE701</f>
        <v>7.125</v>
      </c>
    </row>
    <row r="703" spans="1:103" hidden="1" x14ac:dyDescent="0.3">
      <c r="A703" s="44">
        <v>701</v>
      </c>
      <c r="B703" s="44" t="s">
        <v>1721</v>
      </c>
      <c r="C703" s="44" t="s">
        <v>30</v>
      </c>
      <c r="D703" s="44">
        <v>2003</v>
      </c>
      <c r="E703" s="45" t="s">
        <v>66</v>
      </c>
      <c r="F703" s="45" t="s">
        <v>1537</v>
      </c>
      <c r="G703" s="45" t="s">
        <v>1804</v>
      </c>
      <c r="H703" s="45" t="s">
        <v>78</v>
      </c>
      <c r="I703" s="45" t="s">
        <v>38</v>
      </c>
      <c r="J703" s="68" t="s">
        <v>44</v>
      </c>
      <c r="K703" s="68" t="s">
        <v>71</v>
      </c>
      <c r="L703" s="68" t="s">
        <v>39</v>
      </c>
      <c r="M703" s="68" t="s">
        <v>42</v>
      </c>
      <c r="N703" s="68" t="s">
        <v>42</v>
      </c>
      <c r="O703" s="68" t="s">
        <v>42</v>
      </c>
      <c r="P703" s="47" t="s">
        <v>598</v>
      </c>
      <c r="Q703" s="47" t="s">
        <v>1537</v>
      </c>
      <c r="R703" s="49">
        <v>14.649999999999999</v>
      </c>
      <c r="S703" s="49">
        <v>8.1000000000000014</v>
      </c>
      <c r="T703" s="50">
        <v>2.3304999999999998</v>
      </c>
      <c r="U703" s="50">
        <v>2.0575000000000001</v>
      </c>
      <c r="V703" s="50"/>
      <c r="W703" s="50"/>
      <c r="X703" s="50">
        <v>8.0500000000000007</v>
      </c>
      <c r="Y703" s="51" t="s">
        <v>78</v>
      </c>
      <c r="Z703" s="51">
        <v>1</v>
      </c>
      <c r="AA703" s="69">
        <v>30735</v>
      </c>
      <c r="AB703" s="52">
        <v>4.6852122986822842</v>
      </c>
      <c r="AC703" s="69">
        <v>144000</v>
      </c>
      <c r="AD703" s="51"/>
      <c r="AE703" s="51"/>
      <c r="AF703" s="52">
        <v>25</v>
      </c>
      <c r="AG703" s="53" t="s">
        <v>79</v>
      </c>
      <c r="AH703" s="54">
        <v>95</v>
      </c>
      <c r="AI703" s="54">
        <v>1</v>
      </c>
      <c r="AJ703" s="53" t="s">
        <v>716</v>
      </c>
      <c r="AK703" s="53">
        <v>6</v>
      </c>
      <c r="AL703" s="87">
        <v>0.16666666666666666</v>
      </c>
      <c r="AM703" s="53" t="s">
        <v>214</v>
      </c>
      <c r="AN703" s="55"/>
      <c r="AO703" s="56">
        <v>1</v>
      </c>
      <c r="AP703" s="56"/>
      <c r="AQ703" s="51" t="s">
        <v>43</v>
      </c>
      <c r="AR703" s="51"/>
      <c r="AS703" s="51" t="s">
        <v>83</v>
      </c>
      <c r="AT703" s="104"/>
      <c r="AU703" s="102"/>
      <c r="AV703" s="51" t="s">
        <v>37</v>
      </c>
      <c r="AW703" s="57" t="s">
        <v>38</v>
      </c>
      <c r="AX703" s="57" t="s">
        <v>36</v>
      </c>
      <c r="AY703" s="57"/>
      <c r="AZ703" s="57"/>
      <c r="BA703" s="57"/>
      <c r="BB703" s="58">
        <v>0.5292</v>
      </c>
      <c r="BC703" s="58"/>
      <c r="BD703" s="58"/>
      <c r="BE703" s="58"/>
      <c r="BF703" s="58"/>
      <c r="BG703" s="58"/>
      <c r="BH703" s="61"/>
      <c r="BI703" s="61"/>
      <c r="BJ703" s="103"/>
      <c r="BK703" s="103"/>
      <c r="BL703" s="61"/>
      <c r="BM703" s="103"/>
      <c r="BN703" s="58"/>
      <c r="BO703" s="58"/>
      <c r="BP703" s="103"/>
      <c r="BQ703" s="58"/>
      <c r="BR703" s="103"/>
      <c r="BS703" s="58">
        <v>4.7016</v>
      </c>
      <c r="BT703" s="58"/>
      <c r="BU703" s="103"/>
      <c r="BV703" s="58"/>
      <c r="BW703" s="103"/>
      <c r="BX703" s="58"/>
      <c r="BY703" s="58"/>
      <c r="BZ703" s="58"/>
      <c r="CA703" s="103"/>
      <c r="CB703" s="58">
        <v>3.2759999999999997E-2</v>
      </c>
      <c r="CC703" s="58"/>
      <c r="CD703" s="58"/>
      <c r="CE703" s="58"/>
      <c r="CF703" s="103"/>
      <c r="CG703" s="62" t="s">
        <v>1622</v>
      </c>
      <c r="CH703" s="62"/>
      <c r="CI703" s="62"/>
      <c r="CJ703" s="62"/>
      <c r="CK703" s="62"/>
      <c r="CL703" s="62"/>
      <c r="CM703" s="62" t="s">
        <v>513</v>
      </c>
      <c r="CN703" s="62"/>
      <c r="CO703" s="62">
        <v>1</v>
      </c>
      <c r="CP703" s="62" t="s">
        <v>36</v>
      </c>
      <c r="CQ703" s="64" t="s">
        <v>39</v>
      </c>
      <c r="CR703" s="64" t="s">
        <v>47</v>
      </c>
      <c r="CS703" s="64" t="s">
        <v>1344</v>
      </c>
      <c r="CT703" s="64"/>
      <c r="CU703" s="64" t="s">
        <v>85</v>
      </c>
      <c r="CV703" s="64" t="s">
        <v>86</v>
      </c>
      <c r="CW703" s="64"/>
      <c r="CX703" s="64" t="s">
        <v>73</v>
      </c>
      <c r="CY703" s="66">
        <f>[1]Duration!EE702</f>
        <v>4.1666666666666664E-2</v>
      </c>
    </row>
    <row r="704" spans="1:103" hidden="1" x14ac:dyDescent="0.3">
      <c r="A704" s="44">
        <v>702</v>
      </c>
      <c r="B704" s="44" t="s">
        <v>1721</v>
      </c>
      <c r="C704" s="44" t="s">
        <v>30</v>
      </c>
      <c r="D704" s="44">
        <v>2003</v>
      </c>
      <c r="E704" s="45" t="s">
        <v>66</v>
      </c>
      <c r="F704" s="45" t="s">
        <v>1537</v>
      </c>
      <c r="G704" s="45" t="s">
        <v>1804</v>
      </c>
      <c r="H704" s="45" t="s">
        <v>78</v>
      </c>
      <c r="I704" s="45" t="s">
        <v>38</v>
      </c>
      <c r="J704" s="68" t="s">
        <v>44</v>
      </c>
      <c r="K704" s="68" t="s">
        <v>71</v>
      </c>
      <c r="L704" s="68" t="s">
        <v>39</v>
      </c>
      <c r="M704" s="68" t="s">
        <v>42</v>
      </c>
      <c r="N704" s="68" t="s">
        <v>42</v>
      </c>
      <c r="O704" s="68" t="s">
        <v>42</v>
      </c>
      <c r="P704" s="47" t="s">
        <v>598</v>
      </c>
      <c r="Q704" s="47" t="s">
        <v>1537</v>
      </c>
      <c r="R704" s="49">
        <v>13.95</v>
      </c>
      <c r="S704" s="49">
        <v>9.35</v>
      </c>
      <c r="T704" s="50">
        <v>0.93700000000000006</v>
      </c>
      <c r="U704" s="50">
        <v>0.88900000000000001</v>
      </c>
      <c r="V704" s="50"/>
      <c r="W704" s="50"/>
      <c r="X704" s="50">
        <v>7.85</v>
      </c>
      <c r="Y704" s="51" t="s">
        <v>78</v>
      </c>
      <c r="Z704" s="51">
        <v>1</v>
      </c>
      <c r="AA704" s="69">
        <v>12330</v>
      </c>
      <c r="AB704" s="52">
        <v>4.2416869424168695</v>
      </c>
      <c r="AC704" s="69">
        <v>52300</v>
      </c>
      <c r="AD704" s="51"/>
      <c r="AE704" s="51"/>
      <c r="AF704" s="52">
        <v>25</v>
      </c>
      <c r="AG704" s="53" t="s">
        <v>79</v>
      </c>
      <c r="AH704" s="54">
        <v>83</v>
      </c>
      <c r="AI704" s="54">
        <v>1</v>
      </c>
      <c r="AJ704" s="53" t="s">
        <v>716</v>
      </c>
      <c r="AK704" s="53">
        <v>6</v>
      </c>
      <c r="AL704" s="87">
        <v>0.16666666666666666</v>
      </c>
      <c r="AM704" s="53" t="s">
        <v>214</v>
      </c>
      <c r="AN704" s="55"/>
      <c r="AO704" s="56">
        <v>2</v>
      </c>
      <c r="AP704" s="56"/>
      <c r="AQ704" s="51" t="s">
        <v>43</v>
      </c>
      <c r="AR704" s="51"/>
      <c r="AS704" s="51" t="s">
        <v>83</v>
      </c>
      <c r="AT704" s="104"/>
      <c r="AU704" s="102"/>
      <c r="AV704" s="51" t="s">
        <v>37</v>
      </c>
      <c r="AW704" s="57" t="s">
        <v>38</v>
      </c>
      <c r="AX704" s="57" t="s">
        <v>36</v>
      </c>
      <c r="AY704" s="57"/>
      <c r="AZ704" s="57"/>
      <c r="BA704" s="57"/>
      <c r="BB704" s="58">
        <v>0.19800000000000001</v>
      </c>
      <c r="BC704" s="58"/>
      <c r="BD704" s="58"/>
      <c r="BE704" s="58"/>
      <c r="BF704" s="58"/>
      <c r="BG704" s="58"/>
      <c r="BH704" s="61"/>
      <c r="BI704" s="61"/>
      <c r="BJ704" s="103"/>
      <c r="BK704" s="103"/>
      <c r="BL704" s="61"/>
      <c r="BM704" s="103"/>
      <c r="BN704" s="58"/>
      <c r="BO704" s="58"/>
      <c r="BP704" s="103"/>
      <c r="BQ704" s="58"/>
      <c r="BR704" s="103"/>
      <c r="BS704" s="58">
        <v>1.4328000000000001</v>
      </c>
      <c r="BT704" s="58"/>
      <c r="BU704" s="103"/>
      <c r="BV704" s="58"/>
      <c r="BW704" s="103"/>
      <c r="BX704" s="58"/>
      <c r="BY704" s="58"/>
      <c r="BZ704" s="58"/>
      <c r="CA704" s="103"/>
      <c r="CB704" s="58">
        <v>8.2799999999999992E-3</v>
      </c>
      <c r="CC704" s="58"/>
      <c r="CD704" s="58"/>
      <c r="CE704" s="58"/>
      <c r="CF704" s="103"/>
      <c r="CG704" s="62" t="s">
        <v>1623</v>
      </c>
      <c r="CH704" s="62"/>
      <c r="CI704" s="62"/>
      <c r="CJ704" s="62"/>
      <c r="CK704" s="62"/>
      <c r="CL704" s="62"/>
      <c r="CM704" s="62" t="s">
        <v>513</v>
      </c>
      <c r="CN704" s="62"/>
      <c r="CO704" s="62">
        <v>2</v>
      </c>
      <c r="CP704" s="62" t="s">
        <v>36</v>
      </c>
      <c r="CQ704" s="64" t="s">
        <v>39</v>
      </c>
      <c r="CR704" s="64" t="s">
        <v>47</v>
      </c>
      <c r="CS704" s="64" t="s">
        <v>1344</v>
      </c>
      <c r="CT704" s="64"/>
      <c r="CU704" s="64" t="s">
        <v>85</v>
      </c>
      <c r="CV704" s="64" t="s">
        <v>86</v>
      </c>
      <c r="CW704" s="64"/>
      <c r="CX704" s="64" t="s">
        <v>88</v>
      </c>
      <c r="CY704" s="66">
        <f>[1]Duration!EE703</f>
        <v>4.1666666666666664E-2</v>
      </c>
    </row>
    <row r="705" spans="1:103" hidden="1" x14ac:dyDescent="0.3">
      <c r="A705" s="44">
        <v>703</v>
      </c>
      <c r="B705" s="44" t="s">
        <v>1722</v>
      </c>
      <c r="C705" s="44" t="s">
        <v>30</v>
      </c>
      <c r="D705" s="44">
        <v>2003</v>
      </c>
      <c r="E705" s="45" t="s">
        <v>66</v>
      </c>
      <c r="F705" s="45" t="s">
        <v>1537</v>
      </c>
      <c r="G705" s="45" t="s">
        <v>1804</v>
      </c>
      <c r="H705" s="45" t="s">
        <v>78</v>
      </c>
      <c r="I705" s="45" t="s">
        <v>38</v>
      </c>
      <c r="J705" s="68" t="s">
        <v>44</v>
      </c>
      <c r="K705" s="68" t="s">
        <v>53</v>
      </c>
      <c r="L705" s="68" t="s">
        <v>39</v>
      </c>
      <c r="M705" s="68" t="s">
        <v>42</v>
      </c>
      <c r="N705" s="68" t="s">
        <v>42</v>
      </c>
      <c r="O705" s="68" t="s">
        <v>42</v>
      </c>
      <c r="P705" s="47" t="s">
        <v>711</v>
      </c>
      <c r="Q705" s="47" t="s">
        <v>1537</v>
      </c>
      <c r="R705" s="49"/>
      <c r="S705" s="49"/>
      <c r="T705" s="50"/>
      <c r="U705" s="50"/>
      <c r="V705" s="50"/>
      <c r="W705" s="50">
        <v>1.5E-3</v>
      </c>
      <c r="X705" s="50">
        <v>7.26</v>
      </c>
      <c r="Y705" s="51" t="s">
        <v>78</v>
      </c>
      <c r="Z705" s="51">
        <v>1</v>
      </c>
      <c r="AA705" s="69">
        <v>18145</v>
      </c>
      <c r="AB705" s="51">
        <v>2.7</v>
      </c>
      <c r="AC705" s="51"/>
      <c r="AD705" s="51">
        <v>0</v>
      </c>
      <c r="AE705" s="51"/>
      <c r="AF705" s="52">
        <v>25.89</v>
      </c>
      <c r="AG705" s="53" t="s">
        <v>79</v>
      </c>
      <c r="AH705" s="54">
        <v>7</v>
      </c>
      <c r="AI705" s="54">
        <v>176.25</v>
      </c>
      <c r="AJ705" s="53" t="s">
        <v>702</v>
      </c>
      <c r="AK705" s="53">
        <v>705</v>
      </c>
      <c r="AL705" s="53">
        <v>0.25</v>
      </c>
      <c r="AM705" s="53" t="s">
        <v>52</v>
      </c>
      <c r="AN705" s="55">
        <v>21.91</v>
      </c>
      <c r="AO705" s="56">
        <v>1.45</v>
      </c>
      <c r="AP705" s="56"/>
      <c r="AQ705" s="51" t="s">
        <v>43</v>
      </c>
      <c r="AR705" s="51"/>
      <c r="AS705" s="51"/>
      <c r="AT705" s="104"/>
      <c r="AU705" s="102"/>
      <c r="AV705" s="51"/>
      <c r="AW705" s="57" t="s">
        <v>38</v>
      </c>
      <c r="AX705" s="57" t="s">
        <v>36</v>
      </c>
      <c r="AY705" s="57"/>
      <c r="AZ705" s="57"/>
      <c r="BA705" s="57"/>
      <c r="BB705" s="58"/>
      <c r="BC705" s="58"/>
      <c r="BD705" s="58"/>
      <c r="BE705" s="58"/>
      <c r="BF705" s="58"/>
      <c r="BG705" s="58"/>
      <c r="BH705" s="61"/>
      <c r="BI705" s="61"/>
      <c r="BJ705" s="103"/>
      <c r="BK705" s="103"/>
      <c r="BL705" s="61"/>
      <c r="BM705" s="103"/>
      <c r="BN705" s="58"/>
      <c r="BO705" s="58"/>
      <c r="BP705" s="103"/>
      <c r="BQ705" s="58"/>
      <c r="BR705" s="103"/>
      <c r="BS705" s="58"/>
      <c r="BT705" s="58"/>
      <c r="BU705" s="103"/>
      <c r="BV705" s="58"/>
      <c r="BW705" s="103"/>
      <c r="BX705" s="58"/>
      <c r="BY705" s="58"/>
      <c r="BZ705" s="58"/>
      <c r="CA705" s="103"/>
      <c r="CB705" s="58">
        <v>2.286E-4</v>
      </c>
      <c r="CC705" s="58"/>
      <c r="CD705" s="58"/>
      <c r="CE705" s="58"/>
      <c r="CF705" s="103"/>
      <c r="CG705" s="62"/>
      <c r="CH705" s="62"/>
      <c r="CI705" s="62"/>
      <c r="CJ705" s="62"/>
      <c r="CK705" s="62"/>
      <c r="CL705" s="62"/>
      <c r="CM705" s="62"/>
      <c r="CN705" s="62"/>
      <c r="CO705" s="62">
        <v>1.45</v>
      </c>
      <c r="CP705" s="62"/>
      <c r="CQ705" s="64" t="s">
        <v>39</v>
      </c>
      <c r="CR705" s="64" t="s">
        <v>47</v>
      </c>
      <c r="CS705" s="64" t="s">
        <v>1344</v>
      </c>
      <c r="CT705" s="64" t="s">
        <v>370</v>
      </c>
      <c r="CU705" s="64" t="s">
        <v>85</v>
      </c>
      <c r="CV705" s="64" t="s">
        <v>86</v>
      </c>
      <c r="CW705" s="64"/>
      <c r="CX705" s="64" t="s">
        <v>73</v>
      </c>
      <c r="CY705" s="66">
        <f>[1]Duration!EE704</f>
        <v>7.34375</v>
      </c>
    </row>
    <row r="706" spans="1:103" hidden="1" x14ac:dyDescent="0.3">
      <c r="A706" s="44">
        <v>704</v>
      </c>
      <c r="B706" s="44" t="s">
        <v>1722</v>
      </c>
      <c r="C706" s="44" t="s">
        <v>30</v>
      </c>
      <c r="D706" s="44">
        <v>2003</v>
      </c>
      <c r="E706" s="45" t="s">
        <v>66</v>
      </c>
      <c r="F706" s="45" t="s">
        <v>1537</v>
      </c>
      <c r="G706" s="45" t="s">
        <v>1804</v>
      </c>
      <c r="H706" s="45" t="s">
        <v>78</v>
      </c>
      <c r="I706" s="45" t="s">
        <v>38</v>
      </c>
      <c r="J706" s="68" t="s">
        <v>44</v>
      </c>
      <c r="K706" s="68" t="s">
        <v>75</v>
      </c>
      <c r="L706" s="68" t="s">
        <v>39</v>
      </c>
      <c r="M706" s="68" t="s">
        <v>42</v>
      </c>
      <c r="N706" s="68" t="s">
        <v>42</v>
      </c>
      <c r="O706" s="68" t="s">
        <v>42</v>
      </c>
      <c r="P706" s="47" t="s">
        <v>711</v>
      </c>
      <c r="Q706" s="47" t="s">
        <v>1537</v>
      </c>
      <c r="R706" s="49"/>
      <c r="S706" s="49"/>
      <c r="T706" s="50"/>
      <c r="U706" s="50"/>
      <c r="V706" s="50"/>
      <c r="W706" s="50">
        <v>1.1000000000000001E-3</v>
      </c>
      <c r="X706" s="50">
        <v>7.52</v>
      </c>
      <c r="Y706" s="51" t="s">
        <v>78</v>
      </c>
      <c r="Z706" s="51">
        <v>1</v>
      </c>
      <c r="AA706" s="69">
        <v>18145</v>
      </c>
      <c r="AB706" s="51">
        <v>2.7</v>
      </c>
      <c r="AC706" s="51"/>
      <c r="AD706" s="51">
        <v>0</v>
      </c>
      <c r="AE706" s="51"/>
      <c r="AF706" s="52">
        <v>20.54</v>
      </c>
      <c r="AG706" s="53" t="s">
        <v>79</v>
      </c>
      <c r="AH706" s="54">
        <v>7</v>
      </c>
      <c r="AI706" s="54">
        <v>161.5</v>
      </c>
      <c r="AJ706" s="53" t="s">
        <v>702</v>
      </c>
      <c r="AK706" s="53">
        <v>646</v>
      </c>
      <c r="AL706" s="53">
        <v>0.25</v>
      </c>
      <c r="AM706" s="53" t="s">
        <v>80</v>
      </c>
      <c r="AN706" s="55">
        <v>17.809999999999999</v>
      </c>
      <c r="AO706" s="56">
        <v>1.68</v>
      </c>
      <c r="AP706" s="56"/>
      <c r="AQ706" s="51" t="s">
        <v>43</v>
      </c>
      <c r="AR706" s="51"/>
      <c r="AS706" s="51"/>
      <c r="AT706" s="104"/>
      <c r="AU706" s="102"/>
      <c r="AV706" s="51"/>
      <c r="AW706" s="57" t="s">
        <v>38</v>
      </c>
      <c r="AX706" s="57" t="s">
        <v>36</v>
      </c>
      <c r="AY706" s="57"/>
      <c r="AZ706" s="57"/>
      <c r="BA706" s="57"/>
      <c r="BB706" s="58"/>
      <c r="BC706" s="58"/>
      <c r="BD706" s="58"/>
      <c r="BE706" s="58"/>
      <c r="BF706" s="58"/>
      <c r="BG706" s="58"/>
      <c r="BH706" s="61"/>
      <c r="BI706" s="61"/>
      <c r="BJ706" s="103"/>
      <c r="BK706" s="103"/>
      <c r="BL706" s="61"/>
      <c r="BM706" s="103"/>
      <c r="BN706" s="58"/>
      <c r="BO706" s="58"/>
      <c r="BP706" s="103"/>
      <c r="BQ706" s="58"/>
      <c r="BR706" s="103"/>
      <c r="BS706" s="58"/>
      <c r="BT706" s="58"/>
      <c r="BU706" s="103"/>
      <c r="BV706" s="58"/>
      <c r="BW706" s="103"/>
      <c r="BX706" s="58"/>
      <c r="BY706" s="58"/>
      <c r="BZ706" s="58"/>
      <c r="CA706" s="103"/>
      <c r="CB706" s="58">
        <v>7.0199999999999985E-5</v>
      </c>
      <c r="CC706" s="58"/>
      <c r="CD706" s="58"/>
      <c r="CE706" s="58"/>
      <c r="CF706" s="103"/>
      <c r="CG706" s="62"/>
      <c r="CH706" s="62"/>
      <c r="CI706" s="62"/>
      <c r="CJ706" s="62"/>
      <c r="CK706" s="62"/>
      <c r="CL706" s="62"/>
      <c r="CM706" s="62"/>
      <c r="CN706" s="62"/>
      <c r="CO706" s="62">
        <v>1.68</v>
      </c>
      <c r="CP706" s="62"/>
      <c r="CQ706" s="64" t="s">
        <v>39</v>
      </c>
      <c r="CR706" s="64" t="s">
        <v>47</v>
      </c>
      <c r="CS706" s="64" t="s">
        <v>1344</v>
      </c>
      <c r="CT706" s="64" t="s">
        <v>370</v>
      </c>
      <c r="CU706" s="64" t="s">
        <v>85</v>
      </c>
      <c r="CV706" s="64" t="s">
        <v>86</v>
      </c>
      <c r="CW706" s="64"/>
      <c r="CX706" s="64" t="s">
        <v>73</v>
      </c>
      <c r="CY706" s="66">
        <f>[1]Duration!EE705</f>
        <v>6.729166666666667</v>
      </c>
    </row>
    <row r="707" spans="1:103" hidden="1" x14ac:dyDescent="0.3">
      <c r="A707" s="44">
        <v>705</v>
      </c>
      <c r="B707" s="44" t="s">
        <v>1722</v>
      </c>
      <c r="C707" s="44" t="s">
        <v>30</v>
      </c>
      <c r="D707" s="44">
        <v>2003</v>
      </c>
      <c r="E707" s="45" t="s">
        <v>66</v>
      </c>
      <c r="F707" s="45" t="s">
        <v>1537</v>
      </c>
      <c r="G707" s="45" t="s">
        <v>1804</v>
      </c>
      <c r="H707" s="45" t="s">
        <v>78</v>
      </c>
      <c r="I707" s="45" t="s">
        <v>38</v>
      </c>
      <c r="J707" s="68" t="s">
        <v>44</v>
      </c>
      <c r="K707" s="68" t="s">
        <v>91</v>
      </c>
      <c r="L707" s="68" t="s">
        <v>39</v>
      </c>
      <c r="M707" s="68" t="s">
        <v>42</v>
      </c>
      <c r="N707" s="68" t="s">
        <v>42</v>
      </c>
      <c r="O707" s="68" t="s">
        <v>42</v>
      </c>
      <c r="P707" s="47" t="s">
        <v>711</v>
      </c>
      <c r="Q707" s="47" t="s">
        <v>1537</v>
      </c>
      <c r="R707" s="49"/>
      <c r="S707" s="49"/>
      <c r="T707" s="50"/>
      <c r="U707" s="50"/>
      <c r="V707" s="50"/>
      <c r="W707" s="50">
        <v>1.32E-3</v>
      </c>
      <c r="X707" s="50">
        <v>8.02</v>
      </c>
      <c r="Y707" s="51" t="s">
        <v>78</v>
      </c>
      <c r="Z707" s="51">
        <v>1</v>
      </c>
      <c r="AA707" s="69">
        <v>18145</v>
      </c>
      <c r="AB707" s="51">
        <v>2.7</v>
      </c>
      <c r="AC707" s="51"/>
      <c r="AD707" s="51">
        <v>0</v>
      </c>
      <c r="AE707" s="51"/>
      <c r="AF707" s="52">
        <v>12.23</v>
      </c>
      <c r="AG707" s="53" t="s">
        <v>79</v>
      </c>
      <c r="AH707" s="54">
        <v>7</v>
      </c>
      <c r="AI707" s="54">
        <v>157.75</v>
      </c>
      <c r="AJ707" s="53" t="s">
        <v>702</v>
      </c>
      <c r="AK707" s="53">
        <v>631</v>
      </c>
      <c r="AL707" s="53">
        <v>0.25</v>
      </c>
      <c r="AM707" s="53" t="s">
        <v>96</v>
      </c>
      <c r="AN707" s="55">
        <v>6.97</v>
      </c>
      <c r="AO707" s="56">
        <v>2.0499999999999998</v>
      </c>
      <c r="AP707" s="56"/>
      <c r="AQ707" s="51" t="s">
        <v>43</v>
      </c>
      <c r="AR707" s="51"/>
      <c r="AS707" s="51"/>
      <c r="AT707" s="104"/>
      <c r="AU707" s="102"/>
      <c r="AV707" s="51"/>
      <c r="AW707" s="57" t="s">
        <v>38</v>
      </c>
      <c r="AX707" s="57" t="s">
        <v>36</v>
      </c>
      <c r="AY707" s="57"/>
      <c r="AZ707" s="57"/>
      <c r="BA707" s="57"/>
      <c r="BB707" s="58"/>
      <c r="BC707" s="58"/>
      <c r="BD707" s="58"/>
      <c r="BE707" s="58"/>
      <c r="BF707" s="58"/>
      <c r="BG707" s="58"/>
      <c r="BH707" s="61"/>
      <c r="BI707" s="61"/>
      <c r="BJ707" s="103"/>
      <c r="BK707" s="103"/>
      <c r="BL707" s="61"/>
      <c r="BM707" s="103"/>
      <c r="BN707" s="58"/>
      <c r="BO707" s="58"/>
      <c r="BP707" s="103"/>
      <c r="BQ707" s="58"/>
      <c r="BR707" s="103"/>
      <c r="BS707" s="58"/>
      <c r="BT707" s="58"/>
      <c r="BU707" s="103"/>
      <c r="BV707" s="58"/>
      <c r="BW707" s="103"/>
      <c r="BX707" s="58"/>
      <c r="BY707" s="58"/>
      <c r="BZ707" s="58"/>
      <c r="CA707" s="103"/>
      <c r="CB707" s="58">
        <v>4.7999999999999998E-6</v>
      </c>
      <c r="CC707" s="58"/>
      <c r="CD707" s="58"/>
      <c r="CE707" s="58"/>
      <c r="CF707" s="103"/>
      <c r="CG707" s="62"/>
      <c r="CH707" s="62"/>
      <c r="CI707" s="62"/>
      <c r="CJ707" s="62"/>
      <c r="CK707" s="62"/>
      <c r="CL707" s="62"/>
      <c r="CM707" s="62"/>
      <c r="CN707" s="62"/>
      <c r="CO707" s="62">
        <v>2.0499999999999998</v>
      </c>
      <c r="CP707" s="62"/>
      <c r="CQ707" s="64" t="s">
        <v>39</v>
      </c>
      <c r="CR707" s="64" t="s">
        <v>47</v>
      </c>
      <c r="CS707" s="64" t="s">
        <v>1344</v>
      </c>
      <c r="CT707" s="64" t="s">
        <v>370</v>
      </c>
      <c r="CU707" s="64" t="s">
        <v>85</v>
      </c>
      <c r="CV707" s="64" t="s">
        <v>86</v>
      </c>
      <c r="CW707" s="64"/>
      <c r="CX707" s="64" t="s">
        <v>73</v>
      </c>
      <c r="CY707" s="66">
        <f>[1]Duration!EE706</f>
        <v>6.572916666666667</v>
      </c>
    </row>
    <row r="708" spans="1:103" hidden="1" x14ac:dyDescent="0.3">
      <c r="A708" s="44">
        <v>706</v>
      </c>
      <c r="B708" s="44" t="s">
        <v>1722</v>
      </c>
      <c r="C708" s="44" t="s">
        <v>30</v>
      </c>
      <c r="D708" s="44">
        <v>2003</v>
      </c>
      <c r="E708" s="45" t="s">
        <v>66</v>
      </c>
      <c r="F708" s="45" t="s">
        <v>1537</v>
      </c>
      <c r="G708" s="45" t="s">
        <v>1804</v>
      </c>
      <c r="H708" s="45" t="s">
        <v>78</v>
      </c>
      <c r="I708" s="45" t="s">
        <v>38</v>
      </c>
      <c r="J708" s="68" t="s">
        <v>44</v>
      </c>
      <c r="K708" s="68" t="s">
        <v>75</v>
      </c>
      <c r="L708" s="68" t="s">
        <v>39</v>
      </c>
      <c r="M708" s="68" t="s">
        <v>42</v>
      </c>
      <c r="N708" s="68" t="s">
        <v>42</v>
      </c>
      <c r="O708" s="68" t="s">
        <v>42</v>
      </c>
      <c r="P708" s="47" t="s">
        <v>711</v>
      </c>
      <c r="Q708" s="47" t="s">
        <v>1537</v>
      </c>
      <c r="R708" s="49"/>
      <c r="S708" s="49"/>
      <c r="T708" s="50"/>
      <c r="U708" s="50"/>
      <c r="V708" s="50"/>
      <c r="W708" s="50">
        <v>8.4999999999999995E-4</v>
      </c>
      <c r="X708" s="50">
        <v>8.0299999999999994</v>
      </c>
      <c r="Y708" s="51" t="s">
        <v>78</v>
      </c>
      <c r="Z708" s="51">
        <v>1</v>
      </c>
      <c r="AA708" s="69">
        <v>18145</v>
      </c>
      <c r="AB708" s="51">
        <v>2.7</v>
      </c>
      <c r="AC708" s="51"/>
      <c r="AD708" s="51">
        <v>0</v>
      </c>
      <c r="AE708" s="51"/>
      <c r="AF708" s="52">
        <v>19.93</v>
      </c>
      <c r="AG708" s="53" t="s">
        <v>79</v>
      </c>
      <c r="AH708" s="54">
        <v>7</v>
      </c>
      <c r="AI708" s="54">
        <v>119.5</v>
      </c>
      <c r="AJ708" s="53" t="s">
        <v>702</v>
      </c>
      <c r="AK708" s="53">
        <v>478</v>
      </c>
      <c r="AL708" s="53">
        <v>0.25</v>
      </c>
      <c r="AM708" s="53" t="s">
        <v>74</v>
      </c>
      <c r="AN708" s="55">
        <v>14.45</v>
      </c>
      <c r="AO708" s="56">
        <v>2.76</v>
      </c>
      <c r="AP708" s="56"/>
      <c r="AQ708" s="51" t="s">
        <v>43</v>
      </c>
      <c r="AR708" s="51"/>
      <c r="AS708" s="51"/>
      <c r="AT708" s="104"/>
      <c r="AU708" s="102"/>
      <c r="AV708" s="51"/>
      <c r="AW708" s="57" t="s">
        <v>38</v>
      </c>
      <c r="AX708" s="57" t="s">
        <v>36</v>
      </c>
      <c r="AY708" s="57"/>
      <c r="AZ708" s="57"/>
      <c r="BA708" s="57"/>
      <c r="BB708" s="58"/>
      <c r="BC708" s="58"/>
      <c r="BD708" s="58"/>
      <c r="BE708" s="58"/>
      <c r="BF708" s="58"/>
      <c r="BG708" s="58"/>
      <c r="BH708" s="61"/>
      <c r="BI708" s="61"/>
      <c r="BJ708" s="103"/>
      <c r="BK708" s="103"/>
      <c r="BL708" s="61"/>
      <c r="BM708" s="103"/>
      <c r="BN708" s="58"/>
      <c r="BO708" s="58"/>
      <c r="BP708" s="103"/>
      <c r="BQ708" s="58"/>
      <c r="BR708" s="103"/>
      <c r="BS708" s="58"/>
      <c r="BT708" s="58"/>
      <c r="BU708" s="103"/>
      <c r="BV708" s="58"/>
      <c r="BW708" s="103"/>
      <c r="BX708" s="58"/>
      <c r="BY708" s="58"/>
      <c r="BZ708" s="58"/>
      <c r="CA708" s="103"/>
      <c r="CB708" s="58">
        <v>1.6200000000000004E-5</v>
      </c>
      <c r="CC708" s="58"/>
      <c r="CD708" s="58"/>
      <c r="CE708" s="58"/>
      <c r="CF708" s="103"/>
      <c r="CG708" s="62"/>
      <c r="CH708" s="62"/>
      <c r="CI708" s="62"/>
      <c r="CJ708" s="62"/>
      <c r="CK708" s="62"/>
      <c r="CL708" s="62"/>
      <c r="CM708" s="62"/>
      <c r="CN708" s="62"/>
      <c r="CO708" s="62">
        <v>2.76</v>
      </c>
      <c r="CP708" s="62"/>
      <c r="CQ708" s="64" t="s">
        <v>39</v>
      </c>
      <c r="CR708" s="64" t="s">
        <v>47</v>
      </c>
      <c r="CS708" s="64" t="s">
        <v>1344</v>
      </c>
      <c r="CT708" s="64" t="s">
        <v>370</v>
      </c>
      <c r="CU708" s="64" t="s">
        <v>85</v>
      </c>
      <c r="CV708" s="64" t="s">
        <v>86</v>
      </c>
      <c r="CW708" s="64"/>
      <c r="CX708" s="64" t="s">
        <v>73</v>
      </c>
      <c r="CY708" s="66">
        <f>[1]Duration!EE707</f>
        <v>4.979166666666667</v>
      </c>
    </row>
    <row r="709" spans="1:103" hidden="1" x14ac:dyDescent="0.3">
      <c r="A709" s="44">
        <v>707</v>
      </c>
      <c r="B709" s="44" t="s">
        <v>1737</v>
      </c>
      <c r="C709" s="44" t="s">
        <v>30</v>
      </c>
      <c r="D709" s="44">
        <v>2018</v>
      </c>
      <c r="E709" s="45" t="s">
        <v>66</v>
      </c>
      <c r="F709" s="45" t="s">
        <v>1537</v>
      </c>
      <c r="G709" s="45" t="s">
        <v>1804</v>
      </c>
      <c r="H709" s="45" t="s">
        <v>116</v>
      </c>
      <c r="I709" s="45" t="s">
        <v>38</v>
      </c>
      <c r="J709" s="68" t="s">
        <v>44</v>
      </c>
      <c r="K709" s="68" t="s">
        <v>91</v>
      </c>
      <c r="L709" s="68" t="s">
        <v>39</v>
      </c>
      <c r="M709" s="68" t="s">
        <v>42</v>
      </c>
      <c r="N709" s="68" t="s">
        <v>42</v>
      </c>
      <c r="O709" s="68" t="s">
        <v>42</v>
      </c>
      <c r="P709" s="47"/>
      <c r="Q709" s="47" t="s">
        <v>1537</v>
      </c>
      <c r="R709" s="49"/>
      <c r="S709" s="49"/>
      <c r="T709" s="50"/>
      <c r="U709" s="50"/>
      <c r="V709" s="50"/>
      <c r="W709" s="50"/>
      <c r="X709" s="50"/>
      <c r="Y709" s="51" t="s">
        <v>134</v>
      </c>
      <c r="Z709" s="51">
        <v>1</v>
      </c>
      <c r="AA709" s="69">
        <v>2376</v>
      </c>
      <c r="AB709" s="52">
        <v>2.4255050505050506</v>
      </c>
      <c r="AC709" s="69">
        <v>5763</v>
      </c>
      <c r="AD709" s="51" t="s">
        <v>719</v>
      </c>
      <c r="AE709" s="51" t="s">
        <v>720</v>
      </c>
      <c r="AF709" s="51"/>
      <c r="AG709" s="53" t="s">
        <v>79</v>
      </c>
      <c r="AH709" s="54">
        <v>33</v>
      </c>
      <c r="AI709" s="91">
        <f>AH709*25*0.5</f>
        <v>412.5</v>
      </c>
      <c r="AJ709" s="53" t="s">
        <v>702</v>
      </c>
      <c r="AK709" s="53" t="s">
        <v>119</v>
      </c>
      <c r="AL709" s="53"/>
      <c r="AM709" s="96" t="s">
        <v>96</v>
      </c>
      <c r="AN709" s="55">
        <v>-5.8</v>
      </c>
      <c r="AO709" s="105"/>
      <c r="AP709" s="105"/>
      <c r="AQ709" s="51" t="s">
        <v>106</v>
      </c>
      <c r="AR709" s="51" t="s">
        <v>107</v>
      </c>
      <c r="AS709" s="51"/>
      <c r="AT709" s="51"/>
      <c r="AU709" s="51"/>
      <c r="AV709" s="51"/>
      <c r="AW709" s="57" t="s">
        <v>38</v>
      </c>
      <c r="AX709" s="57" t="s">
        <v>36</v>
      </c>
      <c r="AY709" s="57" t="s">
        <v>42</v>
      </c>
      <c r="AZ709" s="57"/>
      <c r="BA709" s="57"/>
      <c r="BB709" s="58">
        <v>0.08</v>
      </c>
      <c r="BC709" s="58"/>
      <c r="BD709" s="58"/>
      <c r="BE709" s="58"/>
      <c r="BF709" s="58">
        <f>9/24</f>
        <v>0.375</v>
      </c>
      <c r="BG709" s="58"/>
      <c r="BH709" s="61"/>
      <c r="BI709" s="61"/>
      <c r="BL709" s="61"/>
      <c r="BM709" s="59"/>
      <c r="BN709" s="58"/>
      <c r="BO709" s="58"/>
      <c r="BQ709" s="58"/>
      <c r="BR709" s="59"/>
      <c r="BS709" s="58"/>
      <c r="BT709" s="58"/>
      <c r="BV709" s="58"/>
      <c r="BW709" s="59"/>
      <c r="BX709" s="58"/>
      <c r="BY709" s="58"/>
      <c r="BZ709" s="58"/>
      <c r="CA709" s="59"/>
      <c r="CB709" s="58"/>
      <c r="CC709" s="58"/>
      <c r="CD709" s="58"/>
      <c r="CE709" s="58"/>
      <c r="CF709" s="59"/>
      <c r="CG709" s="62"/>
      <c r="CH709" s="62"/>
      <c r="CI709" s="62"/>
      <c r="CJ709" s="62"/>
      <c r="CK709" s="62"/>
      <c r="CL709" s="62"/>
      <c r="CM709" s="62"/>
      <c r="CN709" s="62"/>
      <c r="CO709" s="62"/>
      <c r="CP709" s="62"/>
      <c r="CQ709" s="64" t="s">
        <v>39</v>
      </c>
      <c r="CR709" s="64" t="s">
        <v>47</v>
      </c>
      <c r="CS709" s="64" t="s">
        <v>1344</v>
      </c>
      <c r="CT709" s="64" t="s">
        <v>721</v>
      </c>
      <c r="CU709" s="64" t="s">
        <v>625</v>
      </c>
      <c r="CV709" s="64" t="s">
        <v>86</v>
      </c>
      <c r="CW709" s="64"/>
      <c r="CX709" s="64" t="s">
        <v>73</v>
      </c>
      <c r="CY709" s="66">
        <f>[1]Duration!EE708</f>
        <v>17.1875</v>
      </c>
    </row>
    <row r="710" spans="1:103" hidden="1" x14ac:dyDescent="0.3">
      <c r="A710" s="44">
        <v>708</v>
      </c>
      <c r="B710" s="44" t="s">
        <v>1737</v>
      </c>
      <c r="C710" s="44" t="s">
        <v>30</v>
      </c>
      <c r="D710" s="44">
        <v>2018</v>
      </c>
      <c r="E710" s="45" t="s">
        <v>66</v>
      </c>
      <c r="F710" s="45" t="s">
        <v>1537</v>
      </c>
      <c r="G710" s="45" t="s">
        <v>1804</v>
      </c>
      <c r="H710" s="45" t="s">
        <v>116</v>
      </c>
      <c r="I710" s="45" t="s">
        <v>38</v>
      </c>
      <c r="J710" s="68" t="s">
        <v>44</v>
      </c>
      <c r="K710" s="68" t="s">
        <v>75</v>
      </c>
      <c r="L710" s="68" t="s">
        <v>39</v>
      </c>
      <c r="M710" s="68" t="s">
        <v>42</v>
      </c>
      <c r="N710" s="68" t="s">
        <v>42</v>
      </c>
      <c r="O710" s="68" t="s">
        <v>42</v>
      </c>
      <c r="P710" s="47"/>
      <c r="Q710" s="47" t="s">
        <v>1537</v>
      </c>
      <c r="R710" s="49">
        <v>18</v>
      </c>
      <c r="S710" s="49"/>
      <c r="T710" s="50">
        <v>4</v>
      </c>
      <c r="U710" s="50">
        <v>3</v>
      </c>
      <c r="V710" s="50"/>
      <c r="W710" s="50"/>
      <c r="X710" s="50">
        <v>7.44</v>
      </c>
      <c r="Y710" s="51" t="s">
        <v>134</v>
      </c>
      <c r="Z710" s="51">
        <v>1</v>
      </c>
      <c r="AA710" s="69">
        <v>2376</v>
      </c>
      <c r="AB710" s="52">
        <v>2.4255050505050506</v>
      </c>
      <c r="AC710" s="69">
        <v>5763</v>
      </c>
      <c r="AD710" s="51" t="s">
        <v>719</v>
      </c>
      <c r="AE710" s="51" t="s">
        <v>33</v>
      </c>
      <c r="AF710" s="51"/>
      <c r="AG710" s="53" t="s">
        <v>79</v>
      </c>
      <c r="AH710" s="54">
        <v>17</v>
      </c>
      <c r="AI710" s="91">
        <f>AH710*25*0.5</f>
        <v>212.5</v>
      </c>
      <c r="AJ710" s="53" t="s">
        <v>702</v>
      </c>
      <c r="AK710" s="53" t="s">
        <v>119</v>
      </c>
      <c r="AL710" s="53"/>
      <c r="AM710" s="96" t="s">
        <v>74</v>
      </c>
      <c r="AN710" s="55">
        <v>12.7</v>
      </c>
      <c r="AO710" s="105"/>
      <c r="AP710" s="105"/>
      <c r="AQ710" s="51" t="s">
        <v>106</v>
      </c>
      <c r="AR710" s="51" t="s">
        <v>107</v>
      </c>
      <c r="AS710" s="51"/>
      <c r="AT710" s="51"/>
      <c r="AU710" s="51"/>
      <c r="AV710" s="51"/>
      <c r="AW710" s="57" t="s">
        <v>38</v>
      </c>
      <c r="AX710" s="57" t="s">
        <v>36</v>
      </c>
      <c r="AY710" s="57" t="s">
        <v>42</v>
      </c>
      <c r="AZ710" s="57"/>
      <c r="BA710" s="57"/>
      <c r="BB710" s="58">
        <v>0.54</v>
      </c>
      <c r="BC710" s="58"/>
      <c r="BD710" s="58"/>
      <c r="BE710" s="58"/>
      <c r="BF710" s="58">
        <f>64.4/24</f>
        <v>2.6833333333333336</v>
      </c>
      <c r="BG710" s="58"/>
      <c r="BH710" s="61"/>
      <c r="BI710" s="61"/>
      <c r="BL710" s="61"/>
      <c r="BM710" s="59"/>
      <c r="BN710" s="58"/>
      <c r="BO710" s="58"/>
      <c r="BQ710" s="58"/>
      <c r="BR710" s="59"/>
      <c r="BS710" s="58"/>
      <c r="BT710" s="58"/>
      <c r="BV710" s="58"/>
      <c r="BW710" s="59"/>
      <c r="BX710" s="58"/>
      <c r="BY710" s="58"/>
      <c r="BZ710" s="58"/>
      <c r="CA710" s="59"/>
      <c r="CB710" s="58"/>
      <c r="CC710" s="58"/>
      <c r="CD710" s="58"/>
      <c r="CE710" s="58"/>
      <c r="CF710" s="59"/>
      <c r="CG710" s="62"/>
      <c r="CH710" s="62"/>
      <c r="CI710" s="62"/>
      <c r="CJ710" s="62"/>
      <c r="CK710" s="62"/>
      <c r="CL710" s="62"/>
      <c r="CM710" s="62"/>
      <c r="CN710" s="62"/>
      <c r="CO710" s="62"/>
      <c r="CP710" s="62"/>
      <c r="CQ710" s="64" t="s">
        <v>39</v>
      </c>
      <c r="CR710" s="64" t="s">
        <v>47</v>
      </c>
      <c r="CS710" s="64" t="s">
        <v>1344</v>
      </c>
      <c r="CT710" s="64" t="s">
        <v>721</v>
      </c>
      <c r="CU710" s="64" t="s">
        <v>625</v>
      </c>
      <c r="CV710" s="64" t="s">
        <v>86</v>
      </c>
      <c r="CW710" s="64"/>
      <c r="CX710" s="64" t="s">
        <v>73</v>
      </c>
      <c r="CY710" s="66">
        <f>[1]Duration!EE709</f>
        <v>8.8541666666666661</v>
      </c>
    </row>
    <row r="711" spans="1:103" hidden="1" x14ac:dyDescent="0.3">
      <c r="A711" s="44">
        <v>709</v>
      </c>
      <c r="B711" s="44" t="s">
        <v>1737</v>
      </c>
      <c r="C711" s="44" t="s">
        <v>30</v>
      </c>
      <c r="D711" s="44">
        <v>2018</v>
      </c>
      <c r="E711" s="45" t="s">
        <v>66</v>
      </c>
      <c r="F711" s="45" t="s">
        <v>1537</v>
      </c>
      <c r="G711" s="45" t="s">
        <v>1804</v>
      </c>
      <c r="H711" s="45" t="s">
        <v>116</v>
      </c>
      <c r="I711" s="45" t="s">
        <v>38</v>
      </c>
      <c r="J711" s="68" t="s">
        <v>44</v>
      </c>
      <c r="K711" s="68" t="s">
        <v>53</v>
      </c>
      <c r="L711" s="68" t="s">
        <v>39</v>
      </c>
      <c r="M711" s="68" t="s">
        <v>42</v>
      </c>
      <c r="N711" s="68" t="s">
        <v>42</v>
      </c>
      <c r="O711" s="68" t="s">
        <v>42</v>
      </c>
      <c r="P711" s="47"/>
      <c r="Q711" s="47" t="s">
        <v>1537</v>
      </c>
      <c r="R711" s="49"/>
      <c r="S711" s="49"/>
      <c r="T711" s="50"/>
      <c r="U711" s="50"/>
      <c r="V711" s="50"/>
      <c r="W711" s="50"/>
      <c r="X711" s="50"/>
      <c r="Y711" s="51" t="s">
        <v>134</v>
      </c>
      <c r="Z711" s="51">
        <v>1</v>
      </c>
      <c r="AA711" s="69">
        <v>2376</v>
      </c>
      <c r="AB711" s="52">
        <v>2.4255050505050506</v>
      </c>
      <c r="AC711" s="69">
        <v>5763</v>
      </c>
      <c r="AD711" s="51"/>
      <c r="AE711" s="51"/>
      <c r="AF711" s="51"/>
      <c r="AG711" s="53" t="s">
        <v>79</v>
      </c>
      <c r="AH711" s="54">
        <v>37</v>
      </c>
      <c r="AI711" s="91">
        <f>AH711*25*0.5</f>
        <v>462.5</v>
      </c>
      <c r="AJ711" s="53" t="s">
        <v>702</v>
      </c>
      <c r="AK711" s="53" t="s">
        <v>119</v>
      </c>
      <c r="AL711" s="53"/>
      <c r="AM711" s="96" t="s">
        <v>52</v>
      </c>
      <c r="AN711" s="55">
        <v>21.2</v>
      </c>
      <c r="AO711" s="105"/>
      <c r="AP711" s="105"/>
      <c r="AQ711" s="51" t="s">
        <v>106</v>
      </c>
      <c r="AR711" s="51" t="s">
        <v>107</v>
      </c>
      <c r="AS711" s="51"/>
      <c r="AT711" s="51"/>
      <c r="AU711" s="51"/>
      <c r="AV711" s="51"/>
      <c r="AW711" s="57" t="s">
        <v>38</v>
      </c>
      <c r="AX711" s="57" t="s">
        <v>36</v>
      </c>
      <c r="AY711" s="57" t="s">
        <v>39</v>
      </c>
      <c r="AZ711" s="57"/>
      <c r="BA711" s="57"/>
      <c r="BB711" s="58">
        <v>1</v>
      </c>
      <c r="BC711" s="58"/>
      <c r="BD711" s="58"/>
      <c r="BE711" s="58"/>
      <c r="BF711" s="58">
        <f>119.6/24</f>
        <v>4.9833333333333334</v>
      </c>
      <c r="BG711" s="58"/>
      <c r="BH711" s="61"/>
      <c r="BI711" s="61"/>
      <c r="BL711" s="61"/>
      <c r="BM711" s="59"/>
      <c r="BN711" s="58"/>
      <c r="BO711" s="58"/>
      <c r="BQ711" s="58"/>
      <c r="BR711" s="59"/>
      <c r="BS711" s="58"/>
      <c r="BT711" s="58"/>
      <c r="BV711" s="58"/>
      <c r="BW711" s="59"/>
      <c r="BX711" s="58"/>
      <c r="BY711" s="58"/>
      <c r="BZ711" s="58"/>
      <c r="CA711" s="59"/>
      <c r="CB711" s="58"/>
      <c r="CC711" s="58"/>
      <c r="CD711" s="58"/>
      <c r="CE711" s="58"/>
      <c r="CF711" s="59"/>
      <c r="CG711" s="62"/>
      <c r="CH711" s="62"/>
      <c r="CI711" s="62"/>
      <c r="CJ711" s="62"/>
      <c r="CK711" s="62"/>
      <c r="CL711" s="62"/>
      <c r="CM711" s="62"/>
      <c r="CN711" s="62"/>
      <c r="CO711" s="62"/>
      <c r="CP711" s="62"/>
      <c r="CQ711" s="64" t="s">
        <v>39</v>
      </c>
      <c r="CR711" s="64" t="s">
        <v>47</v>
      </c>
      <c r="CS711" s="64" t="s">
        <v>1344</v>
      </c>
      <c r="CT711" s="64" t="s">
        <v>721</v>
      </c>
      <c r="CU711" s="64" t="s">
        <v>625</v>
      </c>
      <c r="CV711" s="64" t="s">
        <v>86</v>
      </c>
      <c r="CW711" s="64"/>
      <c r="CX711" s="64" t="s">
        <v>73</v>
      </c>
      <c r="CY711" s="66">
        <f>[1]Duration!EE710</f>
        <v>19.270833333333332</v>
      </c>
    </row>
    <row r="712" spans="1:103" hidden="1" x14ac:dyDescent="0.3">
      <c r="A712" s="44">
        <v>710</v>
      </c>
      <c r="B712" s="44" t="s">
        <v>1737</v>
      </c>
      <c r="C712" s="44" t="s">
        <v>30</v>
      </c>
      <c r="D712" s="44">
        <v>2018</v>
      </c>
      <c r="E712" s="45" t="s">
        <v>66</v>
      </c>
      <c r="F712" s="45" t="s">
        <v>1537</v>
      </c>
      <c r="G712" s="45" t="s">
        <v>1804</v>
      </c>
      <c r="H712" s="45" t="s">
        <v>116</v>
      </c>
      <c r="I712" s="45" t="s">
        <v>38</v>
      </c>
      <c r="J712" s="68" t="s">
        <v>44</v>
      </c>
      <c r="K712" s="68" t="s">
        <v>75</v>
      </c>
      <c r="L712" s="68" t="s">
        <v>39</v>
      </c>
      <c r="M712" s="68" t="s">
        <v>42</v>
      </c>
      <c r="N712" s="68" t="s">
        <v>42</v>
      </c>
      <c r="O712" s="68" t="s">
        <v>42</v>
      </c>
      <c r="P712" s="47"/>
      <c r="Q712" s="47" t="s">
        <v>1537</v>
      </c>
      <c r="R712" s="49">
        <v>44</v>
      </c>
      <c r="S712" s="49"/>
      <c r="T712" s="50">
        <v>4.8</v>
      </c>
      <c r="U712" s="50">
        <v>3.3</v>
      </c>
      <c r="V712" s="50"/>
      <c r="W712" s="50"/>
      <c r="X712" s="50">
        <v>7.11</v>
      </c>
      <c r="Y712" s="51" t="s">
        <v>134</v>
      </c>
      <c r="Z712" s="51">
        <v>1</v>
      </c>
      <c r="AA712" s="69">
        <v>2376</v>
      </c>
      <c r="AB712" s="52">
        <v>2.4255050505050506</v>
      </c>
      <c r="AC712" s="69">
        <v>5763</v>
      </c>
      <c r="AD712" s="51"/>
      <c r="AE712" s="51"/>
      <c r="AF712" s="51"/>
      <c r="AG712" s="53" t="s">
        <v>79</v>
      </c>
      <c r="AH712" s="54">
        <v>28</v>
      </c>
      <c r="AI712" s="91">
        <f>AH712*25*0.5</f>
        <v>350</v>
      </c>
      <c r="AJ712" s="53" t="s">
        <v>702</v>
      </c>
      <c r="AK712" s="53" t="s">
        <v>119</v>
      </c>
      <c r="AL712" s="53"/>
      <c r="AM712" s="96" t="s">
        <v>80</v>
      </c>
      <c r="AN712" s="55">
        <v>11.3</v>
      </c>
      <c r="AO712" s="105"/>
      <c r="AP712" s="105"/>
      <c r="AQ712" s="51" t="s">
        <v>106</v>
      </c>
      <c r="AR712" s="51" t="s">
        <v>107</v>
      </c>
      <c r="AS712" s="51"/>
      <c r="AT712" s="51"/>
      <c r="AU712" s="51"/>
      <c r="AV712" s="51"/>
      <c r="AW712" s="57" t="s">
        <v>38</v>
      </c>
      <c r="AX712" s="57" t="s">
        <v>36</v>
      </c>
      <c r="AY712" s="57" t="s">
        <v>42</v>
      </c>
      <c r="AZ712" s="57"/>
      <c r="BA712" s="57"/>
      <c r="BB712" s="58">
        <v>0.16</v>
      </c>
      <c r="BC712" s="58"/>
      <c r="BD712" s="58"/>
      <c r="BE712" s="58"/>
      <c r="BF712" s="58">
        <f>19.2/24</f>
        <v>0.79999999999999993</v>
      </c>
      <c r="BG712" s="58"/>
      <c r="BH712" s="61"/>
      <c r="BI712" s="61"/>
      <c r="BL712" s="61"/>
      <c r="BM712" s="59"/>
      <c r="BN712" s="58"/>
      <c r="BO712" s="58"/>
      <c r="BQ712" s="58"/>
      <c r="BR712" s="59"/>
      <c r="BS712" s="58"/>
      <c r="BT712" s="58"/>
      <c r="BV712" s="58"/>
      <c r="BW712" s="59"/>
      <c r="BX712" s="58"/>
      <c r="BY712" s="58"/>
      <c r="BZ712" s="58"/>
      <c r="CA712" s="59"/>
      <c r="CB712" s="58"/>
      <c r="CC712" s="58"/>
      <c r="CD712" s="58"/>
      <c r="CE712" s="58"/>
      <c r="CF712" s="59"/>
      <c r="CG712" s="62"/>
      <c r="CH712" s="62"/>
      <c r="CI712" s="62"/>
      <c r="CJ712" s="62"/>
      <c r="CK712" s="62"/>
      <c r="CL712" s="62"/>
      <c r="CM712" s="62"/>
      <c r="CN712" s="62"/>
      <c r="CO712" s="62"/>
      <c r="CP712" s="62"/>
      <c r="CQ712" s="64" t="s">
        <v>39</v>
      </c>
      <c r="CR712" s="64" t="s">
        <v>47</v>
      </c>
      <c r="CS712" s="64" t="s">
        <v>1344</v>
      </c>
      <c r="CT712" s="64" t="s">
        <v>721</v>
      </c>
      <c r="CU712" s="64" t="s">
        <v>625</v>
      </c>
      <c r="CV712" s="64" t="s">
        <v>86</v>
      </c>
      <c r="CW712" s="64"/>
      <c r="CX712" s="64" t="s">
        <v>73</v>
      </c>
      <c r="CY712" s="66">
        <f>[1]Duration!EE711</f>
        <v>14.583333333333334</v>
      </c>
    </row>
    <row r="713" spans="1:103" hidden="1" x14ac:dyDescent="0.3">
      <c r="A713" s="44">
        <v>711</v>
      </c>
      <c r="B713" s="44" t="s">
        <v>1737</v>
      </c>
      <c r="C713" s="44" t="s">
        <v>30</v>
      </c>
      <c r="D713" s="44">
        <v>2018</v>
      </c>
      <c r="E713" s="45" t="s">
        <v>66</v>
      </c>
      <c r="F713" s="45" t="s">
        <v>1537</v>
      </c>
      <c r="G713" s="45" t="s">
        <v>1804</v>
      </c>
      <c r="H713" s="45" t="s">
        <v>116</v>
      </c>
      <c r="I713" s="45" t="s">
        <v>38</v>
      </c>
      <c r="J713" s="68" t="s">
        <v>122</v>
      </c>
      <c r="K713" s="68" t="s">
        <v>100</v>
      </c>
      <c r="L713" s="68" t="s">
        <v>39</v>
      </c>
      <c r="M713" s="68" t="s">
        <v>42</v>
      </c>
      <c r="N713" s="68" t="s">
        <v>42</v>
      </c>
      <c r="O713" s="68" t="s">
        <v>42</v>
      </c>
      <c r="P713" s="47"/>
      <c r="Q713" s="47" t="s">
        <v>1537</v>
      </c>
      <c r="R713" s="47"/>
      <c r="S713" s="47"/>
      <c r="T713" s="47"/>
      <c r="U713" s="47"/>
      <c r="V713" s="47"/>
      <c r="W713" s="47"/>
      <c r="X713" s="47"/>
      <c r="Y713" s="51" t="s">
        <v>134</v>
      </c>
      <c r="Z713" s="51">
        <v>1</v>
      </c>
      <c r="AA713" s="69">
        <v>2376</v>
      </c>
      <c r="AB713" s="52">
        <v>2.4255050505050506</v>
      </c>
      <c r="AC713" s="69">
        <v>5763</v>
      </c>
      <c r="AD713" s="51"/>
      <c r="AE713" s="51"/>
      <c r="AF713" s="51"/>
      <c r="AG713" s="53" t="s">
        <v>79</v>
      </c>
      <c r="AH713" s="54">
        <v>115</v>
      </c>
      <c r="AI713" s="91">
        <f>AH713*25*0.5</f>
        <v>1437.5</v>
      </c>
      <c r="AJ713" s="53" t="s">
        <v>702</v>
      </c>
      <c r="AK713" s="53" t="s">
        <v>119</v>
      </c>
      <c r="AL713" s="53"/>
      <c r="AM713" s="96" t="s">
        <v>145</v>
      </c>
      <c r="AN713" s="55">
        <v>9.9</v>
      </c>
      <c r="AO713" s="105"/>
      <c r="AP713" s="105"/>
      <c r="AQ713" s="51" t="s">
        <v>106</v>
      </c>
      <c r="AR713" s="51" t="s">
        <v>107</v>
      </c>
      <c r="AS713" s="51"/>
      <c r="AT713" s="51"/>
      <c r="AU713" s="51"/>
      <c r="AV713" s="51"/>
      <c r="AW713" s="57" t="s">
        <v>38</v>
      </c>
      <c r="AX713" s="57" t="s">
        <v>36</v>
      </c>
      <c r="AY713" s="57" t="s">
        <v>102</v>
      </c>
      <c r="AZ713" s="57"/>
      <c r="BA713" s="57"/>
      <c r="BB713" s="58">
        <v>0.44</v>
      </c>
      <c r="BC713" s="58"/>
      <c r="BD713" s="58"/>
      <c r="BE713" s="58"/>
      <c r="BF713" s="58">
        <f>53.1/24</f>
        <v>2.2124999999999999</v>
      </c>
      <c r="BG713" s="58"/>
      <c r="BH713" s="61"/>
      <c r="BI713" s="61"/>
      <c r="BL713" s="61"/>
      <c r="BM713" s="59"/>
      <c r="BN713" s="58"/>
      <c r="BO713" s="58"/>
      <c r="BQ713" s="58"/>
      <c r="BR713" s="59"/>
      <c r="BS713" s="58"/>
      <c r="BT713" s="58"/>
      <c r="BV713" s="58"/>
      <c r="BW713" s="59"/>
      <c r="BX713" s="58"/>
      <c r="BY713" s="58"/>
      <c r="BZ713" s="58"/>
      <c r="CA713" s="59"/>
      <c r="CB713" s="58"/>
      <c r="CC713" s="58"/>
      <c r="CD713" s="58"/>
      <c r="CE713" s="58"/>
      <c r="CF713" s="59"/>
      <c r="CG713" s="62"/>
      <c r="CH713" s="62"/>
      <c r="CI713" s="62"/>
      <c r="CJ713" s="62"/>
      <c r="CK713" s="62"/>
      <c r="CL713" s="62"/>
      <c r="CM713" s="62"/>
      <c r="CN713" s="62"/>
      <c r="CO713" s="62"/>
      <c r="CP713" s="62"/>
      <c r="CQ713" s="64" t="s">
        <v>39</v>
      </c>
      <c r="CR713" s="64" t="s">
        <v>47</v>
      </c>
      <c r="CS713" s="64" t="s">
        <v>1344</v>
      </c>
      <c r="CT713" s="64" t="s">
        <v>721</v>
      </c>
      <c r="CU713" s="64" t="s">
        <v>625</v>
      </c>
      <c r="CV713" s="64" t="s">
        <v>86</v>
      </c>
      <c r="CW713" s="64"/>
      <c r="CX713" s="64" t="s">
        <v>73</v>
      </c>
      <c r="CY713" s="66">
        <f>[1]Duration!EE712</f>
        <v>59.895833333333336</v>
      </c>
    </row>
    <row r="714" spans="1:103" x14ac:dyDescent="0.3">
      <c r="BM714" s="59"/>
    </row>
    <row r="715" spans="1:103" x14ac:dyDescent="0.3">
      <c r="R715" s="119">
        <f>AVERAGE(R28:R694)</f>
        <v>50.892052972613754</v>
      </c>
      <c r="S715" s="119"/>
      <c r="T715" s="119"/>
      <c r="U715" s="119">
        <f t="shared" ref="S715:X715" si="0">AVERAGE(U28:U694)</f>
        <v>1.807275693073594</v>
      </c>
      <c r="V715" s="119"/>
      <c r="W715" s="119"/>
      <c r="X715" s="119">
        <f t="shared" si="0"/>
        <v>7.4942831813576527</v>
      </c>
    </row>
    <row r="716" spans="1:103" x14ac:dyDescent="0.3">
      <c r="BM716" s="107"/>
    </row>
  </sheetData>
  <autoFilter ref="A2:CY713" xr:uid="{75BFB570-A5D7-4FE9-AE83-864D0E0A39FB}">
    <filterColumn colId="2">
      <filters>
        <filter val="CA"/>
      </filters>
    </filterColumn>
    <filterColumn colId="4">
      <filters>
        <filter val="Cattle"/>
      </filters>
    </filterColumn>
    <filterColumn colId="16">
      <filters>
        <filter val="untreated"/>
      </filters>
    </filterColumn>
  </autoFilter>
  <mergeCells count="11">
    <mergeCell ref="CG1:CP1"/>
    <mergeCell ref="CQ1:CY1"/>
    <mergeCell ref="AN1:AP1"/>
    <mergeCell ref="BB1:CF1"/>
    <mergeCell ref="AQ1:AV1"/>
    <mergeCell ref="AX1:BA1"/>
    <mergeCell ref="A1:D1"/>
    <mergeCell ref="E1:O1"/>
    <mergeCell ref="P1:X1"/>
    <mergeCell ref="Y1:AF1"/>
    <mergeCell ref="AG1:AM1"/>
  </mergeCells>
  <pageMargins left="0.7" right="0.7" top="0.75" bottom="0.75" header="0.3" footer="0.3"/>
  <pageSetup paperSize="9" orientation="portrait" verticalDpi="0" r:id="rId1"/>
  <headerFooter>
    <oddHeader>&amp;R&amp;"Calibri"&amp;10&amp;K000000 Unclassified / Non classifié&amp;1#_x000D_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6617-CEBF-43E5-8D9A-B5CCF6120126}">
  <sheetPr codeName="Sheet1"/>
  <dimension ref="A1:U208"/>
  <sheetViews>
    <sheetView workbookViewId="0">
      <pane xSplit="5" ySplit="1" topLeftCell="F2" activePane="bottomRight" state="frozen"/>
      <selection pane="topRight" activeCell="E1" sqref="E1"/>
      <selection pane="bottomLeft" activeCell="A2" sqref="A2"/>
      <selection pane="bottomRight" activeCell="F2" sqref="F2"/>
    </sheetView>
  </sheetViews>
  <sheetFormatPr defaultRowHeight="13" x14ac:dyDescent="0.3"/>
  <cols>
    <col min="1" max="1" width="4.09765625" customWidth="1"/>
    <col min="2" max="2" width="5.8984375" customWidth="1"/>
    <col min="3" max="3" width="17.09765625" customWidth="1"/>
    <col min="4" max="4" width="7" customWidth="1"/>
    <col min="5" max="5" width="5.296875" customWidth="1"/>
    <col min="6" max="12" width="9.3984375" bestFit="1" customWidth="1"/>
    <col min="13" max="13" width="8.296875" customWidth="1"/>
    <col min="14" max="14" width="121.59765625" customWidth="1"/>
    <col min="15" max="21" width="6.69921875" customWidth="1"/>
  </cols>
  <sheetData>
    <row r="1" spans="1:21" x14ac:dyDescent="0.3">
      <c r="B1" t="s">
        <v>0</v>
      </c>
      <c r="C1" t="s">
        <v>1</v>
      </c>
      <c r="D1" t="s">
        <v>2</v>
      </c>
      <c r="E1" t="s">
        <v>1745</v>
      </c>
      <c r="F1" t="s">
        <v>1746</v>
      </c>
      <c r="G1" t="s">
        <v>1747</v>
      </c>
      <c r="H1" t="s">
        <v>1748</v>
      </c>
      <c r="I1" t="s">
        <v>797</v>
      </c>
      <c r="J1" t="s">
        <v>1749</v>
      </c>
      <c r="K1" t="s">
        <v>1750</v>
      </c>
      <c r="L1" t="s">
        <v>1991</v>
      </c>
      <c r="M1" t="s">
        <v>1825</v>
      </c>
      <c r="N1" s="9" t="s">
        <v>796</v>
      </c>
      <c r="O1" t="s">
        <v>790</v>
      </c>
      <c r="P1" t="s">
        <v>1812</v>
      </c>
      <c r="Q1" t="s">
        <v>791</v>
      </c>
      <c r="R1" t="s">
        <v>1813</v>
      </c>
      <c r="S1" t="s">
        <v>792</v>
      </c>
      <c r="T1" t="s">
        <v>1814</v>
      </c>
      <c r="U1" t="s">
        <v>1815</v>
      </c>
    </row>
    <row r="2" spans="1:21" x14ac:dyDescent="0.3">
      <c r="A2" t="s">
        <v>1805</v>
      </c>
      <c r="B2" t="str">
        <f>IF('[2]stat ev'!A3&lt;&gt;"", '[2]stat ev'!A3,"")</f>
        <v>Cattle</v>
      </c>
      <c r="C2" t="s">
        <v>1804</v>
      </c>
      <c r="D2" t="str">
        <f>IF('[2]stat ev'!C3&lt;&gt;"", '[2]stat ev'!C3,"")</f>
        <v>lagoon</v>
      </c>
      <c r="E2">
        <v>35</v>
      </c>
      <c r="F2" s="1">
        <v>0</v>
      </c>
      <c r="G2" s="1">
        <v>3.33036575E-2</v>
      </c>
      <c r="H2" s="1">
        <v>9.5833333000000007E-2</v>
      </c>
      <c r="I2" s="1">
        <v>0.12565395788571401</v>
      </c>
      <c r="J2" s="1">
        <v>0.21204000000000001</v>
      </c>
      <c r="K2" s="1">
        <v>0.36249999999999999</v>
      </c>
      <c r="L2" s="1">
        <v>0.106001583086632</v>
      </c>
      <c r="M2" t="s">
        <v>2001</v>
      </c>
      <c r="N2" t="s">
        <v>1393</v>
      </c>
      <c r="O2">
        <v>3</v>
      </c>
      <c r="P2">
        <v>2</v>
      </c>
      <c r="Q2">
        <v>6</v>
      </c>
      <c r="R2">
        <v>6</v>
      </c>
      <c r="S2">
        <v>10</v>
      </c>
      <c r="T2">
        <v>5</v>
      </c>
      <c r="U2">
        <v>3</v>
      </c>
    </row>
    <row r="3" spans="1:21" x14ac:dyDescent="0.3">
      <c r="A3" t="s">
        <v>1805</v>
      </c>
      <c r="B3" t="str">
        <f>IF('[2]stat ev'!A4&lt;&gt;"", '[2]stat ev'!A4,"")</f>
        <v>Cattle</v>
      </c>
      <c r="C3" t="s">
        <v>1804</v>
      </c>
      <c r="D3" t="str">
        <f>IF('[2]stat ev'!C4&lt;&gt;"", '[2]stat ev'!C4,"")</f>
        <v>tank</v>
      </c>
      <c r="E3">
        <v>20</v>
      </c>
      <c r="F3" s="1">
        <v>1.9166666999999998E-2</v>
      </c>
      <c r="G3" s="1">
        <v>3.8229166500000002E-2</v>
      </c>
      <c r="H3" s="1">
        <v>6.2291667000000002E-2</v>
      </c>
      <c r="I3" s="1">
        <v>0.12608230144999999</v>
      </c>
      <c r="J3" s="1">
        <v>0.1558333335</v>
      </c>
      <c r="K3" s="1">
        <v>0.67500000000000004</v>
      </c>
      <c r="L3" s="1">
        <v>0.154437696134063</v>
      </c>
      <c r="M3" t="s">
        <v>2001</v>
      </c>
      <c r="N3" t="s">
        <v>1394</v>
      </c>
      <c r="O3">
        <v>5</v>
      </c>
      <c r="P3" t="s">
        <v>1395</v>
      </c>
      <c r="Q3">
        <v>7</v>
      </c>
      <c r="R3">
        <v>1</v>
      </c>
      <c r="S3">
        <v>7</v>
      </c>
      <c r="T3" t="s">
        <v>1395</v>
      </c>
      <c r="U3" t="s">
        <v>1395</v>
      </c>
    </row>
    <row r="4" spans="1:21" x14ac:dyDescent="0.3">
      <c r="A4" t="s">
        <v>1805</v>
      </c>
      <c r="B4" t="str">
        <f>IF('[2]stat ev'!A5&lt;&gt;"", '[2]stat ev'!A5,"")</f>
        <v>Cattle</v>
      </c>
      <c r="C4" t="s">
        <v>3</v>
      </c>
      <c r="D4" t="str">
        <f>IF('[2]stat ev'!C5&lt;&gt;"", '[2]stat ev'!C5,"")</f>
        <v xml:space="preserve"> </v>
      </c>
      <c r="E4">
        <v>53</v>
      </c>
      <c r="F4" s="1">
        <v>3.0381940000000001E-3</v>
      </c>
      <c r="G4" s="1">
        <v>3.0765503999999999E-2</v>
      </c>
      <c r="H4" s="1">
        <v>7.2916667000000004E-2</v>
      </c>
      <c r="I4" s="1">
        <v>8.9819923264150905E-2</v>
      </c>
      <c r="J4" s="1">
        <v>0.112289157</v>
      </c>
      <c r="K4" s="1">
        <v>0.43511904800000001</v>
      </c>
      <c r="L4" s="1">
        <v>7.8876268613521497E-2</v>
      </c>
      <c r="M4" t="s">
        <v>2001</v>
      </c>
      <c r="N4" t="s">
        <v>1396</v>
      </c>
      <c r="O4">
        <v>4</v>
      </c>
      <c r="P4">
        <v>7</v>
      </c>
      <c r="Q4">
        <v>10</v>
      </c>
      <c r="R4">
        <v>22</v>
      </c>
      <c r="S4">
        <v>8</v>
      </c>
      <c r="T4" t="s">
        <v>1395</v>
      </c>
      <c r="U4">
        <v>2</v>
      </c>
    </row>
    <row r="5" spans="1:21" x14ac:dyDescent="0.3">
      <c r="A5" t="s">
        <v>1805</v>
      </c>
      <c r="B5" t="str">
        <f>IF('[2]stat ev'!A6&lt;&gt;"", '[2]stat ev'!A6,"")</f>
        <v>Cattle</v>
      </c>
      <c r="C5" t="s">
        <v>4</v>
      </c>
      <c r="D5" t="str">
        <f>IF('[2]stat ev'!C6&lt;&gt;"", '[2]stat ev'!C6,"")</f>
        <v xml:space="preserve"> </v>
      </c>
      <c r="E5">
        <v>19</v>
      </c>
      <c r="F5" s="1">
        <v>8.4041300000000003E-4</v>
      </c>
      <c r="G5" s="1">
        <v>1.6563494500000001E-2</v>
      </c>
      <c r="H5" s="1">
        <v>4.3809767999999999E-2</v>
      </c>
      <c r="I5" s="1">
        <v>0.261626090421053</v>
      </c>
      <c r="J5" s="1">
        <v>0.32947296399999998</v>
      </c>
      <c r="K5" s="1">
        <v>1.44</v>
      </c>
      <c r="L5" s="1">
        <v>0.43434148178846399</v>
      </c>
      <c r="M5" t="s">
        <v>2001</v>
      </c>
      <c r="N5" t="s">
        <v>1397</v>
      </c>
      <c r="O5">
        <v>3</v>
      </c>
      <c r="P5">
        <v>1</v>
      </c>
      <c r="Q5">
        <v>5</v>
      </c>
      <c r="R5">
        <v>3</v>
      </c>
      <c r="S5">
        <v>4</v>
      </c>
      <c r="T5" t="s">
        <v>1395</v>
      </c>
      <c r="U5">
        <v>3</v>
      </c>
    </row>
    <row r="6" spans="1:21" x14ac:dyDescent="0.3">
      <c r="A6" t="s">
        <v>1805</v>
      </c>
      <c r="B6" t="str">
        <f>IF('[2]stat ev'!A8&lt;&gt;"", '[2]stat ev'!A8,"")</f>
        <v>Cattle</v>
      </c>
      <c r="C6" t="s">
        <v>5</v>
      </c>
      <c r="D6" t="str">
        <f>IF('[2]stat ev'!C8&lt;&gt;"", '[2]stat ev'!C8,"")</f>
        <v xml:space="preserve"> </v>
      </c>
      <c r="E6">
        <v>127</v>
      </c>
      <c r="F6" s="1">
        <v>0</v>
      </c>
      <c r="G6" s="1">
        <v>2.9930555500000001E-2</v>
      </c>
      <c r="H6" s="1">
        <v>7.4999999999999997E-2</v>
      </c>
      <c r="I6" s="1">
        <v>0.13110934020472401</v>
      </c>
      <c r="J6" s="1">
        <v>0.14621443049999999</v>
      </c>
      <c r="K6" s="1">
        <v>1.44</v>
      </c>
      <c r="L6" s="1">
        <v>0.19860677843544899</v>
      </c>
      <c r="M6" t="s">
        <v>2001</v>
      </c>
      <c r="N6" t="s">
        <v>1398</v>
      </c>
      <c r="O6">
        <v>15</v>
      </c>
      <c r="P6">
        <v>10</v>
      </c>
      <c r="Q6">
        <v>28</v>
      </c>
      <c r="R6">
        <v>32</v>
      </c>
      <c r="S6">
        <v>29</v>
      </c>
      <c r="T6">
        <v>5</v>
      </c>
      <c r="U6">
        <v>8</v>
      </c>
    </row>
    <row r="7" spans="1:21" x14ac:dyDescent="0.3">
      <c r="A7" t="s">
        <v>1805</v>
      </c>
      <c r="B7" t="str">
        <f>IF('[2]stat ev'!A9&lt;&gt;"", '[2]stat ev'!A9,"")</f>
        <v>Pig</v>
      </c>
      <c r="C7" t="s">
        <v>1804</v>
      </c>
      <c r="D7" t="str">
        <f>IF('[2]stat ev'!C9&lt;&gt;"", '[2]stat ev'!C9,"")</f>
        <v>lagoon</v>
      </c>
      <c r="E7">
        <v>74</v>
      </c>
      <c r="F7" s="1">
        <v>2.9681999999999998E-3</v>
      </c>
      <c r="G7" s="1">
        <v>3.6934524000000003E-2</v>
      </c>
      <c r="H7" s="1">
        <v>8.3973214500000004E-2</v>
      </c>
      <c r="I7" s="1">
        <v>0.154442004148649</v>
      </c>
      <c r="J7" s="1">
        <v>0.1814797615</v>
      </c>
      <c r="K7" s="1">
        <v>0.68291666699999998</v>
      </c>
      <c r="L7" s="1">
        <v>0.17872092414476501</v>
      </c>
      <c r="M7" t="s">
        <v>2001</v>
      </c>
      <c r="N7" t="s">
        <v>1399</v>
      </c>
      <c r="O7">
        <v>19</v>
      </c>
      <c r="P7" t="s">
        <v>1395</v>
      </c>
      <c r="Q7">
        <v>28</v>
      </c>
      <c r="R7">
        <v>5</v>
      </c>
      <c r="S7">
        <v>17</v>
      </c>
      <c r="T7">
        <v>5</v>
      </c>
      <c r="U7" t="s">
        <v>1395</v>
      </c>
    </row>
    <row r="8" spans="1:21" x14ac:dyDescent="0.3">
      <c r="A8" t="s">
        <v>1805</v>
      </c>
      <c r="B8" t="str">
        <f>IF('[2]stat ev'!A10&lt;&gt;"", '[2]stat ev'!A10,"")</f>
        <v>Pig</v>
      </c>
      <c r="C8" t="s">
        <v>1804</v>
      </c>
      <c r="D8" t="str">
        <f>IF('[2]stat ev'!C10&lt;&gt;"", '[2]stat ev'!C10,"")</f>
        <v>tank</v>
      </c>
      <c r="E8">
        <v>23</v>
      </c>
      <c r="F8" s="1">
        <v>3.0357143E-2</v>
      </c>
      <c r="G8" s="1">
        <v>5.9791667E-2</v>
      </c>
      <c r="H8" s="1">
        <v>0.103333333</v>
      </c>
      <c r="I8" s="1">
        <v>0.221055348391304</v>
      </c>
      <c r="J8" s="1">
        <v>0.27321428549999999</v>
      </c>
      <c r="K8" s="1">
        <v>1</v>
      </c>
      <c r="L8" s="1">
        <v>0.255768701131045</v>
      </c>
      <c r="M8" t="s">
        <v>2001</v>
      </c>
      <c r="N8" t="s">
        <v>1400</v>
      </c>
      <c r="O8">
        <v>6</v>
      </c>
      <c r="P8" t="s">
        <v>1395</v>
      </c>
      <c r="Q8">
        <v>7</v>
      </c>
      <c r="R8" t="s">
        <v>1395</v>
      </c>
      <c r="S8">
        <v>8</v>
      </c>
      <c r="T8">
        <v>1</v>
      </c>
      <c r="U8">
        <v>1</v>
      </c>
    </row>
    <row r="9" spans="1:21" x14ac:dyDescent="0.3">
      <c r="A9" t="s">
        <v>1805</v>
      </c>
      <c r="B9" t="str">
        <f>IF('[2]stat ev'!A11&lt;&gt;"", '[2]stat ev'!A11,"")</f>
        <v>Pig</v>
      </c>
      <c r="C9" t="s">
        <v>3</v>
      </c>
      <c r="D9" t="str">
        <f>IF('[2]stat ev'!C11&lt;&gt;"", '[2]stat ev'!C11,"")</f>
        <v xml:space="preserve"> </v>
      </c>
      <c r="E9">
        <v>22</v>
      </c>
      <c r="F9" s="1">
        <v>7.9166670000000005E-3</v>
      </c>
      <c r="G9" s="1">
        <v>5.6238425750000001E-2</v>
      </c>
      <c r="H9" s="1">
        <v>0.20016151099999999</v>
      </c>
      <c r="I9" s="1">
        <v>0.238450514863636</v>
      </c>
      <c r="J9" s="1">
        <v>0.26240302825</v>
      </c>
      <c r="K9" s="1">
        <v>0.92112244899999995</v>
      </c>
      <c r="L9" s="1">
        <v>0.22960957676697</v>
      </c>
      <c r="M9" t="s">
        <v>2001</v>
      </c>
      <c r="N9" t="s">
        <v>1401</v>
      </c>
      <c r="O9">
        <v>4</v>
      </c>
      <c r="P9">
        <v>2</v>
      </c>
      <c r="Q9">
        <v>1</v>
      </c>
      <c r="R9">
        <v>6</v>
      </c>
      <c r="S9">
        <v>9</v>
      </c>
      <c r="T9" t="s">
        <v>1395</v>
      </c>
      <c r="U9" t="s">
        <v>1395</v>
      </c>
    </row>
    <row r="10" spans="1:21" x14ac:dyDescent="0.3">
      <c r="A10" t="s">
        <v>1805</v>
      </c>
      <c r="B10" t="str">
        <f>IF('[2]stat ev'!A12&lt;&gt;"", '[2]stat ev'!A12,"")</f>
        <v>Pig</v>
      </c>
      <c r="C10" t="s">
        <v>4</v>
      </c>
      <c r="D10" t="str">
        <f>IF('[2]stat ev'!C12&lt;&gt;"", '[2]stat ev'!C12,"")</f>
        <v xml:space="preserve"> </v>
      </c>
      <c r="E10">
        <v>20</v>
      </c>
      <c r="F10" s="1">
        <v>1.946073E-3</v>
      </c>
      <c r="G10" s="1">
        <v>2.885416675E-2</v>
      </c>
      <c r="H10" s="1">
        <v>0.22746833</v>
      </c>
      <c r="I10" s="1">
        <v>0.686780642</v>
      </c>
      <c r="J10" s="1">
        <v>0.70980227250000005</v>
      </c>
      <c r="K10" s="1">
        <v>4.4640000000000004</v>
      </c>
      <c r="L10" s="1">
        <v>1.16277503182116</v>
      </c>
      <c r="M10" t="s">
        <v>2001</v>
      </c>
      <c r="N10" t="s">
        <v>1402</v>
      </c>
      <c r="O10">
        <v>1</v>
      </c>
      <c r="P10" t="s">
        <v>1395</v>
      </c>
      <c r="Q10" t="s">
        <v>1395</v>
      </c>
      <c r="R10">
        <v>2</v>
      </c>
      <c r="S10">
        <v>9</v>
      </c>
      <c r="T10" t="s">
        <v>1395</v>
      </c>
      <c r="U10">
        <v>8</v>
      </c>
    </row>
    <row r="11" spans="1:21" x14ac:dyDescent="0.3">
      <c r="A11" t="s">
        <v>1805</v>
      </c>
      <c r="B11" t="str">
        <f>IF('[2]stat ev'!A14&lt;&gt;"", '[2]stat ev'!A14,"")</f>
        <v>Pig</v>
      </c>
      <c r="C11" t="s">
        <v>5</v>
      </c>
      <c r="D11" t="str">
        <f>IF('[2]stat ev'!C14&lt;&gt;"", '[2]stat ev'!C14,"")</f>
        <v xml:space="preserve"> </v>
      </c>
      <c r="E11">
        <v>139</v>
      </c>
      <c r="F11" s="1">
        <v>1.946073E-3</v>
      </c>
      <c r="G11" s="1">
        <v>3.8511904499999999E-2</v>
      </c>
      <c r="H11" s="1">
        <v>0.111666667</v>
      </c>
      <c r="I11" s="1">
        <v>0.25535615458273397</v>
      </c>
      <c r="J11" s="1">
        <v>0.27152387649999998</v>
      </c>
      <c r="K11" s="1">
        <v>4.4640000000000004</v>
      </c>
      <c r="L11" s="1">
        <v>0.50415933589218498</v>
      </c>
      <c r="M11" t="s">
        <v>2001</v>
      </c>
      <c r="N11" t="s">
        <v>1403</v>
      </c>
      <c r="O11">
        <v>30</v>
      </c>
      <c r="P11">
        <v>2</v>
      </c>
      <c r="Q11">
        <v>36</v>
      </c>
      <c r="R11">
        <v>13</v>
      </c>
      <c r="S11">
        <v>43</v>
      </c>
      <c r="T11">
        <v>6</v>
      </c>
      <c r="U11">
        <v>9</v>
      </c>
    </row>
    <row r="12" spans="1:21" x14ac:dyDescent="0.3">
      <c r="F12" s="1"/>
      <c r="G12" s="1"/>
      <c r="H12" s="1"/>
      <c r="I12" s="1"/>
      <c r="J12" s="1"/>
      <c r="K12" s="1"/>
      <c r="L12" s="1"/>
    </row>
    <row r="13" spans="1:21" x14ac:dyDescent="0.3">
      <c r="A13" t="s">
        <v>1806</v>
      </c>
      <c r="B13" t="str">
        <f>IF('[2]stat ev'!A29&lt;&gt;"", '[2]stat ev'!A29,"")</f>
        <v>Cattle</v>
      </c>
      <c r="C13" t="s">
        <v>1804</v>
      </c>
      <c r="D13" t="str">
        <f>IF('[2]stat ev'!C29&lt;&gt;"", '[2]stat ev'!C29,"")</f>
        <v>lagoon</v>
      </c>
      <c r="E13">
        <v>13</v>
      </c>
      <c r="F13" s="3">
        <v>0</v>
      </c>
      <c r="G13" s="3">
        <v>0</v>
      </c>
      <c r="H13" s="3">
        <v>4.1172600000000001E-4</v>
      </c>
      <c r="I13" s="3">
        <v>2.0107993846153801E-3</v>
      </c>
      <c r="J13" s="3">
        <v>1.1677879999999999E-3</v>
      </c>
      <c r="K13" s="3">
        <v>2.0416666999999999E-2</v>
      </c>
      <c r="L13" s="3">
        <v>5.55517290190347E-3</v>
      </c>
      <c r="M13" t="s">
        <v>2001</v>
      </c>
      <c r="N13" t="s">
        <v>1404</v>
      </c>
      <c r="O13">
        <v>4</v>
      </c>
      <c r="P13" t="s">
        <v>1395</v>
      </c>
      <c r="Q13">
        <v>2</v>
      </c>
      <c r="R13">
        <v>1</v>
      </c>
      <c r="S13">
        <v>6</v>
      </c>
      <c r="T13" t="s">
        <v>1395</v>
      </c>
      <c r="U13" t="s">
        <v>1395</v>
      </c>
    </row>
    <row r="14" spans="1:21" x14ac:dyDescent="0.3">
      <c r="A14" t="s">
        <v>1806</v>
      </c>
      <c r="B14" t="str">
        <f>IF('[2]stat ev'!A30&lt;&gt;"", '[2]stat ev'!A30,"")</f>
        <v>Cattle</v>
      </c>
      <c r="C14" t="s">
        <v>1804</v>
      </c>
      <c r="D14" t="str">
        <f>IF('[2]stat ev'!C30&lt;&gt;"", '[2]stat ev'!C30,"")</f>
        <v>tank</v>
      </c>
      <c r="E14">
        <v>3</v>
      </c>
      <c r="F14" s="3">
        <v>0</v>
      </c>
      <c r="G14" s="3">
        <v>1.1541665E-3</v>
      </c>
      <c r="H14" s="3">
        <v>2.3083330000000001E-3</v>
      </c>
      <c r="I14" s="3">
        <v>1.7166666666666699E-3</v>
      </c>
      <c r="J14" s="3">
        <v>2.575E-3</v>
      </c>
      <c r="K14" s="3">
        <v>2.841667E-3</v>
      </c>
      <c r="L14" s="3">
        <v>1.5104037944279401E-3</v>
      </c>
      <c r="M14" t="s">
        <v>2001</v>
      </c>
      <c r="N14" t="s">
        <v>1405</v>
      </c>
      <c r="O14" t="s">
        <v>1395</v>
      </c>
      <c r="P14" t="s">
        <v>1395</v>
      </c>
      <c r="Q14">
        <v>1</v>
      </c>
      <c r="R14" t="s">
        <v>1395</v>
      </c>
      <c r="S14">
        <v>2</v>
      </c>
      <c r="T14" t="s">
        <v>1395</v>
      </c>
      <c r="U14" t="s">
        <v>1395</v>
      </c>
    </row>
    <row r="15" spans="1:21" x14ac:dyDescent="0.3">
      <c r="A15" t="s">
        <v>1806</v>
      </c>
      <c r="B15" t="str">
        <f>IF('[2]stat ev'!A31&lt;&gt;"", '[2]stat ev'!A31,"")</f>
        <v>Cattle</v>
      </c>
      <c r="C15" t="s">
        <v>3</v>
      </c>
      <c r="D15" t="str">
        <f>IF('[2]stat ev'!C31&lt;&gt;"", '[2]stat ev'!C31,"")</f>
        <v xml:space="preserve"> </v>
      </c>
      <c r="E15">
        <v>46</v>
      </c>
      <c r="F15" s="3">
        <v>-2.66667E-4</v>
      </c>
      <c r="G15" s="3">
        <v>2.8480499999999999E-5</v>
      </c>
      <c r="H15" s="3">
        <v>7.46026E-4</v>
      </c>
      <c r="I15" s="3">
        <v>3.41406465217391E-3</v>
      </c>
      <c r="J15" s="3">
        <v>3.9966532500000001E-3</v>
      </c>
      <c r="K15" s="3">
        <v>3.7348359999999997E-2</v>
      </c>
      <c r="L15" s="3">
        <v>6.9703279687753604E-3</v>
      </c>
      <c r="M15" t="s">
        <v>2001</v>
      </c>
      <c r="N15" t="s">
        <v>1406</v>
      </c>
      <c r="O15">
        <v>4</v>
      </c>
      <c r="P15">
        <v>6</v>
      </c>
      <c r="Q15">
        <v>10</v>
      </c>
      <c r="R15">
        <v>17</v>
      </c>
      <c r="S15">
        <v>8</v>
      </c>
      <c r="T15">
        <v>1</v>
      </c>
      <c r="U15" t="s">
        <v>1395</v>
      </c>
    </row>
    <row r="16" spans="1:21" x14ac:dyDescent="0.3">
      <c r="A16" t="s">
        <v>1806</v>
      </c>
      <c r="B16" t="str">
        <f>IF('[2]stat ev'!A32&lt;&gt;"", '[2]stat ev'!A32,"")</f>
        <v>Cattle</v>
      </c>
      <c r="C16" t="s">
        <v>4</v>
      </c>
      <c r="D16" t="str">
        <f>IF('[2]stat ev'!C32&lt;&gt;"", '[2]stat ev'!C32,"")</f>
        <v xml:space="preserve"> </v>
      </c>
      <c r="E16">
        <v>6</v>
      </c>
      <c r="F16" s="3">
        <v>0</v>
      </c>
      <c r="G16" s="3">
        <v>8.2675E-6</v>
      </c>
      <c r="H16" s="3">
        <v>2.2278099999999999E-4</v>
      </c>
      <c r="I16" s="3">
        <v>5.286692E-3</v>
      </c>
      <c r="J16" s="3">
        <v>8.7156549999999999E-4</v>
      </c>
      <c r="K16" s="3">
        <v>3.0249999999999999E-2</v>
      </c>
      <c r="L16" s="3">
        <v>1.2235921331276E-2</v>
      </c>
      <c r="M16" t="s">
        <v>2001</v>
      </c>
      <c r="N16" t="s">
        <v>1407</v>
      </c>
      <c r="O16">
        <v>2</v>
      </c>
      <c r="P16" t="s">
        <v>1395</v>
      </c>
      <c r="Q16" t="s">
        <v>1395</v>
      </c>
      <c r="R16">
        <v>2</v>
      </c>
      <c r="S16" t="s">
        <v>1395</v>
      </c>
      <c r="T16" t="s">
        <v>1395</v>
      </c>
      <c r="U16">
        <v>2</v>
      </c>
    </row>
    <row r="17" spans="1:21" x14ac:dyDescent="0.3">
      <c r="A17" t="s">
        <v>1806</v>
      </c>
      <c r="B17" t="str">
        <f>IF('[2]stat ev'!A34&lt;&gt;"", '[2]stat ev'!A34,"")</f>
        <v>Cattle</v>
      </c>
      <c r="C17" t="s">
        <v>5</v>
      </c>
      <c r="D17" t="str">
        <f>IF('[2]stat ev'!C34&lt;&gt;"", '[2]stat ev'!C34,"")</f>
        <v xml:space="preserve"> </v>
      </c>
      <c r="E17">
        <v>68</v>
      </c>
      <c r="F17" s="3">
        <v>-2.66667E-4</v>
      </c>
      <c r="G17" s="3">
        <v>2.8057500000000002E-6</v>
      </c>
      <c r="H17" s="3">
        <v>5.1272049999999999E-4</v>
      </c>
      <c r="I17" s="3">
        <v>3.2361399705882398E-3</v>
      </c>
      <c r="J17" s="3">
        <v>2.9917820000000001E-3</v>
      </c>
      <c r="K17" s="3">
        <v>3.7348359999999997E-2</v>
      </c>
      <c r="L17" s="3">
        <v>7.0847175631922298E-3</v>
      </c>
      <c r="M17" t="s">
        <v>2001</v>
      </c>
      <c r="N17" t="s">
        <v>1408</v>
      </c>
      <c r="O17">
        <v>10</v>
      </c>
      <c r="P17">
        <v>6</v>
      </c>
      <c r="Q17">
        <v>13</v>
      </c>
      <c r="R17">
        <v>20</v>
      </c>
      <c r="S17">
        <v>16</v>
      </c>
      <c r="T17">
        <v>1</v>
      </c>
      <c r="U17">
        <v>2</v>
      </c>
    </row>
    <row r="18" spans="1:21" x14ac:dyDescent="0.3">
      <c r="A18" t="s">
        <v>1806</v>
      </c>
      <c r="B18" t="str">
        <f>IF('[2]stat ev'!A35&lt;&gt;"", '[2]stat ev'!A35,"")</f>
        <v>Pig</v>
      </c>
      <c r="C18" t="s">
        <v>1804</v>
      </c>
      <c r="D18" t="str">
        <f>IF('[2]stat ev'!C35&lt;&gt;"", '[2]stat ev'!C35,"")</f>
        <v>lagoon</v>
      </c>
      <c r="E18">
        <v>6</v>
      </c>
      <c r="F18" s="3">
        <v>0</v>
      </c>
      <c r="G18" s="3">
        <v>0</v>
      </c>
      <c r="H18" s="3">
        <v>0</v>
      </c>
      <c r="I18" s="3">
        <v>2.5000000000000001E-3</v>
      </c>
      <c r="J18" s="3">
        <v>1.56249975E-3</v>
      </c>
      <c r="K18" s="3">
        <v>1.2916667E-2</v>
      </c>
      <c r="L18" s="3">
        <v>5.1706974921721703E-3</v>
      </c>
      <c r="M18" t="s">
        <v>2001</v>
      </c>
      <c r="N18" t="s">
        <v>1409</v>
      </c>
      <c r="O18">
        <v>1</v>
      </c>
      <c r="P18" t="s">
        <v>1395</v>
      </c>
      <c r="Q18" t="s">
        <v>1395</v>
      </c>
      <c r="R18" t="s">
        <v>1395</v>
      </c>
      <c r="S18">
        <v>1</v>
      </c>
      <c r="T18" t="s">
        <v>1395</v>
      </c>
      <c r="U18">
        <v>4</v>
      </c>
    </row>
    <row r="19" spans="1:21" x14ac:dyDescent="0.3">
      <c r="A19" t="s">
        <v>1806</v>
      </c>
      <c r="B19" t="str">
        <f>IF('[2]stat ev'!A36&lt;&gt;"", '[2]stat ev'!A36,"")</f>
        <v>Pig</v>
      </c>
      <c r="C19" t="s">
        <v>1804</v>
      </c>
      <c r="D19" t="str">
        <f>IF('[2]stat ev'!C36&lt;&gt;"", '[2]stat ev'!C36,"")</f>
        <v>tank</v>
      </c>
      <c r="E19">
        <v>5</v>
      </c>
      <c r="F19" s="3">
        <v>0</v>
      </c>
      <c r="G19" s="3">
        <v>0</v>
      </c>
      <c r="H19" s="3">
        <v>0</v>
      </c>
      <c r="I19" s="3">
        <v>0</v>
      </c>
      <c r="J19" s="3">
        <v>0</v>
      </c>
      <c r="K19" s="3">
        <v>0</v>
      </c>
      <c r="L19" s="3">
        <v>0</v>
      </c>
      <c r="M19" t="s">
        <v>2001</v>
      </c>
      <c r="N19" t="s">
        <v>1410</v>
      </c>
      <c r="O19" t="s">
        <v>1395</v>
      </c>
      <c r="P19" t="s">
        <v>1395</v>
      </c>
      <c r="Q19">
        <v>1</v>
      </c>
      <c r="R19" t="s">
        <v>1395</v>
      </c>
      <c r="S19">
        <v>2</v>
      </c>
      <c r="T19">
        <v>1</v>
      </c>
      <c r="U19">
        <v>1</v>
      </c>
    </row>
    <row r="20" spans="1:21" x14ac:dyDescent="0.3">
      <c r="A20" t="s">
        <v>1806</v>
      </c>
      <c r="B20" t="str">
        <f>IF('[2]stat ev'!A37&lt;&gt;"", '[2]stat ev'!A37,"")</f>
        <v>Pig</v>
      </c>
      <c r="C20" t="s">
        <v>3</v>
      </c>
      <c r="D20" t="str">
        <f>IF('[2]stat ev'!C37&lt;&gt;"", '[2]stat ev'!C37,"")</f>
        <v xml:space="preserve"> </v>
      </c>
      <c r="E20">
        <v>17</v>
      </c>
      <c r="F20" s="3">
        <v>0</v>
      </c>
      <c r="G20" s="3">
        <v>0</v>
      </c>
      <c r="H20" s="3">
        <v>8.5118999999999996E-5</v>
      </c>
      <c r="I20" s="3">
        <v>9.5750015294117606E-3</v>
      </c>
      <c r="J20" s="3">
        <v>1.25E-3</v>
      </c>
      <c r="K20" s="3">
        <v>6.1115497999999997E-2</v>
      </c>
      <c r="L20" s="3">
        <v>1.9929806612971099E-2</v>
      </c>
      <c r="M20" t="s">
        <v>2001</v>
      </c>
      <c r="N20" t="s">
        <v>1411</v>
      </c>
      <c r="O20">
        <v>3</v>
      </c>
      <c r="P20">
        <v>2</v>
      </c>
      <c r="Q20">
        <v>1</v>
      </c>
      <c r="R20">
        <v>6</v>
      </c>
      <c r="S20">
        <v>4</v>
      </c>
      <c r="T20">
        <v>1</v>
      </c>
      <c r="U20" t="s">
        <v>1395</v>
      </c>
    </row>
    <row r="21" spans="1:21" x14ac:dyDescent="0.3">
      <c r="A21" t="s">
        <v>1806</v>
      </c>
      <c r="B21" t="str">
        <f>IF('[2]stat ev'!A38&lt;&gt;"", '[2]stat ev'!A38,"")</f>
        <v>Pig</v>
      </c>
      <c r="C21" t="s">
        <v>4</v>
      </c>
      <c r="D21" t="str">
        <f>IF('[2]stat ev'!C38&lt;&gt;"", '[2]stat ev'!C38,"")</f>
        <v xml:space="preserve"> </v>
      </c>
      <c r="E21">
        <v>4</v>
      </c>
      <c r="F21" s="3">
        <v>0</v>
      </c>
      <c r="G21" s="3">
        <v>0</v>
      </c>
      <c r="H21" s="3">
        <v>6.0944499999999999E-5</v>
      </c>
      <c r="I21" s="3">
        <v>3.0304722500000001E-3</v>
      </c>
      <c r="J21" s="3">
        <v>3.0914167500000001E-3</v>
      </c>
      <c r="K21" s="3">
        <v>1.2E-2</v>
      </c>
      <c r="L21" s="3">
        <v>5.9799612232923601E-3</v>
      </c>
      <c r="M21" t="s">
        <v>2001</v>
      </c>
      <c r="N21" t="s">
        <v>1412</v>
      </c>
      <c r="O21" t="s">
        <v>1395</v>
      </c>
      <c r="P21" t="s">
        <v>1395</v>
      </c>
      <c r="Q21" t="s">
        <v>1395</v>
      </c>
      <c r="R21">
        <v>2</v>
      </c>
      <c r="S21" t="s">
        <v>1395</v>
      </c>
      <c r="T21" t="s">
        <v>1395</v>
      </c>
      <c r="U21">
        <v>2</v>
      </c>
    </row>
    <row r="22" spans="1:21" x14ac:dyDescent="0.3">
      <c r="A22" t="s">
        <v>1806</v>
      </c>
      <c r="B22" t="str">
        <f>IF('[2]stat ev'!A40&lt;&gt;"", '[2]stat ev'!A40,"")</f>
        <v>Pig</v>
      </c>
      <c r="C22" t="s">
        <v>5</v>
      </c>
      <c r="D22" t="str">
        <f>IF('[2]stat ev'!C40&lt;&gt;"", '[2]stat ev'!C40,"")</f>
        <v xml:space="preserve"> </v>
      </c>
      <c r="E22">
        <v>32</v>
      </c>
      <c r="F22" s="3">
        <v>0</v>
      </c>
      <c r="G22" s="3">
        <v>0</v>
      </c>
      <c r="H22" s="3">
        <v>0</v>
      </c>
      <c r="I22" s="3">
        <v>5.93427859375E-3</v>
      </c>
      <c r="J22" s="3">
        <v>6.2500024999999999E-4</v>
      </c>
      <c r="K22" s="3">
        <v>6.1115497999999997E-2</v>
      </c>
      <c r="L22" s="3">
        <v>1.51359648722028E-2</v>
      </c>
      <c r="M22" t="s">
        <v>2001</v>
      </c>
      <c r="N22" t="s">
        <v>1413</v>
      </c>
      <c r="O22">
        <v>4</v>
      </c>
      <c r="P22">
        <v>2</v>
      </c>
      <c r="Q22">
        <v>2</v>
      </c>
      <c r="R22">
        <v>8</v>
      </c>
      <c r="S22">
        <v>7</v>
      </c>
      <c r="T22">
        <v>2</v>
      </c>
      <c r="U22">
        <v>7</v>
      </c>
    </row>
    <row r="23" spans="1:21" x14ac:dyDescent="0.3">
      <c r="F23" s="3"/>
      <c r="G23" s="3"/>
      <c r="H23" s="3"/>
      <c r="I23" s="3"/>
      <c r="J23" s="3"/>
      <c r="K23" s="3"/>
      <c r="L23" s="3"/>
    </row>
    <row r="24" spans="1:21" x14ac:dyDescent="0.3">
      <c r="A24" t="s">
        <v>1807</v>
      </c>
      <c r="B24" t="str">
        <f>IF('[2]stat ev'!A55&lt;&gt;"", '[2]stat ev'!A55,"")</f>
        <v>Cattle</v>
      </c>
      <c r="C24" t="s">
        <v>1804</v>
      </c>
      <c r="D24" t="str">
        <f>IF('[2]stat ev'!C55&lt;&gt;"", '[2]stat ev'!C55,"")</f>
        <v>lagoon</v>
      </c>
      <c r="E24">
        <v>3</v>
      </c>
      <c r="F24" s="1">
        <v>0.27162181200000002</v>
      </c>
      <c r="G24" s="1">
        <v>0.28719979499999998</v>
      </c>
      <c r="H24" s="1">
        <v>0.302777778</v>
      </c>
      <c r="I24" s="1">
        <v>0.76816150766666702</v>
      </c>
      <c r="J24" s="1">
        <v>1.0164313555</v>
      </c>
      <c r="K24" s="1">
        <v>1.7300849330000001</v>
      </c>
      <c r="L24" s="1">
        <v>0.833195763736295</v>
      </c>
      <c r="M24" t="s">
        <v>2002</v>
      </c>
      <c r="N24" t="s">
        <v>1414</v>
      </c>
      <c r="O24" t="s">
        <v>1395</v>
      </c>
      <c r="P24" t="s">
        <v>1395</v>
      </c>
      <c r="Q24" t="s">
        <v>1395</v>
      </c>
      <c r="R24" t="s">
        <v>1395</v>
      </c>
      <c r="S24" t="s">
        <v>1395</v>
      </c>
      <c r="T24">
        <v>3</v>
      </c>
      <c r="U24" t="s">
        <v>1395</v>
      </c>
    </row>
    <row r="25" spans="1:21" x14ac:dyDescent="0.3">
      <c r="A25" t="s">
        <v>1807</v>
      </c>
      <c r="B25" t="str">
        <f>IF('[2]stat ev'!A56&lt;&gt;"", '[2]stat ev'!A56,"")</f>
        <v>Cattle</v>
      </c>
      <c r="C25" t="s">
        <v>1804</v>
      </c>
      <c r="D25" t="str">
        <f>IF('[2]stat ev'!C56&lt;&gt;"", '[2]stat ev'!C56,"")</f>
        <v>tank</v>
      </c>
      <c r="E25">
        <v>7</v>
      </c>
      <c r="F25" s="1">
        <v>1.25E-3</v>
      </c>
      <c r="G25" s="1">
        <v>0.25869565249999998</v>
      </c>
      <c r="H25" s="1">
        <v>0.75342465800000002</v>
      </c>
      <c r="I25" s="1">
        <v>0.82559095271428595</v>
      </c>
      <c r="J25" s="1">
        <v>1.2813131310000001</v>
      </c>
      <c r="K25" s="1">
        <v>1.9444444439999999</v>
      </c>
      <c r="L25" s="1">
        <v>0.71433851858514097</v>
      </c>
      <c r="M25" t="s">
        <v>2002</v>
      </c>
      <c r="N25" t="s">
        <v>1415</v>
      </c>
      <c r="O25">
        <v>1</v>
      </c>
      <c r="P25" t="s">
        <v>1395</v>
      </c>
      <c r="Q25" t="s">
        <v>1395</v>
      </c>
      <c r="R25">
        <v>1</v>
      </c>
      <c r="S25" t="s">
        <v>1395</v>
      </c>
      <c r="T25">
        <v>5</v>
      </c>
      <c r="U25" t="s">
        <v>1395</v>
      </c>
    </row>
    <row r="26" spans="1:21" x14ac:dyDescent="0.3">
      <c r="A26" t="s">
        <v>1807</v>
      </c>
      <c r="B26" t="str">
        <f>IF('[2]stat ev'!A57&lt;&gt;"", '[2]stat ev'!A57,"")</f>
        <v>Cattle</v>
      </c>
      <c r="C26" t="s">
        <v>3</v>
      </c>
      <c r="D26" t="str">
        <f>IF('[2]stat ev'!C57&lt;&gt;"", '[2]stat ev'!C57,"")</f>
        <v xml:space="preserve"> </v>
      </c>
      <c r="E26">
        <v>46</v>
      </c>
      <c r="F26" s="1">
        <v>7.2222220000000004E-3</v>
      </c>
      <c r="G26" s="1">
        <v>6.7492528750000003E-2</v>
      </c>
      <c r="H26" s="1">
        <v>0.41719401249999999</v>
      </c>
      <c r="I26" s="1">
        <v>0.56157335178260903</v>
      </c>
      <c r="J26" s="1">
        <v>0.74934020400000001</v>
      </c>
      <c r="K26" s="1">
        <v>3.6174603169999999</v>
      </c>
      <c r="L26" s="1">
        <v>0.69302100336454997</v>
      </c>
      <c r="M26" t="s">
        <v>2002</v>
      </c>
      <c r="N26" t="s">
        <v>1406</v>
      </c>
      <c r="O26">
        <v>4</v>
      </c>
      <c r="P26">
        <v>6</v>
      </c>
      <c r="Q26">
        <v>10</v>
      </c>
      <c r="R26">
        <v>17</v>
      </c>
      <c r="S26">
        <v>8</v>
      </c>
      <c r="T26">
        <v>1</v>
      </c>
      <c r="U26" t="s">
        <v>1395</v>
      </c>
    </row>
    <row r="27" spans="1:21" x14ac:dyDescent="0.3">
      <c r="A27" t="s">
        <v>1807</v>
      </c>
      <c r="B27" t="str">
        <f>IF('[2]stat ev'!A58&lt;&gt;"", '[2]stat ev'!A58,"")</f>
        <v>Cattle</v>
      </c>
      <c r="C27" t="s">
        <v>4</v>
      </c>
      <c r="D27" t="str">
        <f>IF('[2]stat ev'!C58&lt;&gt;"", '[2]stat ev'!C58,"")</f>
        <v xml:space="preserve"> </v>
      </c>
      <c r="E27">
        <v>15</v>
      </c>
      <c r="F27" s="1">
        <v>1.444444E-3</v>
      </c>
      <c r="G27" s="1">
        <v>0.14731269799999999</v>
      </c>
      <c r="H27" s="1">
        <v>0.63657407399999999</v>
      </c>
      <c r="I27" s="2">
        <v>10.2480326944667</v>
      </c>
      <c r="J27" s="2">
        <v>16.421733118999999</v>
      </c>
      <c r="K27" s="2">
        <v>50.999358501000003</v>
      </c>
      <c r="L27" s="2">
        <v>16.413627881145</v>
      </c>
      <c r="M27" t="s">
        <v>2002</v>
      </c>
      <c r="N27" t="s">
        <v>1416</v>
      </c>
      <c r="O27">
        <v>3</v>
      </c>
      <c r="P27" t="s">
        <v>1395</v>
      </c>
      <c r="Q27">
        <v>5</v>
      </c>
      <c r="R27">
        <v>3</v>
      </c>
      <c r="S27">
        <v>2</v>
      </c>
      <c r="T27" t="s">
        <v>1395</v>
      </c>
      <c r="U27">
        <v>2</v>
      </c>
    </row>
    <row r="28" spans="1:21" x14ac:dyDescent="0.3">
      <c r="A28" t="s">
        <v>1807</v>
      </c>
      <c r="B28" t="str">
        <f>IF('[2]stat ev'!A60&lt;&gt;"", '[2]stat ev'!A60,"")</f>
        <v>Cattle</v>
      </c>
      <c r="C28" t="s">
        <v>5</v>
      </c>
      <c r="D28" t="str">
        <f>IF('[2]stat ev'!C60&lt;&gt;"", '[2]stat ev'!C60,"")</f>
        <v xml:space="preserve"> </v>
      </c>
      <c r="E28">
        <v>71</v>
      </c>
      <c r="F28" s="1">
        <v>1.25E-3</v>
      </c>
      <c r="G28" s="1">
        <v>6.9229166499999994E-2</v>
      </c>
      <c r="H28" s="1">
        <v>0.43690875200000001</v>
      </c>
      <c r="I28" s="1">
        <v>2.64276740550704</v>
      </c>
      <c r="J28" s="1">
        <v>0.99049687500000005</v>
      </c>
      <c r="K28" s="2">
        <v>50.999358501000003</v>
      </c>
      <c r="L28" s="1">
        <v>8.3651183585206397</v>
      </c>
      <c r="M28" t="s">
        <v>2002</v>
      </c>
      <c r="N28" t="s">
        <v>1417</v>
      </c>
      <c r="O28">
        <v>8</v>
      </c>
      <c r="P28">
        <v>6</v>
      </c>
      <c r="Q28">
        <v>15</v>
      </c>
      <c r="R28">
        <v>21</v>
      </c>
      <c r="S28">
        <v>10</v>
      </c>
      <c r="T28">
        <v>9</v>
      </c>
      <c r="U28">
        <v>2</v>
      </c>
    </row>
    <row r="29" spans="1:21" x14ac:dyDescent="0.3">
      <c r="A29" t="s">
        <v>1807</v>
      </c>
      <c r="B29" t="str">
        <f>IF('[2]stat ev'!A61&lt;&gt;"", '[2]stat ev'!A61,"")</f>
        <v>Pig</v>
      </c>
      <c r="C29" t="s">
        <v>1804</v>
      </c>
      <c r="D29" t="str">
        <f>IF('[2]stat ev'!C61&lt;&gt;"", '[2]stat ev'!C61,"")</f>
        <v>lagoon</v>
      </c>
      <c r="E29">
        <v>2</v>
      </c>
      <c r="F29" s="1">
        <v>5.8333300000000001E-4</v>
      </c>
      <c r="G29" s="1">
        <v>0.87675583300000004</v>
      </c>
      <c r="H29" s="1">
        <v>1.7529283330000001</v>
      </c>
      <c r="I29" s="1">
        <v>1.7529283330000001</v>
      </c>
      <c r="J29" s="1">
        <v>2.6291008329999999</v>
      </c>
      <c r="K29" s="1">
        <v>3.5052733329999999</v>
      </c>
      <c r="L29" s="1">
        <v>2.4781900649566801</v>
      </c>
      <c r="M29" t="s">
        <v>2002</v>
      </c>
      <c r="N29" t="s">
        <v>1418</v>
      </c>
      <c r="O29" t="s">
        <v>1395</v>
      </c>
      <c r="P29" t="s">
        <v>1395</v>
      </c>
      <c r="Q29" t="s">
        <v>1395</v>
      </c>
      <c r="R29" t="s">
        <v>1395</v>
      </c>
      <c r="S29">
        <v>1</v>
      </c>
      <c r="T29">
        <v>1</v>
      </c>
      <c r="U29" t="s">
        <v>1395</v>
      </c>
    </row>
    <row r="30" spans="1:21" x14ac:dyDescent="0.3">
      <c r="A30" t="s">
        <v>1807</v>
      </c>
      <c r="B30" t="str">
        <f>IF('[2]stat ev'!A62&lt;&gt;"", '[2]stat ev'!A62,"")</f>
        <v>Pig</v>
      </c>
      <c r="C30" t="s">
        <v>1804</v>
      </c>
      <c r="D30" t="str">
        <f>IF('[2]stat ev'!C62&lt;&gt;"", '[2]stat ev'!C62,"")</f>
        <v>tank</v>
      </c>
      <c r="E30">
        <v>10</v>
      </c>
      <c r="F30" s="1">
        <v>1.6250000000000001E-2</v>
      </c>
      <c r="G30" s="1">
        <v>0.25208333300000002</v>
      </c>
      <c r="H30" s="1">
        <v>0.54791666650000004</v>
      </c>
      <c r="I30" s="1">
        <v>1.6471805555000001</v>
      </c>
      <c r="J30" s="1">
        <v>3.0625</v>
      </c>
      <c r="K30" s="1">
        <v>5.011111111</v>
      </c>
      <c r="L30" s="1">
        <v>1.8438817193249599</v>
      </c>
      <c r="M30" t="s">
        <v>2002</v>
      </c>
      <c r="N30" t="s">
        <v>1419</v>
      </c>
      <c r="O30">
        <v>2</v>
      </c>
      <c r="P30" t="s">
        <v>1395</v>
      </c>
      <c r="Q30">
        <v>3</v>
      </c>
      <c r="R30" t="s">
        <v>1395</v>
      </c>
      <c r="S30">
        <v>3</v>
      </c>
      <c r="T30">
        <v>1</v>
      </c>
      <c r="U30">
        <v>1</v>
      </c>
    </row>
    <row r="31" spans="1:21" x14ac:dyDescent="0.3">
      <c r="A31" t="s">
        <v>1807</v>
      </c>
      <c r="B31" t="str">
        <f>IF('[2]stat ev'!A63&lt;&gt;"", '[2]stat ev'!A63,"")</f>
        <v>Pig</v>
      </c>
      <c r="C31" t="s">
        <v>3</v>
      </c>
      <c r="D31" t="str">
        <f>IF('[2]stat ev'!C63&lt;&gt;"", '[2]stat ev'!C63,"")</f>
        <v xml:space="preserve"> </v>
      </c>
      <c r="E31">
        <v>21</v>
      </c>
      <c r="F31" s="1">
        <v>1.2500000000000001E-2</v>
      </c>
      <c r="G31" s="1">
        <v>0.133333333</v>
      </c>
      <c r="H31" s="1">
        <v>0.180416667</v>
      </c>
      <c r="I31" s="1">
        <v>0.77063937247618997</v>
      </c>
      <c r="J31" s="1">
        <v>1.042857143</v>
      </c>
      <c r="K31" s="1">
        <v>3.3734939759999998</v>
      </c>
      <c r="L31" s="1">
        <v>1.0537366428950099</v>
      </c>
      <c r="M31" t="s">
        <v>2002</v>
      </c>
      <c r="N31" t="s">
        <v>1420</v>
      </c>
      <c r="O31">
        <v>3</v>
      </c>
      <c r="P31">
        <v>2</v>
      </c>
      <c r="Q31">
        <v>1</v>
      </c>
      <c r="R31">
        <v>6</v>
      </c>
      <c r="S31">
        <v>8</v>
      </c>
      <c r="T31">
        <v>1</v>
      </c>
      <c r="U31" t="s">
        <v>1395</v>
      </c>
    </row>
    <row r="32" spans="1:21" x14ac:dyDescent="0.3">
      <c r="A32" t="s">
        <v>1807</v>
      </c>
      <c r="B32" t="str">
        <f>IF('[2]stat ev'!A64&lt;&gt;"", '[2]stat ev'!A64,"")</f>
        <v>Pig</v>
      </c>
      <c r="C32" t="s">
        <v>4</v>
      </c>
      <c r="D32" t="str">
        <f>IF('[2]stat ev'!C64&lt;&gt;"", '[2]stat ev'!C64,"")</f>
        <v xml:space="preserve"> </v>
      </c>
      <c r="E32">
        <v>18</v>
      </c>
      <c r="F32" s="1">
        <v>1.8644780999999999E-2</v>
      </c>
      <c r="G32" s="1">
        <v>1.2810185187500001</v>
      </c>
      <c r="H32" s="1">
        <v>2.8507821400000002</v>
      </c>
      <c r="I32" s="1">
        <v>7.3972977485555598</v>
      </c>
      <c r="J32" s="1">
        <v>6.5698484524999996</v>
      </c>
      <c r="K32" s="2">
        <v>33.054581263999999</v>
      </c>
      <c r="L32" s="2">
        <v>10.245901619918</v>
      </c>
      <c r="M32" t="s">
        <v>2002</v>
      </c>
      <c r="N32" t="s">
        <v>1421</v>
      </c>
      <c r="O32">
        <v>1</v>
      </c>
      <c r="P32" t="s">
        <v>1395</v>
      </c>
      <c r="Q32" t="s">
        <v>1395</v>
      </c>
      <c r="R32">
        <v>2</v>
      </c>
      <c r="S32">
        <v>6</v>
      </c>
      <c r="T32" t="s">
        <v>1395</v>
      </c>
      <c r="U32">
        <v>9</v>
      </c>
    </row>
    <row r="33" spans="1:21" x14ac:dyDescent="0.3">
      <c r="A33" t="s">
        <v>1807</v>
      </c>
      <c r="B33" t="str">
        <f>IF('[2]stat ev'!A66&lt;&gt;"", '[2]stat ev'!A66,"")</f>
        <v>Pig</v>
      </c>
      <c r="C33" t="s">
        <v>5</v>
      </c>
      <c r="D33" t="str">
        <f>IF('[2]stat ev'!C66&lt;&gt;"", '[2]stat ev'!C66,"")</f>
        <v xml:space="preserve"> </v>
      </c>
      <c r="E33">
        <v>51</v>
      </c>
      <c r="F33" s="1">
        <v>5.8333300000000001E-4</v>
      </c>
      <c r="G33" s="1">
        <v>0.15465519450000001</v>
      </c>
      <c r="H33" s="1">
        <v>0.97083333299999997</v>
      </c>
      <c r="I33" s="1">
        <v>3.3198519317058799</v>
      </c>
      <c r="J33" s="1">
        <v>3.129356214</v>
      </c>
      <c r="K33" s="2">
        <v>33.054581263999999</v>
      </c>
      <c r="L33" s="1">
        <v>6.8002931908384898</v>
      </c>
      <c r="M33" t="s">
        <v>2002</v>
      </c>
      <c r="N33" t="s">
        <v>1422</v>
      </c>
      <c r="O33">
        <v>6</v>
      </c>
      <c r="P33">
        <v>2</v>
      </c>
      <c r="Q33">
        <v>4</v>
      </c>
      <c r="R33">
        <v>8</v>
      </c>
      <c r="S33">
        <v>18</v>
      </c>
      <c r="T33">
        <v>3</v>
      </c>
      <c r="U33">
        <v>10</v>
      </c>
    </row>
    <row r="34" spans="1:21" x14ac:dyDescent="0.3">
      <c r="F34" s="1"/>
      <c r="G34" s="1"/>
      <c r="H34" s="1"/>
      <c r="I34" s="1"/>
      <c r="J34" s="1"/>
      <c r="K34" s="1"/>
      <c r="L34" s="1"/>
    </row>
    <row r="35" spans="1:21" x14ac:dyDescent="0.3">
      <c r="A35" t="s">
        <v>1808</v>
      </c>
      <c r="B35" t="str">
        <f>IF('[2]stat ev'!A81&lt;&gt;"", '[2]stat ev'!A81,"")</f>
        <v>Cattle</v>
      </c>
      <c r="C35" t="s">
        <v>1804</v>
      </c>
      <c r="D35" t="str">
        <f>IF('[2]stat ev'!C81&lt;&gt;"", '[2]stat ev'!C81,"")</f>
        <v>lagoon</v>
      </c>
      <c r="E35">
        <v>18</v>
      </c>
      <c r="F35" s="1">
        <v>0.26819999999999999</v>
      </c>
      <c r="G35" s="1">
        <v>1.9341387155</v>
      </c>
      <c r="H35" s="1">
        <v>2.2638364069999999</v>
      </c>
      <c r="I35" s="1">
        <v>4.6897052255</v>
      </c>
      <c r="J35" s="2">
        <v>5.2902881167500002</v>
      </c>
      <c r="K35" s="2">
        <v>26.541666667000001</v>
      </c>
      <c r="L35" s="1">
        <v>6.3599768865881696</v>
      </c>
      <c r="M35" t="s">
        <v>2001</v>
      </c>
      <c r="N35" t="s">
        <v>1423</v>
      </c>
      <c r="O35">
        <v>6</v>
      </c>
      <c r="P35" t="s">
        <v>1395</v>
      </c>
      <c r="Q35">
        <v>4</v>
      </c>
      <c r="R35">
        <v>1</v>
      </c>
      <c r="S35">
        <v>7</v>
      </c>
      <c r="T35" t="s">
        <v>1395</v>
      </c>
      <c r="U35" t="s">
        <v>1395</v>
      </c>
    </row>
    <row r="36" spans="1:21" x14ac:dyDescent="0.3">
      <c r="A36" t="s">
        <v>1808</v>
      </c>
      <c r="B36" t="str">
        <f>IF('[2]stat ev'!A82&lt;&gt;"", '[2]stat ev'!A82,"")</f>
        <v>Cattle</v>
      </c>
      <c r="C36" t="s">
        <v>1804</v>
      </c>
      <c r="D36" t="str">
        <f>IF('[2]stat ev'!C82&lt;&gt;"", '[2]stat ev'!C82,"")</f>
        <v>tank</v>
      </c>
      <c r="E36">
        <v>3</v>
      </c>
      <c r="F36" s="2">
        <v>10.583333333000001</v>
      </c>
      <c r="G36" s="2">
        <v>11</v>
      </c>
      <c r="H36" s="2">
        <v>11.416666666999999</v>
      </c>
      <c r="I36" s="2">
        <v>15.6944444443333</v>
      </c>
      <c r="J36" s="2">
        <v>18.25</v>
      </c>
      <c r="K36" s="2">
        <v>25.083333332999999</v>
      </c>
      <c r="L36" s="1">
        <v>8.1416851470801301</v>
      </c>
      <c r="M36" t="s">
        <v>2001</v>
      </c>
      <c r="N36" t="s">
        <v>1405</v>
      </c>
      <c r="O36" t="s">
        <v>1395</v>
      </c>
      <c r="P36" t="s">
        <v>1395</v>
      </c>
      <c r="Q36">
        <v>1</v>
      </c>
      <c r="R36" t="s">
        <v>1395</v>
      </c>
      <c r="S36">
        <v>2</v>
      </c>
      <c r="T36" t="s">
        <v>1395</v>
      </c>
      <c r="U36" t="s">
        <v>1395</v>
      </c>
    </row>
    <row r="37" spans="1:21" x14ac:dyDescent="0.3">
      <c r="A37" t="s">
        <v>1808</v>
      </c>
      <c r="B37" t="str">
        <f>IF('[2]stat ev'!A83&lt;&gt;"", '[2]stat ev'!A83,"")</f>
        <v>Cattle</v>
      </c>
      <c r="C37" t="s">
        <v>3</v>
      </c>
      <c r="D37" t="str">
        <f>IF('[2]stat ev'!C83&lt;&gt;"", '[2]stat ev'!C83,"")</f>
        <v xml:space="preserve"> </v>
      </c>
      <c r="E37">
        <v>15</v>
      </c>
      <c r="F37" s="1">
        <v>0.16805555599999999</v>
      </c>
      <c r="G37" s="1">
        <v>2.8184397159999999</v>
      </c>
      <c r="H37" s="1">
        <v>4.3476190480000003</v>
      </c>
      <c r="I37" s="1">
        <v>5.5746358775333302</v>
      </c>
      <c r="J37" s="1">
        <v>6.3115277780000003</v>
      </c>
      <c r="K37" s="2">
        <v>20.686984126999999</v>
      </c>
      <c r="L37" s="1">
        <v>5.17685667827919</v>
      </c>
      <c r="M37" t="s">
        <v>2001</v>
      </c>
      <c r="N37" t="s">
        <v>1424</v>
      </c>
      <c r="O37">
        <v>2</v>
      </c>
      <c r="P37" t="s">
        <v>1395</v>
      </c>
      <c r="Q37">
        <v>8</v>
      </c>
      <c r="R37">
        <v>1</v>
      </c>
      <c r="S37">
        <v>4</v>
      </c>
      <c r="T37" t="s">
        <v>1395</v>
      </c>
      <c r="U37" t="s">
        <v>1395</v>
      </c>
    </row>
    <row r="38" spans="1:21" x14ac:dyDescent="0.3">
      <c r="A38" t="s">
        <v>1808</v>
      </c>
      <c r="B38" t="str">
        <f>IF('[2]stat ev'!A84&lt;&gt;"", '[2]stat ev'!A84,"")</f>
        <v>Cattle</v>
      </c>
      <c r="C38" t="s">
        <v>4</v>
      </c>
      <c r="D38" t="str">
        <f>IF('[2]stat ev'!C84&lt;&gt;"", '[2]stat ev'!C84,"")</f>
        <v xml:space="preserve"> </v>
      </c>
      <c r="E38">
        <v>14</v>
      </c>
      <c r="F38" s="1">
        <v>0.45431286500000001</v>
      </c>
      <c r="G38" s="1">
        <v>2.3616224269999999</v>
      </c>
      <c r="H38" s="1">
        <v>7.9811083724999996</v>
      </c>
      <c r="I38" s="2">
        <v>85.863429003285702</v>
      </c>
      <c r="J38" s="4">
        <v>189.18</v>
      </c>
      <c r="K38" s="4">
        <v>331.92</v>
      </c>
      <c r="L38" s="4">
        <v>119.543486135479</v>
      </c>
      <c r="M38" t="s">
        <v>2001</v>
      </c>
      <c r="N38" t="s">
        <v>1425</v>
      </c>
      <c r="O38">
        <v>3</v>
      </c>
      <c r="P38" t="s">
        <v>1395</v>
      </c>
      <c r="Q38">
        <v>5</v>
      </c>
      <c r="R38">
        <v>1</v>
      </c>
      <c r="S38">
        <v>4</v>
      </c>
      <c r="T38" t="s">
        <v>1395</v>
      </c>
      <c r="U38">
        <v>1</v>
      </c>
    </row>
    <row r="39" spans="1:21" x14ac:dyDescent="0.3">
      <c r="A39" t="s">
        <v>1808</v>
      </c>
      <c r="B39" t="str">
        <f>IF('[2]stat ev'!A86&lt;&gt;"", '[2]stat ev'!A86,"")</f>
        <v>Cattle</v>
      </c>
      <c r="C39" t="s">
        <v>5</v>
      </c>
      <c r="D39" t="str">
        <f>IF('[2]stat ev'!C86&lt;&gt;"", '[2]stat ev'!C86,"")</f>
        <v xml:space="preserve"> </v>
      </c>
      <c r="E39">
        <v>50</v>
      </c>
      <c r="F39" s="1">
        <v>0.16805555599999999</v>
      </c>
      <c r="G39" s="1">
        <v>2.07866063075</v>
      </c>
      <c r="H39" s="1">
        <v>4.2696428575000001</v>
      </c>
      <c r="I39" s="2">
        <v>28.34411143202</v>
      </c>
      <c r="J39" s="2">
        <v>10.447916666499999</v>
      </c>
      <c r="K39" s="4">
        <v>331.92</v>
      </c>
      <c r="L39" s="2">
        <v>71.659731227655101</v>
      </c>
      <c r="M39" t="s">
        <v>2001</v>
      </c>
      <c r="N39" t="s">
        <v>1426</v>
      </c>
      <c r="O39">
        <v>11</v>
      </c>
      <c r="P39" t="s">
        <v>1395</v>
      </c>
      <c r="Q39">
        <v>18</v>
      </c>
      <c r="R39">
        <v>3</v>
      </c>
      <c r="S39">
        <v>17</v>
      </c>
      <c r="T39" t="s">
        <v>1395</v>
      </c>
      <c r="U39">
        <v>1</v>
      </c>
    </row>
    <row r="40" spans="1:21" x14ac:dyDescent="0.3">
      <c r="A40" t="s">
        <v>1808</v>
      </c>
      <c r="B40" t="str">
        <f>IF('[2]stat ev'!A87&lt;&gt;"", '[2]stat ev'!A87,"")</f>
        <v>Pig</v>
      </c>
      <c r="C40" t="s">
        <v>1804</v>
      </c>
      <c r="D40" t="str">
        <f>IF('[2]stat ev'!C87&lt;&gt;"", '[2]stat ev'!C87,"")</f>
        <v>lagoon</v>
      </c>
      <c r="E40">
        <v>7</v>
      </c>
      <c r="F40" s="1">
        <v>4.1666700000000001E-4</v>
      </c>
      <c r="G40" s="1">
        <v>1.4583335E-3</v>
      </c>
      <c r="H40" s="1">
        <v>3.0416667000000001E-2</v>
      </c>
      <c r="I40" s="1">
        <v>0.88789984228571395</v>
      </c>
      <c r="J40" s="1">
        <v>0.73997444749999997</v>
      </c>
      <c r="K40" s="1">
        <v>4.7016</v>
      </c>
      <c r="L40" s="1">
        <v>1.7626943484480599</v>
      </c>
      <c r="M40" t="s">
        <v>2001</v>
      </c>
      <c r="N40" t="s">
        <v>1427</v>
      </c>
      <c r="O40" t="s">
        <v>1395</v>
      </c>
      <c r="P40" t="s">
        <v>1395</v>
      </c>
      <c r="Q40" t="s">
        <v>1395</v>
      </c>
      <c r="R40">
        <v>2</v>
      </c>
      <c r="S40" t="s">
        <v>1395</v>
      </c>
      <c r="T40">
        <v>1</v>
      </c>
      <c r="U40">
        <v>4</v>
      </c>
    </row>
    <row r="41" spans="1:21" x14ac:dyDescent="0.3">
      <c r="A41" t="s">
        <v>1808</v>
      </c>
      <c r="B41" t="str">
        <f>IF('[2]stat ev'!A88&lt;&gt;"", '[2]stat ev'!A88,"")</f>
        <v>Pig</v>
      </c>
      <c r="C41" t="s">
        <v>1804</v>
      </c>
      <c r="D41" t="str">
        <f>IF('[2]stat ev'!C88&lt;&gt;"", '[2]stat ev'!C88,"")</f>
        <v>tank</v>
      </c>
      <c r="E41">
        <v>1</v>
      </c>
      <c r="F41" s="1">
        <v>5.7</v>
      </c>
      <c r="G41" s="1">
        <v>5.7</v>
      </c>
      <c r="H41" s="1">
        <v>5.7</v>
      </c>
      <c r="I41" s="1">
        <v>5.7</v>
      </c>
      <c r="J41" s="1">
        <v>5.7</v>
      </c>
      <c r="K41" s="1">
        <v>5.7</v>
      </c>
      <c r="L41" s="1"/>
      <c r="M41" t="s">
        <v>2001</v>
      </c>
      <c r="N41" s="8">
        <v>588</v>
      </c>
      <c r="O41" t="s">
        <v>1395</v>
      </c>
      <c r="P41" t="s">
        <v>1395</v>
      </c>
      <c r="Q41" t="s">
        <v>1395</v>
      </c>
      <c r="R41" t="s">
        <v>1395</v>
      </c>
      <c r="S41" t="s">
        <v>1395</v>
      </c>
      <c r="T41">
        <v>1</v>
      </c>
      <c r="U41" t="s">
        <v>1395</v>
      </c>
    </row>
    <row r="42" spans="1:21" x14ac:dyDescent="0.3">
      <c r="A42" t="s">
        <v>1808</v>
      </c>
      <c r="B42" t="str">
        <f>IF('[2]stat ev'!A89&lt;&gt;"", '[2]stat ev'!A89,"")</f>
        <v>Pig</v>
      </c>
      <c r="C42" t="s">
        <v>3</v>
      </c>
      <c r="D42" t="str">
        <f>IF('[2]stat ev'!C89&lt;&gt;"", '[2]stat ev'!C89,"")</f>
        <v xml:space="preserve"> </v>
      </c>
      <c r="E42">
        <v>7</v>
      </c>
      <c r="F42" s="1">
        <v>3.1536257239999999</v>
      </c>
      <c r="G42" s="1">
        <v>3.6380904235</v>
      </c>
      <c r="H42" s="1">
        <v>4.4393913520000003</v>
      </c>
      <c r="I42" s="1">
        <v>6.5957584334285704</v>
      </c>
      <c r="J42" s="1">
        <v>8.9746031745000003</v>
      </c>
      <c r="K42" s="2">
        <v>13.351904762</v>
      </c>
      <c r="L42" s="1">
        <v>4.0839803099195899</v>
      </c>
      <c r="M42" t="s">
        <v>2001</v>
      </c>
      <c r="N42" t="s">
        <v>1428</v>
      </c>
      <c r="O42" t="s">
        <v>1395</v>
      </c>
      <c r="P42">
        <v>1</v>
      </c>
      <c r="Q42" t="s">
        <v>1395</v>
      </c>
      <c r="R42">
        <v>1</v>
      </c>
      <c r="S42">
        <v>5</v>
      </c>
      <c r="T42" t="s">
        <v>1395</v>
      </c>
      <c r="U42" t="s">
        <v>1395</v>
      </c>
    </row>
    <row r="43" spans="1:21" x14ac:dyDescent="0.3">
      <c r="A43" t="s">
        <v>1808</v>
      </c>
      <c r="B43" t="str">
        <f>IF('[2]stat ev'!A90&lt;&gt;"", '[2]stat ev'!A90,"")</f>
        <v>Pig</v>
      </c>
      <c r="C43" t="s">
        <v>4</v>
      </c>
      <c r="D43" t="str">
        <f>IF('[2]stat ev'!C90&lt;&gt;"", '[2]stat ev'!C90,"")</f>
        <v xml:space="preserve"> </v>
      </c>
      <c r="E43">
        <v>14</v>
      </c>
      <c r="F43" s="1">
        <v>1.0191323880000001</v>
      </c>
      <c r="G43" s="1">
        <v>6.3445945452499997</v>
      </c>
      <c r="H43" s="1">
        <v>9.1422000000000008</v>
      </c>
      <c r="I43" s="2">
        <v>51.739476395571401</v>
      </c>
      <c r="J43" s="2">
        <v>80.392833333249996</v>
      </c>
      <c r="K43" s="4">
        <v>216.93600000000001</v>
      </c>
      <c r="L43" s="2">
        <v>75.231210671286902</v>
      </c>
      <c r="M43" t="s">
        <v>2001</v>
      </c>
      <c r="N43" t="s">
        <v>1429</v>
      </c>
      <c r="O43">
        <v>1</v>
      </c>
      <c r="P43" t="s">
        <v>1395</v>
      </c>
      <c r="Q43" t="s">
        <v>1395</v>
      </c>
      <c r="R43" t="s">
        <v>1395</v>
      </c>
      <c r="S43">
        <v>8</v>
      </c>
      <c r="T43" t="s">
        <v>1395</v>
      </c>
      <c r="U43">
        <v>5</v>
      </c>
    </row>
    <row r="44" spans="1:21" x14ac:dyDescent="0.3">
      <c r="A44" t="s">
        <v>1808</v>
      </c>
      <c r="B44" t="str">
        <f>IF('[2]stat ev'!A92&lt;&gt;"", '[2]stat ev'!A92,"")</f>
        <v>Pig</v>
      </c>
      <c r="C44" t="s">
        <v>5</v>
      </c>
      <c r="D44" t="str">
        <f>IF('[2]stat ev'!C92&lt;&gt;"", '[2]stat ev'!C92,"")</f>
        <v xml:space="preserve"> </v>
      </c>
      <c r="E44">
        <v>29</v>
      </c>
      <c r="F44" s="1">
        <v>4.1666700000000001E-4</v>
      </c>
      <c r="G44" s="1">
        <v>1.7150000000000001</v>
      </c>
      <c r="H44" s="1">
        <v>5.7</v>
      </c>
      <c r="I44" s="2">
        <v>26.980630257517198</v>
      </c>
      <c r="J44" s="2">
        <v>11.087301587000001</v>
      </c>
      <c r="K44" s="4">
        <v>216.93600000000001</v>
      </c>
      <c r="L44" s="2">
        <v>56.822014860671203</v>
      </c>
      <c r="M44" t="s">
        <v>2001</v>
      </c>
      <c r="N44" t="s">
        <v>1430</v>
      </c>
      <c r="O44">
        <v>1</v>
      </c>
      <c r="P44">
        <v>1</v>
      </c>
      <c r="Q44" t="s">
        <v>1395</v>
      </c>
      <c r="R44">
        <v>3</v>
      </c>
      <c r="S44">
        <v>13</v>
      </c>
      <c r="T44">
        <v>2</v>
      </c>
      <c r="U44">
        <v>9</v>
      </c>
    </row>
    <row r="45" spans="1:21" x14ac:dyDescent="0.3">
      <c r="F45" s="1"/>
      <c r="G45" s="1"/>
      <c r="H45" s="1"/>
      <c r="I45" s="1"/>
      <c r="J45" s="1"/>
      <c r="K45" s="1"/>
      <c r="L45" s="1"/>
    </row>
    <row r="46" spans="1:21" x14ac:dyDescent="0.3">
      <c r="A46" t="s">
        <v>1809</v>
      </c>
      <c r="B46" t="str">
        <f>IF('[2]stat ev'!A107&lt;&gt;"", '[2]stat ev'!A107,"")</f>
        <v>Cattle</v>
      </c>
      <c r="C46" t="s">
        <v>1804</v>
      </c>
      <c r="D46" t="str">
        <f>IF('[2]stat ev'!C107&lt;&gt;"", '[2]stat ev'!C107,"")</f>
        <v>lagoon</v>
      </c>
      <c r="E46">
        <v>3</v>
      </c>
      <c r="F46">
        <v>1.6704E-2</v>
      </c>
      <c r="G46" s="1">
        <v>4.0211999999999998E-2</v>
      </c>
      <c r="H46" s="1">
        <v>6.3719999999999999E-2</v>
      </c>
      <c r="I46" s="1">
        <v>4.9728000000000001E-2</v>
      </c>
      <c r="J46" s="1">
        <v>6.6239999999999993E-2</v>
      </c>
      <c r="K46" s="1">
        <v>6.8760000000000002E-2</v>
      </c>
      <c r="L46" s="1">
        <v>2.8710430717772201E-2</v>
      </c>
      <c r="M46" t="s">
        <v>2001</v>
      </c>
      <c r="N46" t="s">
        <v>1431</v>
      </c>
      <c r="O46" t="s">
        <v>1395</v>
      </c>
      <c r="P46">
        <v>1</v>
      </c>
      <c r="Q46" t="s">
        <v>1395</v>
      </c>
      <c r="R46">
        <v>2</v>
      </c>
      <c r="S46" t="s">
        <v>1395</v>
      </c>
      <c r="T46" t="s">
        <v>1395</v>
      </c>
      <c r="U46" t="s">
        <v>1395</v>
      </c>
    </row>
    <row r="47" spans="1:21" x14ac:dyDescent="0.3">
      <c r="A47" t="s">
        <v>1809</v>
      </c>
      <c r="B47" t="str">
        <f>IF('[2]stat ev'!A108&lt;&gt;"", '[2]stat ev'!A108,"")</f>
        <v>Cattle</v>
      </c>
      <c r="C47" t="s">
        <v>1804</v>
      </c>
      <c r="D47" t="str">
        <f>IF('[2]stat ev'!C108&lt;&gt;"", '[2]stat ev'!C108,"")</f>
        <v>tank</v>
      </c>
      <c r="M47" t="s">
        <v>2001</v>
      </c>
      <c r="N47" t="s">
        <v>1395</v>
      </c>
      <c r="O47" t="s">
        <v>1395</v>
      </c>
      <c r="P47" t="s">
        <v>1395</v>
      </c>
      <c r="Q47" t="s">
        <v>1395</v>
      </c>
      <c r="R47" t="s">
        <v>1395</v>
      </c>
      <c r="S47" t="s">
        <v>1395</v>
      </c>
      <c r="T47" t="s">
        <v>1395</v>
      </c>
      <c r="U47" t="s">
        <v>1395</v>
      </c>
    </row>
    <row r="48" spans="1:21" x14ac:dyDescent="0.3">
      <c r="A48" t="s">
        <v>1809</v>
      </c>
      <c r="B48" t="str">
        <f>IF('[2]stat ev'!A109&lt;&gt;"", '[2]stat ev'!A109,"")</f>
        <v>Cattle</v>
      </c>
      <c r="C48" t="s">
        <v>3</v>
      </c>
      <c r="D48" t="str">
        <f>IF('[2]stat ev'!C109&lt;&gt;"", '[2]stat ev'!C109,"")</f>
        <v xml:space="preserve"> </v>
      </c>
      <c r="M48" t="s">
        <v>2001</v>
      </c>
      <c r="N48" t="s">
        <v>1395</v>
      </c>
      <c r="O48" t="s">
        <v>1395</v>
      </c>
      <c r="P48" t="s">
        <v>1395</v>
      </c>
      <c r="Q48" t="s">
        <v>1395</v>
      </c>
      <c r="R48" t="s">
        <v>1395</v>
      </c>
      <c r="S48" t="s">
        <v>1395</v>
      </c>
      <c r="T48" t="s">
        <v>1395</v>
      </c>
      <c r="U48" t="s">
        <v>1395</v>
      </c>
    </row>
    <row r="49" spans="1:21" x14ac:dyDescent="0.3">
      <c r="A49" t="s">
        <v>1809</v>
      </c>
      <c r="B49" t="str">
        <f>IF('[2]stat ev'!A110&lt;&gt;"", '[2]stat ev'!A110,"")</f>
        <v>Cattle</v>
      </c>
      <c r="C49" t="s">
        <v>4</v>
      </c>
      <c r="D49" t="str">
        <f>IF('[2]stat ev'!C110&lt;&gt;"", '[2]stat ev'!C110,"")</f>
        <v xml:space="preserve"> </v>
      </c>
      <c r="E49">
        <v>3</v>
      </c>
      <c r="F49" s="1">
        <v>1.8000000000000001E-4</v>
      </c>
      <c r="G49" s="1">
        <v>3.3119999999999998E-3</v>
      </c>
      <c r="H49" s="1">
        <v>6.4440000000000001E-3</v>
      </c>
      <c r="I49" s="1">
        <v>7.3800000000000003E-3</v>
      </c>
      <c r="J49" s="1">
        <v>1.098E-2</v>
      </c>
      <c r="K49" s="1">
        <v>1.5516E-2</v>
      </c>
      <c r="L49" s="1">
        <v>7.7107260358542096E-3</v>
      </c>
      <c r="M49" t="s">
        <v>2001</v>
      </c>
      <c r="N49" t="s">
        <v>1432</v>
      </c>
      <c r="O49" t="s">
        <v>1395</v>
      </c>
      <c r="P49" t="s">
        <v>1395</v>
      </c>
      <c r="Q49" t="s">
        <v>1395</v>
      </c>
      <c r="R49" t="s">
        <v>1395</v>
      </c>
      <c r="S49">
        <v>3</v>
      </c>
      <c r="T49" t="s">
        <v>1395</v>
      </c>
      <c r="U49" t="s">
        <v>1395</v>
      </c>
    </row>
    <row r="50" spans="1:21" x14ac:dyDescent="0.3">
      <c r="A50" t="s">
        <v>1809</v>
      </c>
      <c r="B50" t="str">
        <f>IF('[2]stat ev'!A112&lt;&gt;"", '[2]stat ev'!A112,"")</f>
        <v>Cattle</v>
      </c>
      <c r="C50" t="s">
        <v>5</v>
      </c>
      <c r="D50" t="str">
        <f>IF('[2]stat ev'!C112&lt;&gt;"", '[2]stat ev'!C112,"")</f>
        <v xml:space="preserve"> </v>
      </c>
      <c r="E50">
        <v>6</v>
      </c>
      <c r="F50" s="1">
        <v>1.8000000000000001E-4</v>
      </c>
      <c r="G50" s="1">
        <v>8.7119999999999993E-3</v>
      </c>
      <c r="H50" s="1">
        <v>1.6109999999999999E-2</v>
      </c>
      <c r="I50" s="1">
        <v>2.8554E-2</v>
      </c>
      <c r="J50" s="1">
        <v>5.1965999999999998E-2</v>
      </c>
      <c r="K50" s="1">
        <v>6.8760000000000002E-2</v>
      </c>
      <c r="L50" s="1">
        <v>2.9858057244234799E-2</v>
      </c>
      <c r="M50" t="s">
        <v>2001</v>
      </c>
      <c r="N50" t="s">
        <v>1433</v>
      </c>
      <c r="O50" t="s">
        <v>1395</v>
      </c>
      <c r="P50">
        <v>1</v>
      </c>
      <c r="Q50" t="s">
        <v>1395</v>
      </c>
      <c r="R50">
        <v>2</v>
      </c>
      <c r="S50">
        <v>3</v>
      </c>
      <c r="T50" t="s">
        <v>1395</v>
      </c>
      <c r="U50" t="s">
        <v>1395</v>
      </c>
    </row>
    <row r="51" spans="1:21" x14ac:dyDescent="0.3">
      <c r="A51" t="s">
        <v>1809</v>
      </c>
      <c r="B51" t="str">
        <f>IF('[2]stat ev'!A113&lt;&gt;"", '[2]stat ev'!A113,"")</f>
        <v>Pig</v>
      </c>
      <c r="C51" t="s">
        <v>1804</v>
      </c>
      <c r="D51" t="str">
        <f>IF('[2]stat ev'!C113&lt;&gt;"", '[2]stat ev'!C113,"")</f>
        <v>lagoon</v>
      </c>
      <c r="E51">
        <v>14</v>
      </c>
      <c r="F51" s="1">
        <v>0</v>
      </c>
      <c r="G51" s="1">
        <v>2.0999999999999999E-5</v>
      </c>
      <c r="H51" s="1">
        <v>2.7329999999999998E-4</v>
      </c>
      <c r="I51" s="1">
        <v>1.40375571428571E-2</v>
      </c>
      <c r="J51" s="1">
        <v>2.547E-2</v>
      </c>
      <c r="K51" s="1">
        <v>7.596E-2</v>
      </c>
      <c r="L51" s="1">
        <v>2.1919477941450001E-2</v>
      </c>
      <c r="M51" t="s">
        <v>2001</v>
      </c>
      <c r="N51" t="s">
        <v>1434</v>
      </c>
      <c r="O51">
        <v>2</v>
      </c>
      <c r="P51" t="s">
        <v>1395</v>
      </c>
      <c r="Q51">
        <v>6</v>
      </c>
      <c r="R51">
        <v>3</v>
      </c>
      <c r="S51">
        <v>3</v>
      </c>
      <c r="T51" t="s">
        <v>1395</v>
      </c>
      <c r="U51" t="s">
        <v>1395</v>
      </c>
    </row>
    <row r="52" spans="1:21" x14ac:dyDescent="0.3">
      <c r="A52" t="s">
        <v>1809</v>
      </c>
      <c r="B52" t="str">
        <f>IF('[2]stat ev'!A114&lt;&gt;"", '[2]stat ev'!A114,"")</f>
        <v>Pig</v>
      </c>
      <c r="C52" t="s">
        <v>1804</v>
      </c>
      <c r="D52" t="str">
        <f>IF('[2]stat ev'!C114&lt;&gt;"", '[2]stat ev'!C114,"")</f>
        <v>tank</v>
      </c>
      <c r="F52" s="1"/>
      <c r="G52" s="1"/>
      <c r="H52" s="1"/>
      <c r="I52" s="1"/>
      <c r="J52" s="1"/>
      <c r="K52" s="1"/>
      <c r="L52" s="1"/>
      <c r="M52" t="s">
        <v>2001</v>
      </c>
      <c r="N52" t="s">
        <v>1395</v>
      </c>
      <c r="O52" t="s">
        <v>1395</v>
      </c>
      <c r="P52" t="s">
        <v>1395</v>
      </c>
      <c r="Q52" t="s">
        <v>1395</v>
      </c>
      <c r="R52" t="s">
        <v>1395</v>
      </c>
      <c r="S52" t="s">
        <v>1395</v>
      </c>
      <c r="T52" t="s">
        <v>1395</v>
      </c>
      <c r="U52" t="s">
        <v>1395</v>
      </c>
    </row>
    <row r="53" spans="1:21" x14ac:dyDescent="0.3">
      <c r="A53" t="s">
        <v>1809</v>
      </c>
      <c r="B53" t="str">
        <f>IF('[2]stat ev'!A115&lt;&gt;"", '[2]stat ev'!A115,"")</f>
        <v>Pig</v>
      </c>
      <c r="C53" t="s">
        <v>3</v>
      </c>
      <c r="D53" t="str">
        <f>IF('[2]stat ev'!C115&lt;&gt;"", '[2]stat ev'!C115,"")</f>
        <v xml:space="preserve"> </v>
      </c>
      <c r="F53" s="1"/>
      <c r="G53" s="1"/>
      <c r="H53" s="1"/>
      <c r="I53" s="1"/>
      <c r="J53" s="1"/>
      <c r="K53" s="1"/>
      <c r="L53" s="1"/>
      <c r="M53" t="s">
        <v>2001</v>
      </c>
      <c r="N53" t="s">
        <v>1395</v>
      </c>
      <c r="O53" t="s">
        <v>1395</v>
      </c>
      <c r="P53" t="s">
        <v>1395</v>
      </c>
      <c r="Q53" t="s">
        <v>1395</v>
      </c>
      <c r="R53" t="s">
        <v>1395</v>
      </c>
      <c r="S53" t="s">
        <v>1395</v>
      </c>
      <c r="T53" t="s">
        <v>1395</v>
      </c>
      <c r="U53" t="s">
        <v>1395</v>
      </c>
    </row>
    <row r="54" spans="1:21" x14ac:dyDescent="0.3">
      <c r="A54" t="s">
        <v>1809</v>
      </c>
      <c r="B54" t="str">
        <f>IF('[2]stat ev'!A116&lt;&gt;"", '[2]stat ev'!A116,"")</f>
        <v>Pig</v>
      </c>
      <c r="C54" t="s">
        <v>4</v>
      </c>
      <c r="D54" t="str">
        <f>IF('[2]stat ev'!C116&lt;&gt;"", '[2]stat ev'!C116,"")</f>
        <v xml:space="preserve"> </v>
      </c>
      <c r="E54">
        <v>6</v>
      </c>
      <c r="F54" s="1">
        <v>3.0000000000000001E-5</v>
      </c>
      <c r="G54" s="1">
        <v>3.5195000000000001E-3</v>
      </c>
      <c r="H54" s="1">
        <v>3.8890000000000001E-3</v>
      </c>
      <c r="I54" s="1">
        <v>0.46781400000000001</v>
      </c>
      <c r="J54" s="1">
        <v>1.6482E-2</v>
      </c>
      <c r="K54" s="1">
        <v>2.7749999999999999</v>
      </c>
      <c r="L54" s="1">
        <v>1.13030905600053</v>
      </c>
      <c r="M54" t="s">
        <v>2001</v>
      </c>
      <c r="N54" t="s">
        <v>1435</v>
      </c>
      <c r="O54" t="s">
        <v>1395</v>
      </c>
      <c r="P54" t="s">
        <v>1395</v>
      </c>
      <c r="Q54" t="s">
        <v>1395</v>
      </c>
      <c r="R54" t="s">
        <v>1395</v>
      </c>
      <c r="S54">
        <v>3</v>
      </c>
      <c r="T54" t="s">
        <v>1395</v>
      </c>
      <c r="U54">
        <v>3</v>
      </c>
    </row>
    <row r="55" spans="1:21" x14ac:dyDescent="0.3">
      <c r="A55" t="s">
        <v>1809</v>
      </c>
      <c r="B55" t="str">
        <f>IF('[2]stat ev'!A118&lt;&gt;"", '[2]stat ev'!A118,"")</f>
        <v>Pig</v>
      </c>
      <c r="C55" t="s">
        <v>5</v>
      </c>
      <c r="D55" t="str">
        <f>IF('[2]stat ev'!C118&lt;&gt;"", '[2]stat ev'!C118,"")</f>
        <v xml:space="preserve"> </v>
      </c>
      <c r="E55">
        <v>20</v>
      </c>
      <c r="F55" s="1">
        <v>0</v>
      </c>
      <c r="G55" s="1">
        <v>3.0000000000000001E-5</v>
      </c>
      <c r="H55" s="1">
        <v>3.5829999999999998E-3</v>
      </c>
      <c r="I55" s="1">
        <v>0.15017048999999999</v>
      </c>
      <c r="J55" s="1">
        <v>2.385E-2</v>
      </c>
      <c r="K55" s="1">
        <v>2.7749999999999999</v>
      </c>
      <c r="L55" s="1">
        <v>0.61810719937405301</v>
      </c>
      <c r="M55" t="s">
        <v>2001</v>
      </c>
      <c r="N55" t="s">
        <v>1436</v>
      </c>
      <c r="O55">
        <v>2</v>
      </c>
      <c r="P55" t="s">
        <v>1395</v>
      </c>
      <c r="Q55">
        <v>6</v>
      </c>
      <c r="R55">
        <v>3</v>
      </c>
      <c r="S55">
        <v>6</v>
      </c>
      <c r="T55" t="s">
        <v>1395</v>
      </c>
      <c r="U55">
        <v>3</v>
      </c>
    </row>
    <row r="56" spans="1:21" x14ac:dyDescent="0.3">
      <c r="F56" s="1"/>
      <c r="G56" s="1"/>
      <c r="H56" s="1"/>
      <c r="I56" s="1"/>
      <c r="J56" s="1"/>
      <c r="K56" s="1"/>
      <c r="L56" s="1"/>
    </row>
    <row r="57" spans="1:21" x14ac:dyDescent="0.3">
      <c r="A57" t="s">
        <v>1807</v>
      </c>
      <c r="B57" t="str">
        <f>IF('[2]stat ev'!A120&lt;&gt;"", '[2]stat ev'!A120,"")</f>
        <v>Cattle</v>
      </c>
      <c r="C57" t="s">
        <v>1804</v>
      </c>
      <c r="D57" t="str">
        <f>IF('[2]stat ev'!C120&lt;&gt;"", '[2]stat ev'!C120,"")</f>
        <v>lagoon</v>
      </c>
      <c r="E57">
        <v>40</v>
      </c>
      <c r="F57" s="1">
        <v>0</v>
      </c>
      <c r="G57" s="1">
        <v>0.121193012</v>
      </c>
      <c r="H57" s="1">
        <v>0.42626333350000001</v>
      </c>
      <c r="I57" s="1">
        <v>0.85705872352500001</v>
      </c>
      <c r="J57" s="1">
        <v>0.90783000000000003</v>
      </c>
      <c r="K57" s="1">
        <v>4.2916666670000003</v>
      </c>
      <c r="L57" s="1">
        <v>1.24563369768695</v>
      </c>
      <c r="M57" t="s">
        <v>2001</v>
      </c>
      <c r="N57" t="s">
        <v>1437</v>
      </c>
      <c r="O57">
        <v>11</v>
      </c>
      <c r="P57">
        <v>2</v>
      </c>
      <c r="Q57">
        <v>11</v>
      </c>
      <c r="R57">
        <v>2</v>
      </c>
      <c r="S57">
        <v>9</v>
      </c>
      <c r="T57">
        <v>5</v>
      </c>
      <c r="U57" t="s">
        <v>1395</v>
      </c>
    </row>
    <row r="58" spans="1:21" x14ac:dyDescent="0.3">
      <c r="A58" t="s">
        <v>1807</v>
      </c>
      <c r="B58" t="str">
        <f>IF('[2]stat ev'!A121&lt;&gt;"", '[2]stat ev'!A121,"")</f>
        <v>Cattle</v>
      </c>
      <c r="C58" t="s">
        <v>1804</v>
      </c>
      <c r="D58" t="str">
        <f>IF('[2]stat ev'!C121&lt;&gt;"", '[2]stat ev'!C121,"")</f>
        <v>tank</v>
      </c>
      <c r="E58">
        <v>17</v>
      </c>
      <c r="F58" s="1">
        <v>8.5544199999999999E-4</v>
      </c>
      <c r="G58" s="1">
        <v>0.14076</v>
      </c>
      <c r="H58" s="1">
        <v>0.52083333300000001</v>
      </c>
      <c r="I58" s="1">
        <v>1.34692254141176</v>
      </c>
      <c r="J58" s="1">
        <v>1.8082191780000001</v>
      </c>
      <c r="K58" s="1">
        <v>8.4474885840000002</v>
      </c>
      <c r="L58" s="1">
        <v>2.06772072142082</v>
      </c>
      <c r="M58" t="s">
        <v>2001</v>
      </c>
      <c r="N58" t="s">
        <v>1438</v>
      </c>
      <c r="O58">
        <v>3</v>
      </c>
      <c r="P58" t="s">
        <v>1395</v>
      </c>
      <c r="Q58">
        <v>6</v>
      </c>
      <c r="R58">
        <v>2</v>
      </c>
      <c r="S58">
        <v>4</v>
      </c>
      <c r="T58">
        <v>2</v>
      </c>
      <c r="U58" t="s">
        <v>1395</v>
      </c>
    </row>
    <row r="59" spans="1:21" x14ac:dyDescent="0.3">
      <c r="A59" t="s">
        <v>1807</v>
      </c>
      <c r="B59" t="str">
        <f>IF('[2]stat ev'!A122&lt;&gt;"", '[2]stat ev'!A122,"")</f>
        <v>Cattle</v>
      </c>
      <c r="C59" t="s">
        <v>3</v>
      </c>
      <c r="D59" t="str">
        <f>IF('[2]stat ev'!C122&lt;&gt;"", '[2]stat ev'!C122,"")</f>
        <v xml:space="preserve"> </v>
      </c>
      <c r="E59">
        <v>46</v>
      </c>
      <c r="F59" s="1">
        <v>7.2222220000000004E-3</v>
      </c>
      <c r="G59" s="1">
        <v>7.0283429999999994E-2</v>
      </c>
      <c r="H59" s="1">
        <v>0.62833574199999997</v>
      </c>
      <c r="I59" s="1">
        <v>0.737551677521739</v>
      </c>
      <c r="J59" s="1">
        <v>1.0062499997500001</v>
      </c>
      <c r="K59" s="1">
        <v>3.4708333329999999</v>
      </c>
      <c r="L59" s="1">
        <v>0.80139700485745602</v>
      </c>
      <c r="M59" t="s">
        <v>2001</v>
      </c>
      <c r="N59" t="s">
        <v>1406</v>
      </c>
      <c r="O59">
        <v>4</v>
      </c>
      <c r="P59">
        <v>6</v>
      </c>
      <c r="Q59">
        <v>10</v>
      </c>
      <c r="R59">
        <v>17</v>
      </c>
      <c r="S59">
        <v>8</v>
      </c>
      <c r="T59">
        <v>1</v>
      </c>
      <c r="U59" t="s">
        <v>1395</v>
      </c>
    </row>
    <row r="60" spans="1:21" x14ac:dyDescent="0.3">
      <c r="A60" t="s">
        <v>1807</v>
      </c>
      <c r="B60" t="str">
        <f>IF('[2]stat ev'!A123&lt;&gt;"", '[2]stat ev'!A123,"")</f>
        <v>Cattle</v>
      </c>
      <c r="C60" t="s">
        <v>4</v>
      </c>
      <c r="D60" t="str">
        <f>IF('[2]stat ev'!C123&lt;&gt;"", '[2]stat ev'!C123,"")</f>
        <v xml:space="preserve"> </v>
      </c>
      <c r="E60">
        <v>14</v>
      </c>
      <c r="F60" s="1">
        <v>1.5614200000000001E-4</v>
      </c>
      <c r="G60" s="1">
        <v>4.9712530749999997E-2</v>
      </c>
      <c r="H60" s="1">
        <v>0.2721761795</v>
      </c>
      <c r="I60" s="2">
        <v>12.8079046892143</v>
      </c>
      <c r="J60" s="2">
        <v>20.385000000000002</v>
      </c>
      <c r="K60" s="2">
        <v>60.875999999999998</v>
      </c>
      <c r="L60" s="2">
        <v>20.220288495096</v>
      </c>
      <c r="M60" t="s">
        <v>2001</v>
      </c>
      <c r="N60" t="s">
        <v>1439</v>
      </c>
      <c r="O60">
        <v>3</v>
      </c>
      <c r="P60" t="s">
        <v>1395</v>
      </c>
      <c r="Q60">
        <v>5</v>
      </c>
      <c r="R60">
        <v>3</v>
      </c>
      <c r="S60">
        <v>1</v>
      </c>
      <c r="T60" t="s">
        <v>1395</v>
      </c>
      <c r="U60">
        <v>2</v>
      </c>
    </row>
    <row r="61" spans="1:21" x14ac:dyDescent="0.3">
      <c r="A61" t="s">
        <v>1807</v>
      </c>
      <c r="B61" t="str">
        <f>IF('[2]stat ev'!A125&lt;&gt;"", '[2]stat ev'!A125,"")</f>
        <v>Cattle</v>
      </c>
      <c r="C61" t="s">
        <v>5</v>
      </c>
      <c r="D61" t="str">
        <f>IF('[2]stat ev'!C125&lt;&gt;"", '[2]stat ev'!C125,"")</f>
        <v xml:space="preserve"> </v>
      </c>
      <c r="E61">
        <v>117</v>
      </c>
      <c r="F61" s="1">
        <v>0</v>
      </c>
      <c r="G61" s="1">
        <v>0.104166667</v>
      </c>
      <c r="H61" s="1">
        <v>0.45416666700000002</v>
      </c>
      <c r="I61" s="1">
        <v>2.31126559794872</v>
      </c>
      <c r="J61" s="1">
        <v>1.1666666670000001</v>
      </c>
      <c r="K61" s="2">
        <v>60.875999999999998</v>
      </c>
      <c r="L61" s="1">
        <v>7.8946916261440796</v>
      </c>
      <c r="M61" t="s">
        <v>2001</v>
      </c>
      <c r="N61" t="s">
        <v>1440</v>
      </c>
      <c r="O61">
        <v>21</v>
      </c>
      <c r="P61">
        <v>8</v>
      </c>
      <c r="Q61">
        <v>32</v>
      </c>
      <c r="R61">
        <v>24</v>
      </c>
      <c r="S61">
        <v>22</v>
      </c>
      <c r="T61">
        <v>8</v>
      </c>
      <c r="U61">
        <v>2</v>
      </c>
    </row>
    <row r="62" spans="1:21" x14ac:dyDescent="0.3">
      <c r="A62" t="s">
        <v>1807</v>
      </c>
      <c r="B62" t="str">
        <f>IF('[2]stat ev'!A126&lt;&gt;"", '[2]stat ev'!A126,"")</f>
        <v>Pig</v>
      </c>
      <c r="C62" t="s">
        <v>1804</v>
      </c>
      <c r="D62" t="str">
        <f>IF('[2]stat ev'!C126&lt;&gt;"", '[2]stat ev'!C126,"")</f>
        <v>lagoon</v>
      </c>
      <c r="E62">
        <v>21</v>
      </c>
      <c r="F62" s="1">
        <v>1.736111E-3</v>
      </c>
      <c r="G62" s="1">
        <v>4.4583333000000003E-2</v>
      </c>
      <c r="H62" s="1">
        <v>0.25124999999999997</v>
      </c>
      <c r="I62" s="1">
        <v>1.7462904434761899</v>
      </c>
      <c r="J62" s="1">
        <v>0.93291666699999998</v>
      </c>
      <c r="K62" s="2">
        <v>17.526366667000001</v>
      </c>
      <c r="L62" s="1">
        <v>3.9549326762047801</v>
      </c>
      <c r="M62" t="s">
        <v>2001</v>
      </c>
      <c r="N62" t="s">
        <v>1441</v>
      </c>
      <c r="O62">
        <v>4</v>
      </c>
      <c r="P62" t="s">
        <v>1395</v>
      </c>
      <c r="Q62">
        <v>5</v>
      </c>
      <c r="R62" t="s">
        <v>1395</v>
      </c>
      <c r="S62">
        <v>6</v>
      </c>
      <c r="T62">
        <v>2</v>
      </c>
      <c r="U62">
        <v>4</v>
      </c>
    </row>
    <row r="63" spans="1:21" x14ac:dyDescent="0.3">
      <c r="A63" t="s">
        <v>1807</v>
      </c>
      <c r="B63" t="str">
        <f>IF('[2]stat ev'!A127&lt;&gt;"", '[2]stat ev'!A127,"")</f>
        <v>Pig</v>
      </c>
      <c r="C63" t="s">
        <v>1804</v>
      </c>
      <c r="D63" t="str">
        <f>IF('[2]stat ev'!C127&lt;&gt;"", '[2]stat ev'!C127,"")</f>
        <v>tank</v>
      </c>
      <c r="E63">
        <v>17</v>
      </c>
      <c r="F63" s="1">
        <v>1.6956522000000002E-2</v>
      </c>
      <c r="G63" s="1">
        <v>0.25416666700000001</v>
      </c>
      <c r="H63" s="1">
        <v>0.87660000000000005</v>
      </c>
      <c r="I63" s="1">
        <v>1.6634618857058801</v>
      </c>
      <c r="J63" s="1">
        <v>2.1002399999999999</v>
      </c>
      <c r="K63" s="1">
        <v>6.4497716890000003</v>
      </c>
      <c r="L63" s="1">
        <v>1.82006917221942</v>
      </c>
      <c r="M63" t="s">
        <v>2001</v>
      </c>
      <c r="N63" t="s">
        <v>1442</v>
      </c>
      <c r="O63">
        <v>2</v>
      </c>
      <c r="P63">
        <v>2</v>
      </c>
      <c r="Q63">
        <v>6</v>
      </c>
      <c r="R63">
        <v>3</v>
      </c>
      <c r="S63">
        <v>3</v>
      </c>
      <c r="T63">
        <v>1</v>
      </c>
      <c r="U63" t="s">
        <v>1395</v>
      </c>
    </row>
    <row r="64" spans="1:21" x14ac:dyDescent="0.3">
      <c r="A64" t="s">
        <v>1807</v>
      </c>
      <c r="B64" t="str">
        <f>IF('[2]stat ev'!A128&lt;&gt;"", '[2]stat ev'!A128,"")</f>
        <v>Pig</v>
      </c>
      <c r="C64" t="s">
        <v>3</v>
      </c>
      <c r="D64" t="str">
        <f>IF('[2]stat ev'!C128&lt;&gt;"", '[2]stat ev'!C128,"")</f>
        <v xml:space="preserve"> </v>
      </c>
      <c r="E64">
        <v>20</v>
      </c>
      <c r="F64" s="1">
        <v>1.5915493999999999E-2</v>
      </c>
      <c r="G64" s="1">
        <v>0.12788977200000001</v>
      </c>
      <c r="H64" s="1">
        <v>0.34801880899999998</v>
      </c>
      <c r="I64" s="1">
        <v>1.0653676507000001</v>
      </c>
      <c r="J64" s="1">
        <v>1.50069135675</v>
      </c>
      <c r="K64" s="1">
        <v>4.2952659339999997</v>
      </c>
      <c r="L64" s="1">
        <v>1.36703363796985</v>
      </c>
      <c r="M64" t="s">
        <v>2001</v>
      </c>
      <c r="N64" t="s">
        <v>1443</v>
      </c>
      <c r="O64">
        <v>3</v>
      </c>
      <c r="P64">
        <v>2</v>
      </c>
      <c r="Q64">
        <v>1</v>
      </c>
      <c r="R64">
        <v>6</v>
      </c>
      <c r="S64">
        <v>8</v>
      </c>
      <c r="T64" t="s">
        <v>1395</v>
      </c>
      <c r="U64" t="s">
        <v>1395</v>
      </c>
    </row>
    <row r="65" spans="1:21" x14ac:dyDescent="0.3">
      <c r="A65" t="s">
        <v>1807</v>
      </c>
      <c r="B65" t="str">
        <f>IF('[2]stat ev'!A129&lt;&gt;"", '[2]stat ev'!A129,"")</f>
        <v>Pig</v>
      </c>
      <c r="C65" t="s">
        <v>4</v>
      </c>
      <c r="D65" t="str">
        <f>IF('[2]stat ev'!C129&lt;&gt;"", '[2]stat ev'!C129,"")</f>
        <v xml:space="preserve"> </v>
      </c>
      <c r="E65">
        <v>15</v>
      </c>
      <c r="F65" s="1">
        <v>1.972793E-3</v>
      </c>
      <c r="G65" s="1">
        <v>0.21010999999999999</v>
      </c>
      <c r="H65" s="1">
        <v>0.486666667</v>
      </c>
      <c r="I65" s="1">
        <v>8.4151501553333308</v>
      </c>
      <c r="J65" s="2">
        <v>10.584</v>
      </c>
      <c r="K65" s="2">
        <v>39.456000000000003</v>
      </c>
      <c r="L65" s="2">
        <v>13.8965785826987</v>
      </c>
      <c r="M65" t="s">
        <v>2001</v>
      </c>
      <c r="N65" t="s">
        <v>1444</v>
      </c>
      <c r="O65">
        <v>1</v>
      </c>
      <c r="P65" t="s">
        <v>1395</v>
      </c>
      <c r="Q65" t="s">
        <v>1395</v>
      </c>
      <c r="R65">
        <v>2</v>
      </c>
      <c r="S65">
        <v>7</v>
      </c>
      <c r="T65" t="s">
        <v>1395</v>
      </c>
      <c r="U65">
        <v>5</v>
      </c>
    </row>
    <row r="66" spans="1:21" x14ac:dyDescent="0.3">
      <c r="A66" t="s">
        <v>1807</v>
      </c>
      <c r="B66" t="str">
        <f>IF('[2]stat ev'!A131&lt;&gt;"", '[2]stat ev'!A131,"")</f>
        <v>Pig</v>
      </c>
      <c r="C66" t="s">
        <v>5</v>
      </c>
      <c r="D66" t="str">
        <f>IF('[2]stat ev'!C131&lt;&gt;"", '[2]stat ev'!C131,"")</f>
        <v xml:space="preserve"> </v>
      </c>
      <c r="E66">
        <v>73</v>
      </c>
      <c r="F66" s="1">
        <v>1.736111E-3</v>
      </c>
      <c r="G66" s="1">
        <v>0.13808999999999999</v>
      </c>
      <c r="H66" s="1">
        <v>0.49086758000000003</v>
      </c>
      <c r="I66" s="1">
        <v>2.9107610508767099</v>
      </c>
      <c r="J66" s="1">
        <v>2.0880000000000001</v>
      </c>
      <c r="K66" s="2">
        <v>39.456000000000003</v>
      </c>
      <c r="L66" s="1">
        <v>7.1515881668991996</v>
      </c>
      <c r="M66" t="s">
        <v>2001</v>
      </c>
      <c r="N66" t="s">
        <v>1445</v>
      </c>
      <c r="O66">
        <v>10</v>
      </c>
      <c r="P66">
        <v>4</v>
      </c>
      <c r="Q66">
        <v>12</v>
      </c>
      <c r="R66">
        <v>11</v>
      </c>
      <c r="S66">
        <v>24</v>
      </c>
      <c r="T66">
        <v>3</v>
      </c>
      <c r="U66">
        <v>9</v>
      </c>
    </row>
    <row r="68" spans="1:21" x14ac:dyDescent="0.3">
      <c r="A68" t="s">
        <v>1805</v>
      </c>
      <c r="B68" t="str">
        <f>IF('[2]stat ev'!A16&lt;&gt;"", '[2]stat ev'!A16,"")</f>
        <v>Cattle</v>
      </c>
      <c r="C68" t="s">
        <v>1804</v>
      </c>
      <c r="D68" t="str">
        <f>IF('[2]stat ev'!C16&lt;&gt;"", '[2]stat ev'!C16,"")</f>
        <v>lagoon</v>
      </c>
      <c r="F68" s="2"/>
      <c r="G68" s="2"/>
      <c r="H68" s="2"/>
      <c r="I68" s="2"/>
      <c r="J68" s="2"/>
      <c r="K68" s="2"/>
      <c r="L68" s="2"/>
      <c r="M68" t="s">
        <v>2003</v>
      </c>
      <c r="N68" t="s">
        <v>1395</v>
      </c>
      <c r="O68" t="s">
        <v>1395</v>
      </c>
      <c r="P68" t="s">
        <v>1395</v>
      </c>
      <c r="Q68" t="s">
        <v>1395</v>
      </c>
      <c r="R68" t="s">
        <v>1395</v>
      </c>
      <c r="S68" t="s">
        <v>1395</v>
      </c>
      <c r="T68" t="s">
        <v>1395</v>
      </c>
      <c r="U68" t="s">
        <v>1395</v>
      </c>
    </row>
    <row r="69" spans="1:21" x14ac:dyDescent="0.3">
      <c r="A69" t="s">
        <v>1805</v>
      </c>
      <c r="B69" t="str">
        <f>IF('[2]stat ev'!A17&lt;&gt;"", '[2]stat ev'!A17,"")</f>
        <v>Cattle</v>
      </c>
      <c r="C69" t="s">
        <v>1804</v>
      </c>
      <c r="D69" t="str">
        <f>IF('[2]stat ev'!C17&lt;&gt;"", '[2]stat ev'!C17,"")</f>
        <v>tank</v>
      </c>
      <c r="E69">
        <v>2</v>
      </c>
      <c r="F69" s="12">
        <v>0.13</v>
      </c>
      <c r="G69" s="12">
        <v>0.13750000000000001</v>
      </c>
      <c r="H69" s="12">
        <v>0.14499999999999999</v>
      </c>
      <c r="I69" s="12">
        <v>0.14499999999999999</v>
      </c>
      <c r="J69" s="12">
        <v>0.1525</v>
      </c>
      <c r="K69" s="12">
        <v>0.16</v>
      </c>
      <c r="L69" s="13">
        <v>2.1213203435596399E-2</v>
      </c>
      <c r="M69" t="s">
        <v>2003</v>
      </c>
      <c r="N69" t="s">
        <v>1446</v>
      </c>
      <c r="O69" t="s">
        <v>1395</v>
      </c>
      <c r="P69" t="s">
        <v>1395</v>
      </c>
      <c r="Q69" t="s">
        <v>1395</v>
      </c>
      <c r="R69" t="s">
        <v>1395</v>
      </c>
      <c r="S69">
        <v>1</v>
      </c>
      <c r="T69">
        <v>1</v>
      </c>
      <c r="U69" t="s">
        <v>1395</v>
      </c>
    </row>
    <row r="70" spans="1:21" x14ac:dyDescent="0.3">
      <c r="A70" t="s">
        <v>1805</v>
      </c>
      <c r="B70" t="str">
        <f>IF('[2]stat ev'!A18&lt;&gt;"", '[2]stat ev'!A18,"")</f>
        <v>Cattle</v>
      </c>
      <c r="C70" t="s">
        <v>3</v>
      </c>
      <c r="D70" t="str">
        <f>IF('[2]stat ev'!C18&lt;&gt;"", '[2]stat ev'!C18,"")</f>
        <v xml:space="preserve"> </v>
      </c>
      <c r="E70">
        <v>37</v>
      </c>
      <c r="F70" s="13">
        <v>2.2957792000000001E-2</v>
      </c>
      <c r="G70" s="13">
        <v>6.3711499000000005E-2</v>
      </c>
      <c r="H70" s="12">
        <v>0.132172501</v>
      </c>
      <c r="I70" s="12">
        <v>0.16202243094594601</v>
      </c>
      <c r="J70" s="12">
        <v>0.23552941199999999</v>
      </c>
      <c r="K70" s="12">
        <v>0.498611731</v>
      </c>
      <c r="L70" s="12">
        <v>0.124588455725526</v>
      </c>
      <c r="M70" t="s">
        <v>2003</v>
      </c>
      <c r="N70" t="s">
        <v>1447</v>
      </c>
      <c r="O70">
        <v>1</v>
      </c>
      <c r="P70">
        <v>8</v>
      </c>
      <c r="Q70">
        <v>1</v>
      </c>
      <c r="R70">
        <v>27</v>
      </c>
      <c r="S70" t="s">
        <v>1395</v>
      </c>
      <c r="T70" t="s">
        <v>1395</v>
      </c>
      <c r="U70" t="s">
        <v>1395</v>
      </c>
    </row>
    <row r="71" spans="1:21" x14ac:dyDescent="0.3">
      <c r="A71" t="s">
        <v>1805</v>
      </c>
      <c r="B71" t="str">
        <f>IF('[2]stat ev'!A19&lt;&gt;"", '[2]stat ev'!A19,"")</f>
        <v>Cattle</v>
      </c>
      <c r="C71" t="s">
        <v>4</v>
      </c>
      <c r="D71" t="str">
        <f>IF('[2]stat ev'!C19&lt;&gt;"", '[2]stat ev'!C19,"")</f>
        <v xml:space="preserve"> </v>
      </c>
      <c r="E71">
        <v>10</v>
      </c>
      <c r="F71" s="13">
        <v>6.9056600000000001E-3</v>
      </c>
      <c r="G71" s="13">
        <v>1.424166675E-2</v>
      </c>
      <c r="H71" s="13">
        <v>6.1586734499999997E-2</v>
      </c>
      <c r="I71" s="12">
        <v>0.12192775929999999</v>
      </c>
      <c r="J71" s="12">
        <v>0.19725000000000001</v>
      </c>
      <c r="K71" s="12">
        <v>0.401836735</v>
      </c>
      <c r="L71" s="12">
        <v>0.14434795649329901</v>
      </c>
      <c r="M71" t="s">
        <v>2003</v>
      </c>
      <c r="N71" t="s">
        <v>1448</v>
      </c>
      <c r="O71">
        <v>3</v>
      </c>
      <c r="P71" t="s">
        <v>1395</v>
      </c>
      <c r="Q71" t="s">
        <v>1395</v>
      </c>
      <c r="R71">
        <v>3</v>
      </c>
      <c r="S71">
        <v>2</v>
      </c>
      <c r="T71" t="s">
        <v>1395</v>
      </c>
      <c r="U71">
        <v>2</v>
      </c>
    </row>
    <row r="72" spans="1:21" x14ac:dyDescent="0.3">
      <c r="A72" t="s">
        <v>1805</v>
      </c>
      <c r="B72" t="str">
        <f>IF('[2]stat ev'!A21&lt;&gt;"", '[2]stat ev'!A21,"")</f>
        <v>Cattle</v>
      </c>
      <c r="C72" t="s">
        <v>5</v>
      </c>
      <c r="D72" t="str">
        <f>IF('[2]stat ev'!C21&lt;&gt;"", '[2]stat ev'!C21,"")</f>
        <v xml:space="preserve"> </v>
      </c>
      <c r="E72">
        <v>49</v>
      </c>
      <c r="F72" s="13">
        <v>6.9056600000000001E-3</v>
      </c>
      <c r="G72" s="13">
        <v>5.2377922E-2</v>
      </c>
      <c r="H72" s="12">
        <v>0.13</v>
      </c>
      <c r="I72" s="12">
        <v>0.153145051795918</v>
      </c>
      <c r="J72" s="12">
        <v>0.23</v>
      </c>
      <c r="K72" s="12">
        <v>0.498611731</v>
      </c>
      <c r="L72" s="12">
        <v>0.125795217167226</v>
      </c>
      <c r="M72" t="s">
        <v>2003</v>
      </c>
      <c r="N72" t="s">
        <v>1449</v>
      </c>
      <c r="O72">
        <v>4</v>
      </c>
      <c r="P72">
        <v>8</v>
      </c>
      <c r="Q72">
        <v>1</v>
      </c>
      <c r="R72">
        <v>30</v>
      </c>
      <c r="S72">
        <v>3</v>
      </c>
      <c r="T72">
        <v>1</v>
      </c>
      <c r="U72">
        <v>2</v>
      </c>
    </row>
    <row r="73" spans="1:21" x14ac:dyDescent="0.3">
      <c r="A73" t="s">
        <v>1805</v>
      </c>
      <c r="B73" t="str">
        <f>IF('[2]stat ev'!A22&lt;&gt;"", '[2]stat ev'!A22,"")</f>
        <v>Pig</v>
      </c>
      <c r="C73" t="s">
        <v>1804</v>
      </c>
      <c r="D73" t="str">
        <f>IF('[2]stat ev'!C22&lt;&gt;"", '[2]stat ev'!C22,"")</f>
        <v>lagoon</v>
      </c>
      <c r="F73" s="13"/>
      <c r="G73" s="12"/>
      <c r="H73" s="12"/>
      <c r="I73" s="12"/>
      <c r="J73" s="12"/>
      <c r="K73" s="12"/>
      <c r="L73" s="12"/>
      <c r="M73" t="s">
        <v>2003</v>
      </c>
      <c r="N73" t="s">
        <v>1395</v>
      </c>
      <c r="O73" t="s">
        <v>1395</v>
      </c>
      <c r="P73" t="s">
        <v>1395</v>
      </c>
      <c r="Q73" t="s">
        <v>1395</v>
      </c>
      <c r="R73" t="s">
        <v>1395</v>
      </c>
      <c r="S73" t="s">
        <v>1395</v>
      </c>
      <c r="T73" t="s">
        <v>1395</v>
      </c>
      <c r="U73" t="s">
        <v>1395</v>
      </c>
    </row>
    <row r="74" spans="1:21" x14ac:dyDescent="0.3">
      <c r="A74" t="s">
        <v>1805</v>
      </c>
      <c r="B74" t="str">
        <f>IF('[2]stat ev'!A23&lt;&gt;"", '[2]stat ev'!A23,"")</f>
        <v>Pig</v>
      </c>
      <c r="C74" t="s">
        <v>1804</v>
      </c>
      <c r="D74" t="str">
        <f>IF('[2]stat ev'!C23&lt;&gt;"", '[2]stat ev'!C23,"")</f>
        <v>tank</v>
      </c>
      <c r="E74">
        <v>3</v>
      </c>
      <c r="F74" s="13">
        <v>1.9E-2</v>
      </c>
      <c r="G74" s="13">
        <v>3.6949999999999997E-2</v>
      </c>
      <c r="H74" s="13">
        <v>5.4899999999999997E-2</v>
      </c>
      <c r="I74" s="13">
        <v>5.6633333333333299E-2</v>
      </c>
      <c r="J74" s="13">
        <v>7.5450000000000003E-2</v>
      </c>
      <c r="K74" s="12">
        <v>9.6000000000000002E-2</v>
      </c>
      <c r="L74" s="13">
        <v>3.8529252955817002E-2</v>
      </c>
      <c r="M74" t="s">
        <v>2003</v>
      </c>
      <c r="N74" t="s">
        <v>1450</v>
      </c>
      <c r="O74">
        <v>1</v>
      </c>
      <c r="P74" t="s">
        <v>1395</v>
      </c>
      <c r="Q74" t="s">
        <v>1395</v>
      </c>
      <c r="R74" t="s">
        <v>1395</v>
      </c>
      <c r="S74">
        <v>2</v>
      </c>
      <c r="T74" t="s">
        <v>1395</v>
      </c>
      <c r="U74" t="s">
        <v>1395</v>
      </c>
    </row>
    <row r="75" spans="1:21" x14ac:dyDescent="0.3">
      <c r="A75" t="s">
        <v>1805</v>
      </c>
      <c r="B75" t="str">
        <f>IF('[2]stat ev'!A24&lt;&gt;"", '[2]stat ev'!A24,"")</f>
        <v>Pig</v>
      </c>
      <c r="C75" t="s">
        <v>3</v>
      </c>
      <c r="D75" t="str">
        <f>IF('[2]stat ev'!C24&lt;&gt;"", '[2]stat ev'!C24,"")</f>
        <v xml:space="preserve"> </v>
      </c>
      <c r="E75">
        <v>17</v>
      </c>
      <c r="F75" s="13">
        <v>2.9087029999999999E-3</v>
      </c>
      <c r="G75" s="13">
        <v>1.0753024999999999E-2</v>
      </c>
      <c r="H75" s="13">
        <v>7.7910641000000003E-2</v>
      </c>
      <c r="I75" s="12">
        <v>0.11885905917647099</v>
      </c>
      <c r="J75" s="12">
        <v>0.12514676699999999</v>
      </c>
      <c r="K75" s="12">
        <v>0.53</v>
      </c>
      <c r="L75" s="12">
        <v>0.15580427720600901</v>
      </c>
      <c r="M75" t="s">
        <v>2003</v>
      </c>
      <c r="N75" t="s">
        <v>1451</v>
      </c>
      <c r="O75">
        <v>3</v>
      </c>
      <c r="P75">
        <v>2</v>
      </c>
      <c r="Q75">
        <v>1</v>
      </c>
      <c r="R75">
        <v>6</v>
      </c>
      <c r="S75">
        <v>5</v>
      </c>
      <c r="T75" t="s">
        <v>1395</v>
      </c>
      <c r="U75" t="s">
        <v>1395</v>
      </c>
    </row>
    <row r="76" spans="1:21" x14ac:dyDescent="0.3">
      <c r="A76" t="s">
        <v>1805</v>
      </c>
      <c r="B76" t="str">
        <f>IF('[2]stat ev'!A25&lt;&gt;"", '[2]stat ev'!A25,"")</f>
        <v>Pig</v>
      </c>
      <c r="C76" t="s">
        <v>4</v>
      </c>
      <c r="D76" t="str">
        <f>IF('[2]stat ev'!C25&lt;&gt;"", '[2]stat ev'!C25,"")</f>
        <v xml:space="preserve"> </v>
      </c>
      <c r="E76">
        <v>12</v>
      </c>
      <c r="F76" s="13">
        <v>6.8818899999999999E-3</v>
      </c>
      <c r="G76" s="13">
        <v>2.8277306750000002E-2</v>
      </c>
      <c r="H76" s="13">
        <v>7.4999999999999997E-2</v>
      </c>
      <c r="I76" s="12">
        <v>0.13968511358333299</v>
      </c>
      <c r="J76" s="12">
        <v>0.19105568449999999</v>
      </c>
      <c r="K76" s="12">
        <v>0.56129930400000005</v>
      </c>
      <c r="L76" s="12">
        <v>0.16476123308775401</v>
      </c>
      <c r="M76" t="s">
        <v>2003</v>
      </c>
      <c r="N76" t="s">
        <v>1452</v>
      </c>
      <c r="O76">
        <v>1</v>
      </c>
      <c r="P76" t="s">
        <v>1395</v>
      </c>
      <c r="Q76" t="s">
        <v>1395</v>
      </c>
      <c r="R76">
        <v>2</v>
      </c>
      <c r="S76">
        <v>1</v>
      </c>
      <c r="T76" t="s">
        <v>1395</v>
      </c>
      <c r="U76">
        <v>8</v>
      </c>
    </row>
    <row r="77" spans="1:21" x14ac:dyDescent="0.3">
      <c r="A77" t="s">
        <v>1805</v>
      </c>
      <c r="B77" t="str">
        <f>IF('[2]stat ev'!A27&lt;&gt;"", '[2]stat ev'!A27,"")</f>
        <v>Pig</v>
      </c>
      <c r="C77" t="s">
        <v>5</v>
      </c>
      <c r="D77" t="str">
        <f>IF('[2]stat ev'!C27&lt;&gt;"", '[2]stat ev'!C27,"")</f>
        <v xml:space="preserve"> </v>
      </c>
      <c r="E77">
        <v>32</v>
      </c>
      <c r="F77" s="13">
        <v>2.9087029999999999E-3</v>
      </c>
      <c r="G77" s="13">
        <v>1.6128805999999999E-2</v>
      </c>
      <c r="H77" s="13">
        <v>7.3955320500000005E-2</v>
      </c>
      <c r="I77" s="12">
        <v>0.12083516778125</v>
      </c>
      <c r="J77" s="12">
        <v>0.14725793100000001</v>
      </c>
      <c r="K77" s="12">
        <v>0.56129930400000005</v>
      </c>
      <c r="L77" s="12">
        <v>0.15098315776840199</v>
      </c>
      <c r="M77" t="s">
        <v>2003</v>
      </c>
      <c r="N77" t="s">
        <v>1453</v>
      </c>
      <c r="O77">
        <v>5</v>
      </c>
      <c r="P77">
        <v>2</v>
      </c>
      <c r="Q77">
        <v>1</v>
      </c>
      <c r="R77">
        <v>8</v>
      </c>
      <c r="S77">
        <v>8</v>
      </c>
      <c r="T77" t="s">
        <v>1395</v>
      </c>
      <c r="U77">
        <v>8</v>
      </c>
    </row>
    <row r="78" spans="1:21" x14ac:dyDescent="0.3">
      <c r="F78" s="12"/>
      <c r="G78" s="2"/>
      <c r="H78" s="2"/>
      <c r="I78" s="2"/>
      <c r="J78" s="2"/>
      <c r="K78" s="2"/>
      <c r="L78" s="2"/>
    </row>
    <row r="79" spans="1:21" x14ac:dyDescent="0.3">
      <c r="A79" t="s">
        <v>1806</v>
      </c>
      <c r="B79" t="str">
        <f>IF('[2]stat ev'!A42&lt;&gt;"", '[2]stat ev'!A42,"")</f>
        <v>Cattle</v>
      </c>
      <c r="C79" t="s">
        <v>1804</v>
      </c>
      <c r="D79" t="str">
        <f>IF('[2]stat ev'!C42&lt;&gt;"", '[2]stat ev'!C42,"")</f>
        <v>lagoon</v>
      </c>
      <c r="F79" s="12"/>
      <c r="M79" t="s">
        <v>2008</v>
      </c>
      <c r="N79" t="s">
        <v>1395</v>
      </c>
      <c r="O79" t="s">
        <v>1395</v>
      </c>
      <c r="P79" t="s">
        <v>1395</v>
      </c>
      <c r="Q79" t="s">
        <v>1395</v>
      </c>
      <c r="R79" t="s">
        <v>1395</v>
      </c>
      <c r="S79" t="s">
        <v>1395</v>
      </c>
      <c r="T79" t="s">
        <v>1395</v>
      </c>
      <c r="U79" t="s">
        <v>1395</v>
      </c>
    </row>
    <row r="80" spans="1:21" x14ac:dyDescent="0.3">
      <c r="A80" t="s">
        <v>1806</v>
      </c>
      <c r="B80" t="str">
        <f>IF('[2]stat ev'!A43&lt;&gt;"", '[2]stat ev'!A43,"")</f>
        <v>Cattle</v>
      </c>
      <c r="C80" t="s">
        <v>1804</v>
      </c>
      <c r="D80" t="str">
        <f>IF('[2]stat ev'!C43&lt;&gt;"", '[2]stat ev'!C43,"")</f>
        <v>tank</v>
      </c>
      <c r="F80" s="12"/>
      <c r="M80" t="s">
        <v>2008</v>
      </c>
      <c r="N80" t="s">
        <v>1395</v>
      </c>
      <c r="O80" t="s">
        <v>1395</v>
      </c>
      <c r="P80" t="s">
        <v>1395</v>
      </c>
      <c r="Q80" t="s">
        <v>1395</v>
      </c>
      <c r="R80" t="s">
        <v>1395</v>
      </c>
      <c r="S80" t="s">
        <v>1395</v>
      </c>
      <c r="T80" t="s">
        <v>1395</v>
      </c>
      <c r="U80" t="s">
        <v>1395</v>
      </c>
    </row>
    <row r="81" spans="1:21" x14ac:dyDescent="0.3">
      <c r="A81" t="s">
        <v>1806</v>
      </c>
      <c r="B81" t="str">
        <f>IF('[2]stat ev'!A44&lt;&gt;"", '[2]stat ev'!A44,"")</f>
        <v>Cattle</v>
      </c>
      <c r="C81" t="s">
        <v>3</v>
      </c>
      <c r="D81" t="str">
        <f>IF('[2]stat ev'!C44&lt;&gt;"", '[2]stat ev'!C44,"")</f>
        <v xml:space="preserve"> </v>
      </c>
      <c r="E81">
        <v>20</v>
      </c>
      <c r="F81" s="14">
        <v>-3.9339900000000001E-4</v>
      </c>
      <c r="G81" s="14">
        <v>1.15725E-6</v>
      </c>
      <c r="H81" s="13">
        <v>6.9628099999999998E-4</v>
      </c>
      <c r="I81" s="13">
        <v>1.3250159E-3</v>
      </c>
      <c r="J81" s="13">
        <v>2.3084017499999999E-3</v>
      </c>
      <c r="K81" s="13">
        <v>4.2773209999999997E-3</v>
      </c>
      <c r="L81" s="13">
        <v>1.5473505400386801E-3</v>
      </c>
      <c r="M81" t="s">
        <v>2008</v>
      </c>
      <c r="N81" t="s">
        <v>1454</v>
      </c>
      <c r="O81">
        <v>1</v>
      </c>
      <c r="P81">
        <v>2</v>
      </c>
      <c r="Q81" t="s">
        <v>1395</v>
      </c>
      <c r="R81">
        <v>15</v>
      </c>
      <c r="S81">
        <v>1</v>
      </c>
      <c r="T81">
        <v>1</v>
      </c>
      <c r="U81" t="s">
        <v>1395</v>
      </c>
    </row>
    <row r="82" spans="1:21" x14ac:dyDescent="0.3">
      <c r="A82" t="s">
        <v>1806</v>
      </c>
      <c r="B82" t="str">
        <f>IF('[2]stat ev'!A45&lt;&gt;"", '[2]stat ev'!A45,"")</f>
        <v>Cattle</v>
      </c>
      <c r="C82" t="s">
        <v>4</v>
      </c>
      <c r="D82" t="str">
        <f>IF('[2]stat ev'!C45&lt;&gt;"", '[2]stat ev'!C45,"")</f>
        <v xml:space="preserve"> </v>
      </c>
      <c r="E82">
        <v>7</v>
      </c>
      <c r="F82" s="14">
        <v>0</v>
      </c>
      <c r="G82" s="14">
        <v>1.5E-5</v>
      </c>
      <c r="H82" s="14">
        <v>2.0000000000000001E-4</v>
      </c>
      <c r="I82" s="13">
        <v>3.75053771428571E-3</v>
      </c>
      <c r="J82" s="13">
        <v>1.1581230000000001E-3</v>
      </c>
      <c r="K82" s="13">
        <v>2.3707518E-2</v>
      </c>
      <c r="L82" s="13">
        <v>8.8212937149158496E-3</v>
      </c>
      <c r="M82" t="s">
        <v>2008</v>
      </c>
      <c r="N82" t="s">
        <v>1455</v>
      </c>
      <c r="O82">
        <v>2</v>
      </c>
      <c r="P82" t="s">
        <v>1395</v>
      </c>
      <c r="Q82" t="s">
        <v>1395</v>
      </c>
      <c r="R82">
        <v>2</v>
      </c>
      <c r="S82">
        <v>1</v>
      </c>
      <c r="T82" t="s">
        <v>1395</v>
      </c>
      <c r="U82">
        <v>2</v>
      </c>
    </row>
    <row r="83" spans="1:21" x14ac:dyDescent="0.3">
      <c r="A83" t="s">
        <v>1806</v>
      </c>
      <c r="B83" t="str">
        <f>IF('[2]stat ev'!A47&lt;&gt;"", '[2]stat ev'!A47,"")</f>
        <v>Cattle</v>
      </c>
      <c r="C83" t="s">
        <v>5</v>
      </c>
      <c r="D83" t="str">
        <f>IF('[2]stat ev'!C47&lt;&gt;"", '[2]stat ev'!C47,"")</f>
        <v xml:space="preserve"> </v>
      </c>
      <c r="E83">
        <v>27</v>
      </c>
      <c r="F83" s="14">
        <v>-3.9339900000000001E-4</v>
      </c>
      <c r="G83" s="14">
        <v>7.7150000000000005E-7</v>
      </c>
      <c r="H83" s="13">
        <v>5.6999999999999998E-4</v>
      </c>
      <c r="I83" s="13">
        <v>1.9538548888888901E-3</v>
      </c>
      <c r="J83" s="13">
        <v>2.0701234999999998E-3</v>
      </c>
      <c r="K83" s="13">
        <v>2.3707518E-2</v>
      </c>
      <c r="L83" s="13">
        <v>4.5694982501648601E-3</v>
      </c>
      <c r="M83" t="s">
        <v>2008</v>
      </c>
      <c r="N83" t="s">
        <v>1456</v>
      </c>
      <c r="O83">
        <v>3</v>
      </c>
      <c r="P83">
        <v>2</v>
      </c>
      <c r="Q83" t="s">
        <v>1395</v>
      </c>
      <c r="R83">
        <v>17</v>
      </c>
      <c r="S83">
        <v>2</v>
      </c>
      <c r="T83">
        <v>1</v>
      </c>
      <c r="U83">
        <v>2</v>
      </c>
    </row>
    <row r="84" spans="1:21" x14ac:dyDescent="0.3">
      <c r="A84" t="s">
        <v>1806</v>
      </c>
      <c r="B84" t="str">
        <f>IF('[2]stat ev'!A48&lt;&gt;"", '[2]stat ev'!A48,"")</f>
        <v>Pig</v>
      </c>
      <c r="C84" t="s">
        <v>1804</v>
      </c>
      <c r="D84" t="str">
        <f>IF('[2]stat ev'!C48&lt;&gt;"", '[2]stat ev'!C48,"")</f>
        <v>lagoon</v>
      </c>
      <c r="F84" s="12"/>
      <c r="G84" s="13"/>
      <c r="H84" s="13"/>
      <c r="I84" s="13"/>
      <c r="J84" s="13"/>
      <c r="K84" s="13"/>
      <c r="L84" s="13"/>
      <c r="M84" t="s">
        <v>2008</v>
      </c>
      <c r="N84" t="s">
        <v>1395</v>
      </c>
      <c r="O84" t="s">
        <v>1395</v>
      </c>
      <c r="P84" t="s">
        <v>1395</v>
      </c>
      <c r="Q84" t="s">
        <v>1395</v>
      </c>
      <c r="R84" t="s">
        <v>1395</v>
      </c>
      <c r="S84" t="s">
        <v>1395</v>
      </c>
      <c r="T84" t="s">
        <v>1395</v>
      </c>
      <c r="U84" t="s">
        <v>1395</v>
      </c>
    </row>
    <row r="85" spans="1:21" x14ac:dyDescent="0.3">
      <c r="A85" t="s">
        <v>1806</v>
      </c>
      <c r="B85" t="str">
        <f>IF('[2]stat ev'!A49&lt;&gt;"", '[2]stat ev'!A49,"")</f>
        <v>Pig</v>
      </c>
      <c r="C85" t="s">
        <v>1804</v>
      </c>
      <c r="D85" t="str">
        <f>IF('[2]stat ev'!C49&lt;&gt;"", '[2]stat ev'!C49,"")</f>
        <v>tank</v>
      </c>
      <c r="F85" s="12"/>
      <c r="G85" s="13"/>
      <c r="H85" s="13"/>
      <c r="I85" s="13"/>
      <c r="J85" s="13"/>
      <c r="K85" s="13"/>
      <c r="L85" s="13"/>
      <c r="M85" t="s">
        <v>2008</v>
      </c>
      <c r="N85" t="s">
        <v>1395</v>
      </c>
      <c r="O85" t="s">
        <v>1395</v>
      </c>
      <c r="P85" t="s">
        <v>1395</v>
      </c>
      <c r="Q85" t="s">
        <v>1395</v>
      </c>
      <c r="R85" t="s">
        <v>1395</v>
      </c>
      <c r="S85" t="s">
        <v>1395</v>
      </c>
      <c r="T85" t="s">
        <v>1395</v>
      </c>
      <c r="U85" t="s">
        <v>1395</v>
      </c>
    </row>
    <row r="86" spans="1:21" x14ac:dyDescent="0.3">
      <c r="A86" t="s">
        <v>1806</v>
      </c>
      <c r="B86" t="str">
        <f>IF('[2]stat ev'!A50&lt;&gt;"", '[2]stat ev'!A50,"")</f>
        <v>Pig</v>
      </c>
      <c r="C86" t="s">
        <v>3</v>
      </c>
      <c r="D86" t="str">
        <f>IF('[2]stat ev'!C50&lt;&gt;"", '[2]stat ev'!C50,"")</f>
        <v xml:space="preserve"> </v>
      </c>
      <c r="E86">
        <v>11</v>
      </c>
      <c r="F86" s="19">
        <v>0</v>
      </c>
      <c r="G86" s="14">
        <v>0</v>
      </c>
      <c r="H86" s="14">
        <v>7.9330000000000001E-6</v>
      </c>
      <c r="I86" s="13">
        <v>4.3123718181818198E-3</v>
      </c>
      <c r="J86" s="13">
        <v>4.3092234999999998E-3</v>
      </c>
      <c r="K86" s="13">
        <v>3.0658814999999999E-2</v>
      </c>
      <c r="L86" s="13">
        <v>9.1710347558950408E-3</v>
      </c>
      <c r="M86" t="s">
        <v>2008</v>
      </c>
      <c r="N86" t="s">
        <v>1457</v>
      </c>
      <c r="O86">
        <v>2</v>
      </c>
      <c r="P86">
        <v>1</v>
      </c>
      <c r="Q86">
        <v>1</v>
      </c>
      <c r="R86">
        <v>4</v>
      </c>
      <c r="S86">
        <v>3</v>
      </c>
      <c r="T86" t="s">
        <v>1395</v>
      </c>
      <c r="U86" t="s">
        <v>1395</v>
      </c>
    </row>
    <row r="87" spans="1:21" x14ac:dyDescent="0.3">
      <c r="A87" t="s">
        <v>1806</v>
      </c>
      <c r="B87" t="str">
        <f>IF('[2]stat ev'!A51&lt;&gt;"", '[2]stat ev'!A51,"")</f>
        <v>Pig</v>
      </c>
      <c r="C87" t="s">
        <v>4</v>
      </c>
      <c r="D87" t="str">
        <f>IF('[2]stat ev'!C51&lt;&gt;"", '[2]stat ev'!C51,"")</f>
        <v xml:space="preserve"> </v>
      </c>
      <c r="E87">
        <v>3</v>
      </c>
      <c r="F87" s="19">
        <v>0</v>
      </c>
      <c r="G87" s="14">
        <v>0</v>
      </c>
      <c r="H87" s="14">
        <v>0</v>
      </c>
      <c r="I87" s="14">
        <v>1E-4</v>
      </c>
      <c r="J87" s="14">
        <v>1.4999999999999999E-4</v>
      </c>
      <c r="K87" s="14">
        <v>2.9999999999999997E-4</v>
      </c>
      <c r="L87" s="14">
        <v>1.73205080756888E-4</v>
      </c>
      <c r="M87" t="s">
        <v>2008</v>
      </c>
      <c r="N87" t="s">
        <v>1458</v>
      </c>
      <c r="O87" t="s">
        <v>1395</v>
      </c>
      <c r="P87" t="s">
        <v>1395</v>
      </c>
      <c r="Q87" t="s">
        <v>1395</v>
      </c>
      <c r="R87">
        <v>2</v>
      </c>
      <c r="S87" t="s">
        <v>1395</v>
      </c>
      <c r="T87" t="s">
        <v>1395</v>
      </c>
      <c r="U87">
        <v>1</v>
      </c>
    </row>
    <row r="88" spans="1:21" x14ac:dyDescent="0.3">
      <c r="A88" t="s">
        <v>1806</v>
      </c>
      <c r="B88" t="str">
        <f>IF('[2]stat ev'!A53&lt;&gt;"", '[2]stat ev'!A53,"")</f>
        <v>Pig</v>
      </c>
      <c r="C88" t="s">
        <v>5</v>
      </c>
      <c r="D88" t="str">
        <f>IF('[2]stat ev'!C53&lt;&gt;"", '[2]stat ev'!C53,"")</f>
        <v xml:space="preserve"> </v>
      </c>
      <c r="E88">
        <v>14</v>
      </c>
      <c r="F88" s="19">
        <v>0</v>
      </c>
      <c r="G88" s="14">
        <v>0</v>
      </c>
      <c r="H88" s="14">
        <v>3.9665000000000001E-6</v>
      </c>
      <c r="I88" s="13">
        <v>3.4097207142857102E-3</v>
      </c>
      <c r="J88" s="13">
        <v>2.0945955E-3</v>
      </c>
      <c r="K88" s="13">
        <v>3.0658814999999999E-2</v>
      </c>
      <c r="L88" s="13">
        <v>8.2413782815137105E-3</v>
      </c>
      <c r="M88" t="s">
        <v>2008</v>
      </c>
      <c r="N88" t="s">
        <v>1459</v>
      </c>
      <c r="O88">
        <v>2</v>
      </c>
      <c r="P88">
        <v>1</v>
      </c>
      <c r="Q88">
        <v>1</v>
      </c>
      <c r="R88">
        <v>6</v>
      </c>
      <c r="S88">
        <v>3</v>
      </c>
      <c r="T88" t="s">
        <v>1395</v>
      </c>
      <c r="U88">
        <v>1</v>
      </c>
    </row>
    <row r="89" spans="1:21" x14ac:dyDescent="0.3">
      <c r="F89" s="12"/>
      <c r="G89" s="1"/>
      <c r="H89" s="1"/>
      <c r="I89" s="1"/>
      <c r="J89" s="1"/>
      <c r="K89" s="1"/>
      <c r="L89" s="1"/>
    </row>
    <row r="90" spans="1:21" x14ac:dyDescent="0.3">
      <c r="A90" t="s">
        <v>1807</v>
      </c>
      <c r="B90" t="str">
        <f>IF('[2]stat ev'!A133&lt;&gt;"", '[2]stat ev'!A133,"")</f>
        <v>Cattle</v>
      </c>
      <c r="C90" t="s">
        <v>1804</v>
      </c>
      <c r="D90" t="str">
        <f>IF('[2]stat ev'!C133&lt;&gt;"", '[2]stat ev'!C133,"")</f>
        <v>lagoon</v>
      </c>
      <c r="F90" s="12"/>
      <c r="M90" t="s">
        <v>2009</v>
      </c>
      <c r="N90" t="s">
        <v>1395</v>
      </c>
      <c r="O90" t="s">
        <v>1395</v>
      </c>
      <c r="P90" t="s">
        <v>1395</v>
      </c>
      <c r="Q90" t="s">
        <v>1395</v>
      </c>
      <c r="R90" t="s">
        <v>1395</v>
      </c>
      <c r="S90" t="s">
        <v>1395</v>
      </c>
      <c r="T90" t="s">
        <v>1395</v>
      </c>
      <c r="U90" t="s">
        <v>1395</v>
      </c>
    </row>
    <row r="91" spans="1:21" x14ac:dyDescent="0.3">
      <c r="A91" t="s">
        <v>1807</v>
      </c>
      <c r="B91" t="str">
        <f>IF('[2]stat ev'!A134&lt;&gt;"", '[2]stat ev'!A134,"")</f>
        <v>Cattle</v>
      </c>
      <c r="C91" t="s">
        <v>1804</v>
      </c>
      <c r="D91" t="str">
        <f>IF('[2]stat ev'!C134&lt;&gt;"", '[2]stat ev'!C134,"")</f>
        <v>tank</v>
      </c>
      <c r="E91">
        <v>1</v>
      </c>
      <c r="F91" s="13">
        <v>5.7000000000000002E-2</v>
      </c>
      <c r="G91" s="13">
        <v>5.7000000000000002E-2</v>
      </c>
      <c r="H91" s="13">
        <v>5.7000000000000002E-2</v>
      </c>
      <c r="I91" s="13">
        <v>5.7000000000000002E-2</v>
      </c>
      <c r="J91" s="13">
        <v>5.7000000000000002E-2</v>
      </c>
      <c r="K91" s="13">
        <v>5.7000000000000002E-2</v>
      </c>
      <c r="L91" s="13"/>
      <c r="M91" t="s">
        <v>2009</v>
      </c>
      <c r="N91" s="8">
        <v>362</v>
      </c>
      <c r="O91" t="s">
        <v>1395</v>
      </c>
      <c r="P91" t="s">
        <v>1395</v>
      </c>
      <c r="Q91" t="s">
        <v>1395</v>
      </c>
      <c r="R91" t="s">
        <v>1395</v>
      </c>
      <c r="S91" t="s">
        <v>1395</v>
      </c>
      <c r="T91">
        <v>1</v>
      </c>
      <c r="U91" t="s">
        <v>1395</v>
      </c>
    </row>
    <row r="92" spans="1:21" x14ac:dyDescent="0.3">
      <c r="A92" t="s">
        <v>1807</v>
      </c>
      <c r="B92" t="str">
        <f>IF('[2]stat ev'!A135&lt;&gt;"", '[2]stat ev'!A135,"")</f>
        <v>Cattle</v>
      </c>
      <c r="C92" t="s">
        <v>3</v>
      </c>
      <c r="D92" t="str">
        <f>IF('[2]stat ev'!C135&lt;&gt;"", '[2]stat ev'!C135,"")</f>
        <v xml:space="preserve"> </v>
      </c>
      <c r="E92">
        <v>29</v>
      </c>
      <c r="F92" s="13">
        <v>6.2200999999999999E-4</v>
      </c>
      <c r="G92" s="13">
        <v>2.8771259999999998E-3</v>
      </c>
      <c r="H92" s="13">
        <v>2.6873037999999998E-2</v>
      </c>
      <c r="I92" s="13">
        <v>2.94666067586207E-2</v>
      </c>
      <c r="J92" s="13">
        <v>4.2101728999999997E-2</v>
      </c>
      <c r="K92" s="12">
        <v>0.10485274999999999</v>
      </c>
      <c r="L92" s="13">
        <v>2.9669287408875099E-2</v>
      </c>
      <c r="M92" t="s">
        <v>2009</v>
      </c>
      <c r="N92" t="s">
        <v>1460</v>
      </c>
      <c r="O92">
        <v>2</v>
      </c>
      <c r="P92">
        <v>5</v>
      </c>
      <c r="Q92">
        <v>1</v>
      </c>
      <c r="R92">
        <v>19</v>
      </c>
      <c r="S92">
        <v>1</v>
      </c>
      <c r="T92">
        <v>1</v>
      </c>
      <c r="U92" t="s">
        <v>1395</v>
      </c>
    </row>
    <row r="93" spans="1:21" x14ac:dyDescent="0.3">
      <c r="A93" t="s">
        <v>1807</v>
      </c>
      <c r="B93" t="str">
        <f>IF('[2]stat ev'!A136&lt;&gt;"", '[2]stat ev'!A136,"")</f>
        <v>Cattle</v>
      </c>
      <c r="C93" t="s">
        <v>4</v>
      </c>
      <c r="D93" t="str">
        <f>IF('[2]stat ev'!C136&lt;&gt;"", '[2]stat ev'!C136,"")</f>
        <v xml:space="preserve"> </v>
      </c>
      <c r="E93">
        <v>12</v>
      </c>
      <c r="F93" s="14">
        <v>2.2976399999999999E-5</v>
      </c>
      <c r="G93" s="13">
        <v>2.8744155000000001E-3</v>
      </c>
      <c r="H93" s="13">
        <v>1.7727649500000001E-2</v>
      </c>
      <c r="I93" s="13">
        <v>4.8030049966666703E-2</v>
      </c>
      <c r="J93" s="13">
        <v>6.9266623499999999E-2</v>
      </c>
      <c r="K93" s="12">
        <v>0.184057835</v>
      </c>
      <c r="L93" s="13">
        <v>6.13900053214292E-2</v>
      </c>
      <c r="M93" t="s">
        <v>2009</v>
      </c>
      <c r="N93" t="s">
        <v>1461</v>
      </c>
      <c r="O93">
        <v>2</v>
      </c>
      <c r="P93" t="s">
        <v>1395</v>
      </c>
      <c r="Q93">
        <v>5</v>
      </c>
      <c r="R93">
        <v>3</v>
      </c>
      <c r="S93">
        <v>2</v>
      </c>
      <c r="T93" t="s">
        <v>1395</v>
      </c>
      <c r="U93" t="s">
        <v>1395</v>
      </c>
    </row>
    <row r="94" spans="1:21" x14ac:dyDescent="0.3">
      <c r="A94" t="s">
        <v>1807</v>
      </c>
      <c r="B94" t="str">
        <f>IF('[2]stat ev'!A138&lt;&gt;"", '[2]stat ev'!A138,"")</f>
        <v>Cattle</v>
      </c>
      <c r="C94" t="s">
        <v>5</v>
      </c>
      <c r="D94" t="str">
        <f>IF('[2]stat ev'!C138&lt;&gt;"", '[2]stat ev'!C138,"")</f>
        <v xml:space="preserve"> </v>
      </c>
      <c r="E94">
        <v>42</v>
      </c>
      <c r="F94" s="14">
        <v>2.2976399999999999E-5</v>
      </c>
      <c r="G94" s="13">
        <v>3.0558037500000002E-3</v>
      </c>
      <c r="H94" s="13">
        <v>2.2350804500000002E-2</v>
      </c>
      <c r="I94" s="13">
        <v>3.54260046571429E-2</v>
      </c>
      <c r="J94" s="13">
        <v>5.59207735E-2</v>
      </c>
      <c r="K94" s="12">
        <v>0.184057835</v>
      </c>
      <c r="L94" s="13">
        <v>4.1173406218782099E-2</v>
      </c>
      <c r="M94" t="s">
        <v>2009</v>
      </c>
      <c r="N94" t="s">
        <v>1462</v>
      </c>
      <c r="O94">
        <v>4</v>
      </c>
      <c r="P94">
        <v>5</v>
      </c>
      <c r="Q94">
        <v>6</v>
      </c>
      <c r="R94">
        <v>22</v>
      </c>
      <c r="S94">
        <v>3</v>
      </c>
      <c r="T94">
        <v>2</v>
      </c>
      <c r="U94" t="s">
        <v>1395</v>
      </c>
    </row>
    <row r="95" spans="1:21" x14ac:dyDescent="0.3">
      <c r="A95" t="s">
        <v>1807</v>
      </c>
      <c r="B95" t="str">
        <f>IF('[2]stat ev'!A139&lt;&gt;"", '[2]stat ev'!A139,"")</f>
        <v>Pig</v>
      </c>
      <c r="C95" t="s">
        <v>1804</v>
      </c>
      <c r="D95" t="str">
        <f>IF('[2]stat ev'!C139&lt;&gt;"", '[2]stat ev'!C139,"")</f>
        <v>lagoon</v>
      </c>
      <c r="F95" s="14"/>
      <c r="G95" s="13"/>
      <c r="H95" s="13"/>
      <c r="I95" s="13"/>
      <c r="J95" s="13"/>
      <c r="K95" s="13"/>
      <c r="L95" s="13"/>
      <c r="M95" t="s">
        <v>2009</v>
      </c>
      <c r="N95" t="s">
        <v>1395</v>
      </c>
      <c r="O95" t="s">
        <v>1395</v>
      </c>
      <c r="P95" t="s">
        <v>1395</v>
      </c>
      <c r="Q95" t="s">
        <v>1395</v>
      </c>
      <c r="R95" t="s">
        <v>1395</v>
      </c>
      <c r="S95" t="s">
        <v>1395</v>
      </c>
      <c r="T95" t="s">
        <v>1395</v>
      </c>
      <c r="U95" t="s">
        <v>1395</v>
      </c>
    </row>
    <row r="96" spans="1:21" x14ac:dyDescent="0.3">
      <c r="A96" t="s">
        <v>1807</v>
      </c>
      <c r="B96" t="str">
        <f>IF('[2]stat ev'!A140&lt;&gt;"", '[2]stat ev'!A140,"")</f>
        <v>Pig</v>
      </c>
      <c r="C96" t="s">
        <v>1804</v>
      </c>
      <c r="D96" t="str">
        <f>IF('[2]stat ev'!C140&lt;&gt;"", '[2]stat ev'!C140,"")</f>
        <v>tank</v>
      </c>
      <c r="F96" s="14"/>
      <c r="G96" s="13"/>
      <c r="H96" s="13"/>
      <c r="I96" s="13"/>
      <c r="J96" s="13"/>
      <c r="K96" s="13"/>
      <c r="L96" s="13"/>
      <c r="M96" t="s">
        <v>2009</v>
      </c>
      <c r="N96" t="s">
        <v>1395</v>
      </c>
      <c r="O96" t="s">
        <v>1395</v>
      </c>
      <c r="P96" t="s">
        <v>1395</v>
      </c>
      <c r="Q96" t="s">
        <v>1395</v>
      </c>
      <c r="R96" t="s">
        <v>1395</v>
      </c>
      <c r="S96" t="s">
        <v>1395</v>
      </c>
      <c r="T96" t="s">
        <v>1395</v>
      </c>
      <c r="U96" t="s">
        <v>1395</v>
      </c>
    </row>
    <row r="97" spans="1:21" x14ac:dyDescent="0.3">
      <c r="A97" t="s">
        <v>1807</v>
      </c>
      <c r="B97" t="str">
        <f>IF('[2]stat ev'!A141&lt;&gt;"", '[2]stat ev'!A141,"")</f>
        <v>Pig</v>
      </c>
      <c r="C97" t="s">
        <v>3</v>
      </c>
      <c r="D97" t="str">
        <f>IF('[2]stat ev'!C141&lt;&gt;"", '[2]stat ev'!C141,"")</f>
        <v xml:space="preserve"> </v>
      </c>
      <c r="E97">
        <v>16</v>
      </c>
      <c r="F97" s="14">
        <v>2.1605100000000001E-4</v>
      </c>
      <c r="G97" s="13">
        <v>5.3848115000000004E-3</v>
      </c>
      <c r="H97" s="13">
        <v>2.3138573499999999E-2</v>
      </c>
      <c r="I97" s="13">
        <v>4.9028373187500002E-2</v>
      </c>
      <c r="J97" s="13">
        <v>4.3329787250000001E-2</v>
      </c>
      <c r="K97" s="12">
        <v>0.27169811300000002</v>
      </c>
      <c r="L97" s="13">
        <v>7.5401365333122805E-2</v>
      </c>
      <c r="M97" t="s">
        <v>2009</v>
      </c>
      <c r="N97" t="s">
        <v>1463</v>
      </c>
      <c r="O97">
        <v>3</v>
      </c>
      <c r="P97">
        <v>1</v>
      </c>
      <c r="Q97">
        <v>1</v>
      </c>
      <c r="R97">
        <v>5</v>
      </c>
      <c r="S97">
        <v>5</v>
      </c>
      <c r="T97">
        <v>1</v>
      </c>
      <c r="U97" t="s">
        <v>1395</v>
      </c>
    </row>
    <row r="98" spans="1:21" x14ac:dyDescent="0.3">
      <c r="A98" t="s">
        <v>1807</v>
      </c>
      <c r="B98" t="str">
        <f>IF('[2]stat ev'!A142&lt;&gt;"", '[2]stat ev'!A142,"")</f>
        <v>Pig</v>
      </c>
      <c r="C98" t="s">
        <v>4</v>
      </c>
      <c r="D98" t="str">
        <f>IF('[2]stat ev'!C142&lt;&gt;"", '[2]stat ev'!C142,"")</f>
        <v xml:space="preserve"> </v>
      </c>
      <c r="E98">
        <v>14</v>
      </c>
      <c r="F98" s="14">
        <v>3.0280200000000002E-4</v>
      </c>
      <c r="G98" s="13">
        <v>2.8805252E-2</v>
      </c>
      <c r="H98" s="13">
        <v>5.9550794999999997E-2</v>
      </c>
      <c r="I98" s="12">
        <v>0.1143633</v>
      </c>
      <c r="J98" s="12">
        <v>0.16817323775000001</v>
      </c>
      <c r="K98" s="12">
        <v>0.34743501500000001</v>
      </c>
      <c r="L98" s="12">
        <v>0.12314858372963</v>
      </c>
      <c r="M98" t="s">
        <v>2009</v>
      </c>
      <c r="N98" t="s">
        <v>1464</v>
      </c>
      <c r="O98">
        <v>1</v>
      </c>
      <c r="P98" t="s">
        <v>1395</v>
      </c>
      <c r="Q98" t="s">
        <v>1395</v>
      </c>
      <c r="R98">
        <v>2</v>
      </c>
      <c r="S98">
        <v>6</v>
      </c>
      <c r="T98" t="s">
        <v>1395</v>
      </c>
      <c r="U98">
        <v>5</v>
      </c>
    </row>
    <row r="99" spans="1:21" x14ac:dyDescent="0.3">
      <c r="A99" t="s">
        <v>1807</v>
      </c>
      <c r="B99" t="str">
        <f>IF('[2]stat ev'!A144&lt;&gt;"", '[2]stat ev'!A144,"")</f>
        <v>Pig</v>
      </c>
      <c r="C99" t="s">
        <v>5</v>
      </c>
      <c r="D99" t="str">
        <f>IF('[2]stat ev'!C144&lt;&gt;"", '[2]stat ev'!C144,"")</f>
        <v xml:space="preserve"> </v>
      </c>
      <c r="E99">
        <v>30</v>
      </c>
      <c r="F99" s="14">
        <v>2.1605100000000001E-4</v>
      </c>
      <c r="G99" s="13">
        <v>5.9016717500000003E-3</v>
      </c>
      <c r="H99" s="13">
        <v>3.6846332500000002E-2</v>
      </c>
      <c r="I99" s="13">
        <v>7.9518005700000005E-2</v>
      </c>
      <c r="J99" s="12">
        <v>0.107355204</v>
      </c>
      <c r="K99" s="12">
        <v>0.34743501500000001</v>
      </c>
      <c r="L99" s="12">
        <v>0.104106303880378</v>
      </c>
      <c r="M99" t="s">
        <v>2009</v>
      </c>
      <c r="N99" t="s">
        <v>1465</v>
      </c>
      <c r="O99">
        <v>4</v>
      </c>
      <c r="P99">
        <v>1</v>
      </c>
      <c r="Q99">
        <v>1</v>
      </c>
      <c r="R99">
        <v>7</v>
      </c>
      <c r="S99">
        <v>11</v>
      </c>
      <c r="T99">
        <v>1</v>
      </c>
      <c r="U99">
        <v>5</v>
      </c>
    </row>
    <row r="100" spans="1:21" x14ac:dyDescent="0.3">
      <c r="F100" s="12"/>
      <c r="G100" s="2"/>
      <c r="H100" s="2"/>
      <c r="I100" s="2"/>
      <c r="J100" s="2"/>
      <c r="K100" s="2"/>
      <c r="L100" s="2"/>
    </row>
    <row r="101" spans="1:21" x14ac:dyDescent="0.3">
      <c r="A101" t="s">
        <v>1808</v>
      </c>
      <c r="B101" t="str">
        <f>IF('[2]stat ev'!A146&lt;&gt;"", '[2]stat ev'!A146,"")</f>
        <v>Cattle</v>
      </c>
      <c r="C101" t="s">
        <v>1804</v>
      </c>
      <c r="D101" t="str">
        <f>IF('[2]stat ev'!C146&lt;&gt;"", '[2]stat ev'!C146,"")</f>
        <v>lagoon</v>
      </c>
      <c r="F101" s="12"/>
      <c r="M101" t="s">
        <v>2009</v>
      </c>
      <c r="N101" t="s">
        <v>1395</v>
      </c>
      <c r="O101" t="s">
        <v>1395</v>
      </c>
      <c r="P101" t="s">
        <v>1395</v>
      </c>
      <c r="Q101" t="s">
        <v>1395</v>
      </c>
      <c r="R101" t="s">
        <v>1395</v>
      </c>
      <c r="S101" t="s">
        <v>1395</v>
      </c>
      <c r="T101" t="s">
        <v>1395</v>
      </c>
      <c r="U101" t="s">
        <v>1395</v>
      </c>
    </row>
    <row r="102" spans="1:21" x14ac:dyDescent="0.3">
      <c r="A102" t="s">
        <v>1808</v>
      </c>
      <c r="B102" t="str">
        <f>IF('[2]stat ev'!A147&lt;&gt;"", '[2]stat ev'!A147,"")</f>
        <v>Cattle</v>
      </c>
      <c r="C102" t="s">
        <v>1804</v>
      </c>
      <c r="D102" t="str">
        <f>IF('[2]stat ev'!C147&lt;&gt;"", '[2]stat ev'!C147,"")</f>
        <v>tank</v>
      </c>
      <c r="F102" s="12"/>
      <c r="M102" t="s">
        <v>2009</v>
      </c>
      <c r="N102" t="s">
        <v>1395</v>
      </c>
      <c r="O102" t="s">
        <v>1395</v>
      </c>
      <c r="P102" t="s">
        <v>1395</v>
      </c>
      <c r="Q102" t="s">
        <v>1395</v>
      </c>
      <c r="R102" t="s">
        <v>1395</v>
      </c>
      <c r="S102" t="s">
        <v>1395</v>
      </c>
      <c r="T102" t="s">
        <v>1395</v>
      </c>
      <c r="U102" t="s">
        <v>1395</v>
      </c>
    </row>
    <row r="103" spans="1:21" x14ac:dyDescent="0.3">
      <c r="A103" t="s">
        <v>1808</v>
      </c>
      <c r="B103" t="str">
        <f>IF('[2]stat ev'!A148&lt;&gt;"", '[2]stat ev'!A148,"")</f>
        <v>Cattle</v>
      </c>
      <c r="C103" t="s">
        <v>3</v>
      </c>
      <c r="D103" t="str">
        <f>IF('[2]stat ev'!C148&lt;&gt;"", '[2]stat ev'!C148,"")</f>
        <v xml:space="preserve"> </v>
      </c>
      <c r="E103">
        <v>4</v>
      </c>
      <c r="F103" s="13">
        <v>5.0933684999999999E-2</v>
      </c>
      <c r="G103" s="13">
        <v>5.8761254999999998E-2</v>
      </c>
      <c r="H103" s="13">
        <v>7.6951078000000006E-2</v>
      </c>
      <c r="I103" s="12">
        <v>0.11082987175</v>
      </c>
      <c r="J103" s="12">
        <v>0.12901969475</v>
      </c>
      <c r="K103" s="12">
        <v>0.23848364599999999</v>
      </c>
      <c r="L103" s="13">
        <v>8.6917771195408805E-2</v>
      </c>
      <c r="M103" t="s">
        <v>2009</v>
      </c>
      <c r="N103" t="s">
        <v>1466</v>
      </c>
      <c r="O103">
        <v>1</v>
      </c>
      <c r="P103" t="s">
        <v>1395</v>
      </c>
      <c r="Q103">
        <v>1</v>
      </c>
      <c r="R103">
        <v>2</v>
      </c>
      <c r="S103" t="s">
        <v>1395</v>
      </c>
      <c r="T103" t="s">
        <v>1395</v>
      </c>
      <c r="U103" t="s">
        <v>1395</v>
      </c>
    </row>
    <row r="104" spans="1:21" x14ac:dyDescent="0.3">
      <c r="A104" t="s">
        <v>1808</v>
      </c>
      <c r="B104" t="str">
        <f>IF('[2]stat ev'!A149&lt;&gt;"", '[2]stat ev'!A149,"")</f>
        <v>Cattle</v>
      </c>
      <c r="C104" t="s">
        <v>4</v>
      </c>
      <c r="D104" t="str">
        <f>IF('[2]stat ev'!C149&lt;&gt;"", '[2]stat ev'!C149,"")</f>
        <v xml:space="preserve"> </v>
      </c>
      <c r="E104">
        <v>10</v>
      </c>
      <c r="F104" s="13">
        <v>1.418664E-3</v>
      </c>
      <c r="G104" s="13">
        <v>9.0239514000000007E-2</v>
      </c>
      <c r="H104" s="12">
        <v>0.1433717655</v>
      </c>
      <c r="I104" s="12">
        <v>0.1526751569</v>
      </c>
      <c r="J104" s="12">
        <v>0.20589190725000001</v>
      </c>
      <c r="K104" s="12">
        <v>0.33884574200000001</v>
      </c>
      <c r="L104" s="12">
        <v>0.100238167343272</v>
      </c>
      <c r="M104" t="s">
        <v>2009</v>
      </c>
      <c r="N104" t="s">
        <v>1467</v>
      </c>
      <c r="O104">
        <v>2</v>
      </c>
      <c r="P104" t="s">
        <v>1395</v>
      </c>
      <c r="Q104">
        <v>5</v>
      </c>
      <c r="R104">
        <v>1</v>
      </c>
      <c r="S104">
        <v>2</v>
      </c>
      <c r="T104" t="s">
        <v>1395</v>
      </c>
      <c r="U104" t="s">
        <v>1395</v>
      </c>
    </row>
    <row r="105" spans="1:21" x14ac:dyDescent="0.3">
      <c r="A105" t="s">
        <v>1808</v>
      </c>
      <c r="B105" t="str">
        <f>IF('[2]stat ev'!A151&lt;&gt;"", '[2]stat ev'!A151,"")</f>
        <v>Cattle</v>
      </c>
      <c r="C105" t="s">
        <v>5</v>
      </c>
      <c r="D105" t="str">
        <f>IF('[2]stat ev'!C151&lt;&gt;"", '[2]stat ev'!C151,"")</f>
        <v xml:space="preserve"> </v>
      </c>
      <c r="E105">
        <v>14</v>
      </c>
      <c r="F105" s="13">
        <v>1.418664E-3</v>
      </c>
      <c r="G105" s="13">
        <v>6.5177833749999997E-2</v>
      </c>
      <c r="H105" s="12">
        <v>0.13407902799999999</v>
      </c>
      <c r="I105" s="12">
        <v>0.14071936114285699</v>
      </c>
      <c r="J105" s="12">
        <v>0.20589190725000001</v>
      </c>
      <c r="K105" s="12">
        <v>0.33884574200000001</v>
      </c>
      <c r="L105" s="12">
        <v>9.5311733641327695E-2</v>
      </c>
      <c r="M105" t="s">
        <v>2009</v>
      </c>
      <c r="N105" t="s">
        <v>1468</v>
      </c>
      <c r="O105">
        <v>3</v>
      </c>
      <c r="P105" t="s">
        <v>1395</v>
      </c>
      <c r="Q105">
        <v>6</v>
      </c>
      <c r="R105">
        <v>3</v>
      </c>
      <c r="S105">
        <v>2</v>
      </c>
      <c r="T105" t="s">
        <v>1395</v>
      </c>
      <c r="U105" t="s">
        <v>1395</v>
      </c>
    </row>
    <row r="106" spans="1:21" x14ac:dyDescent="0.3">
      <c r="A106" t="s">
        <v>1808</v>
      </c>
      <c r="B106" t="str">
        <f>IF('[2]stat ev'!A152&lt;&gt;"", '[2]stat ev'!A152,"")</f>
        <v>Pig</v>
      </c>
      <c r="C106" t="s">
        <v>1804</v>
      </c>
      <c r="D106" t="str">
        <f>IF('[2]stat ev'!C152&lt;&gt;"", '[2]stat ev'!C152,"")</f>
        <v>lagoon</v>
      </c>
      <c r="F106" s="12"/>
      <c r="G106" s="2"/>
      <c r="H106" s="2"/>
      <c r="I106" s="2"/>
      <c r="J106" s="2"/>
      <c r="K106" s="2"/>
      <c r="L106" s="2"/>
      <c r="M106" t="s">
        <v>2009</v>
      </c>
      <c r="N106" t="s">
        <v>1395</v>
      </c>
      <c r="O106" t="s">
        <v>1395</v>
      </c>
      <c r="P106" t="s">
        <v>1395</v>
      </c>
      <c r="Q106" t="s">
        <v>1395</v>
      </c>
      <c r="R106" t="s">
        <v>1395</v>
      </c>
      <c r="S106" t="s">
        <v>1395</v>
      </c>
      <c r="T106" t="s">
        <v>1395</v>
      </c>
      <c r="U106" t="s">
        <v>1395</v>
      </c>
    </row>
    <row r="107" spans="1:21" x14ac:dyDescent="0.3">
      <c r="A107" t="s">
        <v>1808</v>
      </c>
      <c r="B107" t="str">
        <f>IF('[2]stat ev'!A153&lt;&gt;"", '[2]stat ev'!A153,"")</f>
        <v>Pig</v>
      </c>
      <c r="C107" t="s">
        <v>1804</v>
      </c>
      <c r="D107" t="str">
        <f>IF('[2]stat ev'!C153&lt;&gt;"", '[2]stat ev'!C153,"")</f>
        <v>tank</v>
      </c>
      <c r="F107" s="12"/>
      <c r="G107" s="2"/>
      <c r="H107" s="2"/>
      <c r="I107" s="2"/>
      <c r="J107" s="2"/>
      <c r="K107" s="2"/>
      <c r="L107" s="2"/>
      <c r="M107" t="s">
        <v>2009</v>
      </c>
      <c r="N107" t="s">
        <v>1395</v>
      </c>
      <c r="O107" t="s">
        <v>1395</v>
      </c>
      <c r="P107" t="s">
        <v>1395</v>
      </c>
      <c r="Q107" t="s">
        <v>1395</v>
      </c>
      <c r="R107" t="s">
        <v>1395</v>
      </c>
      <c r="S107" t="s">
        <v>1395</v>
      </c>
      <c r="T107" t="s">
        <v>1395</v>
      </c>
      <c r="U107" t="s">
        <v>1395</v>
      </c>
    </row>
    <row r="108" spans="1:21" x14ac:dyDescent="0.3">
      <c r="A108" t="s">
        <v>1808</v>
      </c>
      <c r="B108" t="str">
        <f>IF('[2]stat ev'!A154&lt;&gt;"", '[2]stat ev'!A154,"")</f>
        <v>Pig</v>
      </c>
      <c r="C108" t="s">
        <v>3</v>
      </c>
      <c r="D108" t="str">
        <f>IF('[2]stat ev'!C154&lt;&gt;"", '[2]stat ev'!C154,"")</f>
        <v xml:space="preserve"> </v>
      </c>
      <c r="E108">
        <v>3</v>
      </c>
      <c r="F108" s="13">
        <v>7.9233870999999997E-2</v>
      </c>
      <c r="G108" s="13">
        <v>8.89948515E-2</v>
      </c>
      <c r="H108" s="12">
        <v>9.8755832000000002E-2</v>
      </c>
      <c r="I108" s="12">
        <v>0.103666656</v>
      </c>
      <c r="J108" s="12">
        <v>0.1158830485</v>
      </c>
      <c r="K108" s="12">
        <v>0.13301026499999999</v>
      </c>
      <c r="L108" s="13">
        <v>2.72224591501216E-2</v>
      </c>
      <c r="M108" t="s">
        <v>2009</v>
      </c>
      <c r="N108" t="s">
        <v>1469</v>
      </c>
      <c r="O108" t="s">
        <v>1395</v>
      </c>
      <c r="P108">
        <v>1</v>
      </c>
      <c r="Q108" t="s">
        <v>1395</v>
      </c>
      <c r="R108">
        <v>1</v>
      </c>
      <c r="S108">
        <v>1</v>
      </c>
      <c r="T108" t="s">
        <v>1395</v>
      </c>
      <c r="U108" t="s">
        <v>1395</v>
      </c>
    </row>
    <row r="109" spans="1:21" x14ac:dyDescent="0.3">
      <c r="A109" t="s">
        <v>1808</v>
      </c>
      <c r="B109" t="str">
        <f>IF('[2]stat ev'!A155&lt;&gt;"", '[2]stat ev'!A155,"")</f>
        <v>Pig</v>
      </c>
      <c r="C109" t="s">
        <v>4</v>
      </c>
      <c r="D109" t="str">
        <f>IF('[2]stat ev'!C155&lt;&gt;"", '[2]stat ev'!C155,"")</f>
        <v xml:space="preserve"> </v>
      </c>
      <c r="E109">
        <v>11</v>
      </c>
      <c r="F109" s="13">
        <v>7.4200000000000002E-2</v>
      </c>
      <c r="G109" s="12">
        <v>0.22800000000000001</v>
      </c>
      <c r="H109" s="12">
        <v>0.29883258200000001</v>
      </c>
      <c r="I109" s="12">
        <v>0.34324531136363601</v>
      </c>
      <c r="J109" s="12">
        <v>0.43434130450000002</v>
      </c>
      <c r="K109" s="12">
        <v>0.76016242099999998</v>
      </c>
      <c r="L109" s="12">
        <v>0.198956657325986</v>
      </c>
      <c r="M109" t="s">
        <v>2009</v>
      </c>
      <c r="N109" t="s">
        <v>1470</v>
      </c>
      <c r="O109">
        <v>1</v>
      </c>
      <c r="P109" t="s">
        <v>1395</v>
      </c>
      <c r="Q109" t="s">
        <v>1395</v>
      </c>
      <c r="R109" t="s">
        <v>1395</v>
      </c>
      <c r="S109">
        <v>5</v>
      </c>
      <c r="T109" t="s">
        <v>1395</v>
      </c>
      <c r="U109">
        <v>5</v>
      </c>
    </row>
    <row r="110" spans="1:21" x14ac:dyDescent="0.3">
      <c r="A110" t="s">
        <v>1808</v>
      </c>
      <c r="B110" t="str">
        <f>IF('[2]stat ev'!A157&lt;&gt;"", '[2]stat ev'!A157,"")</f>
        <v>Pig</v>
      </c>
      <c r="C110" t="s">
        <v>5</v>
      </c>
      <c r="D110" t="str">
        <f>IF('[2]stat ev'!C157&lt;&gt;"", '[2]stat ev'!C157,"")</f>
        <v xml:space="preserve"> </v>
      </c>
      <c r="E110">
        <v>14</v>
      </c>
      <c r="F110" s="13">
        <v>7.4200000000000002E-2</v>
      </c>
      <c r="G110" s="12">
        <v>0.14009818274999999</v>
      </c>
      <c r="H110" s="12">
        <v>0.25659607699999998</v>
      </c>
      <c r="I110" s="12">
        <v>0.29190702807142899</v>
      </c>
      <c r="J110" s="12">
        <v>0.39807396225000002</v>
      </c>
      <c r="K110" s="12">
        <v>0.76016242099999998</v>
      </c>
      <c r="L110" s="12">
        <v>0.202411379504089</v>
      </c>
      <c r="M110" t="s">
        <v>2009</v>
      </c>
      <c r="N110" t="s">
        <v>1471</v>
      </c>
      <c r="O110">
        <v>1</v>
      </c>
      <c r="P110">
        <v>1</v>
      </c>
      <c r="Q110" t="s">
        <v>1395</v>
      </c>
      <c r="R110">
        <v>1</v>
      </c>
      <c r="S110">
        <v>6</v>
      </c>
      <c r="T110" t="s">
        <v>1395</v>
      </c>
      <c r="U110">
        <v>5</v>
      </c>
    </row>
    <row r="111" spans="1:21" x14ac:dyDescent="0.3">
      <c r="F111" s="2"/>
      <c r="G111" s="2"/>
      <c r="H111" s="2"/>
      <c r="I111" s="2"/>
      <c r="J111" s="2"/>
      <c r="K111" s="2"/>
      <c r="L111" s="2"/>
    </row>
    <row r="112" spans="1:21" x14ac:dyDescent="0.3">
      <c r="B112" t="str">
        <f>IF('[2]stat ev'!A181&lt;&gt;"", '[2]stat ev'!A181,"")</f>
        <v/>
      </c>
      <c r="C112" t="str">
        <f>IF('[2]stat ev'!B181&lt;&gt;"", '[2]stat ev'!B181,"")</f>
        <v/>
      </c>
      <c r="D112" t="str">
        <f>IF('[2]stat ev'!C181&lt;&gt;"", '[2]stat ev'!C181,"")</f>
        <v/>
      </c>
      <c r="E112" t="str">
        <f>IF('[3]stat ev'!D181&lt;&gt;"", '[3]stat ev'!D181,"")</f>
        <v/>
      </c>
      <c r="F112" t="str">
        <f>IF('[3]stat ev'!E181&lt;&gt;"", '[3]stat ev'!E181,"")</f>
        <v/>
      </c>
      <c r="G112" t="str">
        <f>IF('[3]stat ev'!F181&lt;&gt;"", '[3]stat ev'!F181,"")</f>
        <v/>
      </c>
      <c r="H112" t="str">
        <f>IF('[3]stat ev'!G181&lt;&gt;"", '[3]stat ev'!G181,"")</f>
        <v/>
      </c>
      <c r="I112" t="str">
        <f>IF('[3]stat ev'!H181&lt;&gt;"", '[3]stat ev'!H181,"")</f>
        <v/>
      </c>
      <c r="J112" t="str">
        <f>IF('[3]stat ev'!I181&lt;&gt;"", '[3]stat ev'!I181,"")</f>
        <v/>
      </c>
      <c r="K112" t="str">
        <f>IF('[3]stat ev'!I181&lt;&gt;"", '[3]stat ev'!I181,"")</f>
        <v/>
      </c>
      <c r="L112" t="str">
        <f>IF('[3]stat ev'!J181&lt;&gt;"", '[3]stat ev'!J181,"")</f>
        <v/>
      </c>
      <c r="N112" t="str">
        <f>IF('[3]stat ev'!K181&lt;&gt;"", '[3]stat ev'!K181,"")</f>
        <v/>
      </c>
      <c r="O112" t="str">
        <f>IF('[3]stat ev'!L181&lt;&gt;"", '[3]stat ev'!L181,"")</f>
        <v/>
      </c>
      <c r="P112" t="str">
        <f>IF('[3]stat ev'!M181&lt;&gt;"", '[3]stat ev'!M181,"")</f>
        <v/>
      </c>
      <c r="Q112" t="str">
        <f>IF('[3]stat ev'!N181&lt;&gt;"", '[3]stat ev'!N181,"")</f>
        <v/>
      </c>
      <c r="R112" t="str">
        <f>IF('[3]stat ev'!O181&lt;&gt;"", '[3]stat ev'!O181,"")</f>
        <v/>
      </c>
      <c r="S112" t="str">
        <f>IF('[3]stat ev'!P181&lt;&gt;"", '[3]stat ev'!P181,"")</f>
        <v/>
      </c>
      <c r="T112" t="str">
        <f>IF('[3]stat ev'!Q181&lt;&gt;"", '[3]stat ev'!Q181,"")</f>
        <v/>
      </c>
      <c r="U112" t="str">
        <f>IF('[3]stat ev'!R181&lt;&gt;"", '[3]stat ev'!R181,"")</f>
        <v/>
      </c>
    </row>
    <row r="113" spans="2:21" x14ac:dyDescent="0.3">
      <c r="B113" t="str">
        <f>IF('[2]stat ev'!A182&lt;&gt;"", '[2]stat ev'!A182,"")</f>
        <v/>
      </c>
      <c r="C113" t="str">
        <f>IF('[2]stat ev'!B182&lt;&gt;"", '[2]stat ev'!B182,"")</f>
        <v/>
      </c>
      <c r="D113" t="str">
        <f>IF('[2]stat ev'!C182&lt;&gt;"", '[2]stat ev'!C182,"")</f>
        <v/>
      </c>
      <c r="E113" t="str">
        <f>IF('[3]stat ev'!D182&lt;&gt;"", '[3]stat ev'!D182,"")</f>
        <v/>
      </c>
      <c r="F113" t="str">
        <f>IF('[3]stat ev'!E182&lt;&gt;"", '[3]stat ev'!E182,"")</f>
        <v/>
      </c>
      <c r="G113" t="str">
        <f>IF('[3]stat ev'!F182&lt;&gt;"", '[3]stat ev'!F182,"")</f>
        <v/>
      </c>
      <c r="H113" t="str">
        <f>IF('[3]stat ev'!G182&lt;&gt;"", '[3]stat ev'!G182,"")</f>
        <v/>
      </c>
      <c r="I113" t="str">
        <f>IF('[3]stat ev'!H182&lt;&gt;"", '[3]stat ev'!H182,"")</f>
        <v/>
      </c>
      <c r="J113" t="str">
        <f>IF('[3]stat ev'!I182&lt;&gt;"", '[3]stat ev'!I182,"")</f>
        <v/>
      </c>
      <c r="K113" t="str">
        <f>IF('[3]stat ev'!I182&lt;&gt;"", '[3]stat ev'!I182,"")</f>
        <v/>
      </c>
      <c r="L113" t="str">
        <f>IF('[3]stat ev'!J182&lt;&gt;"", '[3]stat ev'!J182,"")</f>
        <v/>
      </c>
      <c r="N113" t="str">
        <f>IF('[3]stat ev'!K182&lt;&gt;"", '[3]stat ev'!K182,"")</f>
        <v/>
      </c>
      <c r="O113" t="str">
        <f>IF('[3]stat ev'!L182&lt;&gt;"", '[3]stat ev'!L182,"")</f>
        <v/>
      </c>
      <c r="P113" t="str">
        <f>IF('[3]stat ev'!M182&lt;&gt;"", '[3]stat ev'!M182,"")</f>
        <v/>
      </c>
      <c r="Q113" t="str">
        <f>IF('[3]stat ev'!N182&lt;&gt;"", '[3]stat ev'!N182,"")</f>
        <v/>
      </c>
      <c r="R113" t="str">
        <f>IF('[3]stat ev'!O182&lt;&gt;"", '[3]stat ev'!O182,"")</f>
        <v/>
      </c>
      <c r="S113" t="str">
        <f>IF('[3]stat ev'!P182&lt;&gt;"", '[3]stat ev'!P182,"")</f>
        <v/>
      </c>
      <c r="T113" t="str">
        <f>IF('[3]stat ev'!Q182&lt;&gt;"", '[3]stat ev'!Q182,"")</f>
        <v/>
      </c>
      <c r="U113" t="str">
        <f>IF('[3]stat ev'!R182&lt;&gt;"", '[3]stat ev'!R182,"")</f>
        <v/>
      </c>
    </row>
    <row r="114" spans="2:21" x14ac:dyDescent="0.3">
      <c r="B114" t="str">
        <f>IF('[2]stat ev'!A183&lt;&gt;"", '[2]stat ev'!A183,"")</f>
        <v/>
      </c>
      <c r="C114" t="str">
        <f>IF('[2]stat ev'!B183&lt;&gt;"", '[2]stat ev'!B183,"")</f>
        <v/>
      </c>
      <c r="D114" t="str">
        <f>IF('[2]stat ev'!C183&lt;&gt;"", '[2]stat ev'!C183,"")</f>
        <v/>
      </c>
      <c r="E114" t="str">
        <f>IF('[3]stat ev'!D183&lt;&gt;"", '[3]stat ev'!D183,"")</f>
        <v/>
      </c>
      <c r="F114" t="str">
        <f>IF('[3]stat ev'!E183&lt;&gt;"", '[3]stat ev'!E183,"")</f>
        <v/>
      </c>
      <c r="G114" t="str">
        <f>IF('[3]stat ev'!F183&lt;&gt;"", '[3]stat ev'!F183,"")</f>
        <v/>
      </c>
      <c r="H114" t="str">
        <f>IF('[3]stat ev'!G183&lt;&gt;"", '[3]stat ev'!G183,"")</f>
        <v/>
      </c>
      <c r="I114" t="str">
        <f>IF('[3]stat ev'!H183&lt;&gt;"", '[3]stat ev'!H183,"")</f>
        <v/>
      </c>
      <c r="J114" t="str">
        <f>IF('[3]stat ev'!I183&lt;&gt;"", '[3]stat ev'!I183,"")</f>
        <v/>
      </c>
      <c r="K114" t="str">
        <f>IF('[3]stat ev'!I183&lt;&gt;"", '[3]stat ev'!I183,"")</f>
        <v/>
      </c>
      <c r="L114" t="str">
        <f>IF('[3]stat ev'!J183&lt;&gt;"", '[3]stat ev'!J183,"")</f>
        <v/>
      </c>
      <c r="N114" t="str">
        <f>IF('[3]stat ev'!K183&lt;&gt;"", '[3]stat ev'!K183,"")</f>
        <v/>
      </c>
      <c r="O114" t="str">
        <f>IF('[3]stat ev'!L183&lt;&gt;"", '[3]stat ev'!L183,"")</f>
        <v/>
      </c>
      <c r="P114" t="str">
        <f>IF('[3]stat ev'!M183&lt;&gt;"", '[3]stat ev'!M183,"")</f>
        <v/>
      </c>
      <c r="Q114" t="str">
        <f>IF('[3]stat ev'!N183&lt;&gt;"", '[3]stat ev'!N183,"")</f>
        <v/>
      </c>
      <c r="R114" t="str">
        <f>IF('[3]stat ev'!O183&lt;&gt;"", '[3]stat ev'!O183,"")</f>
        <v/>
      </c>
      <c r="S114" t="str">
        <f>IF('[3]stat ev'!P183&lt;&gt;"", '[3]stat ev'!P183,"")</f>
        <v/>
      </c>
      <c r="T114" t="str">
        <f>IF('[3]stat ev'!Q183&lt;&gt;"", '[3]stat ev'!Q183,"")</f>
        <v/>
      </c>
      <c r="U114" t="str">
        <f>IF('[3]stat ev'!R183&lt;&gt;"", '[3]stat ev'!R183,"")</f>
        <v/>
      </c>
    </row>
    <row r="115" spans="2:21" x14ac:dyDescent="0.3">
      <c r="B115" t="str">
        <f>IF('[2]stat ev'!A184&lt;&gt;"", '[2]stat ev'!A184,"")</f>
        <v/>
      </c>
      <c r="C115" t="str">
        <f>IF('[2]stat ev'!B184&lt;&gt;"", '[2]stat ev'!B184,"")</f>
        <v/>
      </c>
      <c r="D115" t="str">
        <f>IF('[2]stat ev'!C184&lt;&gt;"", '[2]stat ev'!C184,"")</f>
        <v/>
      </c>
      <c r="E115" t="str">
        <f>IF('[3]stat ev'!D184&lt;&gt;"", '[3]stat ev'!D184,"")</f>
        <v/>
      </c>
      <c r="F115" t="str">
        <f>IF('[3]stat ev'!E184&lt;&gt;"", '[3]stat ev'!E184,"")</f>
        <v/>
      </c>
      <c r="G115" t="str">
        <f>IF('[3]stat ev'!F184&lt;&gt;"", '[3]stat ev'!F184,"")</f>
        <v/>
      </c>
      <c r="H115" t="str">
        <f>IF('[3]stat ev'!G184&lt;&gt;"", '[3]stat ev'!G184,"")</f>
        <v/>
      </c>
      <c r="I115" t="str">
        <f>IF('[3]stat ev'!H184&lt;&gt;"", '[3]stat ev'!H184,"")</f>
        <v/>
      </c>
      <c r="J115" t="str">
        <f>IF('[3]stat ev'!I184&lt;&gt;"", '[3]stat ev'!I184,"")</f>
        <v/>
      </c>
      <c r="K115" t="str">
        <f>IF('[3]stat ev'!I184&lt;&gt;"", '[3]stat ev'!I184,"")</f>
        <v/>
      </c>
      <c r="L115" t="str">
        <f>IF('[3]stat ev'!J184&lt;&gt;"", '[3]stat ev'!J184,"")</f>
        <v/>
      </c>
      <c r="N115" t="str">
        <f>IF('[3]stat ev'!K184&lt;&gt;"", '[3]stat ev'!K184,"")</f>
        <v/>
      </c>
      <c r="O115" t="str">
        <f>IF('[3]stat ev'!L184&lt;&gt;"", '[3]stat ev'!L184,"")</f>
        <v/>
      </c>
      <c r="P115" t="str">
        <f>IF('[3]stat ev'!M184&lt;&gt;"", '[3]stat ev'!M184,"")</f>
        <v/>
      </c>
      <c r="Q115" t="str">
        <f>IF('[3]stat ev'!N184&lt;&gt;"", '[3]stat ev'!N184,"")</f>
        <v/>
      </c>
      <c r="R115" t="str">
        <f>IF('[3]stat ev'!O184&lt;&gt;"", '[3]stat ev'!O184,"")</f>
        <v/>
      </c>
      <c r="S115" t="str">
        <f>IF('[3]stat ev'!P184&lt;&gt;"", '[3]stat ev'!P184,"")</f>
        <v/>
      </c>
      <c r="T115" t="str">
        <f>IF('[3]stat ev'!Q184&lt;&gt;"", '[3]stat ev'!Q184,"")</f>
        <v/>
      </c>
      <c r="U115" t="str">
        <f>IF('[3]stat ev'!R184&lt;&gt;"", '[3]stat ev'!R184,"")</f>
        <v/>
      </c>
    </row>
    <row r="116" spans="2:21" x14ac:dyDescent="0.3">
      <c r="B116" t="str">
        <f>IF('[2]stat ev'!A185&lt;&gt;"", '[2]stat ev'!A185,"")</f>
        <v/>
      </c>
      <c r="C116" t="str">
        <f>IF('[2]stat ev'!B185&lt;&gt;"", '[2]stat ev'!B185,"")</f>
        <v/>
      </c>
      <c r="D116" t="str">
        <f>IF('[2]stat ev'!C185&lt;&gt;"", '[2]stat ev'!C185,"")</f>
        <v/>
      </c>
      <c r="E116" t="str">
        <f>IF('[3]stat ev'!D185&lt;&gt;"", '[3]stat ev'!D185,"")</f>
        <v/>
      </c>
      <c r="F116" t="str">
        <f>IF('[3]stat ev'!E185&lt;&gt;"", '[3]stat ev'!E185,"")</f>
        <v/>
      </c>
      <c r="G116" t="str">
        <f>IF('[3]stat ev'!F185&lt;&gt;"", '[3]stat ev'!F185,"")</f>
        <v/>
      </c>
      <c r="H116" t="str">
        <f>IF('[3]stat ev'!G185&lt;&gt;"", '[3]stat ev'!G185,"")</f>
        <v/>
      </c>
      <c r="I116" t="str">
        <f>IF('[3]stat ev'!H185&lt;&gt;"", '[3]stat ev'!H185,"")</f>
        <v/>
      </c>
      <c r="J116" t="str">
        <f>IF('[3]stat ev'!I185&lt;&gt;"", '[3]stat ev'!I185,"")</f>
        <v/>
      </c>
      <c r="K116" t="str">
        <f>IF('[3]stat ev'!I185&lt;&gt;"", '[3]stat ev'!I185,"")</f>
        <v/>
      </c>
      <c r="L116" t="str">
        <f>IF('[3]stat ev'!J185&lt;&gt;"", '[3]stat ev'!J185,"")</f>
        <v/>
      </c>
      <c r="N116" t="str">
        <f>IF('[3]stat ev'!K185&lt;&gt;"", '[3]stat ev'!K185,"")</f>
        <v/>
      </c>
      <c r="O116" t="str">
        <f>IF('[3]stat ev'!L185&lt;&gt;"", '[3]stat ev'!L185,"")</f>
        <v/>
      </c>
      <c r="P116" t="str">
        <f>IF('[3]stat ev'!M185&lt;&gt;"", '[3]stat ev'!M185,"")</f>
        <v/>
      </c>
      <c r="Q116" t="str">
        <f>IF('[3]stat ev'!N185&lt;&gt;"", '[3]stat ev'!N185,"")</f>
        <v/>
      </c>
      <c r="R116" t="str">
        <f>IF('[3]stat ev'!O185&lt;&gt;"", '[3]stat ev'!O185,"")</f>
        <v/>
      </c>
      <c r="S116" t="str">
        <f>IF('[3]stat ev'!P185&lt;&gt;"", '[3]stat ev'!P185,"")</f>
        <v/>
      </c>
      <c r="T116" t="str">
        <f>IF('[3]stat ev'!Q185&lt;&gt;"", '[3]stat ev'!Q185,"")</f>
        <v/>
      </c>
      <c r="U116" t="str">
        <f>IF('[3]stat ev'!R185&lt;&gt;"", '[3]stat ev'!R185,"")</f>
        <v/>
      </c>
    </row>
    <row r="117" spans="2:21" x14ac:dyDescent="0.3">
      <c r="B117" t="str">
        <f>IF('[2]stat ev'!A186&lt;&gt;"", '[2]stat ev'!A186,"")</f>
        <v/>
      </c>
      <c r="C117" t="str">
        <f>IF('[2]stat ev'!B186&lt;&gt;"", '[2]stat ev'!B186,"")</f>
        <v/>
      </c>
      <c r="D117" t="str">
        <f>IF('[2]stat ev'!C186&lt;&gt;"", '[2]stat ev'!C186,"")</f>
        <v/>
      </c>
      <c r="E117" t="str">
        <f>IF('[3]stat ev'!D186&lt;&gt;"", '[3]stat ev'!D186,"")</f>
        <v/>
      </c>
      <c r="F117" t="str">
        <f>IF('[3]stat ev'!E186&lt;&gt;"", '[3]stat ev'!E186,"")</f>
        <v/>
      </c>
      <c r="G117" t="str">
        <f>IF('[3]stat ev'!F186&lt;&gt;"", '[3]stat ev'!F186,"")</f>
        <v/>
      </c>
      <c r="H117" t="str">
        <f>IF('[3]stat ev'!G186&lt;&gt;"", '[3]stat ev'!G186,"")</f>
        <v/>
      </c>
      <c r="I117" t="str">
        <f>IF('[3]stat ev'!H186&lt;&gt;"", '[3]stat ev'!H186,"")</f>
        <v/>
      </c>
      <c r="J117" t="str">
        <f>IF('[3]stat ev'!I186&lt;&gt;"", '[3]stat ev'!I186,"")</f>
        <v/>
      </c>
      <c r="K117" t="str">
        <f>IF('[3]stat ev'!I186&lt;&gt;"", '[3]stat ev'!I186,"")</f>
        <v/>
      </c>
      <c r="L117" t="str">
        <f>IF('[3]stat ev'!J186&lt;&gt;"", '[3]stat ev'!J186,"")</f>
        <v/>
      </c>
      <c r="N117" t="str">
        <f>IF('[3]stat ev'!K186&lt;&gt;"", '[3]stat ev'!K186,"")</f>
        <v/>
      </c>
      <c r="O117" t="str">
        <f>IF('[3]stat ev'!L186&lt;&gt;"", '[3]stat ev'!L186,"")</f>
        <v/>
      </c>
      <c r="P117" t="str">
        <f>IF('[3]stat ev'!M186&lt;&gt;"", '[3]stat ev'!M186,"")</f>
        <v/>
      </c>
      <c r="Q117" t="str">
        <f>IF('[3]stat ev'!N186&lt;&gt;"", '[3]stat ev'!N186,"")</f>
        <v/>
      </c>
      <c r="R117" t="str">
        <f>IF('[3]stat ev'!O186&lt;&gt;"", '[3]stat ev'!O186,"")</f>
        <v/>
      </c>
      <c r="S117" t="str">
        <f>IF('[3]stat ev'!P186&lt;&gt;"", '[3]stat ev'!P186,"")</f>
        <v/>
      </c>
      <c r="T117" t="str">
        <f>IF('[3]stat ev'!Q186&lt;&gt;"", '[3]stat ev'!Q186,"")</f>
        <v/>
      </c>
      <c r="U117" t="str">
        <f>IF('[3]stat ev'!R186&lt;&gt;"", '[3]stat ev'!R186,"")</f>
        <v/>
      </c>
    </row>
    <row r="118" spans="2:21" x14ac:dyDescent="0.3">
      <c r="B118" t="str">
        <f>IF('[2]stat ev'!A187&lt;&gt;"", '[2]stat ev'!A187,"")</f>
        <v/>
      </c>
      <c r="C118" t="str">
        <f>IF('[2]stat ev'!B187&lt;&gt;"", '[2]stat ev'!B187,"")</f>
        <v/>
      </c>
      <c r="D118" t="str">
        <f>IF('[2]stat ev'!C187&lt;&gt;"", '[2]stat ev'!C187,"")</f>
        <v/>
      </c>
      <c r="E118" t="str">
        <f>IF('[3]stat ev'!D187&lt;&gt;"", '[3]stat ev'!D187,"")</f>
        <v/>
      </c>
      <c r="F118" t="str">
        <f>IF('[3]stat ev'!E187&lt;&gt;"", '[3]stat ev'!E187,"")</f>
        <v/>
      </c>
      <c r="G118" t="str">
        <f>IF('[3]stat ev'!F187&lt;&gt;"", '[3]stat ev'!F187,"")</f>
        <v/>
      </c>
      <c r="H118" t="str">
        <f>IF('[3]stat ev'!G187&lt;&gt;"", '[3]stat ev'!G187,"")</f>
        <v/>
      </c>
      <c r="I118" t="str">
        <f>IF('[3]stat ev'!H187&lt;&gt;"", '[3]stat ev'!H187,"")</f>
        <v/>
      </c>
      <c r="J118" t="str">
        <f>IF('[3]stat ev'!I187&lt;&gt;"", '[3]stat ev'!I187,"")</f>
        <v/>
      </c>
      <c r="K118" t="str">
        <f>IF('[3]stat ev'!I187&lt;&gt;"", '[3]stat ev'!I187,"")</f>
        <v/>
      </c>
      <c r="L118" t="str">
        <f>IF('[3]stat ev'!J187&lt;&gt;"", '[3]stat ev'!J187,"")</f>
        <v/>
      </c>
      <c r="N118" t="str">
        <f>IF('[3]stat ev'!K187&lt;&gt;"", '[3]stat ev'!K187,"")</f>
        <v/>
      </c>
      <c r="O118" t="str">
        <f>IF('[3]stat ev'!L187&lt;&gt;"", '[3]stat ev'!L187,"")</f>
        <v/>
      </c>
      <c r="P118" t="str">
        <f>IF('[3]stat ev'!M187&lt;&gt;"", '[3]stat ev'!M187,"")</f>
        <v/>
      </c>
      <c r="Q118" t="str">
        <f>IF('[3]stat ev'!N187&lt;&gt;"", '[3]stat ev'!N187,"")</f>
        <v/>
      </c>
      <c r="R118" t="str">
        <f>IF('[3]stat ev'!O187&lt;&gt;"", '[3]stat ev'!O187,"")</f>
        <v/>
      </c>
      <c r="S118" t="str">
        <f>IF('[3]stat ev'!P187&lt;&gt;"", '[3]stat ev'!P187,"")</f>
        <v/>
      </c>
      <c r="T118" t="str">
        <f>IF('[3]stat ev'!Q187&lt;&gt;"", '[3]stat ev'!Q187,"")</f>
        <v/>
      </c>
      <c r="U118" t="str">
        <f>IF('[3]stat ev'!R187&lt;&gt;"", '[3]stat ev'!R187,"")</f>
        <v/>
      </c>
    </row>
    <row r="119" spans="2:21" x14ac:dyDescent="0.3">
      <c r="B119" t="str">
        <f>IF('[2]stat ev'!A188&lt;&gt;"", '[2]stat ev'!A188,"")</f>
        <v/>
      </c>
      <c r="C119" t="str">
        <f>IF('[2]stat ev'!B188&lt;&gt;"", '[2]stat ev'!B188,"")</f>
        <v/>
      </c>
      <c r="D119" t="str">
        <f>IF('[2]stat ev'!C188&lt;&gt;"", '[2]stat ev'!C188,"")</f>
        <v/>
      </c>
      <c r="E119" t="str">
        <f>IF('[3]stat ev'!D188&lt;&gt;"", '[3]stat ev'!D188,"")</f>
        <v/>
      </c>
      <c r="F119" t="str">
        <f>IF('[3]stat ev'!E188&lt;&gt;"", '[3]stat ev'!E188,"")</f>
        <v/>
      </c>
      <c r="G119" t="str">
        <f>IF('[3]stat ev'!F188&lt;&gt;"", '[3]stat ev'!F188,"")</f>
        <v/>
      </c>
      <c r="H119" t="str">
        <f>IF('[3]stat ev'!G188&lt;&gt;"", '[3]stat ev'!G188,"")</f>
        <v/>
      </c>
      <c r="I119" t="str">
        <f>IF('[3]stat ev'!H188&lt;&gt;"", '[3]stat ev'!H188,"")</f>
        <v/>
      </c>
      <c r="J119" t="str">
        <f>IF('[3]stat ev'!I188&lt;&gt;"", '[3]stat ev'!I188,"")</f>
        <v/>
      </c>
      <c r="K119" t="str">
        <f>IF('[3]stat ev'!I188&lt;&gt;"", '[3]stat ev'!I188,"")</f>
        <v/>
      </c>
      <c r="L119" t="str">
        <f>IF('[3]stat ev'!J188&lt;&gt;"", '[3]stat ev'!J188,"")</f>
        <v/>
      </c>
      <c r="N119" t="str">
        <f>IF('[3]stat ev'!K188&lt;&gt;"", '[3]stat ev'!K188,"")</f>
        <v/>
      </c>
      <c r="O119" t="str">
        <f>IF('[3]stat ev'!L188&lt;&gt;"", '[3]stat ev'!L188,"")</f>
        <v/>
      </c>
      <c r="P119" t="str">
        <f>IF('[3]stat ev'!M188&lt;&gt;"", '[3]stat ev'!M188,"")</f>
        <v/>
      </c>
      <c r="Q119" t="str">
        <f>IF('[3]stat ev'!N188&lt;&gt;"", '[3]stat ev'!N188,"")</f>
        <v/>
      </c>
      <c r="R119" t="str">
        <f>IF('[3]stat ev'!O188&lt;&gt;"", '[3]stat ev'!O188,"")</f>
        <v/>
      </c>
      <c r="S119" t="str">
        <f>IF('[3]stat ev'!P188&lt;&gt;"", '[3]stat ev'!P188,"")</f>
        <v/>
      </c>
      <c r="T119" t="str">
        <f>IF('[3]stat ev'!Q188&lt;&gt;"", '[3]stat ev'!Q188,"")</f>
        <v/>
      </c>
      <c r="U119" t="str">
        <f>IF('[3]stat ev'!R188&lt;&gt;"", '[3]stat ev'!R188,"")</f>
        <v/>
      </c>
    </row>
    <row r="120" spans="2:21" x14ac:dyDescent="0.3">
      <c r="B120" t="str">
        <f>IF('[2]stat ev'!A189&lt;&gt;"", '[2]stat ev'!A189,"")</f>
        <v/>
      </c>
      <c r="C120" t="str">
        <f>IF('[2]stat ev'!B189&lt;&gt;"", '[2]stat ev'!B189,"")</f>
        <v/>
      </c>
      <c r="D120" t="str">
        <f>IF('[2]stat ev'!C189&lt;&gt;"", '[2]stat ev'!C189,"")</f>
        <v/>
      </c>
      <c r="E120" t="str">
        <f>IF('[3]stat ev'!D189&lt;&gt;"", '[3]stat ev'!D189,"")</f>
        <v/>
      </c>
      <c r="F120" t="str">
        <f>IF('[3]stat ev'!E189&lt;&gt;"", '[3]stat ev'!E189,"")</f>
        <v/>
      </c>
      <c r="G120" t="str">
        <f>IF('[3]stat ev'!F189&lt;&gt;"", '[3]stat ev'!F189,"")</f>
        <v/>
      </c>
      <c r="H120" t="str">
        <f>IF('[3]stat ev'!G189&lt;&gt;"", '[3]stat ev'!G189,"")</f>
        <v/>
      </c>
      <c r="I120" t="str">
        <f>IF('[3]stat ev'!H189&lt;&gt;"", '[3]stat ev'!H189,"")</f>
        <v/>
      </c>
      <c r="J120" t="str">
        <f>IF('[3]stat ev'!I189&lt;&gt;"", '[3]stat ev'!I189,"")</f>
        <v/>
      </c>
      <c r="K120" t="str">
        <f>IF('[3]stat ev'!I189&lt;&gt;"", '[3]stat ev'!I189,"")</f>
        <v/>
      </c>
      <c r="L120" t="str">
        <f>IF('[3]stat ev'!J189&lt;&gt;"", '[3]stat ev'!J189,"")</f>
        <v/>
      </c>
      <c r="N120" t="str">
        <f>IF('[3]stat ev'!K189&lt;&gt;"", '[3]stat ev'!K189,"")</f>
        <v/>
      </c>
      <c r="O120" t="str">
        <f>IF('[3]stat ev'!L189&lt;&gt;"", '[3]stat ev'!L189,"")</f>
        <v/>
      </c>
      <c r="P120" t="str">
        <f>IF('[3]stat ev'!M189&lt;&gt;"", '[3]stat ev'!M189,"")</f>
        <v/>
      </c>
      <c r="Q120" t="str">
        <f>IF('[3]stat ev'!N189&lt;&gt;"", '[3]stat ev'!N189,"")</f>
        <v/>
      </c>
      <c r="R120" t="str">
        <f>IF('[3]stat ev'!O189&lt;&gt;"", '[3]stat ev'!O189,"")</f>
        <v/>
      </c>
      <c r="S120" t="str">
        <f>IF('[3]stat ev'!P189&lt;&gt;"", '[3]stat ev'!P189,"")</f>
        <v/>
      </c>
      <c r="T120" t="str">
        <f>IF('[3]stat ev'!Q189&lt;&gt;"", '[3]stat ev'!Q189,"")</f>
        <v/>
      </c>
      <c r="U120" t="str">
        <f>IF('[3]stat ev'!R189&lt;&gt;"", '[3]stat ev'!R189,"")</f>
        <v/>
      </c>
    </row>
    <row r="121" spans="2:21" x14ac:dyDescent="0.3">
      <c r="B121" t="str">
        <f>IF('[2]stat ev'!A190&lt;&gt;"", '[2]stat ev'!A190,"")</f>
        <v/>
      </c>
      <c r="C121" t="str">
        <f>IF('[2]stat ev'!B190&lt;&gt;"", '[2]stat ev'!B190,"")</f>
        <v/>
      </c>
      <c r="D121" t="str">
        <f>IF('[2]stat ev'!C190&lt;&gt;"", '[2]stat ev'!C190,"")</f>
        <v/>
      </c>
      <c r="E121" t="str">
        <f>IF('[3]stat ev'!D190&lt;&gt;"", '[3]stat ev'!D190,"")</f>
        <v/>
      </c>
      <c r="F121" t="str">
        <f>IF('[3]stat ev'!E190&lt;&gt;"", '[3]stat ev'!E190,"")</f>
        <v/>
      </c>
      <c r="G121" t="str">
        <f>IF('[3]stat ev'!F190&lt;&gt;"", '[3]stat ev'!F190,"")</f>
        <v/>
      </c>
      <c r="H121" t="str">
        <f>IF('[3]stat ev'!G190&lt;&gt;"", '[3]stat ev'!G190,"")</f>
        <v/>
      </c>
      <c r="I121" t="str">
        <f>IF('[3]stat ev'!H190&lt;&gt;"", '[3]stat ev'!H190,"")</f>
        <v/>
      </c>
      <c r="J121" t="str">
        <f>IF('[3]stat ev'!I190&lt;&gt;"", '[3]stat ev'!I190,"")</f>
        <v/>
      </c>
      <c r="K121" t="str">
        <f>IF('[3]stat ev'!I190&lt;&gt;"", '[3]stat ev'!I190,"")</f>
        <v/>
      </c>
      <c r="L121" t="str">
        <f>IF('[3]stat ev'!J190&lt;&gt;"", '[3]stat ev'!J190,"")</f>
        <v/>
      </c>
      <c r="N121" t="str">
        <f>IF('[3]stat ev'!K190&lt;&gt;"", '[3]stat ev'!K190,"")</f>
        <v/>
      </c>
      <c r="O121" t="str">
        <f>IF('[3]stat ev'!L190&lt;&gt;"", '[3]stat ev'!L190,"")</f>
        <v/>
      </c>
      <c r="P121" t="str">
        <f>IF('[3]stat ev'!M190&lt;&gt;"", '[3]stat ev'!M190,"")</f>
        <v/>
      </c>
      <c r="Q121" t="str">
        <f>IF('[3]stat ev'!N190&lt;&gt;"", '[3]stat ev'!N190,"")</f>
        <v/>
      </c>
      <c r="R121" t="str">
        <f>IF('[3]stat ev'!O190&lt;&gt;"", '[3]stat ev'!O190,"")</f>
        <v/>
      </c>
      <c r="S121" t="str">
        <f>IF('[3]stat ev'!P190&lt;&gt;"", '[3]stat ev'!P190,"")</f>
        <v/>
      </c>
      <c r="T121" t="str">
        <f>IF('[3]stat ev'!Q190&lt;&gt;"", '[3]stat ev'!Q190,"")</f>
        <v/>
      </c>
      <c r="U121" t="str">
        <f>IF('[3]stat ev'!R190&lt;&gt;"", '[3]stat ev'!R190,"")</f>
        <v/>
      </c>
    </row>
    <row r="122" spans="2:21" x14ac:dyDescent="0.3">
      <c r="B122" t="str">
        <f>IF('[2]stat ev'!A191&lt;&gt;"", '[2]stat ev'!A191,"")</f>
        <v/>
      </c>
      <c r="C122" t="str">
        <f>IF('[2]stat ev'!B191&lt;&gt;"", '[2]stat ev'!B191,"")</f>
        <v/>
      </c>
      <c r="D122" t="str">
        <f>IF('[2]stat ev'!C191&lt;&gt;"", '[2]stat ev'!C191,"")</f>
        <v/>
      </c>
      <c r="E122" t="str">
        <f>IF('[3]stat ev'!D191&lt;&gt;"", '[3]stat ev'!D191,"")</f>
        <v/>
      </c>
      <c r="F122" t="str">
        <f>IF('[3]stat ev'!E191&lt;&gt;"", '[3]stat ev'!E191,"")</f>
        <v/>
      </c>
      <c r="G122" t="str">
        <f>IF('[3]stat ev'!F191&lt;&gt;"", '[3]stat ev'!F191,"")</f>
        <v/>
      </c>
      <c r="H122" t="str">
        <f>IF('[3]stat ev'!G191&lt;&gt;"", '[3]stat ev'!G191,"")</f>
        <v/>
      </c>
      <c r="I122" t="str">
        <f>IF('[3]stat ev'!H191&lt;&gt;"", '[3]stat ev'!H191,"")</f>
        <v/>
      </c>
      <c r="J122" t="str">
        <f>IF('[3]stat ev'!I191&lt;&gt;"", '[3]stat ev'!I191,"")</f>
        <v/>
      </c>
      <c r="K122" t="str">
        <f>IF('[3]stat ev'!I191&lt;&gt;"", '[3]stat ev'!I191,"")</f>
        <v/>
      </c>
      <c r="L122" t="str">
        <f>IF('[3]stat ev'!J191&lt;&gt;"", '[3]stat ev'!J191,"")</f>
        <v/>
      </c>
      <c r="N122" t="str">
        <f>IF('[3]stat ev'!K191&lt;&gt;"", '[3]stat ev'!K191,"")</f>
        <v/>
      </c>
      <c r="O122" t="str">
        <f>IF('[3]stat ev'!L191&lt;&gt;"", '[3]stat ev'!L191,"")</f>
        <v/>
      </c>
      <c r="P122" t="str">
        <f>IF('[3]stat ev'!M191&lt;&gt;"", '[3]stat ev'!M191,"")</f>
        <v/>
      </c>
      <c r="Q122" t="str">
        <f>IF('[3]stat ev'!N191&lt;&gt;"", '[3]stat ev'!N191,"")</f>
        <v/>
      </c>
      <c r="R122" t="str">
        <f>IF('[3]stat ev'!O191&lt;&gt;"", '[3]stat ev'!O191,"")</f>
        <v/>
      </c>
      <c r="S122" t="str">
        <f>IF('[3]stat ev'!P191&lt;&gt;"", '[3]stat ev'!P191,"")</f>
        <v/>
      </c>
      <c r="T122" t="str">
        <f>IF('[3]stat ev'!Q191&lt;&gt;"", '[3]stat ev'!Q191,"")</f>
        <v/>
      </c>
      <c r="U122" t="str">
        <f>IF('[3]stat ev'!R191&lt;&gt;"", '[3]stat ev'!R191,"")</f>
        <v/>
      </c>
    </row>
    <row r="123" spans="2:21" x14ac:dyDescent="0.3">
      <c r="B123" t="str">
        <f>IF('[2]stat ev'!A192&lt;&gt;"", '[2]stat ev'!A192,"")</f>
        <v/>
      </c>
      <c r="C123" t="str">
        <f>IF('[2]stat ev'!B192&lt;&gt;"", '[2]stat ev'!B192,"")</f>
        <v/>
      </c>
      <c r="D123" t="str">
        <f>IF('[2]stat ev'!C192&lt;&gt;"", '[2]stat ev'!C192,"")</f>
        <v/>
      </c>
      <c r="E123" t="str">
        <f>IF('[3]stat ev'!D192&lt;&gt;"", '[3]stat ev'!D192,"")</f>
        <v/>
      </c>
      <c r="F123" t="str">
        <f>IF('[3]stat ev'!E192&lt;&gt;"", '[3]stat ev'!E192,"")</f>
        <v/>
      </c>
      <c r="G123" t="str">
        <f>IF('[3]stat ev'!F192&lt;&gt;"", '[3]stat ev'!F192,"")</f>
        <v/>
      </c>
      <c r="H123" t="str">
        <f>IF('[3]stat ev'!G192&lt;&gt;"", '[3]stat ev'!G192,"")</f>
        <v/>
      </c>
      <c r="I123" t="str">
        <f>IF('[3]stat ev'!H192&lt;&gt;"", '[3]stat ev'!H192,"")</f>
        <v/>
      </c>
      <c r="J123" t="str">
        <f>IF('[3]stat ev'!I192&lt;&gt;"", '[3]stat ev'!I192,"")</f>
        <v/>
      </c>
      <c r="K123" t="str">
        <f>IF('[3]stat ev'!I192&lt;&gt;"", '[3]stat ev'!I192,"")</f>
        <v/>
      </c>
      <c r="L123" t="str">
        <f>IF('[3]stat ev'!J192&lt;&gt;"", '[3]stat ev'!J192,"")</f>
        <v/>
      </c>
      <c r="N123" t="str">
        <f>IF('[3]stat ev'!K192&lt;&gt;"", '[3]stat ev'!K192,"")</f>
        <v/>
      </c>
      <c r="O123" t="str">
        <f>IF('[3]stat ev'!L192&lt;&gt;"", '[3]stat ev'!L192,"")</f>
        <v/>
      </c>
      <c r="P123" t="str">
        <f>IF('[3]stat ev'!M192&lt;&gt;"", '[3]stat ev'!M192,"")</f>
        <v/>
      </c>
      <c r="Q123" t="str">
        <f>IF('[3]stat ev'!N192&lt;&gt;"", '[3]stat ev'!N192,"")</f>
        <v/>
      </c>
      <c r="R123" t="str">
        <f>IF('[3]stat ev'!O192&lt;&gt;"", '[3]stat ev'!O192,"")</f>
        <v/>
      </c>
      <c r="S123" t="str">
        <f>IF('[3]stat ev'!P192&lt;&gt;"", '[3]stat ev'!P192,"")</f>
        <v/>
      </c>
      <c r="T123" t="str">
        <f>IF('[3]stat ev'!Q192&lt;&gt;"", '[3]stat ev'!Q192,"")</f>
        <v/>
      </c>
      <c r="U123" t="str">
        <f>IF('[3]stat ev'!R192&lt;&gt;"", '[3]stat ev'!R192,"")</f>
        <v/>
      </c>
    </row>
    <row r="124" spans="2:21" x14ac:dyDescent="0.3">
      <c r="B124" t="str">
        <f>IF('[2]stat ev'!A193&lt;&gt;"", '[2]stat ev'!A193,"")</f>
        <v/>
      </c>
      <c r="C124" t="str">
        <f>IF('[2]stat ev'!B193&lt;&gt;"", '[2]stat ev'!B193,"")</f>
        <v/>
      </c>
      <c r="D124" t="str">
        <f>IF('[2]stat ev'!C193&lt;&gt;"", '[2]stat ev'!C193,"")</f>
        <v/>
      </c>
      <c r="E124" t="str">
        <f>IF('[3]stat ev'!D193&lt;&gt;"", '[3]stat ev'!D193,"")</f>
        <v/>
      </c>
      <c r="F124" t="str">
        <f>IF('[3]stat ev'!E193&lt;&gt;"", '[3]stat ev'!E193,"")</f>
        <v/>
      </c>
      <c r="G124" t="str">
        <f>IF('[3]stat ev'!F193&lt;&gt;"", '[3]stat ev'!F193,"")</f>
        <v/>
      </c>
      <c r="H124" t="str">
        <f>IF('[3]stat ev'!G193&lt;&gt;"", '[3]stat ev'!G193,"")</f>
        <v/>
      </c>
      <c r="I124" t="str">
        <f>IF('[3]stat ev'!H193&lt;&gt;"", '[3]stat ev'!H193,"")</f>
        <v/>
      </c>
      <c r="J124" t="str">
        <f>IF('[3]stat ev'!I193&lt;&gt;"", '[3]stat ev'!I193,"")</f>
        <v/>
      </c>
      <c r="K124" t="str">
        <f>IF('[3]stat ev'!I193&lt;&gt;"", '[3]stat ev'!I193,"")</f>
        <v/>
      </c>
      <c r="L124" t="str">
        <f>IF('[3]stat ev'!J193&lt;&gt;"", '[3]stat ev'!J193,"")</f>
        <v/>
      </c>
      <c r="N124" t="str">
        <f>IF('[3]stat ev'!K193&lt;&gt;"", '[3]stat ev'!K193,"")</f>
        <v/>
      </c>
      <c r="O124" t="str">
        <f>IF('[3]stat ev'!L193&lt;&gt;"", '[3]stat ev'!L193,"")</f>
        <v/>
      </c>
      <c r="P124" t="str">
        <f>IF('[3]stat ev'!M193&lt;&gt;"", '[3]stat ev'!M193,"")</f>
        <v/>
      </c>
      <c r="Q124" t="str">
        <f>IF('[3]stat ev'!N193&lt;&gt;"", '[3]stat ev'!N193,"")</f>
        <v/>
      </c>
      <c r="R124" t="str">
        <f>IF('[3]stat ev'!O193&lt;&gt;"", '[3]stat ev'!O193,"")</f>
        <v/>
      </c>
      <c r="S124" t="str">
        <f>IF('[3]stat ev'!P193&lt;&gt;"", '[3]stat ev'!P193,"")</f>
        <v/>
      </c>
      <c r="T124" t="str">
        <f>IF('[3]stat ev'!Q193&lt;&gt;"", '[3]stat ev'!Q193,"")</f>
        <v/>
      </c>
      <c r="U124" t="str">
        <f>IF('[3]stat ev'!R193&lt;&gt;"", '[3]stat ev'!R193,"")</f>
        <v/>
      </c>
    </row>
    <row r="125" spans="2:21" x14ac:dyDescent="0.3">
      <c r="B125" t="str">
        <f>IF('[2]stat ev'!A194&lt;&gt;"", '[2]stat ev'!A194,"")</f>
        <v/>
      </c>
      <c r="C125" t="str">
        <f>IF('[2]stat ev'!B194&lt;&gt;"", '[2]stat ev'!B194,"")</f>
        <v/>
      </c>
      <c r="D125" t="str">
        <f>IF('[2]stat ev'!C194&lt;&gt;"", '[2]stat ev'!C194,"")</f>
        <v/>
      </c>
      <c r="E125" t="str">
        <f>IF('[3]stat ev'!D194&lt;&gt;"", '[3]stat ev'!D194,"")</f>
        <v/>
      </c>
      <c r="F125" t="str">
        <f>IF('[3]stat ev'!E194&lt;&gt;"", '[3]stat ev'!E194,"")</f>
        <v/>
      </c>
      <c r="G125" t="str">
        <f>IF('[3]stat ev'!F194&lt;&gt;"", '[3]stat ev'!F194,"")</f>
        <v/>
      </c>
      <c r="H125" t="str">
        <f>IF('[3]stat ev'!G194&lt;&gt;"", '[3]stat ev'!G194,"")</f>
        <v/>
      </c>
      <c r="I125" t="str">
        <f>IF('[3]stat ev'!H194&lt;&gt;"", '[3]stat ev'!H194,"")</f>
        <v/>
      </c>
      <c r="J125" t="str">
        <f>IF('[3]stat ev'!I194&lt;&gt;"", '[3]stat ev'!I194,"")</f>
        <v/>
      </c>
      <c r="K125" t="str">
        <f>IF('[3]stat ev'!I194&lt;&gt;"", '[3]stat ev'!I194,"")</f>
        <v/>
      </c>
      <c r="L125" t="str">
        <f>IF('[3]stat ev'!J194&lt;&gt;"", '[3]stat ev'!J194,"")</f>
        <v/>
      </c>
      <c r="N125" t="str">
        <f>IF('[3]stat ev'!K194&lt;&gt;"", '[3]stat ev'!K194,"")</f>
        <v/>
      </c>
      <c r="O125" t="str">
        <f>IF('[3]stat ev'!L194&lt;&gt;"", '[3]stat ev'!L194,"")</f>
        <v/>
      </c>
      <c r="P125" t="str">
        <f>IF('[3]stat ev'!M194&lt;&gt;"", '[3]stat ev'!M194,"")</f>
        <v/>
      </c>
      <c r="Q125" t="str">
        <f>IF('[3]stat ev'!N194&lt;&gt;"", '[3]stat ev'!N194,"")</f>
        <v/>
      </c>
      <c r="R125" t="str">
        <f>IF('[3]stat ev'!O194&lt;&gt;"", '[3]stat ev'!O194,"")</f>
        <v/>
      </c>
      <c r="S125" t="str">
        <f>IF('[3]stat ev'!P194&lt;&gt;"", '[3]stat ev'!P194,"")</f>
        <v/>
      </c>
      <c r="T125" t="str">
        <f>IF('[3]stat ev'!Q194&lt;&gt;"", '[3]stat ev'!Q194,"")</f>
        <v/>
      </c>
      <c r="U125" t="str">
        <f>IF('[3]stat ev'!R194&lt;&gt;"", '[3]stat ev'!R194,"")</f>
        <v/>
      </c>
    </row>
    <row r="126" spans="2:21" x14ac:dyDescent="0.3">
      <c r="B126" t="str">
        <f>IF('[2]stat ev'!A195&lt;&gt;"", '[2]stat ev'!A195,"")</f>
        <v/>
      </c>
      <c r="C126" t="str">
        <f>IF('[2]stat ev'!B195&lt;&gt;"", '[2]stat ev'!B195,"")</f>
        <v/>
      </c>
      <c r="D126" t="str">
        <f>IF('[2]stat ev'!C195&lt;&gt;"", '[2]stat ev'!C195,"")</f>
        <v/>
      </c>
      <c r="E126" t="str">
        <f>IF('[3]stat ev'!D195&lt;&gt;"", '[3]stat ev'!D195,"")</f>
        <v/>
      </c>
      <c r="F126" t="str">
        <f>IF('[3]stat ev'!E195&lt;&gt;"", '[3]stat ev'!E195,"")</f>
        <v/>
      </c>
      <c r="G126" t="str">
        <f>IF('[3]stat ev'!F195&lt;&gt;"", '[3]stat ev'!F195,"")</f>
        <v/>
      </c>
      <c r="H126" t="str">
        <f>IF('[3]stat ev'!G195&lt;&gt;"", '[3]stat ev'!G195,"")</f>
        <v/>
      </c>
      <c r="I126" t="str">
        <f>IF('[3]stat ev'!H195&lt;&gt;"", '[3]stat ev'!H195,"")</f>
        <v/>
      </c>
      <c r="J126" t="str">
        <f>IF('[3]stat ev'!I195&lt;&gt;"", '[3]stat ev'!I195,"")</f>
        <v/>
      </c>
      <c r="K126" t="str">
        <f>IF('[3]stat ev'!I195&lt;&gt;"", '[3]stat ev'!I195,"")</f>
        <v/>
      </c>
      <c r="L126" t="str">
        <f>IF('[3]stat ev'!J195&lt;&gt;"", '[3]stat ev'!J195,"")</f>
        <v/>
      </c>
      <c r="N126" t="str">
        <f>IF('[3]stat ev'!K195&lt;&gt;"", '[3]stat ev'!K195,"")</f>
        <v/>
      </c>
      <c r="O126" t="str">
        <f>IF('[3]stat ev'!L195&lt;&gt;"", '[3]stat ev'!L195,"")</f>
        <v/>
      </c>
      <c r="P126" t="str">
        <f>IF('[3]stat ev'!M195&lt;&gt;"", '[3]stat ev'!M195,"")</f>
        <v/>
      </c>
      <c r="Q126" t="str">
        <f>IF('[3]stat ev'!N195&lt;&gt;"", '[3]stat ev'!N195,"")</f>
        <v/>
      </c>
      <c r="R126" t="str">
        <f>IF('[3]stat ev'!O195&lt;&gt;"", '[3]stat ev'!O195,"")</f>
        <v/>
      </c>
      <c r="S126" t="str">
        <f>IF('[3]stat ev'!P195&lt;&gt;"", '[3]stat ev'!P195,"")</f>
        <v/>
      </c>
      <c r="T126" t="str">
        <f>IF('[3]stat ev'!Q195&lt;&gt;"", '[3]stat ev'!Q195,"")</f>
        <v/>
      </c>
      <c r="U126" t="str">
        <f>IF('[3]stat ev'!R195&lt;&gt;"", '[3]stat ev'!R195,"")</f>
        <v/>
      </c>
    </row>
    <row r="127" spans="2:21" x14ac:dyDescent="0.3">
      <c r="B127" t="str">
        <f>IF('[2]stat ev'!A196&lt;&gt;"", '[2]stat ev'!A196,"")</f>
        <v/>
      </c>
      <c r="C127" t="str">
        <f>IF('[2]stat ev'!B196&lt;&gt;"", '[2]stat ev'!B196,"")</f>
        <v/>
      </c>
      <c r="D127" t="str">
        <f>IF('[2]stat ev'!C196&lt;&gt;"", '[2]stat ev'!C196,"")</f>
        <v/>
      </c>
      <c r="E127" t="str">
        <f>IF('[3]stat ev'!D196&lt;&gt;"", '[3]stat ev'!D196,"")</f>
        <v/>
      </c>
      <c r="F127" t="str">
        <f>IF('[3]stat ev'!E196&lt;&gt;"", '[3]stat ev'!E196,"")</f>
        <v/>
      </c>
      <c r="G127" t="str">
        <f>IF('[3]stat ev'!F196&lt;&gt;"", '[3]stat ev'!F196,"")</f>
        <v/>
      </c>
      <c r="H127" t="str">
        <f>IF('[3]stat ev'!G196&lt;&gt;"", '[3]stat ev'!G196,"")</f>
        <v/>
      </c>
      <c r="I127" t="str">
        <f>IF('[3]stat ev'!H196&lt;&gt;"", '[3]stat ev'!H196,"")</f>
        <v/>
      </c>
      <c r="J127" t="str">
        <f>IF('[3]stat ev'!I196&lt;&gt;"", '[3]stat ev'!I196,"")</f>
        <v/>
      </c>
      <c r="K127" t="str">
        <f>IF('[3]stat ev'!I196&lt;&gt;"", '[3]stat ev'!I196,"")</f>
        <v/>
      </c>
      <c r="L127" t="str">
        <f>IF('[3]stat ev'!J196&lt;&gt;"", '[3]stat ev'!J196,"")</f>
        <v/>
      </c>
      <c r="N127" t="str">
        <f>IF('[3]stat ev'!K196&lt;&gt;"", '[3]stat ev'!K196,"")</f>
        <v/>
      </c>
      <c r="O127" t="str">
        <f>IF('[3]stat ev'!L196&lt;&gt;"", '[3]stat ev'!L196,"")</f>
        <v/>
      </c>
      <c r="P127" t="str">
        <f>IF('[3]stat ev'!M196&lt;&gt;"", '[3]stat ev'!M196,"")</f>
        <v/>
      </c>
      <c r="Q127" t="str">
        <f>IF('[3]stat ev'!N196&lt;&gt;"", '[3]stat ev'!N196,"")</f>
        <v/>
      </c>
      <c r="R127" t="str">
        <f>IF('[3]stat ev'!O196&lt;&gt;"", '[3]stat ev'!O196,"")</f>
        <v/>
      </c>
      <c r="S127" t="str">
        <f>IF('[3]stat ev'!P196&lt;&gt;"", '[3]stat ev'!P196,"")</f>
        <v/>
      </c>
      <c r="T127" t="str">
        <f>IF('[3]stat ev'!Q196&lt;&gt;"", '[3]stat ev'!Q196,"")</f>
        <v/>
      </c>
      <c r="U127" t="str">
        <f>IF('[3]stat ev'!R196&lt;&gt;"", '[3]stat ev'!R196,"")</f>
        <v/>
      </c>
    </row>
    <row r="128" spans="2:21" x14ac:dyDescent="0.3">
      <c r="B128" t="str">
        <f>IF('[2]stat ev'!A197&lt;&gt;"", '[2]stat ev'!A197,"")</f>
        <v/>
      </c>
      <c r="C128" t="str">
        <f>IF('[2]stat ev'!B197&lt;&gt;"", '[2]stat ev'!B197,"")</f>
        <v/>
      </c>
      <c r="D128" t="str">
        <f>IF('[2]stat ev'!C197&lt;&gt;"", '[2]stat ev'!C197,"")</f>
        <v/>
      </c>
      <c r="E128" t="str">
        <f>IF('[3]stat ev'!D197&lt;&gt;"", '[3]stat ev'!D197,"")</f>
        <v/>
      </c>
      <c r="F128" t="str">
        <f>IF('[3]stat ev'!E197&lt;&gt;"", '[3]stat ev'!E197,"")</f>
        <v/>
      </c>
      <c r="G128" t="str">
        <f>IF('[3]stat ev'!F197&lt;&gt;"", '[3]stat ev'!F197,"")</f>
        <v/>
      </c>
      <c r="H128" t="str">
        <f>IF('[3]stat ev'!G197&lt;&gt;"", '[3]stat ev'!G197,"")</f>
        <v/>
      </c>
      <c r="I128" t="str">
        <f>IF('[3]stat ev'!H197&lt;&gt;"", '[3]stat ev'!H197,"")</f>
        <v/>
      </c>
      <c r="J128" t="str">
        <f>IF('[3]stat ev'!I197&lt;&gt;"", '[3]stat ev'!I197,"")</f>
        <v/>
      </c>
      <c r="K128" t="str">
        <f>IF('[3]stat ev'!I197&lt;&gt;"", '[3]stat ev'!I197,"")</f>
        <v/>
      </c>
      <c r="L128" t="str">
        <f>IF('[3]stat ev'!J197&lt;&gt;"", '[3]stat ev'!J197,"")</f>
        <v/>
      </c>
      <c r="N128" t="str">
        <f>IF('[3]stat ev'!K197&lt;&gt;"", '[3]stat ev'!K197,"")</f>
        <v/>
      </c>
      <c r="O128" t="str">
        <f>IF('[3]stat ev'!L197&lt;&gt;"", '[3]stat ev'!L197,"")</f>
        <v/>
      </c>
      <c r="P128" t="str">
        <f>IF('[3]stat ev'!M197&lt;&gt;"", '[3]stat ev'!M197,"")</f>
        <v/>
      </c>
      <c r="Q128" t="str">
        <f>IF('[3]stat ev'!N197&lt;&gt;"", '[3]stat ev'!N197,"")</f>
        <v/>
      </c>
      <c r="R128" t="str">
        <f>IF('[3]stat ev'!O197&lt;&gt;"", '[3]stat ev'!O197,"")</f>
        <v/>
      </c>
      <c r="S128" t="str">
        <f>IF('[3]stat ev'!P197&lt;&gt;"", '[3]stat ev'!P197,"")</f>
        <v/>
      </c>
      <c r="T128" t="str">
        <f>IF('[3]stat ev'!Q197&lt;&gt;"", '[3]stat ev'!Q197,"")</f>
        <v/>
      </c>
      <c r="U128" t="str">
        <f>IF('[3]stat ev'!R197&lt;&gt;"", '[3]stat ev'!R197,"")</f>
        <v/>
      </c>
    </row>
    <row r="129" spans="2:21" x14ac:dyDescent="0.3">
      <c r="B129" t="str">
        <f>IF('[2]stat ev'!A198&lt;&gt;"", '[2]stat ev'!A198,"")</f>
        <v/>
      </c>
      <c r="C129" t="str">
        <f>IF('[2]stat ev'!B198&lt;&gt;"", '[2]stat ev'!B198,"")</f>
        <v/>
      </c>
      <c r="D129" t="str">
        <f>IF('[2]stat ev'!C198&lt;&gt;"", '[2]stat ev'!C198,"")</f>
        <v/>
      </c>
      <c r="E129" t="str">
        <f>IF('[3]stat ev'!D198&lt;&gt;"", '[3]stat ev'!D198,"")</f>
        <v/>
      </c>
      <c r="F129" t="str">
        <f>IF('[3]stat ev'!E198&lt;&gt;"", '[3]stat ev'!E198,"")</f>
        <v/>
      </c>
      <c r="G129" t="str">
        <f>IF('[3]stat ev'!F198&lt;&gt;"", '[3]stat ev'!F198,"")</f>
        <v/>
      </c>
      <c r="H129" t="str">
        <f>IF('[3]stat ev'!G198&lt;&gt;"", '[3]stat ev'!G198,"")</f>
        <v/>
      </c>
      <c r="I129" t="str">
        <f>IF('[3]stat ev'!H198&lt;&gt;"", '[3]stat ev'!H198,"")</f>
        <v/>
      </c>
      <c r="J129" t="str">
        <f>IF('[3]stat ev'!I198&lt;&gt;"", '[3]stat ev'!I198,"")</f>
        <v/>
      </c>
      <c r="K129" t="str">
        <f>IF('[3]stat ev'!I198&lt;&gt;"", '[3]stat ev'!I198,"")</f>
        <v/>
      </c>
      <c r="L129" t="str">
        <f>IF('[3]stat ev'!J198&lt;&gt;"", '[3]stat ev'!J198,"")</f>
        <v/>
      </c>
      <c r="N129" t="str">
        <f>IF('[3]stat ev'!K198&lt;&gt;"", '[3]stat ev'!K198,"")</f>
        <v/>
      </c>
      <c r="O129" t="str">
        <f>IF('[3]stat ev'!L198&lt;&gt;"", '[3]stat ev'!L198,"")</f>
        <v/>
      </c>
      <c r="P129" t="str">
        <f>IF('[3]stat ev'!M198&lt;&gt;"", '[3]stat ev'!M198,"")</f>
        <v/>
      </c>
      <c r="Q129" t="str">
        <f>IF('[3]stat ev'!N198&lt;&gt;"", '[3]stat ev'!N198,"")</f>
        <v/>
      </c>
      <c r="R129" t="str">
        <f>IF('[3]stat ev'!O198&lt;&gt;"", '[3]stat ev'!O198,"")</f>
        <v/>
      </c>
      <c r="S129" t="str">
        <f>IF('[3]stat ev'!P198&lt;&gt;"", '[3]stat ev'!P198,"")</f>
        <v/>
      </c>
      <c r="T129" t="str">
        <f>IF('[3]stat ev'!Q198&lt;&gt;"", '[3]stat ev'!Q198,"")</f>
        <v/>
      </c>
      <c r="U129" t="str">
        <f>IF('[3]stat ev'!R198&lt;&gt;"", '[3]stat ev'!R198,"")</f>
        <v/>
      </c>
    </row>
    <row r="130" spans="2:21" x14ac:dyDescent="0.3">
      <c r="B130" t="str">
        <f>IF('[2]stat ev'!A199&lt;&gt;"", '[2]stat ev'!A199,"")</f>
        <v/>
      </c>
      <c r="C130" t="str">
        <f>IF('[2]stat ev'!B199&lt;&gt;"", '[2]stat ev'!B199,"")</f>
        <v/>
      </c>
      <c r="D130" t="str">
        <f>IF('[2]stat ev'!C199&lt;&gt;"", '[2]stat ev'!C199,"")</f>
        <v/>
      </c>
      <c r="E130" t="str">
        <f>IF('[3]stat ev'!D199&lt;&gt;"", '[3]stat ev'!D199,"")</f>
        <v/>
      </c>
      <c r="F130" t="str">
        <f>IF('[3]stat ev'!E199&lt;&gt;"", '[3]stat ev'!E199,"")</f>
        <v/>
      </c>
      <c r="G130" t="str">
        <f>IF('[3]stat ev'!F199&lt;&gt;"", '[3]stat ev'!F199,"")</f>
        <v/>
      </c>
      <c r="H130" t="str">
        <f>IF('[3]stat ev'!G199&lt;&gt;"", '[3]stat ev'!G199,"")</f>
        <v/>
      </c>
      <c r="I130" t="str">
        <f>IF('[3]stat ev'!H199&lt;&gt;"", '[3]stat ev'!H199,"")</f>
        <v/>
      </c>
      <c r="J130" t="str">
        <f>IF('[3]stat ev'!I199&lt;&gt;"", '[3]stat ev'!I199,"")</f>
        <v/>
      </c>
      <c r="K130" t="str">
        <f>IF('[3]stat ev'!I199&lt;&gt;"", '[3]stat ev'!I199,"")</f>
        <v/>
      </c>
      <c r="L130" t="str">
        <f>IF('[3]stat ev'!J199&lt;&gt;"", '[3]stat ev'!J199,"")</f>
        <v/>
      </c>
      <c r="N130" t="str">
        <f>IF('[3]stat ev'!K199&lt;&gt;"", '[3]stat ev'!K199,"")</f>
        <v/>
      </c>
      <c r="O130" t="str">
        <f>IF('[3]stat ev'!L199&lt;&gt;"", '[3]stat ev'!L199,"")</f>
        <v/>
      </c>
      <c r="P130" t="str">
        <f>IF('[3]stat ev'!M199&lt;&gt;"", '[3]stat ev'!M199,"")</f>
        <v/>
      </c>
      <c r="Q130" t="str">
        <f>IF('[3]stat ev'!N199&lt;&gt;"", '[3]stat ev'!N199,"")</f>
        <v/>
      </c>
      <c r="R130" t="str">
        <f>IF('[3]stat ev'!O199&lt;&gt;"", '[3]stat ev'!O199,"")</f>
        <v/>
      </c>
      <c r="S130" t="str">
        <f>IF('[3]stat ev'!P199&lt;&gt;"", '[3]stat ev'!P199,"")</f>
        <v/>
      </c>
      <c r="T130" t="str">
        <f>IF('[3]stat ev'!Q199&lt;&gt;"", '[3]stat ev'!Q199,"")</f>
        <v/>
      </c>
      <c r="U130" t="str">
        <f>IF('[3]stat ev'!R199&lt;&gt;"", '[3]stat ev'!R199,"")</f>
        <v/>
      </c>
    </row>
    <row r="131" spans="2:21" x14ac:dyDescent="0.3">
      <c r="B131" t="str">
        <f>IF('[2]stat ev'!A200&lt;&gt;"", '[2]stat ev'!A200,"")</f>
        <v/>
      </c>
      <c r="C131" t="str">
        <f>IF('[2]stat ev'!B200&lt;&gt;"", '[2]stat ev'!B200,"")</f>
        <v/>
      </c>
      <c r="D131" t="str">
        <f>IF('[2]stat ev'!C200&lt;&gt;"", '[2]stat ev'!C200,"")</f>
        <v/>
      </c>
      <c r="E131" t="str">
        <f>IF('[3]stat ev'!D200&lt;&gt;"", '[3]stat ev'!D200,"")</f>
        <v/>
      </c>
      <c r="F131" t="str">
        <f>IF('[3]stat ev'!E200&lt;&gt;"", '[3]stat ev'!E200,"")</f>
        <v/>
      </c>
      <c r="G131" t="str">
        <f>IF('[3]stat ev'!F200&lt;&gt;"", '[3]stat ev'!F200,"")</f>
        <v/>
      </c>
      <c r="H131" t="str">
        <f>IF('[3]stat ev'!G200&lt;&gt;"", '[3]stat ev'!G200,"")</f>
        <v/>
      </c>
      <c r="I131" t="str">
        <f>IF('[3]stat ev'!H200&lt;&gt;"", '[3]stat ev'!H200,"")</f>
        <v/>
      </c>
      <c r="J131" t="str">
        <f>IF('[3]stat ev'!I200&lt;&gt;"", '[3]stat ev'!I200,"")</f>
        <v/>
      </c>
      <c r="K131" t="str">
        <f>IF('[3]stat ev'!I200&lt;&gt;"", '[3]stat ev'!I200,"")</f>
        <v/>
      </c>
      <c r="L131" t="str">
        <f>IF('[3]stat ev'!J200&lt;&gt;"", '[3]stat ev'!J200,"")</f>
        <v/>
      </c>
      <c r="N131" t="str">
        <f>IF('[3]stat ev'!K200&lt;&gt;"", '[3]stat ev'!K200,"")</f>
        <v/>
      </c>
      <c r="O131" t="str">
        <f>IF('[3]stat ev'!L200&lt;&gt;"", '[3]stat ev'!L200,"")</f>
        <v/>
      </c>
      <c r="P131" t="str">
        <f>IF('[3]stat ev'!M200&lt;&gt;"", '[3]stat ev'!M200,"")</f>
        <v/>
      </c>
      <c r="Q131" t="str">
        <f>IF('[3]stat ev'!N200&lt;&gt;"", '[3]stat ev'!N200,"")</f>
        <v/>
      </c>
      <c r="R131" t="str">
        <f>IF('[3]stat ev'!O200&lt;&gt;"", '[3]stat ev'!O200,"")</f>
        <v/>
      </c>
      <c r="S131" t="str">
        <f>IF('[3]stat ev'!P200&lt;&gt;"", '[3]stat ev'!P200,"")</f>
        <v/>
      </c>
      <c r="T131" t="str">
        <f>IF('[3]stat ev'!Q200&lt;&gt;"", '[3]stat ev'!Q200,"")</f>
        <v/>
      </c>
      <c r="U131" t="str">
        <f>IF('[3]stat ev'!R200&lt;&gt;"", '[3]stat ev'!R200,"")</f>
        <v/>
      </c>
    </row>
    <row r="132" spans="2:21" x14ac:dyDescent="0.3">
      <c r="B132" t="str">
        <f>IF('[2]stat ev'!A201&lt;&gt;"", '[2]stat ev'!A201,"")</f>
        <v/>
      </c>
      <c r="C132" t="str">
        <f>IF('[2]stat ev'!B201&lt;&gt;"", '[2]stat ev'!B201,"")</f>
        <v/>
      </c>
      <c r="D132" t="str">
        <f>IF('[2]stat ev'!C201&lt;&gt;"", '[2]stat ev'!C201,"")</f>
        <v/>
      </c>
      <c r="E132" t="str">
        <f>IF('[3]stat ev'!D201&lt;&gt;"", '[3]stat ev'!D201,"")</f>
        <v/>
      </c>
      <c r="F132" t="str">
        <f>IF('[3]stat ev'!E201&lt;&gt;"", '[3]stat ev'!E201,"")</f>
        <v/>
      </c>
      <c r="G132" t="str">
        <f>IF('[3]stat ev'!F201&lt;&gt;"", '[3]stat ev'!F201,"")</f>
        <v/>
      </c>
      <c r="H132" t="str">
        <f>IF('[3]stat ev'!G201&lt;&gt;"", '[3]stat ev'!G201,"")</f>
        <v/>
      </c>
      <c r="I132" t="str">
        <f>IF('[3]stat ev'!H201&lt;&gt;"", '[3]stat ev'!H201,"")</f>
        <v/>
      </c>
      <c r="J132" t="str">
        <f>IF('[3]stat ev'!I201&lt;&gt;"", '[3]stat ev'!I201,"")</f>
        <v/>
      </c>
      <c r="K132" t="str">
        <f>IF('[3]stat ev'!I201&lt;&gt;"", '[3]stat ev'!I201,"")</f>
        <v/>
      </c>
      <c r="L132" t="str">
        <f>IF('[3]stat ev'!J201&lt;&gt;"", '[3]stat ev'!J201,"")</f>
        <v/>
      </c>
      <c r="N132" t="str">
        <f>IF('[3]stat ev'!K201&lt;&gt;"", '[3]stat ev'!K201,"")</f>
        <v/>
      </c>
      <c r="O132" t="str">
        <f>IF('[3]stat ev'!L201&lt;&gt;"", '[3]stat ev'!L201,"")</f>
        <v/>
      </c>
      <c r="P132" t="str">
        <f>IF('[3]stat ev'!M201&lt;&gt;"", '[3]stat ev'!M201,"")</f>
        <v/>
      </c>
      <c r="Q132" t="str">
        <f>IF('[3]stat ev'!N201&lt;&gt;"", '[3]stat ev'!N201,"")</f>
        <v/>
      </c>
      <c r="R132" t="str">
        <f>IF('[3]stat ev'!O201&lt;&gt;"", '[3]stat ev'!O201,"")</f>
        <v/>
      </c>
      <c r="S132" t="str">
        <f>IF('[3]stat ev'!P201&lt;&gt;"", '[3]stat ev'!P201,"")</f>
        <v/>
      </c>
      <c r="T132" t="str">
        <f>IF('[3]stat ev'!Q201&lt;&gt;"", '[3]stat ev'!Q201,"")</f>
        <v/>
      </c>
      <c r="U132" t="str">
        <f>IF('[3]stat ev'!R201&lt;&gt;"", '[3]stat ev'!R201,"")</f>
        <v/>
      </c>
    </row>
    <row r="133" spans="2:21" x14ac:dyDescent="0.3">
      <c r="B133" t="str">
        <f>IF('[2]stat ev'!A202&lt;&gt;"", '[2]stat ev'!A202,"")</f>
        <v/>
      </c>
      <c r="C133" t="str">
        <f>IF('[2]stat ev'!B202&lt;&gt;"", '[2]stat ev'!B202,"")</f>
        <v/>
      </c>
      <c r="D133" t="str">
        <f>IF('[2]stat ev'!C202&lt;&gt;"", '[2]stat ev'!C202,"")</f>
        <v/>
      </c>
      <c r="E133" t="str">
        <f>IF('[3]stat ev'!D202&lt;&gt;"", '[3]stat ev'!D202,"")</f>
        <v/>
      </c>
      <c r="F133" t="str">
        <f>IF('[3]stat ev'!E202&lt;&gt;"", '[3]stat ev'!E202,"")</f>
        <v/>
      </c>
      <c r="G133" t="str">
        <f>IF('[3]stat ev'!F202&lt;&gt;"", '[3]stat ev'!F202,"")</f>
        <v/>
      </c>
      <c r="H133" t="str">
        <f>IF('[3]stat ev'!G202&lt;&gt;"", '[3]stat ev'!G202,"")</f>
        <v/>
      </c>
      <c r="I133" t="str">
        <f>IF('[3]stat ev'!H202&lt;&gt;"", '[3]stat ev'!H202,"")</f>
        <v/>
      </c>
      <c r="J133" t="str">
        <f>IF('[3]stat ev'!I202&lt;&gt;"", '[3]stat ev'!I202,"")</f>
        <v/>
      </c>
      <c r="K133" t="str">
        <f>IF('[3]stat ev'!I202&lt;&gt;"", '[3]stat ev'!I202,"")</f>
        <v/>
      </c>
      <c r="L133" t="str">
        <f>IF('[3]stat ev'!J202&lt;&gt;"", '[3]stat ev'!J202,"")</f>
        <v/>
      </c>
      <c r="N133" t="str">
        <f>IF('[3]stat ev'!K202&lt;&gt;"", '[3]stat ev'!K202,"")</f>
        <v/>
      </c>
      <c r="O133" t="str">
        <f>IF('[3]stat ev'!L202&lt;&gt;"", '[3]stat ev'!L202,"")</f>
        <v/>
      </c>
      <c r="P133" t="str">
        <f>IF('[3]stat ev'!M202&lt;&gt;"", '[3]stat ev'!M202,"")</f>
        <v/>
      </c>
      <c r="Q133" t="str">
        <f>IF('[3]stat ev'!N202&lt;&gt;"", '[3]stat ev'!N202,"")</f>
        <v/>
      </c>
      <c r="R133" t="str">
        <f>IF('[3]stat ev'!O202&lt;&gt;"", '[3]stat ev'!O202,"")</f>
        <v/>
      </c>
      <c r="S133" t="str">
        <f>IF('[3]stat ev'!P202&lt;&gt;"", '[3]stat ev'!P202,"")</f>
        <v/>
      </c>
      <c r="T133" t="str">
        <f>IF('[3]stat ev'!Q202&lt;&gt;"", '[3]stat ev'!Q202,"")</f>
        <v/>
      </c>
      <c r="U133" t="str">
        <f>IF('[3]stat ev'!R202&lt;&gt;"", '[3]stat ev'!R202,"")</f>
        <v/>
      </c>
    </row>
    <row r="134" spans="2:21" x14ac:dyDescent="0.3">
      <c r="B134" t="str">
        <f>IF('[2]stat ev'!A203&lt;&gt;"", '[2]stat ev'!A203,"")</f>
        <v/>
      </c>
      <c r="C134" t="str">
        <f>IF('[2]stat ev'!B203&lt;&gt;"", '[2]stat ev'!B203,"")</f>
        <v/>
      </c>
      <c r="D134" t="str">
        <f>IF('[2]stat ev'!C203&lt;&gt;"", '[2]stat ev'!C203,"")</f>
        <v/>
      </c>
      <c r="E134" t="str">
        <f>IF('[3]stat ev'!D203&lt;&gt;"", '[3]stat ev'!D203,"")</f>
        <v/>
      </c>
      <c r="F134" t="str">
        <f>IF('[3]stat ev'!E203&lt;&gt;"", '[3]stat ev'!E203,"")</f>
        <v/>
      </c>
      <c r="G134" t="str">
        <f>IF('[3]stat ev'!F203&lt;&gt;"", '[3]stat ev'!F203,"")</f>
        <v/>
      </c>
      <c r="H134" t="str">
        <f>IF('[3]stat ev'!G203&lt;&gt;"", '[3]stat ev'!G203,"")</f>
        <v/>
      </c>
      <c r="I134" t="str">
        <f>IF('[3]stat ev'!H203&lt;&gt;"", '[3]stat ev'!H203,"")</f>
        <v/>
      </c>
      <c r="J134" t="str">
        <f>IF('[3]stat ev'!I203&lt;&gt;"", '[3]stat ev'!I203,"")</f>
        <v/>
      </c>
      <c r="K134" t="str">
        <f>IF('[3]stat ev'!I203&lt;&gt;"", '[3]stat ev'!I203,"")</f>
        <v/>
      </c>
      <c r="L134" t="str">
        <f>IF('[3]stat ev'!J203&lt;&gt;"", '[3]stat ev'!J203,"")</f>
        <v/>
      </c>
      <c r="N134" t="str">
        <f>IF('[3]stat ev'!K203&lt;&gt;"", '[3]stat ev'!K203,"")</f>
        <v/>
      </c>
      <c r="O134" t="str">
        <f>IF('[3]stat ev'!L203&lt;&gt;"", '[3]stat ev'!L203,"")</f>
        <v/>
      </c>
      <c r="P134" t="str">
        <f>IF('[3]stat ev'!M203&lt;&gt;"", '[3]stat ev'!M203,"")</f>
        <v/>
      </c>
      <c r="Q134" t="str">
        <f>IF('[3]stat ev'!N203&lt;&gt;"", '[3]stat ev'!N203,"")</f>
        <v/>
      </c>
      <c r="R134" t="str">
        <f>IF('[3]stat ev'!O203&lt;&gt;"", '[3]stat ev'!O203,"")</f>
        <v/>
      </c>
      <c r="S134" t="str">
        <f>IF('[3]stat ev'!P203&lt;&gt;"", '[3]stat ev'!P203,"")</f>
        <v/>
      </c>
      <c r="T134" t="str">
        <f>IF('[3]stat ev'!Q203&lt;&gt;"", '[3]stat ev'!Q203,"")</f>
        <v/>
      </c>
      <c r="U134" t="str">
        <f>IF('[3]stat ev'!R203&lt;&gt;"", '[3]stat ev'!R203,"")</f>
        <v/>
      </c>
    </row>
    <row r="135" spans="2:21" x14ac:dyDescent="0.3">
      <c r="B135" t="str">
        <f>IF('[2]stat ev'!A204&lt;&gt;"", '[2]stat ev'!A204,"")</f>
        <v/>
      </c>
      <c r="C135" t="str">
        <f>IF('[2]stat ev'!B204&lt;&gt;"", '[2]stat ev'!B204,"")</f>
        <v/>
      </c>
      <c r="D135" t="str">
        <f>IF('[2]stat ev'!C204&lt;&gt;"", '[2]stat ev'!C204,"")</f>
        <v/>
      </c>
      <c r="E135" t="str">
        <f>IF('[3]stat ev'!D204&lt;&gt;"", '[3]stat ev'!D204,"")</f>
        <v/>
      </c>
      <c r="F135" t="str">
        <f>IF('[3]stat ev'!E204&lt;&gt;"", '[3]stat ev'!E204,"")</f>
        <v/>
      </c>
      <c r="G135" t="str">
        <f>IF('[3]stat ev'!F204&lt;&gt;"", '[3]stat ev'!F204,"")</f>
        <v/>
      </c>
      <c r="H135" t="str">
        <f>IF('[3]stat ev'!G204&lt;&gt;"", '[3]stat ev'!G204,"")</f>
        <v/>
      </c>
      <c r="I135" t="str">
        <f>IF('[3]stat ev'!H204&lt;&gt;"", '[3]stat ev'!H204,"")</f>
        <v/>
      </c>
      <c r="J135" t="str">
        <f>IF('[3]stat ev'!I204&lt;&gt;"", '[3]stat ev'!I204,"")</f>
        <v/>
      </c>
      <c r="K135" t="str">
        <f>IF('[3]stat ev'!I204&lt;&gt;"", '[3]stat ev'!I204,"")</f>
        <v/>
      </c>
      <c r="L135" t="str">
        <f>IF('[3]stat ev'!J204&lt;&gt;"", '[3]stat ev'!J204,"")</f>
        <v/>
      </c>
      <c r="N135" t="str">
        <f>IF('[3]stat ev'!K204&lt;&gt;"", '[3]stat ev'!K204,"")</f>
        <v/>
      </c>
      <c r="O135" t="str">
        <f>IF('[3]stat ev'!L204&lt;&gt;"", '[3]stat ev'!L204,"")</f>
        <v/>
      </c>
      <c r="P135" t="str">
        <f>IF('[3]stat ev'!M204&lt;&gt;"", '[3]stat ev'!M204,"")</f>
        <v/>
      </c>
      <c r="Q135" t="str">
        <f>IF('[3]stat ev'!N204&lt;&gt;"", '[3]stat ev'!N204,"")</f>
        <v/>
      </c>
      <c r="R135" t="str">
        <f>IF('[3]stat ev'!O204&lt;&gt;"", '[3]stat ev'!O204,"")</f>
        <v/>
      </c>
      <c r="S135" t="str">
        <f>IF('[3]stat ev'!P204&lt;&gt;"", '[3]stat ev'!P204,"")</f>
        <v/>
      </c>
      <c r="T135" t="str">
        <f>IF('[3]stat ev'!Q204&lt;&gt;"", '[3]stat ev'!Q204,"")</f>
        <v/>
      </c>
      <c r="U135" t="str">
        <f>IF('[3]stat ev'!R204&lt;&gt;"", '[3]stat ev'!R204,"")</f>
        <v/>
      </c>
    </row>
    <row r="136" spans="2:21" x14ac:dyDescent="0.3">
      <c r="B136" t="str">
        <f>IF('[2]stat ev'!A205&lt;&gt;"", '[2]stat ev'!A205,"")</f>
        <v/>
      </c>
      <c r="C136" t="str">
        <f>IF('[2]stat ev'!B205&lt;&gt;"", '[2]stat ev'!B205,"")</f>
        <v/>
      </c>
      <c r="D136" t="str">
        <f>IF('[2]stat ev'!C205&lt;&gt;"", '[2]stat ev'!C205,"")</f>
        <v/>
      </c>
      <c r="E136" t="str">
        <f>IF('[3]stat ev'!D205&lt;&gt;"", '[3]stat ev'!D205,"")</f>
        <v/>
      </c>
      <c r="F136" t="str">
        <f>IF('[3]stat ev'!E205&lt;&gt;"", '[3]stat ev'!E205,"")</f>
        <v/>
      </c>
      <c r="G136" t="str">
        <f>IF('[3]stat ev'!F205&lt;&gt;"", '[3]stat ev'!F205,"")</f>
        <v/>
      </c>
      <c r="H136" t="str">
        <f>IF('[3]stat ev'!G205&lt;&gt;"", '[3]stat ev'!G205,"")</f>
        <v/>
      </c>
      <c r="I136" t="str">
        <f>IF('[3]stat ev'!H205&lt;&gt;"", '[3]stat ev'!H205,"")</f>
        <v/>
      </c>
      <c r="J136" t="str">
        <f>IF('[3]stat ev'!I205&lt;&gt;"", '[3]stat ev'!I205,"")</f>
        <v/>
      </c>
      <c r="K136" t="str">
        <f>IF('[3]stat ev'!I205&lt;&gt;"", '[3]stat ev'!I205,"")</f>
        <v/>
      </c>
      <c r="L136" t="str">
        <f>IF('[3]stat ev'!J205&lt;&gt;"", '[3]stat ev'!J205,"")</f>
        <v/>
      </c>
      <c r="N136" t="str">
        <f>IF('[3]stat ev'!K205&lt;&gt;"", '[3]stat ev'!K205,"")</f>
        <v/>
      </c>
      <c r="O136" t="str">
        <f>IF('[3]stat ev'!L205&lt;&gt;"", '[3]stat ev'!L205,"")</f>
        <v/>
      </c>
      <c r="P136" t="str">
        <f>IF('[3]stat ev'!M205&lt;&gt;"", '[3]stat ev'!M205,"")</f>
        <v/>
      </c>
      <c r="Q136" t="str">
        <f>IF('[3]stat ev'!N205&lt;&gt;"", '[3]stat ev'!N205,"")</f>
        <v/>
      </c>
      <c r="R136" t="str">
        <f>IF('[3]stat ev'!O205&lt;&gt;"", '[3]stat ev'!O205,"")</f>
        <v/>
      </c>
      <c r="S136" t="str">
        <f>IF('[3]stat ev'!P205&lt;&gt;"", '[3]stat ev'!P205,"")</f>
        <v/>
      </c>
      <c r="T136" t="str">
        <f>IF('[3]stat ev'!Q205&lt;&gt;"", '[3]stat ev'!Q205,"")</f>
        <v/>
      </c>
      <c r="U136" t="str">
        <f>IF('[3]stat ev'!R205&lt;&gt;"", '[3]stat ev'!R205,"")</f>
        <v/>
      </c>
    </row>
    <row r="137" spans="2:21" x14ac:dyDescent="0.3">
      <c r="B137" t="str">
        <f>IF('[2]stat ev'!A206&lt;&gt;"", '[2]stat ev'!A206,"")</f>
        <v/>
      </c>
      <c r="C137" t="str">
        <f>IF('[2]stat ev'!B206&lt;&gt;"", '[2]stat ev'!B206,"")</f>
        <v/>
      </c>
      <c r="D137" t="str">
        <f>IF('[2]stat ev'!C206&lt;&gt;"", '[2]stat ev'!C206,"")</f>
        <v/>
      </c>
      <c r="E137" t="str">
        <f>IF('[3]stat ev'!D206&lt;&gt;"", '[3]stat ev'!D206,"")</f>
        <v/>
      </c>
      <c r="F137" t="str">
        <f>IF('[3]stat ev'!E206&lt;&gt;"", '[3]stat ev'!E206,"")</f>
        <v/>
      </c>
      <c r="G137" t="str">
        <f>IF('[3]stat ev'!F206&lt;&gt;"", '[3]stat ev'!F206,"")</f>
        <v/>
      </c>
      <c r="H137" t="str">
        <f>IF('[3]stat ev'!G206&lt;&gt;"", '[3]stat ev'!G206,"")</f>
        <v/>
      </c>
      <c r="I137" t="str">
        <f>IF('[3]stat ev'!H206&lt;&gt;"", '[3]stat ev'!H206,"")</f>
        <v/>
      </c>
      <c r="J137" t="str">
        <f>IF('[3]stat ev'!I206&lt;&gt;"", '[3]stat ev'!I206,"")</f>
        <v/>
      </c>
      <c r="K137" t="str">
        <f>IF('[3]stat ev'!I206&lt;&gt;"", '[3]stat ev'!I206,"")</f>
        <v/>
      </c>
      <c r="L137" t="str">
        <f>IF('[3]stat ev'!J206&lt;&gt;"", '[3]stat ev'!J206,"")</f>
        <v/>
      </c>
      <c r="N137" t="str">
        <f>IF('[3]stat ev'!K206&lt;&gt;"", '[3]stat ev'!K206,"")</f>
        <v/>
      </c>
      <c r="O137" t="str">
        <f>IF('[3]stat ev'!L206&lt;&gt;"", '[3]stat ev'!L206,"")</f>
        <v/>
      </c>
      <c r="P137" t="str">
        <f>IF('[3]stat ev'!M206&lt;&gt;"", '[3]stat ev'!M206,"")</f>
        <v/>
      </c>
      <c r="Q137" t="str">
        <f>IF('[3]stat ev'!N206&lt;&gt;"", '[3]stat ev'!N206,"")</f>
        <v/>
      </c>
      <c r="R137" t="str">
        <f>IF('[3]stat ev'!O206&lt;&gt;"", '[3]stat ev'!O206,"")</f>
        <v/>
      </c>
      <c r="S137" t="str">
        <f>IF('[3]stat ev'!P206&lt;&gt;"", '[3]stat ev'!P206,"")</f>
        <v/>
      </c>
      <c r="T137" t="str">
        <f>IF('[3]stat ev'!Q206&lt;&gt;"", '[3]stat ev'!Q206,"")</f>
        <v/>
      </c>
      <c r="U137" t="str">
        <f>IF('[3]stat ev'!R206&lt;&gt;"", '[3]stat ev'!R206,"")</f>
        <v/>
      </c>
    </row>
    <row r="138" spans="2:21" x14ac:dyDescent="0.3">
      <c r="B138" t="str">
        <f>IF('[2]stat ev'!A207&lt;&gt;"", '[2]stat ev'!A207,"")</f>
        <v/>
      </c>
      <c r="C138" t="str">
        <f>IF('[2]stat ev'!B207&lt;&gt;"", '[2]stat ev'!B207,"")</f>
        <v/>
      </c>
      <c r="D138" t="str">
        <f>IF('[2]stat ev'!C207&lt;&gt;"", '[2]stat ev'!C207,"")</f>
        <v/>
      </c>
      <c r="E138" t="str">
        <f>IF('[3]stat ev'!D207&lt;&gt;"", '[3]stat ev'!D207,"")</f>
        <v/>
      </c>
      <c r="F138" t="str">
        <f>IF('[3]stat ev'!E207&lt;&gt;"", '[3]stat ev'!E207,"")</f>
        <v/>
      </c>
      <c r="G138" t="str">
        <f>IF('[3]stat ev'!F207&lt;&gt;"", '[3]stat ev'!F207,"")</f>
        <v/>
      </c>
      <c r="H138" t="str">
        <f>IF('[3]stat ev'!G207&lt;&gt;"", '[3]stat ev'!G207,"")</f>
        <v/>
      </c>
      <c r="I138" t="str">
        <f>IF('[3]stat ev'!H207&lt;&gt;"", '[3]stat ev'!H207,"")</f>
        <v/>
      </c>
      <c r="J138" t="str">
        <f>IF('[3]stat ev'!I207&lt;&gt;"", '[3]stat ev'!I207,"")</f>
        <v/>
      </c>
      <c r="K138" t="str">
        <f>IF('[3]stat ev'!I207&lt;&gt;"", '[3]stat ev'!I207,"")</f>
        <v/>
      </c>
      <c r="L138" t="str">
        <f>IF('[3]stat ev'!J207&lt;&gt;"", '[3]stat ev'!J207,"")</f>
        <v/>
      </c>
      <c r="N138" t="str">
        <f>IF('[3]stat ev'!K207&lt;&gt;"", '[3]stat ev'!K207,"")</f>
        <v/>
      </c>
      <c r="O138" t="str">
        <f>IF('[3]stat ev'!L207&lt;&gt;"", '[3]stat ev'!L207,"")</f>
        <v/>
      </c>
      <c r="P138" t="str">
        <f>IF('[3]stat ev'!M207&lt;&gt;"", '[3]stat ev'!M207,"")</f>
        <v/>
      </c>
      <c r="Q138" t="str">
        <f>IF('[3]stat ev'!N207&lt;&gt;"", '[3]stat ev'!N207,"")</f>
        <v/>
      </c>
      <c r="R138" t="str">
        <f>IF('[3]stat ev'!O207&lt;&gt;"", '[3]stat ev'!O207,"")</f>
        <v/>
      </c>
      <c r="S138" t="str">
        <f>IF('[3]stat ev'!P207&lt;&gt;"", '[3]stat ev'!P207,"")</f>
        <v/>
      </c>
      <c r="T138" t="str">
        <f>IF('[3]stat ev'!Q207&lt;&gt;"", '[3]stat ev'!Q207,"")</f>
        <v/>
      </c>
      <c r="U138" t="str">
        <f>IF('[3]stat ev'!R207&lt;&gt;"", '[3]stat ev'!R207,"")</f>
        <v/>
      </c>
    </row>
    <row r="139" spans="2:21" x14ac:dyDescent="0.3">
      <c r="B139" t="str">
        <f>IF('[2]stat ev'!A208&lt;&gt;"", '[2]stat ev'!A208,"")</f>
        <v/>
      </c>
      <c r="C139" t="str">
        <f>IF('[2]stat ev'!B208&lt;&gt;"", '[2]stat ev'!B208,"")</f>
        <v/>
      </c>
      <c r="D139" t="str">
        <f>IF('[2]stat ev'!C208&lt;&gt;"", '[2]stat ev'!C208,"")</f>
        <v/>
      </c>
      <c r="E139" t="str">
        <f>IF('[3]stat ev'!D208&lt;&gt;"", '[3]stat ev'!D208,"")</f>
        <v/>
      </c>
      <c r="F139" t="str">
        <f>IF('[3]stat ev'!E208&lt;&gt;"", '[3]stat ev'!E208,"")</f>
        <v/>
      </c>
      <c r="G139" t="str">
        <f>IF('[3]stat ev'!F208&lt;&gt;"", '[3]stat ev'!F208,"")</f>
        <v/>
      </c>
      <c r="H139" t="str">
        <f>IF('[3]stat ev'!G208&lt;&gt;"", '[3]stat ev'!G208,"")</f>
        <v/>
      </c>
      <c r="I139" t="str">
        <f>IF('[3]stat ev'!H208&lt;&gt;"", '[3]stat ev'!H208,"")</f>
        <v/>
      </c>
      <c r="J139" t="str">
        <f>IF('[3]stat ev'!I208&lt;&gt;"", '[3]stat ev'!I208,"")</f>
        <v/>
      </c>
      <c r="K139" t="str">
        <f>IF('[3]stat ev'!I208&lt;&gt;"", '[3]stat ev'!I208,"")</f>
        <v/>
      </c>
      <c r="L139" t="str">
        <f>IF('[3]stat ev'!J208&lt;&gt;"", '[3]stat ev'!J208,"")</f>
        <v/>
      </c>
      <c r="N139" t="str">
        <f>IF('[3]stat ev'!K208&lt;&gt;"", '[3]stat ev'!K208,"")</f>
        <v/>
      </c>
      <c r="O139" t="str">
        <f>IF('[3]stat ev'!L208&lt;&gt;"", '[3]stat ev'!L208,"")</f>
        <v/>
      </c>
      <c r="P139" t="str">
        <f>IF('[3]stat ev'!M208&lt;&gt;"", '[3]stat ev'!M208,"")</f>
        <v/>
      </c>
      <c r="Q139" t="str">
        <f>IF('[3]stat ev'!N208&lt;&gt;"", '[3]stat ev'!N208,"")</f>
        <v/>
      </c>
      <c r="R139" t="str">
        <f>IF('[3]stat ev'!O208&lt;&gt;"", '[3]stat ev'!O208,"")</f>
        <v/>
      </c>
      <c r="S139" t="str">
        <f>IF('[3]stat ev'!P208&lt;&gt;"", '[3]stat ev'!P208,"")</f>
        <v/>
      </c>
      <c r="T139" t="str">
        <f>IF('[3]stat ev'!Q208&lt;&gt;"", '[3]stat ev'!Q208,"")</f>
        <v/>
      </c>
      <c r="U139" t="str">
        <f>IF('[3]stat ev'!R208&lt;&gt;"", '[3]stat ev'!R208,"")</f>
        <v/>
      </c>
    </row>
    <row r="140" spans="2:21" x14ac:dyDescent="0.3">
      <c r="B140" t="str">
        <f>IF('[2]stat ev'!A209&lt;&gt;"", '[2]stat ev'!A209,"")</f>
        <v/>
      </c>
      <c r="C140" t="str">
        <f>IF('[2]stat ev'!B209&lt;&gt;"", '[2]stat ev'!B209,"")</f>
        <v/>
      </c>
      <c r="D140" t="str">
        <f>IF('[2]stat ev'!C209&lt;&gt;"", '[2]stat ev'!C209,"")</f>
        <v/>
      </c>
      <c r="E140" t="str">
        <f>IF('[3]stat ev'!D209&lt;&gt;"", '[3]stat ev'!D209,"")</f>
        <v/>
      </c>
      <c r="F140" t="str">
        <f>IF('[3]stat ev'!E209&lt;&gt;"", '[3]stat ev'!E209,"")</f>
        <v/>
      </c>
      <c r="G140" t="str">
        <f>IF('[3]stat ev'!F209&lt;&gt;"", '[3]stat ev'!F209,"")</f>
        <v/>
      </c>
      <c r="H140" t="str">
        <f>IF('[3]stat ev'!G209&lt;&gt;"", '[3]stat ev'!G209,"")</f>
        <v/>
      </c>
      <c r="I140" t="str">
        <f>IF('[3]stat ev'!H209&lt;&gt;"", '[3]stat ev'!H209,"")</f>
        <v/>
      </c>
      <c r="J140" t="str">
        <f>IF('[3]stat ev'!I209&lt;&gt;"", '[3]stat ev'!I209,"")</f>
        <v/>
      </c>
      <c r="K140" t="str">
        <f>IF('[3]stat ev'!I209&lt;&gt;"", '[3]stat ev'!I209,"")</f>
        <v/>
      </c>
      <c r="L140" t="str">
        <f>IF('[3]stat ev'!J209&lt;&gt;"", '[3]stat ev'!J209,"")</f>
        <v/>
      </c>
      <c r="N140" t="str">
        <f>IF('[3]stat ev'!K209&lt;&gt;"", '[3]stat ev'!K209,"")</f>
        <v/>
      </c>
      <c r="O140" t="str">
        <f>IF('[3]stat ev'!L209&lt;&gt;"", '[3]stat ev'!L209,"")</f>
        <v/>
      </c>
      <c r="P140" t="str">
        <f>IF('[3]stat ev'!M209&lt;&gt;"", '[3]stat ev'!M209,"")</f>
        <v/>
      </c>
      <c r="Q140" t="str">
        <f>IF('[3]stat ev'!N209&lt;&gt;"", '[3]stat ev'!N209,"")</f>
        <v/>
      </c>
      <c r="R140" t="str">
        <f>IF('[3]stat ev'!O209&lt;&gt;"", '[3]stat ev'!O209,"")</f>
        <v/>
      </c>
      <c r="S140" t="str">
        <f>IF('[3]stat ev'!P209&lt;&gt;"", '[3]stat ev'!P209,"")</f>
        <v/>
      </c>
      <c r="T140" t="str">
        <f>IF('[3]stat ev'!Q209&lt;&gt;"", '[3]stat ev'!Q209,"")</f>
        <v/>
      </c>
      <c r="U140" t="str">
        <f>IF('[3]stat ev'!R209&lt;&gt;"", '[3]stat ev'!R209,"")</f>
        <v/>
      </c>
    </row>
    <row r="141" spans="2:21" x14ac:dyDescent="0.3">
      <c r="B141" t="str">
        <f>IF('[2]stat ev'!A210&lt;&gt;"", '[2]stat ev'!A210,"")</f>
        <v/>
      </c>
      <c r="C141" t="str">
        <f>IF('[2]stat ev'!B210&lt;&gt;"", '[2]stat ev'!B210,"")</f>
        <v/>
      </c>
      <c r="D141" t="str">
        <f>IF('[2]stat ev'!C210&lt;&gt;"", '[2]stat ev'!C210,"")</f>
        <v/>
      </c>
      <c r="E141" t="str">
        <f>IF('[3]stat ev'!D210&lt;&gt;"", '[3]stat ev'!D210,"")</f>
        <v/>
      </c>
      <c r="F141" t="str">
        <f>IF('[3]stat ev'!E210&lt;&gt;"", '[3]stat ev'!E210,"")</f>
        <v/>
      </c>
      <c r="G141" t="str">
        <f>IF('[3]stat ev'!F210&lt;&gt;"", '[3]stat ev'!F210,"")</f>
        <v/>
      </c>
      <c r="H141" t="str">
        <f>IF('[3]stat ev'!G210&lt;&gt;"", '[3]stat ev'!G210,"")</f>
        <v/>
      </c>
      <c r="I141" t="str">
        <f>IF('[3]stat ev'!H210&lt;&gt;"", '[3]stat ev'!H210,"")</f>
        <v/>
      </c>
      <c r="J141" t="str">
        <f>IF('[3]stat ev'!I210&lt;&gt;"", '[3]stat ev'!I210,"")</f>
        <v/>
      </c>
      <c r="K141" t="str">
        <f>IF('[3]stat ev'!I210&lt;&gt;"", '[3]stat ev'!I210,"")</f>
        <v/>
      </c>
      <c r="L141" t="str">
        <f>IF('[3]stat ev'!J210&lt;&gt;"", '[3]stat ev'!J210,"")</f>
        <v/>
      </c>
      <c r="N141" t="str">
        <f>IF('[3]stat ev'!K210&lt;&gt;"", '[3]stat ev'!K210,"")</f>
        <v/>
      </c>
      <c r="O141" t="str">
        <f>IF('[3]stat ev'!L210&lt;&gt;"", '[3]stat ev'!L210,"")</f>
        <v/>
      </c>
      <c r="P141" t="str">
        <f>IF('[3]stat ev'!M210&lt;&gt;"", '[3]stat ev'!M210,"")</f>
        <v/>
      </c>
      <c r="Q141" t="str">
        <f>IF('[3]stat ev'!N210&lt;&gt;"", '[3]stat ev'!N210,"")</f>
        <v/>
      </c>
      <c r="R141" t="str">
        <f>IF('[3]stat ev'!O210&lt;&gt;"", '[3]stat ev'!O210,"")</f>
        <v/>
      </c>
      <c r="S141" t="str">
        <f>IF('[3]stat ev'!P210&lt;&gt;"", '[3]stat ev'!P210,"")</f>
        <v/>
      </c>
      <c r="T141" t="str">
        <f>IF('[3]stat ev'!Q210&lt;&gt;"", '[3]stat ev'!Q210,"")</f>
        <v/>
      </c>
      <c r="U141" t="str">
        <f>IF('[3]stat ev'!R210&lt;&gt;"", '[3]stat ev'!R210,"")</f>
        <v/>
      </c>
    </row>
    <row r="142" spans="2:21" x14ac:dyDescent="0.3">
      <c r="B142" t="str">
        <f>IF('[2]stat ev'!A211&lt;&gt;"", '[2]stat ev'!A211,"")</f>
        <v/>
      </c>
      <c r="C142" t="str">
        <f>IF('[2]stat ev'!B211&lt;&gt;"", '[2]stat ev'!B211,"")</f>
        <v/>
      </c>
      <c r="D142" t="str">
        <f>IF('[2]stat ev'!C211&lt;&gt;"", '[2]stat ev'!C211,"")</f>
        <v/>
      </c>
      <c r="E142" t="str">
        <f>IF('[3]stat ev'!D211&lt;&gt;"", '[3]stat ev'!D211,"")</f>
        <v/>
      </c>
      <c r="F142" t="str">
        <f>IF('[3]stat ev'!E211&lt;&gt;"", '[3]stat ev'!E211,"")</f>
        <v/>
      </c>
      <c r="G142" t="str">
        <f>IF('[3]stat ev'!F211&lt;&gt;"", '[3]stat ev'!F211,"")</f>
        <v/>
      </c>
      <c r="H142" t="str">
        <f>IF('[3]stat ev'!G211&lt;&gt;"", '[3]stat ev'!G211,"")</f>
        <v/>
      </c>
      <c r="I142" t="str">
        <f>IF('[3]stat ev'!H211&lt;&gt;"", '[3]stat ev'!H211,"")</f>
        <v/>
      </c>
      <c r="J142" t="str">
        <f>IF('[3]stat ev'!I211&lt;&gt;"", '[3]stat ev'!I211,"")</f>
        <v/>
      </c>
      <c r="K142" t="str">
        <f>IF('[3]stat ev'!I211&lt;&gt;"", '[3]stat ev'!I211,"")</f>
        <v/>
      </c>
      <c r="L142" t="str">
        <f>IF('[3]stat ev'!J211&lt;&gt;"", '[3]stat ev'!J211,"")</f>
        <v/>
      </c>
      <c r="N142" t="str">
        <f>IF('[3]stat ev'!K211&lt;&gt;"", '[3]stat ev'!K211,"")</f>
        <v/>
      </c>
      <c r="O142" t="str">
        <f>IF('[3]stat ev'!L211&lt;&gt;"", '[3]stat ev'!L211,"")</f>
        <v/>
      </c>
      <c r="P142" t="str">
        <f>IF('[3]stat ev'!M211&lt;&gt;"", '[3]stat ev'!M211,"")</f>
        <v/>
      </c>
      <c r="Q142" t="str">
        <f>IF('[3]stat ev'!N211&lt;&gt;"", '[3]stat ev'!N211,"")</f>
        <v/>
      </c>
      <c r="R142" t="str">
        <f>IF('[3]stat ev'!O211&lt;&gt;"", '[3]stat ev'!O211,"")</f>
        <v/>
      </c>
      <c r="S142" t="str">
        <f>IF('[3]stat ev'!P211&lt;&gt;"", '[3]stat ev'!P211,"")</f>
        <v/>
      </c>
      <c r="T142" t="str">
        <f>IF('[3]stat ev'!Q211&lt;&gt;"", '[3]stat ev'!Q211,"")</f>
        <v/>
      </c>
      <c r="U142" t="str">
        <f>IF('[3]stat ev'!R211&lt;&gt;"", '[3]stat ev'!R211,"")</f>
        <v/>
      </c>
    </row>
    <row r="143" spans="2:21" x14ac:dyDescent="0.3">
      <c r="B143" t="str">
        <f>IF('[2]stat ev'!A212&lt;&gt;"", '[2]stat ev'!A212,"")</f>
        <v/>
      </c>
      <c r="C143" t="str">
        <f>IF('[2]stat ev'!B212&lt;&gt;"", '[2]stat ev'!B212,"")</f>
        <v/>
      </c>
      <c r="D143" t="str">
        <f>IF('[2]stat ev'!C212&lt;&gt;"", '[2]stat ev'!C212,"")</f>
        <v/>
      </c>
      <c r="E143" t="str">
        <f>IF('[3]stat ev'!D212&lt;&gt;"", '[3]stat ev'!D212,"")</f>
        <v/>
      </c>
      <c r="F143" t="str">
        <f>IF('[3]stat ev'!E212&lt;&gt;"", '[3]stat ev'!E212,"")</f>
        <v/>
      </c>
      <c r="G143" t="str">
        <f>IF('[3]stat ev'!F212&lt;&gt;"", '[3]stat ev'!F212,"")</f>
        <v/>
      </c>
      <c r="H143" t="str">
        <f>IF('[3]stat ev'!G212&lt;&gt;"", '[3]stat ev'!G212,"")</f>
        <v/>
      </c>
      <c r="I143" t="str">
        <f>IF('[3]stat ev'!H212&lt;&gt;"", '[3]stat ev'!H212,"")</f>
        <v/>
      </c>
      <c r="J143" t="str">
        <f>IF('[3]stat ev'!I212&lt;&gt;"", '[3]stat ev'!I212,"")</f>
        <v/>
      </c>
      <c r="K143" t="str">
        <f>IF('[3]stat ev'!I212&lt;&gt;"", '[3]stat ev'!I212,"")</f>
        <v/>
      </c>
      <c r="L143" t="str">
        <f>IF('[3]stat ev'!J212&lt;&gt;"", '[3]stat ev'!J212,"")</f>
        <v/>
      </c>
      <c r="N143" t="str">
        <f>IF('[3]stat ev'!K212&lt;&gt;"", '[3]stat ev'!K212,"")</f>
        <v/>
      </c>
      <c r="O143" t="str">
        <f>IF('[3]stat ev'!L212&lt;&gt;"", '[3]stat ev'!L212,"")</f>
        <v/>
      </c>
      <c r="P143" t="str">
        <f>IF('[3]stat ev'!M212&lt;&gt;"", '[3]stat ev'!M212,"")</f>
        <v/>
      </c>
      <c r="Q143" t="str">
        <f>IF('[3]stat ev'!N212&lt;&gt;"", '[3]stat ev'!N212,"")</f>
        <v/>
      </c>
      <c r="R143" t="str">
        <f>IF('[3]stat ev'!O212&lt;&gt;"", '[3]stat ev'!O212,"")</f>
        <v/>
      </c>
      <c r="S143" t="str">
        <f>IF('[3]stat ev'!P212&lt;&gt;"", '[3]stat ev'!P212,"")</f>
        <v/>
      </c>
      <c r="T143" t="str">
        <f>IF('[3]stat ev'!Q212&lt;&gt;"", '[3]stat ev'!Q212,"")</f>
        <v/>
      </c>
      <c r="U143" t="str">
        <f>IF('[3]stat ev'!R212&lt;&gt;"", '[3]stat ev'!R212,"")</f>
        <v/>
      </c>
    </row>
    <row r="144" spans="2:21" x14ac:dyDescent="0.3">
      <c r="B144" t="str">
        <f>IF('[2]stat ev'!A213&lt;&gt;"", '[2]stat ev'!A213,"")</f>
        <v/>
      </c>
      <c r="C144" t="str">
        <f>IF('[2]stat ev'!B213&lt;&gt;"", '[2]stat ev'!B213,"")</f>
        <v/>
      </c>
      <c r="D144" t="str">
        <f>IF('[2]stat ev'!C213&lt;&gt;"", '[2]stat ev'!C213,"")</f>
        <v/>
      </c>
      <c r="E144" t="str">
        <f>IF('[3]stat ev'!D213&lt;&gt;"", '[3]stat ev'!D213,"")</f>
        <v/>
      </c>
      <c r="F144" t="str">
        <f>IF('[3]stat ev'!E213&lt;&gt;"", '[3]stat ev'!E213,"")</f>
        <v/>
      </c>
      <c r="G144" t="str">
        <f>IF('[3]stat ev'!F213&lt;&gt;"", '[3]stat ev'!F213,"")</f>
        <v/>
      </c>
      <c r="H144" t="str">
        <f>IF('[3]stat ev'!G213&lt;&gt;"", '[3]stat ev'!G213,"")</f>
        <v/>
      </c>
      <c r="I144" t="str">
        <f>IF('[3]stat ev'!H213&lt;&gt;"", '[3]stat ev'!H213,"")</f>
        <v/>
      </c>
      <c r="J144" t="str">
        <f>IF('[3]stat ev'!I213&lt;&gt;"", '[3]stat ev'!I213,"")</f>
        <v/>
      </c>
      <c r="K144" t="str">
        <f>IF('[3]stat ev'!I213&lt;&gt;"", '[3]stat ev'!I213,"")</f>
        <v/>
      </c>
      <c r="L144" t="str">
        <f>IF('[3]stat ev'!J213&lt;&gt;"", '[3]stat ev'!J213,"")</f>
        <v/>
      </c>
      <c r="N144" t="str">
        <f>IF('[3]stat ev'!K213&lt;&gt;"", '[3]stat ev'!K213,"")</f>
        <v/>
      </c>
      <c r="O144" t="str">
        <f>IF('[3]stat ev'!L213&lt;&gt;"", '[3]stat ev'!L213,"")</f>
        <v/>
      </c>
      <c r="P144" t="str">
        <f>IF('[3]stat ev'!M213&lt;&gt;"", '[3]stat ev'!M213,"")</f>
        <v/>
      </c>
      <c r="Q144" t="str">
        <f>IF('[3]stat ev'!N213&lt;&gt;"", '[3]stat ev'!N213,"")</f>
        <v/>
      </c>
      <c r="R144" t="str">
        <f>IF('[3]stat ev'!O213&lt;&gt;"", '[3]stat ev'!O213,"")</f>
        <v/>
      </c>
      <c r="S144" t="str">
        <f>IF('[3]stat ev'!P213&lt;&gt;"", '[3]stat ev'!P213,"")</f>
        <v/>
      </c>
      <c r="T144" t="str">
        <f>IF('[3]stat ev'!Q213&lt;&gt;"", '[3]stat ev'!Q213,"")</f>
        <v/>
      </c>
      <c r="U144" t="str">
        <f>IF('[3]stat ev'!R213&lt;&gt;"", '[3]stat ev'!R213,"")</f>
        <v/>
      </c>
    </row>
    <row r="145" spans="2:21" x14ac:dyDescent="0.3">
      <c r="B145" t="str">
        <f>IF('[2]stat ev'!A214&lt;&gt;"", '[2]stat ev'!A214,"")</f>
        <v/>
      </c>
      <c r="C145" t="str">
        <f>IF('[2]stat ev'!B214&lt;&gt;"", '[2]stat ev'!B214,"")</f>
        <v/>
      </c>
      <c r="D145" t="str">
        <f>IF('[2]stat ev'!C214&lt;&gt;"", '[2]stat ev'!C214,"")</f>
        <v/>
      </c>
      <c r="E145" t="str">
        <f>IF('[3]stat ev'!D214&lt;&gt;"", '[3]stat ev'!D214,"")</f>
        <v/>
      </c>
      <c r="F145" t="str">
        <f>IF('[3]stat ev'!E214&lt;&gt;"", '[3]stat ev'!E214,"")</f>
        <v/>
      </c>
      <c r="G145" t="str">
        <f>IF('[3]stat ev'!F214&lt;&gt;"", '[3]stat ev'!F214,"")</f>
        <v/>
      </c>
      <c r="H145" t="str">
        <f>IF('[3]stat ev'!G214&lt;&gt;"", '[3]stat ev'!G214,"")</f>
        <v/>
      </c>
      <c r="I145" t="str">
        <f>IF('[3]stat ev'!H214&lt;&gt;"", '[3]stat ev'!H214,"")</f>
        <v/>
      </c>
      <c r="J145" t="str">
        <f>IF('[3]stat ev'!I214&lt;&gt;"", '[3]stat ev'!I214,"")</f>
        <v/>
      </c>
      <c r="K145" t="str">
        <f>IF('[3]stat ev'!I214&lt;&gt;"", '[3]stat ev'!I214,"")</f>
        <v/>
      </c>
      <c r="L145" t="str">
        <f>IF('[3]stat ev'!J214&lt;&gt;"", '[3]stat ev'!J214,"")</f>
        <v/>
      </c>
      <c r="N145" t="str">
        <f>IF('[3]stat ev'!K214&lt;&gt;"", '[3]stat ev'!K214,"")</f>
        <v/>
      </c>
      <c r="O145" t="str">
        <f>IF('[3]stat ev'!L214&lt;&gt;"", '[3]stat ev'!L214,"")</f>
        <v/>
      </c>
      <c r="P145" t="str">
        <f>IF('[3]stat ev'!M214&lt;&gt;"", '[3]stat ev'!M214,"")</f>
        <v/>
      </c>
      <c r="Q145" t="str">
        <f>IF('[3]stat ev'!N214&lt;&gt;"", '[3]stat ev'!N214,"")</f>
        <v/>
      </c>
      <c r="R145" t="str">
        <f>IF('[3]stat ev'!O214&lt;&gt;"", '[3]stat ev'!O214,"")</f>
        <v/>
      </c>
      <c r="S145" t="str">
        <f>IF('[3]stat ev'!P214&lt;&gt;"", '[3]stat ev'!P214,"")</f>
        <v/>
      </c>
      <c r="T145" t="str">
        <f>IF('[3]stat ev'!Q214&lt;&gt;"", '[3]stat ev'!Q214,"")</f>
        <v/>
      </c>
      <c r="U145" t="str">
        <f>IF('[3]stat ev'!R214&lt;&gt;"", '[3]stat ev'!R214,"")</f>
        <v/>
      </c>
    </row>
    <row r="146" spans="2:21" x14ac:dyDescent="0.3">
      <c r="B146" t="str">
        <f>IF('[2]stat ev'!A215&lt;&gt;"", '[2]stat ev'!A215,"")</f>
        <v/>
      </c>
      <c r="C146" t="str">
        <f>IF('[2]stat ev'!B215&lt;&gt;"", '[2]stat ev'!B215,"")</f>
        <v/>
      </c>
      <c r="D146" t="str">
        <f>IF('[2]stat ev'!C215&lt;&gt;"", '[2]stat ev'!C215,"")</f>
        <v/>
      </c>
      <c r="E146" t="str">
        <f>IF('[3]stat ev'!D215&lt;&gt;"", '[3]stat ev'!D215,"")</f>
        <v/>
      </c>
      <c r="F146" t="str">
        <f>IF('[3]stat ev'!E215&lt;&gt;"", '[3]stat ev'!E215,"")</f>
        <v/>
      </c>
      <c r="G146" t="str">
        <f>IF('[3]stat ev'!F215&lt;&gt;"", '[3]stat ev'!F215,"")</f>
        <v/>
      </c>
      <c r="H146" t="str">
        <f>IF('[3]stat ev'!G215&lt;&gt;"", '[3]stat ev'!G215,"")</f>
        <v/>
      </c>
      <c r="I146" t="str">
        <f>IF('[3]stat ev'!H215&lt;&gt;"", '[3]stat ev'!H215,"")</f>
        <v/>
      </c>
      <c r="J146" t="str">
        <f>IF('[3]stat ev'!I215&lt;&gt;"", '[3]stat ev'!I215,"")</f>
        <v/>
      </c>
      <c r="K146" t="str">
        <f>IF('[3]stat ev'!I215&lt;&gt;"", '[3]stat ev'!I215,"")</f>
        <v/>
      </c>
      <c r="L146" t="str">
        <f>IF('[3]stat ev'!J215&lt;&gt;"", '[3]stat ev'!J215,"")</f>
        <v/>
      </c>
      <c r="N146" t="str">
        <f>IF('[3]stat ev'!K215&lt;&gt;"", '[3]stat ev'!K215,"")</f>
        <v/>
      </c>
      <c r="O146" t="str">
        <f>IF('[3]stat ev'!L215&lt;&gt;"", '[3]stat ev'!L215,"")</f>
        <v/>
      </c>
      <c r="P146" t="str">
        <f>IF('[3]stat ev'!M215&lt;&gt;"", '[3]stat ev'!M215,"")</f>
        <v/>
      </c>
      <c r="Q146" t="str">
        <f>IF('[3]stat ev'!N215&lt;&gt;"", '[3]stat ev'!N215,"")</f>
        <v/>
      </c>
      <c r="R146" t="str">
        <f>IF('[3]stat ev'!O215&lt;&gt;"", '[3]stat ev'!O215,"")</f>
        <v/>
      </c>
      <c r="S146" t="str">
        <f>IF('[3]stat ev'!P215&lt;&gt;"", '[3]stat ev'!P215,"")</f>
        <v/>
      </c>
      <c r="T146" t="str">
        <f>IF('[3]stat ev'!Q215&lt;&gt;"", '[3]stat ev'!Q215,"")</f>
        <v/>
      </c>
      <c r="U146" t="str">
        <f>IF('[3]stat ev'!R215&lt;&gt;"", '[3]stat ev'!R215,"")</f>
        <v/>
      </c>
    </row>
    <row r="147" spans="2:21" x14ac:dyDescent="0.3">
      <c r="B147" t="str">
        <f>IF('[2]stat ev'!A216&lt;&gt;"", '[2]stat ev'!A216,"")</f>
        <v/>
      </c>
      <c r="C147" t="str">
        <f>IF('[2]stat ev'!B216&lt;&gt;"", '[2]stat ev'!B216,"")</f>
        <v/>
      </c>
      <c r="D147" t="str">
        <f>IF('[2]stat ev'!C216&lt;&gt;"", '[2]stat ev'!C216,"")</f>
        <v/>
      </c>
      <c r="E147" t="str">
        <f>IF('[3]stat ev'!D216&lt;&gt;"", '[3]stat ev'!D216,"")</f>
        <v/>
      </c>
      <c r="F147" t="str">
        <f>IF('[3]stat ev'!E216&lt;&gt;"", '[3]stat ev'!E216,"")</f>
        <v/>
      </c>
      <c r="G147" t="str">
        <f>IF('[3]stat ev'!F216&lt;&gt;"", '[3]stat ev'!F216,"")</f>
        <v/>
      </c>
      <c r="H147" t="str">
        <f>IF('[3]stat ev'!G216&lt;&gt;"", '[3]stat ev'!G216,"")</f>
        <v/>
      </c>
      <c r="I147" t="str">
        <f>IF('[3]stat ev'!H216&lt;&gt;"", '[3]stat ev'!H216,"")</f>
        <v/>
      </c>
      <c r="J147" t="str">
        <f>IF('[3]stat ev'!I216&lt;&gt;"", '[3]stat ev'!I216,"")</f>
        <v/>
      </c>
      <c r="K147" t="str">
        <f>IF('[3]stat ev'!I216&lt;&gt;"", '[3]stat ev'!I216,"")</f>
        <v/>
      </c>
      <c r="L147" t="str">
        <f>IF('[3]stat ev'!J216&lt;&gt;"", '[3]stat ev'!J216,"")</f>
        <v/>
      </c>
      <c r="N147" t="str">
        <f>IF('[3]stat ev'!K216&lt;&gt;"", '[3]stat ev'!K216,"")</f>
        <v/>
      </c>
      <c r="O147" t="str">
        <f>IF('[3]stat ev'!L216&lt;&gt;"", '[3]stat ev'!L216,"")</f>
        <v/>
      </c>
      <c r="P147" t="str">
        <f>IF('[3]stat ev'!M216&lt;&gt;"", '[3]stat ev'!M216,"")</f>
        <v/>
      </c>
      <c r="Q147" t="str">
        <f>IF('[3]stat ev'!N216&lt;&gt;"", '[3]stat ev'!N216,"")</f>
        <v/>
      </c>
      <c r="R147" t="str">
        <f>IF('[3]stat ev'!O216&lt;&gt;"", '[3]stat ev'!O216,"")</f>
        <v/>
      </c>
      <c r="S147" t="str">
        <f>IF('[3]stat ev'!P216&lt;&gt;"", '[3]stat ev'!P216,"")</f>
        <v/>
      </c>
      <c r="T147" t="str">
        <f>IF('[3]stat ev'!Q216&lt;&gt;"", '[3]stat ev'!Q216,"")</f>
        <v/>
      </c>
      <c r="U147" t="str">
        <f>IF('[3]stat ev'!R216&lt;&gt;"", '[3]stat ev'!R216,"")</f>
        <v/>
      </c>
    </row>
    <row r="148" spans="2:21" x14ac:dyDescent="0.3">
      <c r="B148" t="str">
        <f>IF('[2]stat ev'!A217&lt;&gt;"", '[2]stat ev'!A217,"")</f>
        <v/>
      </c>
      <c r="C148" t="str">
        <f>IF('[2]stat ev'!B217&lt;&gt;"", '[2]stat ev'!B217,"")</f>
        <v/>
      </c>
      <c r="D148" t="str">
        <f>IF('[2]stat ev'!C217&lt;&gt;"", '[2]stat ev'!C217,"")</f>
        <v/>
      </c>
      <c r="E148" t="str">
        <f>IF('[3]stat ev'!D217&lt;&gt;"", '[3]stat ev'!D217,"")</f>
        <v/>
      </c>
      <c r="F148" t="str">
        <f>IF('[3]stat ev'!E217&lt;&gt;"", '[3]stat ev'!E217,"")</f>
        <v/>
      </c>
      <c r="G148" t="str">
        <f>IF('[3]stat ev'!F217&lt;&gt;"", '[3]stat ev'!F217,"")</f>
        <v/>
      </c>
      <c r="H148" t="str">
        <f>IF('[3]stat ev'!G217&lt;&gt;"", '[3]stat ev'!G217,"")</f>
        <v/>
      </c>
      <c r="I148" t="str">
        <f>IF('[3]stat ev'!H217&lt;&gt;"", '[3]stat ev'!H217,"")</f>
        <v/>
      </c>
      <c r="J148" t="str">
        <f>IF('[3]stat ev'!I217&lt;&gt;"", '[3]stat ev'!I217,"")</f>
        <v/>
      </c>
      <c r="K148" t="str">
        <f>IF('[3]stat ev'!I217&lt;&gt;"", '[3]stat ev'!I217,"")</f>
        <v/>
      </c>
      <c r="L148" t="str">
        <f>IF('[3]stat ev'!J217&lt;&gt;"", '[3]stat ev'!J217,"")</f>
        <v/>
      </c>
      <c r="N148" t="str">
        <f>IF('[3]stat ev'!K217&lt;&gt;"", '[3]stat ev'!K217,"")</f>
        <v/>
      </c>
      <c r="O148" t="str">
        <f>IF('[3]stat ev'!L217&lt;&gt;"", '[3]stat ev'!L217,"")</f>
        <v/>
      </c>
      <c r="P148" t="str">
        <f>IF('[3]stat ev'!M217&lt;&gt;"", '[3]stat ev'!M217,"")</f>
        <v/>
      </c>
      <c r="Q148" t="str">
        <f>IF('[3]stat ev'!N217&lt;&gt;"", '[3]stat ev'!N217,"")</f>
        <v/>
      </c>
      <c r="R148" t="str">
        <f>IF('[3]stat ev'!O217&lt;&gt;"", '[3]stat ev'!O217,"")</f>
        <v/>
      </c>
      <c r="S148" t="str">
        <f>IF('[3]stat ev'!P217&lt;&gt;"", '[3]stat ev'!P217,"")</f>
        <v/>
      </c>
      <c r="T148" t="str">
        <f>IF('[3]stat ev'!Q217&lt;&gt;"", '[3]stat ev'!Q217,"")</f>
        <v/>
      </c>
      <c r="U148" t="str">
        <f>IF('[3]stat ev'!R217&lt;&gt;"", '[3]stat ev'!R217,"")</f>
        <v/>
      </c>
    </row>
    <row r="149" spans="2:21" x14ac:dyDescent="0.3">
      <c r="B149" t="str">
        <f>IF('[2]stat ev'!A218&lt;&gt;"", '[2]stat ev'!A218,"")</f>
        <v/>
      </c>
      <c r="C149" t="str">
        <f>IF('[2]stat ev'!B218&lt;&gt;"", '[2]stat ev'!B218,"")</f>
        <v/>
      </c>
      <c r="D149" t="str">
        <f>IF('[2]stat ev'!C218&lt;&gt;"", '[2]stat ev'!C218,"")</f>
        <v/>
      </c>
      <c r="E149" t="str">
        <f>IF('[3]stat ev'!D218&lt;&gt;"", '[3]stat ev'!D218,"")</f>
        <v/>
      </c>
      <c r="F149" t="str">
        <f>IF('[3]stat ev'!E218&lt;&gt;"", '[3]stat ev'!E218,"")</f>
        <v/>
      </c>
      <c r="G149" t="str">
        <f>IF('[3]stat ev'!F218&lt;&gt;"", '[3]stat ev'!F218,"")</f>
        <v/>
      </c>
      <c r="H149" t="str">
        <f>IF('[3]stat ev'!G218&lt;&gt;"", '[3]stat ev'!G218,"")</f>
        <v/>
      </c>
      <c r="I149" t="str">
        <f>IF('[3]stat ev'!H218&lt;&gt;"", '[3]stat ev'!H218,"")</f>
        <v/>
      </c>
      <c r="J149" t="str">
        <f>IF('[3]stat ev'!I218&lt;&gt;"", '[3]stat ev'!I218,"")</f>
        <v/>
      </c>
      <c r="K149" t="str">
        <f>IF('[3]stat ev'!I218&lt;&gt;"", '[3]stat ev'!I218,"")</f>
        <v/>
      </c>
      <c r="L149" t="str">
        <f>IF('[3]stat ev'!J218&lt;&gt;"", '[3]stat ev'!J218,"")</f>
        <v/>
      </c>
      <c r="N149" t="str">
        <f>IF('[3]stat ev'!K218&lt;&gt;"", '[3]stat ev'!K218,"")</f>
        <v/>
      </c>
      <c r="O149" t="str">
        <f>IF('[3]stat ev'!L218&lt;&gt;"", '[3]stat ev'!L218,"")</f>
        <v/>
      </c>
      <c r="P149" t="str">
        <f>IF('[3]stat ev'!M218&lt;&gt;"", '[3]stat ev'!M218,"")</f>
        <v/>
      </c>
      <c r="Q149" t="str">
        <f>IF('[3]stat ev'!N218&lt;&gt;"", '[3]stat ev'!N218,"")</f>
        <v/>
      </c>
      <c r="R149" t="str">
        <f>IF('[3]stat ev'!O218&lt;&gt;"", '[3]stat ev'!O218,"")</f>
        <v/>
      </c>
      <c r="S149" t="str">
        <f>IF('[3]stat ev'!P218&lt;&gt;"", '[3]stat ev'!P218,"")</f>
        <v/>
      </c>
      <c r="T149" t="str">
        <f>IF('[3]stat ev'!Q218&lt;&gt;"", '[3]stat ev'!Q218,"")</f>
        <v/>
      </c>
      <c r="U149" t="str">
        <f>IF('[3]stat ev'!R218&lt;&gt;"", '[3]stat ev'!R218,"")</f>
        <v/>
      </c>
    </row>
    <row r="150" spans="2:21" x14ac:dyDescent="0.3">
      <c r="B150" t="str">
        <f>IF('[2]stat ev'!A219&lt;&gt;"", '[2]stat ev'!A219,"")</f>
        <v/>
      </c>
      <c r="C150" t="str">
        <f>IF('[2]stat ev'!B219&lt;&gt;"", '[2]stat ev'!B219,"")</f>
        <v/>
      </c>
      <c r="D150" t="str">
        <f>IF('[2]stat ev'!C219&lt;&gt;"", '[2]stat ev'!C219,"")</f>
        <v/>
      </c>
      <c r="E150" t="str">
        <f>IF('[3]stat ev'!D219&lt;&gt;"", '[3]stat ev'!D219,"")</f>
        <v/>
      </c>
      <c r="F150" t="str">
        <f>IF('[3]stat ev'!E219&lt;&gt;"", '[3]stat ev'!E219,"")</f>
        <v/>
      </c>
      <c r="G150" t="str">
        <f>IF('[3]stat ev'!F219&lt;&gt;"", '[3]stat ev'!F219,"")</f>
        <v/>
      </c>
      <c r="H150" t="str">
        <f>IF('[3]stat ev'!G219&lt;&gt;"", '[3]stat ev'!G219,"")</f>
        <v/>
      </c>
      <c r="I150" t="str">
        <f>IF('[3]stat ev'!H219&lt;&gt;"", '[3]stat ev'!H219,"")</f>
        <v/>
      </c>
      <c r="J150" t="str">
        <f>IF('[3]stat ev'!I219&lt;&gt;"", '[3]stat ev'!I219,"")</f>
        <v/>
      </c>
      <c r="K150" t="str">
        <f>IF('[3]stat ev'!I219&lt;&gt;"", '[3]stat ev'!I219,"")</f>
        <v/>
      </c>
      <c r="L150" t="str">
        <f>IF('[3]stat ev'!J219&lt;&gt;"", '[3]stat ev'!J219,"")</f>
        <v/>
      </c>
      <c r="N150" t="str">
        <f>IF('[3]stat ev'!K219&lt;&gt;"", '[3]stat ev'!K219,"")</f>
        <v/>
      </c>
      <c r="O150" t="str">
        <f>IF('[3]stat ev'!L219&lt;&gt;"", '[3]stat ev'!L219,"")</f>
        <v/>
      </c>
      <c r="P150" t="str">
        <f>IF('[3]stat ev'!M219&lt;&gt;"", '[3]stat ev'!M219,"")</f>
        <v/>
      </c>
      <c r="Q150" t="str">
        <f>IF('[3]stat ev'!N219&lt;&gt;"", '[3]stat ev'!N219,"")</f>
        <v/>
      </c>
      <c r="R150" t="str">
        <f>IF('[3]stat ev'!O219&lt;&gt;"", '[3]stat ev'!O219,"")</f>
        <v/>
      </c>
      <c r="S150" t="str">
        <f>IF('[3]stat ev'!P219&lt;&gt;"", '[3]stat ev'!P219,"")</f>
        <v/>
      </c>
      <c r="T150" t="str">
        <f>IF('[3]stat ev'!Q219&lt;&gt;"", '[3]stat ev'!Q219,"")</f>
        <v/>
      </c>
      <c r="U150" t="str">
        <f>IF('[3]stat ev'!R219&lt;&gt;"", '[3]stat ev'!R219,"")</f>
        <v/>
      </c>
    </row>
    <row r="151" spans="2:21" x14ac:dyDescent="0.3">
      <c r="B151" t="str">
        <f>IF('[2]stat ev'!A220&lt;&gt;"", '[2]stat ev'!A220,"")</f>
        <v/>
      </c>
      <c r="C151" t="str">
        <f>IF('[2]stat ev'!B220&lt;&gt;"", '[2]stat ev'!B220,"")</f>
        <v/>
      </c>
      <c r="D151" t="str">
        <f>IF('[2]stat ev'!C220&lt;&gt;"", '[2]stat ev'!C220,"")</f>
        <v/>
      </c>
      <c r="E151" t="str">
        <f>IF('[3]stat ev'!D220&lt;&gt;"", '[3]stat ev'!D220,"")</f>
        <v/>
      </c>
      <c r="F151" t="str">
        <f>IF('[3]stat ev'!E220&lt;&gt;"", '[3]stat ev'!E220,"")</f>
        <v/>
      </c>
      <c r="G151" t="str">
        <f>IF('[3]stat ev'!F220&lt;&gt;"", '[3]stat ev'!F220,"")</f>
        <v/>
      </c>
      <c r="H151" t="str">
        <f>IF('[3]stat ev'!G220&lt;&gt;"", '[3]stat ev'!G220,"")</f>
        <v/>
      </c>
      <c r="I151" t="str">
        <f>IF('[3]stat ev'!H220&lt;&gt;"", '[3]stat ev'!H220,"")</f>
        <v/>
      </c>
      <c r="J151" t="str">
        <f>IF('[3]stat ev'!I220&lt;&gt;"", '[3]stat ev'!I220,"")</f>
        <v/>
      </c>
      <c r="K151" t="str">
        <f>IF('[3]stat ev'!I220&lt;&gt;"", '[3]stat ev'!I220,"")</f>
        <v/>
      </c>
      <c r="L151" t="str">
        <f>IF('[3]stat ev'!J220&lt;&gt;"", '[3]stat ev'!J220,"")</f>
        <v/>
      </c>
      <c r="N151" t="str">
        <f>IF('[3]stat ev'!K220&lt;&gt;"", '[3]stat ev'!K220,"")</f>
        <v/>
      </c>
      <c r="O151" t="str">
        <f>IF('[3]stat ev'!L220&lt;&gt;"", '[3]stat ev'!L220,"")</f>
        <v/>
      </c>
      <c r="P151" t="str">
        <f>IF('[3]stat ev'!M220&lt;&gt;"", '[3]stat ev'!M220,"")</f>
        <v/>
      </c>
      <c r="Q151" t="str">
        <f>IF('[3]stat ev'!N220&lt;&gt;"", '[3]stat ev'!N220,"")</f>
        <v/>
      </c>
      <c r="R151" t="str">
        <f>IF('[3]stat ev'!O220&lt;&gt;"", '[3]stat ev'!O220,"")</f>
        <v/>
      </c>
      <c r="S151" t="str">
        <f>IF('[3]stat ev'!P220&lt;&gt;"", '[3]stat ev'!P220,"")</f>
        <v/>
      </c>
      <c r="T151" t="str">
        <f>IF('[3]stat ev'!Q220&lt;&gt;"", '[3]stat ev'!Q220,"")</f>
        <v/>
      </c>
      <c r="U151" t="str">
        <f>IF('[3]stat ev'!R220&lt;&gt;"", '[3]stat ev'!R220,"")</f>
        <v/>
      </c>
    </row>
    <row r="152" spans="2:21" x14ac:dyDescent="0.3">
      <c r="B152" t="str">
        <f>IF('[2]stat ev'!A221&lt;&gt;"", '[2]stat ev'!A221,"")</f>
        <v/>
      </c>
      <c r="C152" t="str">
        <f>IF('[2]stat ev'!B221&lt;&gt;"", '[2]stat ev'!B221,"")</f>
        <v/>
      </c>
      <c r="D152" t="str">
        <f>IF('[2]stat ev'!C221&lt;&gt;"", '[2]stat ev'!C221,"")</f>
        <v/>
      </c>
      <c r="E152" t="str">
        <f>IF('[3]stat ev'!D221&lt;&gt;"", '[3]stat ev'!D221,"")</f>
        <v/>
      </c>
      <c r="F152" t="str">
        <f>IF('[3]stat ev'!E221&lt;&gt;"", '[3]stat ev'!E221,"")</f>
        <v/>
      </c>
      <c r="G152" t="str">
        <f>IF('[3]stat ev'!F221&lt;&gt;"", '[3]stat ev'!F221,"")</f>
        <v/>
      </c>
      <c r="H152" t="str">
        <f>IF('[3]stat ev'!G221&lt;&gt;"", '[3]stat ev'!G221,"")</f>
        <v/>
      </c>
      <c r="I152" t="str">
        <f>IF('[3]stat ev'!H221&lt;&gt;"", '[3]stat ev'!H221,"")</f>
        <v/>
      </c>
      <c r="J152" t="str">
        <f>IF('[3]stat ev'!I221&lt;&gt;"", '[3]stat ev'!I221,"")</f>
        <v/>
      </c>
      <c r="K152" t="str">
        <f>IF('[3]stat ev'!I221&lt;&gt;"", '[3]stat ev'!I221,"")</f>
        <v/>
      </c>
      <c r="L152" t="str">
        <f>IF('[3]stat ev'!J221&lt;&gt;"", '[3]stat ev'!J221,"")</f>
        <v/>
      </c>
      <c r="N152" t="str">
        <f>IF('[3]stat ev'!K221&lt;&gt;"", '[3]stat ev'!K221,"")</f>
        <v/>
      </c>
      <c r="O152" t="str">
        <f>IF('[3]stat ev'!L221&lt;&gt;"", '[3]stat ev'!L221,"")</f>
        <v/>
      </c>
      <c r="P152" t="str">
        <f>IF('[3]stat ev'!M221&lt;&gt;"", '[3]stat ev'!M221,"")</f>
        <v/>
      </c>
      <c r="Q152" t="str">
        <f>IF('[3]stat ev'!N221&lt;&gt;"", '[3]stat ev'!N221,"")</f>
        <v/>
      </c>
      <c r="R152" t="str">
        <f>IF('[3]stat ev'!O221&lt;&gt;"", '[3]stat ev'!O221,"")</f>
        <v/>
      </c>
      <c r="S152" t="str">
        <f>IF('[3]stat ev'!P221&lt;&gt;"", '[3]stat ev'!P221,"")</f>
        <v/>
      </c>
      <c r="T152" t="str">
        <f>IF('[3]stat ev'!Q221&lt;&gt;"", '[3]stat ev'!Q221,"")</f>
        <v/>
      </c>
      <c r="U152" t="str">
        <f>IF('[3]stat ev'!R221&lt;&gt;"", '[3]stat ev'!R221,"")</f>
        <v/>
      </c>
    </row>
    <row r="153" spans="2:21" x14ac:dyDescent="0.3">
      <c r="B153" t="str">
        <f>IF('[2]stat ev'!A222&lt;&gt;"", '[2]stat ev'!A222,"")</f>
        <v/>
      </c>
      <c r="C153" t="str">
        <f>IF('[2]stat ev'!B222&lt;&gt;"", '[2]stat ev'!B222,"")</f>
        <v/>
      </c>
      <c r="D153" t="str">
        <f>IF('[2]stat ev'!C222&lt;&gt;"", '[2]stat ev'!C222,"")</f>
        <v/>
      </c>
      <c r="E153" t="str">
        <f>IF('[3]stat ev'!D222&lt;&gt;"", '[3]stat ev'!D222,"")</f>
        <v/>
      </c>
      <c r="F153" t="str">
        <f>IF('[3]stat ev'!E222&lt;&gt;"", '[3]stat ev'!E222,"")</f>
        <v/>
      </c>
      <c r="G153" t="str">
        <f>IF('[3]stat ev'!F222&lt;&gt;"", '[3]stat ev'!F222,"")</f>
        <v/>
      </c>
      <c r="H153" t="str">
        <f>IF('[3]stat ev'!G222&lt;&gt;"", '[3]stat ev'!G222,"")</f>
        <v/>
      </c>
      <c r="I153" t="str">
        <f>IF('[3]stat ev'!H222&lt;&gt;"", '[3]stat ev'!H222,"")</f>
        <v/>
      </c>
      <c r="J153" t="str">
        <f>IF('[3]stat ev'!I222&lt;&gt;"", '[3]stat ev'!I222,"")</f>
        <v/>
      </c>
      <c r="K153" t="str">
        <f>IF('[3]stat ev'!I222&lt;&gt;"", '[3]stat ev'!I222,"")</f>
        <v/>
      </c>
      <c r="L153" t="str">
        <f>IF('[3]stat ev'!J222&lt;&gt;"", '[3]stat ev'!J222,"")</f>
        <v/>
      </c>
      <c r="N153" t="str">
        <f>IF('[3]stat ev'!K222&lt;&gt;"", '[3]stat ev'!K222,"")</f>
        <v/>
      </c>
      <c r="O153" t="str">
        <f>IF('[3]stat ev'!L222&lt;&gt;"", '[3]stat ev'!L222,"")</f>
        <v/>
      </c>
      <c r="P153" t="str">
        <f>IF('[3]stat ev'!M222&lt;&gt;"", '[3]stat ev'!M222,"")</f>
        <v/>
      </c>
      <c r="Q153" t="str">
        <f>IF('[3]stat ev'!N222&lt;&gt;"", '[3]stat ev'!N222,"")</f>
        <v/>
      </c>
      <c r="R153" t="str">
        <f>IF('[3]stat ev'!O222&lt;&gt;"", '[3]stat ev'!O222,"")</f>
        <v/>
      </c>
      <c r="S153" t="str">
        <f>IF('[3]stat ev'!P222&lt;&gt;"", '[3]stat ev'!P222,"")</f>
        <v/>
      </c>
      <c r="T153" t="str">
        <f>IF('[3]stat ev'!Q222&lt;&gt;"", '[3]stat ev'!Q222,"")</f>
        <v/>
      </c>
      <c r="U153" t="str">
        <f>IF('[3]stat ev'!R222&lt;&gt;"", '[3]stat ev'!R222,"")</f>
        <v/>
      </c>
    </row>
    <row r="154" spans="2:21" x14ac:dyDescent="0.3">
      <c r="B154" t="str">
        <f>IF('[2]stat ev'!A223&lt;&gt;"", '[2]stat ev'!A223,"")</f>
        <v/>
      </c>
      <c r="C154" t="str">
        <f>IF('[2]stat ev'!B223&lt;&gt;"", '[2]stat ev'!B223,"")</f>
        <v/>
      </c>
      <c r="D154" t="str">
        <f>IF('[2]stat ev'!C223&lt;&gt;"", '[2]stat ev'!C223,"")</f>
        <v/>
      </c>
      <c r="E154" t="str">
        <f>IF('[3]stat ev'!D223&lt;&gt;"", '[3]stat ev'!D223,"")</f>
        <v/>
      </c>
      <c r="F154" t="str">
        <f>IF('[3]stat ev'!E223&lt;&gt;"", '[3]stat ev'!E223,"")</f>
        <v/>
      </c>
      <c r="G154" t="str">
        <f>IF('[3]stat ev'!F223&lt;&gt;"", '[3]stat ev'!F223,"")</f>
        <v/>
      </c>
      <c r="H154" t="str">
        <f>IF('[3]stat ev'!G223&lt;&gt;"", '[3]stat ev'!G223,"")</f>
        <v/>
      </c>
      <c r="I154" t="str">
        <f>IF('[3]stat ev'!H223&lt;&gt;"", '[3]stat ev'!H223,"")</f>
        <v/>
      </c>
      <c r="J154" t="str">
        <f>IF('[3]stat ev'!I223&lt;&gt;"", '[3]stat ev'!I223,"")</f>
        <v/>
      </c>
      <c r="K154" t="str">
        <f>IF('[3]stat ev'!I223&lt;&gt;"", '[3]stat ev'!I223,"")</f>
        <v/>
      </c>
      <c r="L154" t="str">
        <f>IF('[3]stat ev'!J223&lt;&gt;"", '[3]stat ev'!J223,"")</f>
        <v/>
      </c>
      <c r="N154" t="str">
        <f>IF('[3]stat ev'!K223&lt;&gt;"", '[3]stat ev'!K223,"")</f>
        <v/>
      </c>
      <c r="O154" t="str">
        <f>IF('[3]stat ev'!L223&lt;&gt;"", '[3]stat ev'!L223,"")</f>
        <v/>
      </c>
      <c r="P154" t="str">
        <f>IF('[3]stat ev'!M223&lt;&gt;"", '[3]stat ev'!M223,"")</f>
        <v/>
      </c>
      <c r="Q154" t="str">
        <f>IF('[3]stat ev'!N223&lt;&gt;"", '[3]stat ev'!N223,"")</f>
        <v/>
      </c>
      <c r="R154" t="str">
        <f>IF('[3]stat ev'!O223&lt;&gt;"", '[3]stat ev'!O223,"")</f>
        <v/>
      </c>
      <c r="S154" t="str">
        <f>IF('[3]stat ev'!P223&lt;&gt;"", '[3]stat ev'!P223,"")</f>
        <v/>
      </c>
      <c r="T154" t="str">
        <f>IF('[3]stat ev'!Q223&lt;&gt;"", '[3]stat ev'!Q223,"")</f>
        <v/>
      </c>
      <c r="U154" t="str">
        <f>IF('[3]stat ev'!R223&lt;&gt;"", '[3]stat ev'!R223,"")</f>
        <v/>
      </c>
    </row>
    <row r="155" spans="2:21" x14ac:dyDescent="0.3">
      <c r="B155" t="str">
        <f>IF('[2]stat ev'!A224&lt;&gt;"", '[2]stat ev'!A224,"")</f>
        <v/>
      </c>
      <c r="C155" t="str">
        <f>IF('[2]stat ev'!B224&lt;&gt;"", '[2]stat ev'!B224,"")</f>
        <v/>
      </c>
      <c r="D155" t="str">
        <f>IF('[2]stat ev'!C224&lt;&gt;"", '[2]stat ev'!C224,"")</f>
        <v/>
      </c>
      <c r="E155" t="str">
        <f>IF('[3]stat ev'!D224&lt;&gt;"", '[3]stat ev'!D224,"")</f>
        <v/>
      </c>
      <c r="F155" t="str">
        <f>IF('[3]stat ev'!E224&lt;&gt;"", '[3]stat ev'!E224,"")</f>
        <v/>
      </c>
      <c r="G155" t="str">
        <f>IF('[3]stat ev'!F224&lt;&gt;"", '[3]stat ev'!F224,"")</f>
        <v/>
      </c>
      <c r="H155" t="str">
        <f>IF('[3]stat ev'!G224&lt;&gt;"", '[3]stat ev'!G224,"")</f>
        <v/>
      </c>
      <c r="I155" t="str">
        <f>IF('[3]stat ev'!H224&lt;&gt;"", '[3]stat ev'!H224,"")</f>
        <v/>
      </c>
      <c r="J155" t="str">
        <f>IF('[3]stat ev'!I224&lt;&gt;"", '[3]stat ev'!I224,"")</f>
        <v/>
      </c>
      <c r="K155" t="str">
        <f>IF('[3]stat ev'!I224&lt;&gt;"", '[3]stat ev'!I224,"")</f>
        <v/>
      </c>
      <c r="L155" t="str">
        <f>IF('[3]stat ev'!J224&lt;&gt;"", '[3]stat ev'!J224,"")</f>
        <v/>
      </c>
      <c r="N155" t="str">
        <f>IF('[3]stat ev'!K224&lt;&gt;"", '[3]stat ev'!K224,"")</f>
        <v/>
      </c>
      <c r="O155" t="str">
        <f>IF('[3]stat ev'!L224&lt;&gt;"", '[3]stat ev'!L224,"")</f>
        <v/>
      </c>
      <c r="P155" t="str">
        <f>IF('[3]stat ev'!M224&lt;&gt;"", '[3]stat ev'!M224,"")</f>
        <v/>
      </c>
      <c r="Q155" t="str">
        <f>IF('[3]stat ev'!N224&lt;&gt;"", '[3]stat ev'!N224,"")</f>
        <v/>
      </c>
      <c r="R155" t="str">
        <f>IF('[3]stat ev'!O224&lt;&gt;"", '[3]stat ev'!O224,"")</f>
        <v/>
      </c>
      <c r="S155" t="str">
        <f>IF('[3]stat ev'!P224&lt;&gt;"", '[3]stat ev'!P224,"")</f>
        <v/>
      </c>
      <c r="T155" t="str">
        <f>IF('[3]stat ev'!Q224&lt;&gt;"", '[3]stat ev'!Q224,"")</f>
        <v/>
      </c>
      <c r="U155" t="str">
        <f>IF('[3]stat ev'!R224&lt;&gt;"", '[3]stat ev'!R224,"")</f>
        <v/>
      </c>
    </row>
    <row r="156" spans="2:21" x14ac:dyDescent="0.3">
      <c r="B156" t="str">
        <f>IF('[2]stat ev'!A225&lt;&gt;"", '[2]stat ev'!A225,"")</f>
        <v/>
      </c>
      <c r="C156" t="str">
        <f>IF('[2]stat ev'!B225&lt;&gt;"", '[2]stat ev'!B225,"")</f>
        <v/>
      </c>
      <c r="D156" t="str">
        <f>IF('[2]stat ev'!C225&lt;&gt;"", '[2]stat ev'!C225,"")</f>
        <v/>
      </c>
      <c r="E156" t="str">
        <f>IF('[3]stat ev'!D225&lt;&gt;"", '[3]stat ev'!D225,"")</f>
        <v/>
      </c>
      <c r="F156" t="str">
        <f>IF('[3]stat ev'!E225&lt;&gt;"", '[3]stat ev'!E225,"")</f>
        <v/>
      </c>
      <c r="G156" t="str">
        <f>IF('[3]stat ev'!F225&lt;&gt;"", '[3]stat ev'!F225,"")</f>
        <v/>
      </c>
      <c r="H156" t="str">
        <f>IF('[3]stat ev'!G225&lt;&gt;"", '[3]stat ev'!G225,"")</f>
        <v/>
      </c>
      <c r="I156" t="str">
        <f>IF('[3]stat ev'!H225&lt;&gt;"", '[3]stat ev'!H225,"")</f>
        <v/>
      </c>
      <c r="J156" t="str">
        <f>IF('[3]stat ev'!I225&lt;&gt;"", '[3]stat ev'!I225,"")</f>
        <v/>
      </c>
      <c r="K156" t="str">
        <f>IF('[3]stat ev'!I225&lt;&gt;"", '[3]stat ev'!I225,"")</f>
        <v/>
      </c>
      <c r="L156" t="str">
        <f>IF('[3]stat ev'!J225&lt;&gt;"", '[3]stat ev'!J225,"")</f>
        <v/>
      </c>
      <c r="N156" t="str">
        <f>IF('[3]stat ev'!K225&lt;&gt;"", '[3]stat ev'!K225,"")</f>
        <v/>
      </c>
      <c r="O156" t="str">
        <f>IF('[3]stat ev'!L225&lt;&gt;"", '[3]stat ev'!L225,"")</f>
        <v/>
      </c>
      <c r="P156" t="str">
        <f>IF('[3]stat ev'!M225&lt;&gt;"", '[3]stat ev'!M225,"")</f>
        <v/>
      </c>
      <c r="Q156" t="str">
        <f>IF('[3]stat ev'!N225&lt;&gt;"", '[3]stat ev'!N225,"")</f>
        <v/>
      </c>
      <c r="R156" t="str">
        <f>IF('[3]stat ev'!O225&lt;&gt;"", '[3]stat ev'!O225,"")</f>
        <v/>
      </c>
      <c r="S156" t="str">
        <f>IF('[3]stat ev'!P225&lt;&gt;"", '[3]stat ev'!P225,"")</f>
        <v/>
      </c>
      <c r="T156" t="str">
        <f>IF('[3]stat ev'!Q225&lt;&gt;"", '[3]stat ev'!Q225,"")</f>
        <v/>
      </c>
      <c r="U156" t="str">
        <f>IF('[3]stat ev'!R225&lt;&gt;"", '[3]stat ev'!R225,"")</f>
        <v/>
      </c>
    </row>
    <row r="157" spans="2:21" x14ac:dyDescent="0.3">
      <c r="B157" t="str">
        <f>IF('[2]stat ev'!A226&lt;&gt;"", '[2]stat ev'!A226,"")</f>
        <v/>
      </c>
      <c r="C157" t="str">
        <f>IF('[2]stat ev'!B226&lt;&gt;"", '[2]stat ev'!B226,"")</f>
        <v/>
      </c>
      <c r="D157" t="str">
        <f>IF('[2]stat ev'!C226&lt;&gt;"", '[2]stat ev'!C226,"")</f>
        <v/>
      </c>
      <c r="E157" t="str">
        <f>IF('[3]stat ev'!D226&lt;&gt;"", '[3]stat ev'!D226,"")</f>
        <v/>
      </c>
      <c r="F157" t="str">
        <f>IF('[3]stat ev'!E226&lt;&gt;"", '[3]stat ev'!E226,"")</f>
        <v/>
      </c>
      <c r="G157" t="str">
        <f>IF('[3]stat ev'!F226&lt;&gt;"", '[3]stat ev'!F226,"")</f>
        <v/>
      </c>
      <c r="H157" t="str">
        <f>IF('[3]stat ev'!G226&lt;&gt;"", '[3]stat ev'!G226,"")</f>
        <v/>
      </c>
      <c r="I157" t="str">
        <f>IF('[3]stat ev'!H226&lt;&gt;"", '[3]stat ev'!H226,"")</f>
        <v/>
      </c>
      <c r="J157" t="str">
        <f>IF('[3]stat ev'!I226&lt;&gt;"", '[3]stat ev'!I226,"")</f>
        <v/>
      </c>
      <c r="K157" t="str">
        <f>IF('[3]stat ev'!I226&lt;&gt;"", '[3]stat ev'!I226,"")</f>
        <v/>
      </c>
      <c r="L157" t="str">
        <f>IF('[3]stat ev'!J226&lt;&gt;"", '[3]stat ev'!J226,"")</f>
        <v/>
      </c>
      <c r="N157" t="str">
        <f>IF('[3]stat ev'!K226&lt;&gt;"", '[3]stat ev'!K226,"")</f>
        <v/>
      </c>
      <c r="O157" t="str">
        <f>IF('[3]stat ev'!L226&lt;&gt;"", '[3]stat ev'!L226,"")</f>
        <v/>
      </c>
      <c r="P157" t="str">
        <f>IF('[3]stat ev'!M226&lt;&gt;"", '[3]stat ev'!M226,"")</f>
        <v/>
      </c>
      <c r="Q157" t="str">
        <f>IF('[3]stat ev'!N226&lt;&gt;"", '[3]stat ev'!N226,"")</f>
        <v/>
      </c>
      <c r="R157" t="str">
        <f>IF('[3]stat ev'!O226&lt;&gt;"", '[3]stat ev'!O226,"")</f>
        <v/>
      </c>
      <c r="S157" t="str">
        <f>IF('[3]stat ev'!P226&lt;&gt;"", '[3]stat ev'!P226,"")</f>
        <v/>
      </c>
      <c r="T157" t="str">
        <f>IF('[3]stat ev'!Q226&lt;&gt;"", '[3]stat ev'!Q226,"")</f>
        <v/>
      </c>
      <c r="U157" t="str">
        <f>IF('[3]stat ev'!R226&lt;&gt;"", '[3]stat ev'!R226,"")</f>
        <v/>
      </c>
    </row>
    <row r="158" spans="2:21" x14ac:dyDescent="0.3">
      <c r="B158" t="str">
        <f>IF('[2]stat ev'!A227&lt;&gt;"", '[2]stat ev'!A227,"")</f>
        <v/>
      </c>
      <c r="C158" t="str">
        <f>IF('[2]stat ev'!B227&lt;&gt;"", '[2]stat ev'!B227,"")</f>
        <v/>
      </c>
      <c r="D158" t="str">
        <f>IF('[2]stat ev'!C227&lt;&gt;"", '[2]stat ev'!C227,"")</f>
        <v/>
      </c>
      <c r="E158" t="str">
        <f>IF('[3]stat ev'!D227&lt;&gt;"", '[3]stat ev'!D227,"")</f>
        <v/>
      </c>
      <c r="F158" t="str">
        <f>IF('[3]stat ev'!E227&lt;&gt;"", '[3]stat ev'!E227,"")</f>
        <v/>
      </c>
      <c r="G158" t="str">
        <f>IF('[3]stat ev'!F227&lt;&gt;"", '[3]stat ev'!F227,"")</f>
        <v/>
      </c>
      <c r="H158" t="str">
        <f>IF('[3]stat ev'!G227&lt;&gt;"", '[3]stat ev'!G227,"")</f>
        <v/>
      </c>
      <c r="I158" t="str">
        <f>IF('[3]stat ev'!H227&lt;&gt;"", '[3]stat ev'!H227,"")</f>
        <v/>
      </c>
      <c r="J158" t="str">
        <f>IF('[3]stat ev'!I227&lt;&gt;"", '[3]stat ev'!I227,"")</f>
        <v/>
      </c>
      <c r="K158" t="str">
        <f>IF('[3]stat ev'!I227&lt;&gt;"", '[3]stat ev'!I227,"")</f>
        <v/>
      </c>
      <c r="L158" t="str">
        <f>IF('[3]stat ev'!J227&lt;&gt;"", '[3]stat ev'!J227,"")</f>
        <v/>
      </c>
      <c r="N158" t="str">
        <f>IF('[3]stat ev'!K227&lt;&gt;"", '[3]stat ev'!K227,"")</f>
        <v/>
      </c>
      <c r="O158" t="str">
        <f>IF('[3]stat ev'!L227&lt;&gt;"", '[3]stat ev'!L227,"")</f>
        <v/>
      </c>
      <c r="P158" t="str">
        <f>IF('[3]stat ev'!M227&lt;&gt;"", '[3]stat ev'!M227,"")</f>
        <v/>
      </c>
      <c r="Q158" t="str">
        <f>IF('[3]stat ev'!N227&lt;&gt;"", '[3]stat ev'!N227,"")</f>
        <v/>
      </c>
      <c r="R158" t="str">
        <f>IF('[3]stat ev'!O227&lt;&gt;"", '[3]stat ev'!O227,"")</f>
        <v/>
      </c>
      <c r="S158" t="str">
        <f>IF('[3]stat ev'!P227&lt;&gt;"", '[3]stat ev'!P227,"")</f>
        <v/>
      </c>
      <c r="T158" t="str">
        <f>IF('[3]stat ev'!Q227&lt;&gt;"", '[3]stat ev'!Q227,"")</f>
        <v/>
      </c>
      <c r="U158" t="str">
        <f>IF('[3]stat ev'!R227&lt;&gt;"", '[3]stat ev'!R227,"")</f>
        <v/>
      </c>
    </row>
    <row r="159" spans="2:21" x14ac:dyDescent="0.3">
      <c r="B159" t="str">
        <f>IF('[2]stat ev'!A228&lt;&gt;"", '[2]stat ev'!A228,"")</f>
        <v/>
      </c>
      <c r="C159" t="str">
        <f>IF('[2]stat ev'!B228&lt;&gt;"", '[2]stat ev'!B228,"")</f>
        <v/>
      </c>
      <c r="D159" t="str">
        <f>IF('[2]stat ev'!C228&lt;&gt;"", '[2]stat ev'!C228,"")</f>
        <v/>
      </c>
      <c r="E159" t="str">
        <f>IF('[3]stat ev'!D228&lt;&gt;"", '[3]stat ev'!D228,"")</f>
        <v/>
      </c>
      <c r="F159" t="str">
        <f>IF('[3]stat ev'!E228&lt;&gt;"", '[3]stat ev'!E228,"")</f>
        <v/>
      </c>
      <c r="G159" t="str">
        <f>IF('[3]stat ev'!F228&lt;&gt;"", '[3]stat ev'!F228,"")</f>
        <v/>
      </c>
      <c r="H159" t="str">
        <f>IF('[3]stat ev'!G228&lt;&gt;"", '[3]stat ev'!G228,"")</f>
        <v/>
      </c>
      <c r="I159" t="str">
        <f>IF('[3]stat ev'!H228&lt;&gt;"", '[3]stat ev'!H228,"")</f>
        <v/>
      </c>
      <c r="J159" t="str">
        <f>IF('[3]stat ev'!I228&lt;&gt;"", '[3]stat ev'!I228,"")</f>
        <v/>
      </c>
      <c r="K159" t="str">
        <f>IF('[3]stat ev'!I228&lt;&gt;"", '[3]stat ev'!I228,"")</f>
        <v/>
      </c>
      <c r="L159" t="str">
        <f>IF('[3]stat ev'!J228&lt;&gt;"", '[3]stat ev'!J228,"")</f>
        <v/>
      </c>
      <c r="N159" t="str">
        <f>IF('[3]stat ev'!K228&lt;&gt;"", '[3]stat ev'!K228,"")</f>
        <v/>
      </c>
      <c r="O159" t="str">
        <f>IF('[3]stat ev'!L228&lt;&gt;"", '[3]stat ev'!L228,"")</f>
        <v/>
      </c>
      <c r="P159" t="str">
        <f>IF('[3]stat ev'!M228&lt;&gt;"", '[3]stat ev'!M228,"")</f>
        <v/>
      </c>
      <c r="Q159" t="str">
        <f>IF('[3]stat ev'!N228&lt;&gt;"", '[3]stat ev'!N228,"")</f>
        <v/>
      </c>
      <c r="R159" t="str">
        <f>IF('[3]stat ev'!O228&lt;&gt;"", '[3]stat ev'!O228,"")</f>
        <v/>
      </c>
      <c r="S159" t="str">
        <f>IF('[3]stat ev'!P228&lt;&gt;"", '[3]stat ev'!P228,"")</f>
        <v/>
      </c>
      <c r="T159" t="str">
        <f>IF('[3]stat ev'!Q228&lt;&gt;"", '[3]stat ev'!Q228,"")</f>
        <v/>
      </c>
      <c r="U159" t="str">
        <f>IF('[3]stat ev'!R228&lt;&gt;"", '[3]stat ev'!R228,"")</f>
        <v/>
      </c>
    </row>
    <row r="160" spans="2:21" x14ac:dyDescent="0.3">
      <c r="B160" t="str">
        <f>IF('[2]stat ev'!A229&lt;&gt;"", '[2]stat ev'!A229,"")</f>
        <v/>
      </c>
      <c r="C160" t="str">
        <f>IF('[2]stat ev'!B229&lt;&gt;"", '[2]stat ev'!B229,"")</f>
        <v/>
      </c>
      <c r="D160" t="str">
        <f>IF('[2]stat ev'!C229&lt;&gt;"", '[2]stat ev'!C229,"")</f>
        <v/>
      </c>
      <c r="E160" t="str">
        <f>IF('[3]stat ev'!D229&lt;&gt;"", '[3]stat ev'!D229,"")</f>
        <v/>
      </c>
      <c r="F160" t="str">
        <f>IF('[3]stat ev'!E229&lt;&gt;"", '[3]stat ev'!E229,"")</f>
        <v/>
      </c>
      <c r="G160" t="str">
        <f>IF('[3]stat ev'!F229&lt;&gt;"", '[3]stat ev'!F229,"")</f>
        <v/>
      </c>
      <c r="H160" t="str">
        <f>IF('[3]stat ev'!G229&lt;&gt;"", '[3]stat ev'!G229,"")</f>
        <v/>
      </c>
      <c r="I160" t="str">
        <f>IF('[3]stat ev'!H229&lt;&gt;"", '[3]stat ev'!H229,"")</f>
        <v/>
      </c>
      <c r="J160" t="str">
        <f>IF('[3]stat ev'!I229&lt;&gt;"", '[3]stat ev'!I229,"")</f>
        <v/>
      </c>
      <c r="K160" t="str">
        <f>IF('[3]stat ev'!I229&lt;&gt;"", '[3]stat ev'!I229,"")</f>
        <v/>
      </c>
      <c r="L160" t="str">
        <f>IF('[3]stat ev'!J229&lt;&gt;"", '[3]stat ev'!J229,"")</f>
        <v/>
      </c>
      <c r="N160" t="str">
        <f>IF('[3]stat ev'!K229&lt;&gt;"", '[3]stat ev'!K229,"")</f>
        <v/>
      </c>
      <c r="O160" t="str">
        <f>IF('[3]stat ev'!L229&lt;&gt;"", '[3]stat ev'!L229,"")</f>
        <v/>
      </c>
      <c r="P160" t="str">
        <f>IF('[3]stat ev'!M229&lt;&gt;"", '[3]stat ev'!M229,"")</f>
        <v/>
      </c>
      <c r="Q160" t="str">
        <f>IF('[3]stat ev'!N229&lt;&gt;"", '[3]stat ev'!N229,"")</f>
        <v/>
      </c>
      <c r="R160" t="str">
        <f>IF('[3]stat ev'!O229&lt;&gt;"", '[3]stat ev'!O229,"")</f>
        <v/>
      </c>
      <c r="S160" t="str">
        <f>IF('[3]stat ev'!P229&lt;&gt;"", '[3]stat ev'!P229,"")</f>
        <v/>
      </c>
      <c r="T160" t="str">
        <f>IF('[3]stat ev'!Q229&lt;&gt;"", '[3]stat ev'!Q229,"")</f>
        <v/>
      </c>
      <c r="U160" t="str">
        <f>IF('[3]stat ev'!R229&lt;&gt;"", '[3]stat ev'!R229,"")</f>
        <v/>
      </c>
    </row>
    <row r="161" spans="2:21" x14ac:dyDescent="0.3">
      <c r="B161" t="str">
        <f>IF('[2]stat ev'!A230&lt;&gt;"", '[2]stat ev'!A230,"")</f>
        <v/>
      </c>
      <c r="C161" t="str">
        <f>IF('[2]stat ev'!B230&lt;&gt;"", '[2]stat ev'!B230,"")</f>
        <v/>
      </c>
      <c r="D161" t="str">
        <f>IF('[2]stat ev'!C230&lt;&gt;"", '[2]stat ev'!C230,"")</f>
        <v/>
      </c>
      <c r="E161" t="str">
        <f>IF('[3]stat ev'!D230&lt;&gt;"", '[3]stat ev'!D230,"")</f>
        <v/>
      </c>
      <c r="F161" t="str">
        <f>IF('[3]stat ev'!E230&lt;&gt;"", '[3]stat ev'!E230,"")</f>
        <v/>
      </c>
      <c r="G161" t="str">
        <f>IF('[3]stat ev'!F230&lt;&gt;"", '[3]stat ev'!F230,"")</f>
        <v/>
      </c>
      <c r="H161" t="str">
        <f>IF('[3]stat ev'!G230&lt;&gt;"", '[3]stat ev'!G230,"")</f>
        <v/>
      </c>
      <c r="I161" t="str">
        <f>IF('[3]stat ev'!H230&lt;&gt;"", '[3]stat ev'!H230,"")</f>
        <v/>
      </c>
      <c r="J161" t="str">
        <f>IF('[3]stat ev'!I230&lt;&gt;"", '[3]stat ev'!I230,"")</f>
        <v/>
      </c>
      <c r="K161" t="str">
        <f>IF('[3]stat ev'!I230&lt;&gt;"", '[3]stat ev'!I230,"")</f>
        <v/>
      </c>
      <c r="L161" t="str">
        <f>IF('[3]stat ev'!J230&lt;&gt;"", '[3]stat ev'!J230,"")</f>
        <v/>
      </c>
      <c r="N161" t="str">
        <f>IF('[3]stat ev'!K230&lt;&gt;"", '[3]stat ev'!K230,"")</f>
        <v/>
      </c>
      <c r="O161" t="str">
        <f>IF('[3]stat ev'!L230&lt;&gt;"", '[3]stat ev'!L230,"")</f>
        <v/>
      </c>
      <c r="P161" t="str">
        <f>IF('[3]stat ev'!M230&lt;&gt;"", '[3]stat ev'!M230,"")</f>
        <v/>
      </c>
      <c r="Q161" t="str">
        <f>IF('[3]stat ev'!N230&lt;&gt;"", '[3]stat ev'!N230,"")</f>
        <v/>
      </c>
      <c r="R161" t="str">
        <f>IF('[3]stat ev'!O230&lt;&gt;"", '[3]stat ev'!O230,"")</f>
        <v/>
      </c>
      <c r="S161" t="str">
        <f>IF('[3]stat ev'!P230&lt;&gt;"", '[3]stat ev'!P230,"")</f>
        <v/>
      </c>
      <c r="T161" t="str">
        <f>IF('[3]stat ev'!Q230&lt;&gt;"", '[3]stat ev'!Q230,"")</f>
        <v/>
      </c>
      <c r="U161" t="str">
        <f>IF('[3]stat ev'!R230&lt;&gt;"", '[3]stat ev'!R230,"")</f>
        <v/>
      </c>
    </row>
    <row r="162" spans="2:21" x14ac:dyDescent="0.3">
      <c r="B162" t="str">
        <f>IF('[2]stat ev'!A231&lt;&gt;"", '[2]stat ev'!A231,"")</f>
        <v/>
      </c>
      <c r="C162" t="str">
        <f>IF('[2]stat ev'!B231&lt;&gt;"", '[2]stat ev'!B231,"")</f>
        <v/>
      </c>
      <c r="D162" t="str">
        <f>IF('[2]stat ev'!C231&lt;&gt;"", '[2]stat ev'!C231,"")</f>
        <v/>
      </c>
      <c r="E162" t="str">
        <f>IF('[3]stat ev'!D231&lt;&gt;"", '[3]stat ev'!D231,"")</f>
        <v/>
      </c>
      <c r="F162" t="str">
        <f>IF('[3]stat ev'!E231&lt;&gt;"", '[3]stat ev'!E231,"")</f>
        <v/>
      </c>
      <c r="G162" t="str">
        <f>IF('[3]stat ev'!F231&lt;&gt;"", '[3]stat ev'!F231,"")</f>
        <v/>
      </c>
      <c r="H162" t="str">
        <f>IF('[3]stat ev'!G231&lt;&gt;"", '[3]stat ev'!G231,"")</f>
        <v/>
      </c>
      <c r="I162" t="str">
        <f>IF('[3]stat ev'!H231&lt;&gt;"", '[3]stat ev'!H231,"")</f>
        <v/>
      </c>
      <c r="J162" t="str">
        <f>IF('[3]stat ev'!I231&lt;&gt;"", '[3]stat ev'!I231,"")</f>
        <v/>
      </c>
      <c r="K162" t="str">
        <f>IF('[3]stat ev'!I231&lt;&gt;"", '[3]stat ev'!I231,"")</f>
        <v/>
      </c>
      <c r="L162" t="str">
        <f>IF('[3]stat ev'!J231&lt;&gt;"", '[3]stat ev'!J231,"")</f>
        <v/>
      </c>
      <c r="N162" t="str">
        <f>IF('[3]stat ev'!K231&lt;&gt;"", '[3]stat ev'!K231,"")</f>
        <v/>
      </c>
      <c r="O162" t="str">
        <f>IF('[3]stat ev'!L231&lt;&gt;"", '[3]stat ev'!L231,"")</f>
        <v/>
      </c>
      <c r="P162" t="str">
        <f>IF('[3]stat ev'!M231&lt;&gt;"", '[3]stat ev'!M231,"")</f>
        <v/>
      </c>
      <c r="Q162" t="str">
        <f>IF('[3]stat ev'!N231&lt;&gt;"", '[3]stat ev'!N231,"")</f>
        <v/>
      </c>
      <c r="R162" t="str">
        <f>IF('[3]stat ev'!O231&lt;&gt;"", '[3]stat ev'!O231,"")</f>
        <v/>
      </c>
      <c r="S162" t="str">
        <f>IF('[3]stat ev'!P231&lt;&gt;"", '[3]stat ev'!P231,"")</f>
        <v/>
      </c>
      <c r="T162" t="str">
        <f>IF('[3]stat ev'!Q231&lt;&gt;"", '[3]stat ev'!Q231,"")</f>
        <v/>
      </c>
      <c r="U162" t="str">
        <f>IF('[3]stat ev'!R231&lt;&gt;"", '[3]stat ev'!R231,"")</f>
        <v/>
      </c>
    </row>
    <row r="163" spans="2:21" x14ac:dyDescent="0.3">
      <c r="B163" t="str">
        <f>IF('[2]stat ev'!A232&lt;&gt;"", '[2]stat ev'!A232,"")</f>
        <v/>
      </c>
      <c r="C163" t="str">
        <f>IF('[2]stat ev'!B232&lt;&gt;"", '[2]stat ev'!B232,"")</f>
        <v/>
      </c>
      <c r="D163" t="str">
        <f>IF('[2]stat ev'!C232&lt;&gt;"", '[2]stat ev'!C232,"")</f>
        <v/>
      </c>
      <c r="E163" t="str">
        <f>IF('[3]stat ev'!D232&lt;&gt;"", '[3]stat ev'!D232,"")</f>
        <v/>
      </c>
      <c r="F163" t="str">
        <f>IF('[3]stat ev'!E232&lt;&gt;"", '[3]stat ev'!E232,"")</f>
        <v/>
      </c>
      <c r="G163" t="str">
        <f>IF('[3]stat ev'!F232&lt;&gt;"", '[3]stat ev'!F232,"")</f>
        <v/>
      </c>
      <c r="H163" t="str">
        <f>IF('[3]stat ev'!G232&lt;&gt;"", '[3]stat ev'!G232,"")</f>
        <v/>
      </c>
      <c r="I163" t="str">
        <f>IF('[3]stat ev'!H232&lt;&gt;"", '[3]stat ev'!H232,"")</f>
        <v/>
      </c>
      <c r="J163" t="str">
        <f>IF('[3]stat ev'!I232&lt;&gt;"", '[3]stat ev'!I232,"")</f>
        <v/>
      </c>
      <c r="K163" t="str">
        <f>IF('[3]stat ev'!I232&lt;&gt;"", '[3]stat ev'!I232,"")</f>
        <v/>
      </c>
      <c r="L163" t="str">
        <f>IF('[3]stat ev'!J232&lt;&gt;"", '[3]stat ev'!J232,"")</f>
        <v/>
      </c>
      <c r="N163" t="str">
        <f>IF('[3]stat ev'!K232&lt;&gt;"", '[3]stat ev'!K232,"")</f>
        <v/>
      </c>
      <c r="O163" t="str">
        <f>IF('[3]stat ev'!L232&lt;&gt;"", '[3]stat ev'!L232,"")</f>
        <v/>
      </c>
      <c r="P163" t="str">
        <f>IF('[3]stat ev'!M232&lt;&gt;"", '[3]stat ev'!M232,"")</f>
        <v/>
      </c>
      <c r="Q163" t="str">
        <f>IF('[3]stat ev'!N232&lt;&gt;"", '[3]stat ev'!N232,"")</f>
        <v/>
      </c>
      <c r="R163" t="str">
        <f>IF('[3]stat ev'!O232&lt;&gt;"", '[3]stat ev'!O232,"")</f>
        <v/>
      </c>
      <c r="S163" t="str">
        <f>IF('[3]stat ev'!P232&lt;&gt;"", '[3]stat ev'!P232,"")</f>
        <v/>
      </c>
      <c r="T163" t="str">
        <f>IF('[3]stat ev'!Q232&lt;&gt;"", '[3]stat ev'!Q232,"")</f>
        <v/>
      </c>
      <c r="U163" t="str">
        <f>IF('[3]stat ev'!R232&lt;&gt;"", '[3]stat ev'!R232,"")</f>
        <v/>
      </c>
    </row>
    <row r="164" spans="2:21" x14ac:dyDescent="0.3">
      <c r="B164" t="str">
        <f>IF('[2]stat ev'!A233&lt;&gt;"", '[2]stat ev'!A233,"")</f>
        <v/>
      </c>
      <c r="C164" t="str">
        <f>IF('[2]stat ev'!B233&lt;&gt;"", '[2]stat ev'!B233,"")</f>
        <v/>
      </c>
      <c r="D164" t="str">
        <f>IF('[2]stat ev'!C233&lt;&gt;"", '[2]stat ev'!C233,"")</f>
        <v/>
      </c>
      <c r="E164" t="str">
        <f>IF('[3]stat ev'!D233&lt;&gt;"", '[3]stat ev'!D233,"")</f>
        <v/>
      </c>
      <c r="F164" t="str">
        <f>IF('[3]stat ev'!E233&lt;&gt;"", '[3]stat ev'!E233,"")</f>
        <v/>
      </c>
      <c r="G164" t="str">
        <f>IF('[3]stat ev'!F233&lt;&gt;"", '[3]stat ev'!F233,"")</f>
        <v/>
      </c>
      <c r="H164" t="str">
        <f>IF('[3]stat ev'!G233&lt;&gt;"", '[3]stat ev'!G233,"")</f>
        <v/>
      </c>
      <c r="I164" t="str">
        <f>IF('[3]stat ev'!H233&lt;&gt;"", '[3]stat ev'!H233,"")</f>
        <v/>
      </c>
      <c r="J164" t="str">
        <f>IF('[3]stat ev'!I233&lt;&gt;"", '[3]stat ev'!I233,"")</f>
        <v/>
      </c>
      <c r="K164" t="str">
        <f>IF('[3]stat ev'!I233&lt;&gt;"", '[3]stat ev'!I233,"")</f>
        <v/>
      </c>
      <c r="L164" t="str">
        <f>IF('[3]stat ev'!J233&lt;&gt;"", '[3]stat ev'!J233,"")</f>
        <v/>
      </c>
      <c r="N164" t="str">
        <f>IF('[3]stat ev'!K233&lt;&gt;"", '[3]stat ev'!K233,"")</f>
        <v/>
      </c>
      <c r="O164" t="str">
        <f>IF('[3]stat ev'!L233&lt;&gt;"", '[3]stat ev'!L233,"")</f>
        <v/>
      </c>
      <c r="P164" t="str">
        <f>IF('[3]stat ev'!M233&lt;&gt;"", '[3]stat ev'!M233,"")</f>
        <v/>
      </c>
      <c r="Q164" t="str">
        <f>IF('[3]stat ev'!N233&lt;&gt;"", '[3]stat ev'!N233,"")</f>
        <v/>
      </c>
      <c r="R164" t="str">
        <f>IF('[3]stat ev'!O233&lt;&gt;"", '[3]stat ev'!O233,"")</f>
        <v/>
      </c>
      <c r="S164" t="str">
        <f>IF('[3]stat ev'!P233&lt;&gt;"", '[3]stat ev'!P233,"")</f>
        <v/>
      </c>
      <c r="T164" t="str">
        <f>IF('[3]stat ev'!Q233&lt;&gt;"", '[3]stat ev'!Q233,"")</f>
        <v/>
      </c>
      <c r="U164" t="str">
        <f>IF('[3]stat ev'!R233&lt;&gt;"", '[3]stat ev'!R233,"")</f>
        <v/>
      </c>
    </row>
    <row r="165" spans="2:21" x14ac:dyDescent="0.3">
      <c r="B165" t="str">
        <f>IF('[2]stat ev'!A234&lt;&gt;"", '[2]stat ev'!A234,"")</f>
        <v/>
      </c>
      <c r="C165" t="str">
        <f>IF('[2]stat ev'!B234&lt;&gt;"", '[2]stat ev'!B234,"")</f>
        <v/>
      </c>
      <c r="D165" t="str">
        <f>IF('[2]stat ev'!C234&lt;&gt;"", '[2]stat ev'!C234,"")</f>
        <v/>
      </c>
      <c r="E165" t="str">
        <f>IF('[3]stat ev'!D234&lt;&gt;"", '[3]stat ev'!D234,"")</f>
        <v/>
      </c>
      <c r="F165" t="str">
        <f>IF('[3]stat ev'!E234&lt;&gt;"", '[3]stat ev'!E234,"")</f>
        <v/>
      </c>
      <c r="G165" t="str">
        <f>IF('[3]stat ev'!F234&lt;&gt;"", '[3]stat ev'!F234,"")</f>
        <v/>
      </c>
      <c r="H165" t="str">
        <f>IF('[3]stat ev'!G234&lt;&gt;"", '[3]stat ev'!G234,"")</f>
        <v/>
      </c>
      <c r="I165" t="str">
        <f>IF('[3]stat ev'!H234&lt;&gt;"", '[3]stat ev'!H234,"")</f>
        <v/>
      </c>
      <c r="J165" t="str">
        <f>IF('[3]stat ev'!I234&lt;&gt;"", '[3]stat ev'!I234,"")</f>
        <v/>
      </c>
      <c r="K165" t="str">
        <f>IF('[3]stat ev'!I234&lt;&gt;"", '[3]stat ev'!I234,"")</f>
        <v/>
      </c>
      <c r="L165" t="str">
        <f>IF('[3]stat ev'!J234&lt;&gt;"", '[3]stat ev'!J234,"")</f>
        <v/>
      </c>
      <c r="N165" t="str">
        <f>IF('[3]stat ev'!K234&lt;&gt;"", '[3]stat ev'!K234,"")</f>
        <v/>
      </c>
      <c r="O165" t="str">
        <f>IF('[3]stat ev'!L234&lt;&gt;"", '[3]stat ev'!L234,"")</f>
        <v/>
      </c>
      <c r="P165" t="str">
        <f>IF('[3]stat ev'!M234&lt;&gt;"", '[3]stat ev'!M234,"")</f>
        <v/>
      </c>
      <c r="Q165" t="str">
        <f>IF('[3]stat ev'!N234&lt;&gt;"", '[3]stat ev'!N234,"")</f>
        <v/>
      </c>
      <c r="R165" t="str">
        <f>IF('[3]stat ev'!O234&lt;&gt;"", '[3]stat ev'!O234,"")</f>
        <v/>
      </c>
      <c r="S165" t="str">
        <f>IF('[3]stat ev'!P234&lt;&gt;"", '[3]stat ev'!P234,"")</f>
        <v/>
      </c>
      <c r="T165" t="str">
        <f>IF('[3]stat ev'!Q234&lt;&gt;"", '[3]stat ev'!Q234,"")</f>
        <v/>
      </c>
      <c r="U165" t="str">
        <f>IF('[3]stat ev'!R234&lt;&gt;"", '[3]stat ev'!R234,"")</f>
        <v/>
      </c>
    </row>
    <row r="166" spans="2:21" x14ac:dyDescent="0.3">
      <c r="B166" t="str">
        <f>IF('[2]stat ev'!A235&lt;&gt;"", '[2]stat ev'!A235,"")</f>
        <v/>
      </c>
      <c r="C166" t="str">
        <f>IF('[2]stat ev'!B235&lt;&gt;"", '[2]stat ev'!B235,"")</f>
        <v/>
      </c>
      <c r="D166" t="str">
        <f>IF('[2]stat ev'!C235&lt;&gt;"", '[2]stat ev'!C235,"")</f>
        <v/>
      </c>
      <c r="E166" t="str">
        <f>IF('[3]stat ev'!D235&lt;&gt;"", '[3]stat ev'!D235,"")</f>
        <v/>
      </c>
      <c r="F166" t="str">
        <f>IF('[3]stat ev'!E235&lt;&gt;"", '[3]stat ev'!E235,"")</f>
        <v/>
      </c>
      <c r="G166" t="str">
        <f>IF('[3]stat ev'!F235&lt;&gt;"", '[3]stat ev'!F235,"")</f>
        <v/>
      </c>
      <c r="H166" t="str">
        <f>IF('[3]stat ev'!G235&lt;&gt;"", '[3]stat ev'!G235,"")</f>
        <v/>
      </c>
      <c r="I166" t="str">
        <f>IF('[3]stat ev'!H235&lt;&gt;"", '[3]stat ev'!H235,"")</f>
        <v/>
      </c>
      <c r="J166" t="str">
        <f>IF('[3]stat ev'!I235&lt;&gt;"", '[3]stat ev'!I235,"")</f>
        <v/>
      </c>
      <c r="K166" t="str">
        <f>IF('[3]stat ev'!I235&lt;&gt;"", '[3]stat ev'!I235,"")</f>
        <v/>
      </c>
      <c r="L166" t="str">
        <f>IF('[3]stat ev'!J235&lt;&gt;"", '[3]stat ev'!J235,"")</f>
        <v/>
      </c>
      <c r="N166" t="str">
        <f>IF('[3]stat ev'!K235&lt;&gt;"", '[3]stat ev'!K235,"")</f>
        <v/>
      </c>
      <c r="O166" t="str">
        <f>IF('[3]stat ev'!L235&lt;&gt;"", '[3]stat ev'!L235,"")</f>
        <v/>
      </c>
      <c r="P166" t="str">
        <f>IF('[3]stat ev'!M235&lt;&gt;"", '[3]stat ev'!M235,"")</f>
        <v/>
      </c>
      <c r="Q166" t="str">
        <f>IF('[3]stat ev'!N235&lt;&gt;"", '[3]stat ev'!N235,"")</f>
        <v/>
      </c>
      <c r="R166" t="str">
        <f>IF('[3]stat ev'!O235&lt;&gt;"", '[3]stat ev'!O235,"")</f>
        <v/>
      </c>
      <c r="S166" t="str">
        <f>IF('[3]stat ev'!P235&lt;&gt;"", '[3]stat ev'!P235,"")</f>
        <v/>
      </c>
      <c r="T166" t="str">
        <f>IF('[3]stat ev'!Q235&lt;&gt;"", '[3]stat ev'!Q235,"")</f>
        <v/>
      </c>
      <c r="U166" t="str">
        <f>IF('[3]stat ev'!R235&lt;&gt;"", '[3]stat ev'!R235,"")</f>
        <v/>
      </c>
    </row>
    <row r="167" spans="2:21" x14ac:dyDescent="0.3">
      <c r="B167" t="str">
        <f>IF('[2]stat ev'!A236&lt;&gt;"", '[2]stat ev'!A236,"")</f>
        <v/>
      </c>
      <c r="C167" t="str">
        <f>IF('[2]stat ev'!B236&lt;&gt;"", '[2]stat ev'!B236,"")</f>
        <v/>
      </c>
      <c r="D167" t="str">
        <f>IF('[2]stat ev'!C236&lt;&gt;"", '[2]stat ev'!C236,"")</f>
        <v/>
      </c>
      <c r="E167" t="str">
        <f>IF('[3]stat ev'!D236&lt;&gt;"", '[3]stat ev'!D236,"")</f>
        <v/>
      </c>
      <c r="F167" t="str">
        <f>IF('[3]stat ev'!E236&lt;&gt;"", '[3]stat ev'!E236,"")</f>
        <v/>
      </c>
      <c r="G167" t="str">
        <f>IF('[3]stat ev'!F236&lt;&gt;"", '[3]stat ev'!F236,"")</f>
        <v/>
      </c>
      <c r="H167" t="str">
        <f>IF('[3]stat ev'!G236&lt;&gt;"", '[3]stat ev'!G236,"")</f>
        <v/>
      </c>
      <c r="I167" t="str">
        <f>IF('[3]stat ev'!H236&lt;&gt;"", '[3]stat ev'!H236,"")</f>
        <v/>
      </c>
      <c r="J167" t="str">
        <f>IF('[3]stat ev'!I236&lt;&gt;"", '[3]stat ev'!I236,"")</f>
        <v/>
      </c>
      <c r="K167" t="str">
        <f>IF('[3]stat ev'!I236&lt;&gt;"", '[3]stat ev'!I236,"")</f>
        <v/>
      </c>
      <c r="L167" t="str">
        <f>IF('[3]stat ev'!J236&lt;&gt;"", '[3]stat ev'!J236,"")</f>
        <v/>
      </c>
      <c r="N167" t="str">
        <f>IF('[3]stat ev'!K236&lt;&gt;"", '[3]stat ev'!K236,"")</f>
        <v/>
      </c>
      <c r="O167" t="str">
        <f>IF('[3]stat ev'!L236&lt;&gt;"", '[3]stat ev'!L236,"")</f>
        <v/>
      </c>
      <c r="P167" t="str">
        <f>IF('[3]stat ev'!M236&lt;&gt;"", '[3]stat ev'!M236,"")</f>
        <v/>
      </c>
      <c r="Q167" t="str">
        <f>IF('[3]stat ev'!N236&lt;&gt;"", '[3]stat ev'!N236,"")</f>
        <v/>
      </c>
      <c r="R167" t="str">
        <f>IF('[3]stat ev'!O236&lt;&gt;"", '[3]stat ev'!O236,"")</f>
        <v/>
      </c>
      <c r="S167" t="str">
        <f>IF('[3]stat ev'!P236&lt;&gt;"", '[3]stat ev'!P236,"")</f>
        <v/>
      </c>
      <c r="T167" t="str">
        <f>IF('[3]stat ev'!Q236&lt;&gt;"", '[3]stat ev'!Q236,"")</f>
        <v/>
      </c>
      <c r="U167" t="str">
        <f>IF('[3]stat ev'!R236&lt;&gt;"", '[3]stat ev'!R236,"")</f>
        <v/>
      </c>
    </row>
    <row r="168" spans="2:21" x14ac:dyDescent="0.3">
      <c r="B168" t="str">
        <f>IF('[2]stat ev'!A237&lt;&gt;"", '[2]stat ev'!A237,"")</f>
        <v/>
      </c>
      <c r="C168" t="str">
        <f>IF('[2]stat ev'!B237&lt;&gt;"", '[2]stat ev'!B237,"")</f>
        <v/>
      </c>
      <c r="D168" t="str">
        <f>IF('[2]stat ev'!C237&lt;&gt;"", '[2]stat ev'!C237,"")</f>
        <v/>
      </c>
      <c r="E168" t="str">
        <f>IF('[3]stat ev'!D237&lt;&gt;"", '[3]stat ev'!D237,"")</f>
        <v/>
      </c>
      <c r="F168" t="str">
        <f>IF('[3]stat ev'!E237&lt;&gt;"", '[3]stat ev'!E237,"")</f>
        <v/>
      </c>
      <c r="G168" t="str">
        <f>IF('[3]stat ev'!F237&lt;&gt;"", '[3]stat ev'!F237,"")</f>
        <v/>
      </c>
      <c r="H168" t="str">
        <f>IF('[3]stat ev'!G237&lt;&gt;"", '[3]stat ev'!G237,"")</f>
        <v/>
      </c>
      <c r="I168" t="str">
        <f>IF('[3]stat ev'!H237&lt;&gt;"", '[3]stat ev'!H237,"")</f>
        <v/>
      </c>
      <c r="J168" t="str">
        <f>IF('[3]stat ev'!I237&lt;&gt;"", '[3]stat ev'!I237,"")</f>
        <v/>
      </c>
      <c r="K168" t="str">
        <f>IF('[3]stat ev'!I237&lt;&gt;"", '[3]stat ev'!I237,"")</f>
        <v/>
      </c>
      <c r="L168" t="str">
        <f>IF('[3]stat ev'!J237&lt;&gt;"", '[3]stat ev'!J237,"")</f>
        <v/>
      </c>
      <c r="N168" t="str">
        <f>IF('[3]stat ev'!K237&lt;&gt;"", '[3]stat ev'!K237,"")</f>
        <v/>
      </c>
      <c r="O168" t="str">
        <f>IF('[3]stat ev'!L237&lt;&gt;"", '[3]stat ev'!L237,"")</f>
        <v/>
      </c>
      <c r="P168" t="str">
        <f>IF('[3]stat ev'!M237&lt;&gt;"", '[3]stat ev'!M237,"")</f>
        <v/>
      </c>
      <c r="Q168" t="str">
        <f>IF('[3]stat ev'!N237&lt;&gt;"", '[3]stat ev'!N237,"")</f>
        <v/>
      </c>
      <c r="R168" t="str">
        <f>IF('[3]stat ev'!O237&lt;&gt;"", '[3]stat ev'!O237,"")</f>
        <v/>
      </c>
      <c r="S168" t="str">
        <f>IF('[3]stat ev'!P237&lt;&gt;"", '[3]stat ev'!P237,"")</f>
        <v/>
      </c>
      <c r="T168" t="str">
        <f>IF('[3]stat ev'!Q237&lt;&gt;"", '[3]stat ev'!Q237,"")</f>
        <v/>
      </c>
      <c r="U168" t="str">
        <f>IF('[3]stat ev'!R237&lt;&gt;"", '[3]stat ev'!R237,"")</f>
        <v/>
      </c>
    </row>
    <row r="169" spans="2:21" x14ac:dyDescent="0.3">
      <c r="B169" t="str">
        <f>IF('[2]stat ev'!A238&lt;&gt;"", '[2]stat ev'!A238,"")</f>
        <v/>
      </c>
      <c r="C169" t="str">
        <f>IF('[2]stat ev'!B238&lt;&gt;"", '[2]stat ev'!B238,"")</f>
        <v/>
      </c>
      <c r="D169" t="str">
        <f>IF('[2]stat ev'!C238&lt;&gt;"", '[2]stat ev'!C238,"")</f>
        <v/>
      </c>
      <c r="E169" t="str">
        <f>IF('[3]stat ev'!D238&lt;&gt;"", '[3]stat ev'!D238,"")</f>
        <v/>
      </c>
      <c r="F169" t="str">
        <f>IF('[3]stat ev'!E238&lt;&gt;"", '[3]stat ev'!E238,"")</f>
        <v/>
      </c>
      <c r="G169" t="str">
        <f>IF('[3]stat ev'!F238&lt;&gt;"", '[3]stat ev'!F238,"")</f>
        <v/>
      </c>
      <c r="H169" t="str">
        <f>IF('[3]stat ev'!G238&lt;&gt;"", '[3]stat ev'!G238,"")</f>
        <v/>
      </c>
      <c r="I169" t="str">
        <f>IF('[3]stat ev'!H238&lt;&gt;"", '[3]stat ev'!H238,"")</f>
        <v/>
      </c>
      <c r="J169" t="str">
        <f>IF('[3]stat ev'!I238&lt;&gt;"", '[3]stat ev'!I238,"")</f>
        <v/>
      </c>
      <c r="K169" t="str">
        <f>IF('[3]stat ev'!I238&lt;&gt;"", '[3]stat ev'!I238,"")</f>
        <v/>
      </c>
      <c r="L169" t="str">
        <f>IF('[3]stat ev'!J238&lt;&gt;"", '[3]stat ev'!J238,"")</f>
        <v/>
      </c>
      <c r="N169" t="str">
        <f>IF('[3]stat ev'!K238&lt;&gt;"", '[3]stat ev'!K238,"")</f>
        <v/>
      </c>
      <c r="O169" t="str">
        <f>IF('[3]stat ev'!L238&lt;&gt;"", '[3]stat ev'!L238,"")</f>
        <v/>
      </c>
      <c r="P169" t="str">
        <f>IF('[3]stat ev'!M238&lt;&gt;"", '[3]stat ev'!M238,"")</f>
        <v/>
      </c>
      <c r="Q169" t="str">
        <f>IF('[3]stat ev'!N238&lt;&gt;"", '[3]stat ev'!N238,"")</f>
        <v/>
      </c>
      <c r="R169" t="str">
        <f>IF('[3]stat ev'!O238&lt;&gt;"", '[3]stat ev'!O238,"")</f>
        <v/>
      </c>
      <c r="S169" t="str">
        <f>IF('[3]stat ev'!P238&lt;&gt;"", '[3]stat ev'!P238,"")</f>
        <v/>
      </c>
      <c r="T169" t="str">
        <f>IF('[3]stat ev'!Q238&lt;&gt;"", '[3]stat ev'!Q238,"")</f>
        <v/>
      </c>
      <c r="U169" t="str">
        <f>IF('[3]stat ev'!R238&lt;&gt;"", '[3]stat ev'!R238,"")</f>
        <v/>
      </c>
    </row>
    <row r="170" spans="2:21" x14ac:dyDescent="0.3">
      <c r="B170" t="str">
        <f>IF('[2]stat ev'!A239&lt;&gt;"", '[2]stat ev'!A239,"")</f>
        <v/>
      </c>
      <c r="C170" t="str">
        <f>IF('[2]stat ev'!B239&lt;&gt;"", '[2]stat ev'!B239,"")</f>
        <v/>
      </c>
      <c r="D170" t="str">
        <f>IF('[2]stat ev'!C239&lt;&gt;"", '[2]stat ev'!C239,"")</f>
        <v/>
      </c>
      <c r="E170" t="str">
        <f>IF('[3]stat ev'!D239&lt;&gt;"", '[3]stat ev'!D239,"")</f>
        <v/>
      </c>
      <c r="F170" t="str">
        <f>IF('[3]stat ev'!E239&lt;&gt;"", '[3]stat ev'!E239,"")</f>
        <v/>
      </c>
      <c r="G170" t="str">
        <f>IF('[3]stat ev'!F239&lt;&gt;"", '[3]stat ev'!F239,"")</f>
        <v/>
      </c>
      <c r="H170" t="str">
        <f>IF('[3]stat ev'!G239&lt;&gt;"", '[3]stat ev'!G239,"")</f>
        <v/>
      </c>
      <c r="I170" t="str">
        <f>IF('[3]stat ev'!H239&lt;&gt;"", '[3]stat ev'!H239,"")</f>
        <v/>
      </c>
      <c r="J170" t="str">
        <f>IF('[3]stat ev'!I239&lt;&gt;"", '[3]stat ev'!I239,"")</f>
        <v/>
      </c>
      <c r="K170" t="str">
        <f>IF('[3]stat ev'!I239&lt;&gt;"", '[3]stat ev'!I239,"")</f>
        <v/>
      </c>
      <c r="L170" t="str">
        <f>IF('[3]stat ev'!J239&lt;&gt;"", '[3]stat ev'!J239,"")</f>
        <v/>
      </c>
      <c r="N170" t="str">
        <f>IF('[3]stat ev'!K239&lt;&gt;"", '[3]stat ev'!K239,"")</f>
        <v/>
      </c>
      <c r="O170" t="str">
        <f>IF('[3]stat ev'!L239&lt;&gt;"", '[3]stat ev'!L239,"")</f>
        <v/>
      </c>
      <c r="P170" t="str">
        <f>IF('[3]stat ev'!M239&lt;&gt;"", '[3]stat ev'!M239,"")</f>
        <v/>
      </c>
      <c r="Q170" t="str">
        <f>IF('[3]stat ev'!N239&lt;&gt;"", '[3]stat ev'!N239,"")</f>
        <v/>
      </c>
      <c r="R170" t="str">
        <f>IF('[3]stat ev'!O239&lt;&gt;"", '[3]stat ev'!O239,"")</f>
        <v/>
      </c>
      <c r="S170" t="str">
        <f>IF('[3]stat ev'!P239&lt;&gt;"", '[3]stat ev'!P239,"")</f>
        <v/>
      </c>
      <c r="T170" t="str">
        <f>IF('[3]stat ev'!Q239&lt;&gt;"", '[3]stat ev'!Q239,"")</f>
        <v/>
      </c>
      <c r="U170" t="str">
        <f>IF('[3]stat ev'!R239&lt;&gt;"", '[3]stat ev'!R239,"")</f>
        <v/>
      </c>
    </row>
    <row r="171" spans="2:21" x14ac:dyDescent="0.3">
      <c r="B171" t="str">
        <f>IF('[2]stat ev'!A240&lt;&gt;"", '[2]stat ev'!A240,"")</f>
        <v/>
      </c>
      <c r="C171" t="str">
        <f>IF('[2]stat ev'!B240&lt;&gt;"", '[2]stat ev'!B240,"")</f>
        <v/>
      </c>
      <c r="D171" t="str">
        <f>IF('[2]stat ev'!C240&lt;&gt;"", '[2]stat ev'!C240,"")</f>
        <v/>
      </c>
      <c r="E171" t="str">
        <f>IF('[3]stat ev'!D240&lt;&gt;"", '[3]stat ev'!D240,"")</f>
        <v/>
      </c>
      <c r="F171" t="str">
        <f>IF('[3]stat ev'!E240&lt;&gt;"", '[3]stat ev'!E240,"")</f>
        <v/>
      </c>
      <c r="G171" t="str">
        <f>IF('[3]stat ev'!F240&lt;&gt;"", '[3]stat ev'!F240,"")</f>
        <v/>
      </c>
      <c r="H171" t="str">
        <f>IF('[3]stat ev'!G240&lt;&gt;"", '[3]stat ev'!G240,"")</f>
        <v/>
      </c>
      <c r="I171" t="str">
        <f>IF('[3]stat ev'!H240&lt;&gt;"", '[3]stat ev'!H240,"")</f>
        <v/>
      </c>
      <c r="J171" t="str">
        <f>IF('[3]stat ev'!I240&lt;&gt;"", '[3]stat ev'!I240,"")</f>
        <v/>
      </c>
      <c r="K171" t="str">
        <f>IF('[3]stat ev'!I240&lt;&gt;"", '[3]stat ev'!I240,"")</f>
        <v/>
      </c>
      <c r="L171" t="str">
        <f>IF('[3]stat ev'!J240&lt;&gt;"", '[3]stat ev'!J240,"")</f>
        <v/>
      </c>
      <c r="N171" t="str">
        <f>IF('[3]stat ev'!K240&lt;&gt;"", '[3]stat ev'!K240,"")</f>
        <v/>
      </c>
      <c r="O171" t="str">
        <f>IF('[3]stat ev'!L240&lt;&gt;"", '[3]stat ev'!L240,"")</f>
        <v/>
      </c>
      <c r="P171" t="str">
        <f>IF('[3]stat ev'!M240&lt;&gt;"", '[3]stat ev'!M240,"")</f>
        <v/>
      </c>
      <c r="Q171" t="str">
        <f>IF('[3]stat ev'!N240&lt;&gt;"", '[3]stat ev'!N240,"")</f>
        <v/>
      </c>
      <c r="R171" t="str">
        <f>IF('[3]stat ev'!O240&lt;&gt;"", '[3]stat ev'!O240,"")</f>
        <v/>
      </c>
      <c r="S171" t="str">
        <f>IF('[3]stat ev'!P240&lt;&gt;"", '[3]stat ev'!P240,"")</f>
        <v/>
      </c>
      <c r="T171" t="str">
        <f>IF('[3]stat ev'!Q240&lt;&gt;"", '[3]stat ev'!Q240,"")</f>
        <v/>
      </c>
      <c r="U171" t="str">
        <f>IF('[3]stat ev'!R240&lt;&gt;"", '[3]stat ev'!R240,"")</f>
        <v/>
      </c>
    </row>
    <row r="172" spans="2:21" x14ac:dyDescent="0.3">
      <c r="B172" t="str">
        <f>IF('[2]stat ev'!A241&lt;&gt;"", '[2]stat ev'!A241,"")</f>
        <v/>
      </c>
      <c r="C172" t="str">
        <f>IF('[2]stat ev'!B241&lt;&gt;"", '[2]stat ev'!B241,"")</f>
        <v/>
      </c>
      <c r="D172" t="str">
        <f>IF('[2]stat ev'!C241&lt;&gt;"", '[2]stat ev'!C241,"")</f>
        <v/>
      </c>
      <c r="E172" t="str">
        <f>IF('[3]stat ev'!D241&lt;&gt;"", '[3]stat ev'!D241,"")</f>
        <v/>
      </c>
      <c r="F172" t="str">
        <f>IF('[3]stat ev'!E241&lt;&gt;"", '[3]stat ev'!E241,"")</f>
        <v/>
      </c>
      <c r="G172" t="str">
        <f>IF('[3]stat ev'!F241&lt;&gt;"", '[3]stat ev'!F241,"")</f>
        <v/>
      </c>
      <c r="H172" t="str">
        <f>IF('[3]stat ev'!G241&lt;&gt;"", '[3]stat ev'!G241,"")</f>
        <v/>
      </c>
      <c r="I172" t="str">
        <f>IF('[3]stat ev'!H241&lt;&gt;"", '[3]stat ev'!H241,"")</f>
        <v/>
      </c>
      <c r="J172" t="str">
        <f>IF('[3]stat ev'!I241&lt;&gt;"", '[3]stat ev'!I241,"")</f>
        <v/>
      </c>
      <c r="K172" t="str">
        <f>IF('[3]stat ev'!I241&lt;&gt;"", '[3]stat ev'!I241,"")</f>
        <v/>
      </c>
      <c r="L172" t="str">
        <f>IF('[3]stat ev'!J241&lt;&gt;"", '[3]stat ev'!J241,"")</f>
        <v/>
      </c>
      <c r="N172" t="str">
        <f>IF('[3]stat ev'!K241&lt;&gt;"", '[3]stat ev'!K241,"")</f>
        <v/>
      </c>
      <c r="O172" t="str">
        <f>IF('[3]stat ev'!L241&lt;&gt;"", '[3]stat ev'!L241,"")</f>
        <v/>
      </c>
      <c r="P172" t="str">
        <f>IF('[3]stat ev'!M241&lt;&gt;"", '[3]stat ev'!M241,"")</f>
        <v/>
      </c>
      <c r="Q172" t="str">
        <f>IF('[3]stat ev'!N241&lt;&gt;"", '[3]stat ev'!N241,"")</f>
        <v/>
      </c>
      <c r="R172" t="str">
        <f>IF('[3]stat ev'!O241&lt;&gt;"", '[3]stat ev'!O241,"")</f>
        <v/>
      </c>
      <c r="S172" t="str">
        <f>IF('[3]stat ev'!P241&lt;&gt;"", '[3]stat ev'!P241,"")</f>
        <v/>
      </c>
      <c r="T172" t="str">
        <f>IF('[3]stat ev'!Q241&lt;&gt;"", '[3]stat ev'!Q241,"")</f>
        <v/>
      </c>
      <c r="U172" t="str">
        <f>IF('[3]stat ev'!R241&lt;&gt;"", '[3]stat ev'!R241,"")</f>
        <v/>
      </c>
    </row>
    <row r="173" spans="2:21" x14ac:dyDescent="0.3">
      <c r="B173" t="str">
        <f>IF('[2]stat ev'!A242&lt;&gt;"", '[2]stat ev'!A242,"")</f>
        <v/>
      </c>
      <c r="C173" t="str">
        <f>IF('[2]stat ev'!B242&lt;&gt;"", '[2]stat ev'!B242,"")</f>
        <v/>
      </c>
      <c r="D173" t="str">
        <f>IF('[2]stat ev'!C242&lt;&gt;"", '[2]stat ev'!C242,"")</f>
        <v/>
      </c>
      <c r="E173" t="str">
        <f>IF('[3]stat ev'!D242&lt;&gt;"", '[3]stat ev'!D242,"")</f>
        <v/>
      </c>
      <c r="F173" t="str">
        <f>IF('[3]stat ev'!E242&lt;&gt;"", '[3]stat ev'!E242,"")</f>
        <v/>
      </c>
      <c r="G173" t="str">
        <f>IF('[3]stat ev'!F242&lt;&gt;"", '[3]stat ev'!F242,"")</f>
        <v/>
      </c>
      <c r="H173" t="str">
        <f>IF('[3]stat ev'!G242&lt;&gt;"", '[3]stat ev'!G242,"")</f>
        <v/>
      </c>
      <c r="I173" t="str">
        <f>IF('[3]stat ev'!H242&lt;&gt;"", '[3]stat ev'!H242,"")</f>
        <v/>
      </c>
      <c r="J173" t="str">
        <f>IF('[3]stat ev'!I242&lt;&gt;"", '[3]stat ev'!I242,"")</f>
        <v/>
      </c>
      <c r="K173" t="str">
        <f>IF('[3]stat ev'!I242&lt;&gt;"", '[3]stat ev'!I242,"")</f>
        <v/>
      </c>
      <c r="L173" t="str">
        <f>IF('[3]stat ev'!J242&lt;&gt;"", '[3]stat ev'!J242,"")</f>
        <v/>
      </c>
      <c r="N173" t="str">
        <f>IF('[3]stat ev'!K242&lt;&gt;"", '[3]stat ev'!K242,"")</f>
        <v/>
      </c>
      <c r="O173" t="str">
        <f>IF('[3]stat ev'!L242&lt;&gt;"", '[3]stat ev'!L242,"")</f>
        <v/>
      </c>
      <c r="P173" t="str">
        <f>IF('[3]stat ev'!M242&lt;&gt;"", '[3]stat ev'!M242,"")</f>
        <v/>
      </c>
      <c r="Q173" t="str">
        <f>IF('[3]stat ev'!N242&lt;&gt;"", '[3]stat ev'!N242,"")</f>
        <v/>
      </c>
      <c r="R173" t="str">
        <f>IF('[3]stat ev'!O242&lt;&gt;"", '[3]stat ev'!O242,"")</f>
        <v/>
      </c>
      <c r="S173" t="str">
        <f>IF('[3]stat ev'!P242&lt;&gt;"", '[3]stat ev'!P242,"")</f>
        <v/>
      </c>
      <c r="T173" t="str">
        <f>IF('[3]stat ev'!Q242&lt;&gt;"", '[3]stat ev'!Q242,"")</f>
        <v/>
      </c>
      <c r="U173" t="str">
        <f>IF('[3]stat ev'!R242&lt;&gt;"", '[3]stat ev'!R242,"")</f>
        <v/>
      </c>
    </row>
    <row r="174" spans="2:21" x14ac:dyDescent="0.3">
      <c r="B174" t="str">
        <f>IF('[2]stat ev'!A243&lt;&gt;"", '[2]stat ev'!A243,"")</f>
        <v/>
      </c>
      <c r="C174" t="str">
        <f>IF('[2]stat ev'!B243&lt;&gt;"", '[2]stat ev'!B243,"")</f>
        <v/>
      </c>
      <c r="D174" t="str">
        <f>IF('[2]stat ev'!C243&lt;&gt;"", '[2]stat ev'!C243,"")</f>
        <v/>
      </c>
      <c r="E174" t="str">
        <f>IF('[3]stat ev'!D243&lt;&gt;"", '[3]stat ev'!D243,"")</f>
        <v/>
      </c>
      <c r="F174" t="str">
        <f>IF('[3]stat ev'!E243&lt;&gt;"", '[3]stat ev'!E243,"")</f>
        <v/>
      </c>
      <c r="G174" t="str">
        <f>IF('[3]stat ev'!F243&lt;&gt;"", '[3]stat ev'!F243,"")</f>
        <v/>
      </c>
      <c r="H174" t="str">
        <f>IF('[3]stat ev'!G243&lt;&gt;"", '[3]stat ev'!G243,"")</f>
        <v/>
      </c>
      <c r="I174" t="str">
        <f>IF('[3]stat ev'!H243&lt;&gt;"", '[3]stat ev'!H243,"")</f>
        <v/>
      </c>
      <c r="J174" t="str">
        <f>IF('[3]stat ev'!I243&lt;&gt;"", '[3]stat ev'!I243,"")</f>
        <v/>
      </c>
      <c r="K174" t="str">
        <f>IF('[3]stat ev'!I243&lt;&gt;"", '[3]stat ev'!I243,"")</f>
        <v/>
      </c>
      <c r="L174" t="str">
        <f>IF('[3]stat ev'!J243&lt;&gt;"", '[3]stat ev'!J243,"")</f>
        <v/>
      </c>
      <c r="N174" t="str">
        <f>IF('[3]stat ev'!K243&lt;&gt;"", '[3]stat ev'!K243,"")</f>
        <v/>
      </c>
      <c r="O174" t="str">
        <f>IF('[3]stat ev'!L243&lt;&gt;"", '[3]stat ev'!L243,"")</f>
        <v/>
      </c>
      <c r="P174" t="str">
        <f>IF('[3]stat ev'!M243&lt;&gt;"", '[3]stat ev'!M243,"")</f>
        <v/>
      </c>
      <c r="Q174" t="str">
        <f>IF('[3]stat ev'!N243&lt;&gt;"", '[3]stat ev'!N243,"")</f>
        <v/>
      </c>
      <c r="R174" t="str">
        <f>IF('[3]stat ev'!O243&lt;&gt;"", '[3]stat ev'!O243,"")</f>
        <v/>
      </c>
      <c r="S174" t="str">
        <f>IF('[3]stat ev'!P243&lt;&gt;"", '[3]stat ev'!P243,"")</f>
        <v/>
      </c>
      <c r="T174" t="str">
        <f>IF('[3]stat ev'!Q243&lt;&gt;"", '[3]stat ev'!Q243,"")</f>
        <v/>
      </c>
      <c r="U174" t="str">
        <f>IF('[3]stat ev'!R243&lt;&gt;"", '[3]stat ev'!R243,"")</f>
        <v/>
      </c>
    </row>
    <row r="175" spans="2:21" x14ac:dyDescent="0.3">
      <c r="B175" t="str">
        <f>IF('[2]stat ev'!A244&lt;&gt;"", '[2]stat ev'!A244,"")</f>
        <v/>
      </c>
      <c r="C175" t="str">
        <f>IF('[2]stat ev'!B244&lt;&gt;"", '[2]stat ev'!B244,"")</f>
        <v/>
      </c>
      <c r="D175" t="str">
        <f>IF('[2]stat ev'!C244&lt;&gt;"", '[2]stat ev'!C244,"")</f>
        <v/>
      </c>
      <c r="E175" t="str">
        <f>IF('[3]stat ev'!D244&lt;&gt;"", '[3]stat ev'!D244,"")</f>
        <v/>
      </c>
      <c r="F175" t="str">
        <f>IF('[3]stat ev'!E244&lt;&gt;"", '[3]stat ev'!E244,"")</f>
        <v/>
      </c>
      <c r="G175" t="str">
        <f>IF('[3]stat ev'!F244&lt;&gt;"", '[3]stat ev'!F244,"")</f>
        <v/>
      </c>
      <c r="H175" t="str">
        <f>IF('[3]stat ev'!G244&lt;&gt;"", '[3]stat ev'!G244,"")</f>
        <v/>
      </c>
      <c r="I175" t="str">
        <f>IF('[3]stat ev'!H244&lt;&gt;"", '[3]stat ev'!H244,"")</f>
        <v/>
      </c>
      <c r="J175" t="str">
        <f>IF('[3]stat ev'!I244&lt;&gt;"", '[3]stat ev'!I244,"")</f>
        <v/>
      </c>
      <c r="K175" t="str">
        <f>IF('[3]stat ev'!I244&lt;&gt;"", '[3]stat ev'!I244,"")</f>
        <v/>
      </c>
      <c r="L175" t="str">
        <f>IF('[3]stat ev'!J244&lt;&gt;"", '[3]stat ev'!J244,"")</f>
        <v/>
      </c>
      <c r="N175" t="str">
        <f>IF('[3]stat ev'!K244&lt;&gt;"", '[3]stat ev'!K244,"")</f>
        <v/>
      </c>
      <c r="O175" t="str">
        <f>IF('[3]stat ev'!L244&lt;&gt;"", '[3]stat ev'!L244,"")</f>
        <v/>
      </c>
      <c r="P175" t="str">
        <f>IF('[3]stat ev'!M244&lt;&gt;"", '[3]stat ev'!M244,"")</f>
        <v/>
      </c>
      <c r="Q175" t="str">
        <f>IF('[3]stat ev'!N244&lt;&gt;"", '[3]stat ev'!N244,"")</f>
        <v/>
      </c>
      <c r="R175" t="str">
        <f>IF('[3]stat ev'!O244&lt;&gt;"", '[3]stat ev'!O244,"")</f>
        <v/>
      </c>
      <c r="S175" t="str">
        <f>IF('[3]stat ev'!P244&lt;&gt;"", '[3]stat ev'!P244,"")</f>
        <v/>
      </c>
      <c r="T175" t="str">
        <f>IF('[3]stat ev'!Q244&lt;&gt;"", '[3]stat ev'!Q244,"")</f>
        <v/>
      </c>
      <c r="U175" t="str">
        <f>IF('[3]stat ev'!R244&lt;&gt;"", '[3]stat ev'!R244,"")</f>
        <v/>
      </c>
    </row>
    <row r="176" spans="2:21" x14ac:dyDescent="0.3">
      <c r="B176" t="str">
        <f>IF('[2]stat ev'!A245&lt;&gt;"", '[2]stat ev'!A245,"")</f>
        <v/>
      </c>
      <c r="C176" t="str">
        <f>IF('[2]stat ev'!B245&lt;&gt;"", '[2]stat ev'!B245,"")</f>
        <v/>
      </c>
      <c r="D176" t="str">
        <f>IF('[2]stat ev'!C245&lt;&gt;"", '[2]stat ev'!C245,"")</f>
        <v/>
      </c>
      <c r="E176" t="str">
        <f>IF('[3]stat ev'!D245&lt;&gt;"", '[3]stat ev'!D245,"")</f>
        <v/>
      </c>
      <c r="F176" t="str">
        <f>IF('[3]stat ev'!E245&lt;&gt;"", '[3]stat ev'!E245,"")</f>
        <v/>
      </c>
      <c r="G176" t="str">
        <f>IF('[3]stat ev'!F245&lt;&gt;"", '[3]stat ev'!F245,"")</f>
        <v/>
      </c>
      <c r="H176" t="str">
        <f>IF('[3]stat ev'!G245&lt;&gt;"", '[3]stat ev'!G245,"")</f>
        <v/>
      </c>
      <c r="I176" t="str">
        <f>IF('[3]stat ev'!H245&lt;&gt;"", '[3]stat ev'!H245,"")</f>
        <v/>
      </c>
      <c r="J176" t="str">
        <f>IF('[3]stat ev'!I245&lt;&gt;"", '[3]stat ev'!I245,"")</f>
        <v/>
      </c>
      <c r="K176" t="str">
        <f>IF('[3]stat ev'!I245&lt;&gt;"", '[3]stat ev'!I245,"")</f>
        <v/>
      </c>
      <c r="L176" t="str">
        <f>IF('[3]stat ev'!J245&lt;&gt;"", '[3]stat ev'!J245,"")</f>
        <v/>
      </c>
      <c r="N176" t="str">
        <f>IF('[3]stat ev'!K245&lt;&gt;"", '[3]stat ev'!K245,"")</f>
        <v/>
      </c>
      <c r="O176" t="str">
        <f>IF('[3]stat ev'!L245&lt;&gt;"", '[3]stat ev'!L245,"")</f>
        <v/>
      </c>
      <c r="P176" t="str">
        <f>IF('[3]stat ev'!M245&lt;&gt;"", '[3]stat ev'!M245,"")</f>
        <v/>
      </c>
      <c r="Q176" t="str">
        <f>IF('[3]stat ev'!N245&lt;&gt;"", '[3]stat ev'!N245,"")</f>
        <v/>
      </c>
      <c r="R176" t="str">
        <f>IF('[3]stat ev'!O245&lt;&gt;"", '[3]stat ev'!O245,"")</f>
        <v/>
      </c>
      <c r="S176" t="str">
        <f>IF('[3]stat ev'!P245&lt;&gt;"", '[3]stat ev'!P245,"")</f>
        <v/>
      </c>
      <c r="T176" t="str">
        <f>IF('[3]stat ev'!Q245&lt;&gt;"", '[3]stat ev'!Q245,"")</f>
        <v/>
      </c>
      <c r="U176" t="str">
        <f>IF('[3]stat ev'!R245&lt;&gt;"", '[3]stat ev'!R245,"")</f>
        <v/>
      </c>
    </row>
    <row r="177" spans="2:21" x14ac:dyDescent="0.3">
      <c r="B177" t="str">
        <f>IF('[2]stat ev'!A246&lt;&gt;"", '[2]stat ev'!A246,"")</f>
        <v/>
      </c>
      <c r="C177" t="str">
        <f>IF('[2]stat ev'!B246&lt;&gt;"", '[2]stat ev'!B246,"")</f>
        <v/>
      </c>
      <c r="D177" t="str">
        <f>IF('[2]stat ev'!C246&lt;&gt;"", '[2]stat ev'!C246,"")</f>
        <v/>
      </c>
      <c r="E177" t="str">
        <f>IF('[3]stat ev'!D246&lt;&gt;"", '[3]stat ev'!D246,"")</f>
        <v/>
      </c>
      <c r="F177" t="str">
        <f>IF('[3]stat ev'!E246&lt;&gt;"", '[3]stat ev'!E246,"")</f>
        <v/>
      </c>
      <c r="G177" t="str">
        <f>IF('[3]stat ev'!F246&lt;&gt;"", '[3]stat ev'!F246,"")</f>
        <v/>
      </c>
      <c r="H177" t="str">
        <f>IF('[3]stat ev'!G246&lt;&gt;"", '[3]stat ev'!G246,"")</f>
        <v/>
      </c>
      <c r="I177" t="str">
        <f>IF('[3]stat ev'!H246&lt;&gt;"", '[3]stat ev'!H246,"")</f>
        <v/>
      </c>
      <c r="J177" t="str">
        <f>IF('[3]stat ev'!I246&lt;&gt;"", '[3]stat ev'!I246,"")</f>
        <v/>
      </c>
      <c r="K177" t="str">
        <f>IF('[3]stat ev'!I246&lt;&gt;"", '[3]stat ev'!I246,"")</f>
        <v/>
      </c>
      <c r="L177" t="str">
        <f>IF('[3]stat ev'!J246&lt;&gt;"", '[3]stat ev'!J246,"")</f>
        <v/>
      </c>
      <c r="N177" t="str">
        <f>IF('[3]stat ev'!K246&lt;&gt;"", '[3]stat ev'!K246,"")</f>
        <v/>
      </c>
      <c r="O177" t="str">
        <f>IF('[3]stat ev'!L246&lt;&gt;"", '[3]stat ev'!L246,"")</f>
        <v/>
      </c>
      <c r="P177" t="str">
        <f>IF('[3]stat ev'!M246&lt;&gt;"", '[3]stat ev'!M246,"")</f>
        <v/>
      </c>
      <c r="Q177" t="str">
        <f>IF('[3]stat ev'!N246&lt;&gt;"", '[3]stat ev'!N246,"")</f>
        <v/>
      </c>
      <c r="R177" t="str">
        <f>IF('[3]stat ev'!O246&lt;&gt;"", '[3]stat ev'!O246,"")</f>
        <v/>
      </c>
      <c r="S177" t="str">
        <f>IF('[3]stat ev'!P246&lt;&gt;"", '[3]stat ev'!P246,"")</f>
        <v/>
      </c>
      <c r="T177" t="str">
        <f>IF('[3]stat ev'!Q246&lt;&gt;"", '[3]stat ev'!Q246,"")</f>
        <v/>
      </c>
      <c r="U177" t="str">
        <f>IF('[3]stat ev'!R246&lt;&gt;"", '[3]stat ev'!R246,"")</f>
        <v/>
      </c>
    </row>
    <row r="178" spans="2:21" x14ac:dyDescent="0.3">
      <c r="B178" t="str">
        <f>IF('[2]stat ev'!A247&lt;&gt;"", '[2]stat ev'!A247,"")</f>
        <v/>
      </c>
      <c r="C178" t="str">
        <f>IF('[2]stat ev'!B247&lt;&gt;"", '[2]stat ev'!B247,"")</f>
        <v/>
      </c>
      <c r="D178" t="str">
        <f>IF('[2]stat ev'!C247&lt;&gt;"", '[2]stat ev'!C247,"")</f>
        <v/>
      </c>
      <c r="E178" t="str">
        <f>IF('[3]stat ev'!D247&lt;&gt;"", '[3]stat ev'!D247,"")</f>
        <v/>
      </c>
      <c r="F178" t="str">
        <f>IF('[3]stat ev'!E247&lt;&gt;"", '[3]stat ev'!E247,"")</f>
        <v/>
      </c>
      <c r="G178" t="str">
        <f>IF('[3]stat ev'!F247&lt;&gt;"", '[3]stat ev'!F247,"")</f>
        <v/>
      </c>
      <c r="H178" t="str">
        <f>IF('[3]stat ev'!G247&lt;&gt;"", '[3]stat ev'!G247,"")</f>
        <v/>
      </c>
      <c r="I178" t="str">
        <f>IF('[3]stat ev'!H247&lt;&gt;"", '[3]stat ev'!H247,"")</f>
        <v/>
      </c>
      <c r="J178" t="str">
        <f>IF('[3]stat ev'!I247&lt;&gt;"", '[3]stat ev'!I247,"")</f>
        <v/>
      </c>
      <c r="K178" t="str">
        <f>IF('[3]stat ev'!I247&lt;&gt;"", '[3]stat ev'!I247,"")</f>
        <v/>
      </c>
      <c r="L178" t="str">
        <f>IF('[3]stat ev'!J247&lt;&gt;"", '[3]stat ev'!J247,"")</f>
        <v/>
      </c>
      <c r="N178" t="str">
        <f>IF('[3]stat ev'!K247&lt;&gt;"", '[3]stat ev'!K247,"")</f>
        <v/>
      </c>
      <c r="O178" t="str">
        <f>IF('[3]stat ev'!L247&lt;&gt;"", '[3]stat ev'!L247,"")</f>
        <v/>
      </c>
      <c r="P178" t="str">
        <f>IF('[3]stat ev'!M247&lt;&gt;"", '[3]stat ev'!M247,"")</f>
        <v/>
      </c>
      <c r="Q178" t="str">
        <f>IF('[3]stat ev'!N247&lt;&gt;"", '[3]stat ev'!N247,"")</f>
        <v/>
      </c>
      <c r="R178" t="str">
        <f>IF('[3]stat ev'!O247&lt;&gt;"", '[3]stat ev'!O247,"")</f>
        <v/>
      </c>
      <c r="S178" t="str">
        <f>IF('[3]stat ev'!P247&lt;&gt;"", '[3]stat ev'!P247,"")</f>
        <v/>
      </c>
      <c r="T178" t="str">
        <f>IF('[3]stat ev'!Q247&lt;&gt;"", '[3]stat ev'!Q247,"")</f>
        <v/>
      </c>
      <c r="U178" t="str">
        <f>IF('[3]stat ev'!R247&lt;&gt;"", '[3]stat ev'!R247,"")</f>
        <v/>
      </c>
    </row>
    <row r="179" spans="2:21" x14ac:dyDescent="0.3">
      <c r="B179" t="str">
        <f>IF('[2]stat ev'!A248&lt;&gt;"", '[2]stat ev'!A248,"")</f>
        <v/>
      </c>
      <c r="C179" t="str">
        <f>IF('[2]stat ev'!B248&lt;&gt;"", '[2]stat ev'!B248,"")</f>
        <v/>
      </c>
      <c r="D179" t="str">
        <f>IF('[2]stat ev'!C248&lt;&gt;"", '[2]stat ev'!C248,"")</f>
        <v/>
      </c>
      <c r="E179" t="str">
        <f>IF('[3]stat ev'!D248&lt;&gt;"", '[3]stat ev'!D248,"")</f>
        <v/>
      </c>
      <c r="F179" t="str">
        <f>IF('[3]stat ev'!E248&lt;&gt;"", '[3]stat ev'!E248,"")</f>
        <v/>
      </c>
      <c r="G179" t="str">
        <f>IF('[3]stat ev'!F248&lt;&gt;"", '[3]stat ev'!F248,"")</f>
        <v/>
      </c>
      <c r="H179" t="str">
        <f>IF('[3]stat ev'!G248&lt;&gt;"", '[3]stat ev'!G248,"")</f>
        <v/>
      </c>
      <c r="I179" t="str">
        <f>IF('[3]stat ev'!H248&lt;&gt;"", '[3]stat ev'!H248,"")</f>
        <v/>
      </c>
      <c r="J179" t="str">
        <f>IF('[3]stat ev'!I248&lt;&gt;"", '[3]stat ev'!I248,"")</f>
        <v/>
      </c>
      <c r="K179" t="str">
        <f>IF('[3]stat ev'!I248&lt;&gt;"", '[3]stat ev'!I248,"")</f>
        <v/>
      </c>
      <c r="L179" t="str">
        <f>IF('[3]stat ev'!J248&lt;&gt;"", '[3]stat ev'!J248,"")</f>
        <v/>
      </c>
      <c r="N179" t="str">
        <f>IF('[3]stat ev'!K248&lt;&gt;"", '[3]stat ev'!K248,"")</f>
        <v/>
      </c>
      <c r="O179" t="str">
        <f>IF('[3]stat ev'!L248&lt;&gt;"", '[3]stat ev'!L248,"")</f>
        <v/>
      </c>
      <c r="P179" t="str">
        <f>IF('[3]stat ev'!M248&lt;&gt;"", '[3]stat ev'!M248,"")</f>
        <v/>
      </c>
      <c r="Q179" t="str">
        <f>IF('[3]stat ev'!N248&lt;&gt;"", '[3]stat ev'!N248,"")</f>
        <v/>
      </c>
      <c r="R179" t="str">
        <f>IF('[3]stat ev'!O248&lt;&gt;"", '[3]stat ev'!O248,"")</f>
        <v/>
      </c>
      <c r="S179" t="str">
        <f>IF('[3]stat ev'!P248&lt;&gt;"", '[3]stat ev'!P248,"")</f>
        <v/>
      </c>
      <c r="T179" t="str">
        <f>IF('[3]stat ev'!Q248&lt;&gt;"", '[3]stat ev'!Q248,"")</f>
        <v/>
      </c>
      <c r="U179" t="str">
        <f>IF('[3]stat ev'!R248&lt;&gt;"", '[3]stat ev'!R248,"")</f>
        <v/>
      </c>
    </row>
    <row r="180" spans="2:21" x14ac:dyDescent="0.3">
      <c r="B180" t="str">
        <f>IF('[2]stat ev'!A249&lt;&gt;"", '[2]stat ev'!A249,"")</f>
        <v/>
      </c>
      <c r="C180" t="str">
        <f>IF('[2]stat ev'!B249&lt;&gt;"", '[2]stat ev'!B249,"")</f>
        <v/>
      </c>
      <c r="D180" t="str">
        <f>IF('[2]stat ev'!C249&lt;&gt;"", '[2]stat ev'!C249,"")</f>
        <v/>
      </c>
      <c r="E180" t="str">
        <f>IF('[3]stat ev'!D249&lt;&gt;"", '[3]stat ev'!D249,"")</f>
        <v/>
      </c>
      <c r="F180" t="str">
        <f>IF('[3]stat ev'!E249&lt;&gt;"", '[3]stat ev'!E249,"")</f>
        <v/>
      </c>
      <c r="G180" t="str">
        <f>IF('[3]stat ev'!F249&lt;&gt;"", '[3]stat ev'!F249,"")</f>
        <v/>
      </c>
      <c r="H180" t="str">
        <f>IF('[3]stat ev'!G249&lt;&gt;"", '[3]stat ev'!G249,"")</f>
        <v/>
      </c>
      <c r="I180" t="str">
        <f>IF('[3]stat ev'!H249&lt;&gt;"", '[3]stat ev'!H249,"")</f>
        <v/>
      </c>
      <c r="J180" t="str">
        <f>IF('[3]stat ev'!I249&lt;&gt;"", '[3]stat ev'!I249,"")</f>
        <v/>
      </c>
      <c r="K180" t="str">
        <f>IF('[3]stat ev'!I249&lt;&gt;"", '[3]stat ev'!I249,"")</f>
        <v/>
      </c>
      <c r="L180" t="str">
        <f>IF('[3]stat ev'!J249&lt;&gt;"", '[3]stat ev'!J249,"")</f>
        <v/>
      </c>
      <c r="N180" t="str">
        <f>IF('[3]stat ev'!K249&lt;&gt;"", '[3]stat ev'!K249,"")</f>
        <v/>
      </c>
      <c r="O180" t="str">
        <f>IF('[3]stat ev'!L249&lt;&gt;"", '[3]stat ev'!L249,"")</f>
        <v/>
      </c>
      <c r="P180" t="str">
        <f>IF('[3]stat ev'!M249&lt;&gt;"", '[3]stat ev'!M249,"")</f>
        <v/>
      </c>
      <c r="Q180" t="str">
        <f>IF('[3]stat ev'!N249&lt;&gt;"", '[3]stat ev'!N249,"")</f>
        <v/>
      </c>
      <c r="R180" t="str">
        <f>IF('[3]stat ev'!O249&lt;&gt;"", '[3]stat ev'!O249,"")</f>
        <v/>
      </c>
      <c r="S180" t="str">
        <f>IF('[3]stat ev'!P249&lt;&gt;"", '[3]stat ev'!P249,"")</f>
        <v/>
      </c>
      <c r="T180" t="str">
        <f>IF('[3]stat ev'!Q249&lt;&gt;"", '[3]stat ev'!Q249,"")</f>
        <v/>
      </c>
      <c r="U180" t="str">
        <f>IF('[3]stat ev'!R249&lt;&gt;"", '[3]stat ev'!R249,"")</f>
        <v/>
      </c>
    </row>
    <row r="181" spans="2:21" x14ac:dyDescent="0.3">
      <c r="B181" t="str">
        <f>IF('[2]stat ev'!A250&lt;&gt;"", '[2]stat ev'!A250,"")</f>
        <v/>
      </c>
      <c r="C181" t="str">
        <f>IF('[2]stat ev'!B250&lt;&gt;"", '[2]stat ev'!B250,"")</f>
        <v/>
      </c>
      <c r="D181" t="str">
        <f>IF('[2]stat ev'!C250&lt;&gt;"", '[2]stat ev'!C250,"")</f>
        <v/>
      </c>
      <c r="E181" t="str">
        <f>IF('[3]stat ev'!D250&lt;&gt;"", '[3]stat ev'!D250,"")</f>
        <v/>
      </c>
      <c r="F181" t="str">
        <f>IF('[3]stat ev'!E250&lt;&gt;"", '[3]stat ev'!E250,"")</f>
        <v/>
      </c>
      <c r="G181" t="str">
        <f>IF('[3]stat ev'!F250&lt;&gt;"", '[3]stat ev'!F250,"")</f>
        <v/>
      </c>
      <c r="H181" t="str">
        <f>IF('[3]stat ev'!G250&lt;&gt;"", '[3]stat ev'!G250,"")</f>
        <v/>
      </c>
      <c r="I181" t="str">
        <f>IF('[3]stat ev'!H250&lt;&gt;"", '[3]stat ev'!H250,"")</f>
        <v/>
      </c>
      <c r="J181" t="str">
        <f>IF('[3]stat ev'!I250&lt;&gt;"", '[3]stat ev'!I250,"")</f>
        <v/>
      </c>
      <c r="K181" t="str">
        <f>IF('[3]stat ev'!I250&lt;&gt;"", '[3]stat ev'!I250,"")</f>
        <v/>
      </c>
      <c r="L181" t="str">
        <f>IF('[3]stat ev'!J250&lt;&gt;"", '[3]stat ev'!J250,"")</f>
        <v/>
      </c>
      <c r="N181" t="str">
        <f>IF('[3]stat ev'!K250&lt;&gt;"", '[3]stat ev'!K250,"")</f>
        <v/>
      </c>
      <c r="O181" t="str">
        <f>IF('[3]stat ev'!L250&lt;&gt;"", '[3]stat ev'!L250,"")</f>
        <v/>
      </c>
      <c r="P181" t="str">
        <f>IF('[3]stat ev'!M250&lt;&gt;"", '[3]stat ev'!M250,"")</f>
        <v/>
      </c>
      <c r="Q181" t="str">
        <f>IF('[3]stat ev'!N250&lt;&gt;"", '[3]stat ev'!N250,"")</f>
        <v/>
      </c>
      <c r="R181" t="str">
        <f>IF('[3]stat ev'!O250&lt;&gt;"", '[3]stat ev'!O250,"")</f>
        <v/>
      </c>
      <c r="S181" t="str">
        <f>IF('[3]stat ev'!P250&lt;&gt;"", '[3]stat ev'!P250,"")</f>
        <v/>
      </c>
      <c r="T181" t="str">
        <f>IF('[3]stat ev'!Q250&lt;&gt;"", '[3]stat ev'!Q250,"")</f>
        <v/>
      </c>
      <c r="U181" t="str">
        <f>IF('[3]stat ev'!R250&lt;&gt;"", '[3]stat ev'!R250,"")</f>
        <v/>
      </c>
    </row>
    <row r="182" spans="2:21" x14ac:dyDescent="0.3">
      <c r="B182" t="str">
        <f>IF('[2]stat ev'!A251&lt;&gt;"", '[2]stat ev'!A251,"")</f>
        <v/>
      </c>
      <c r="C182" t="str">
        <f>IF('[2]stat ev'!B251&lt;&gt;"", '[2]stat ev'!B251,"")</f>
        <v/>
      </c>
      <c r="D182" t="str">
        <f>IF('[2]stat ev'!C251&lt;&gt;"", '[2]stat ev'!C251,"")</f>
        <v/>
      </c>
      <c r="E182" t="str">
        <f>IF('[3]stat ev'!D251&lt;&gt;"", '[3]stat ev'!D251,"")</f>
        <v/>
      </c>
      <c r="F182" t="str">
        <f>IF('[3]stat ev'!E251&lt;&gt;"", '[3]stat ev'!E251,"")</f>
        <v/>
      </c>
      <c r="G182" t="str">
        <f>IF('[3]stat ev'!F251&lt;&gt;"", '[3]stat ev'!F251,"")</f>
        <v/>
      </c>
      <c r="H182" t="str">
        <f>IF('[3]stat ev'!G251&lt;&gt;"", '[3]stat ev'!G251,"")</f>
        <v/>
      </c>
      <c r="I182" t="str">
        <f>IF('[3]stat ev'!H251&lt;&gt;"", '[3]stat ev'!H251,"")</f>
        <v/>
      </c>
      <c r="J182" t="str">
        <f>IF('[3]stat ev'!I251&lt;&gt;"", '[3]stat ev'!I251,"")</f>
        <v/>
      </c>
      <c r="K182" t="str">
        <f>IF('[3]stat ev'!I251&lt;&gt;"", '[3]stat ev'!I251,"")</f>
        <v/>
      </c>
      <c r="L182" t="str">
        <f>IF('[3]stat ev'!J251&lt;&gt;"", '[3]stat ev'!J251,"")</f>
        <v/>
      </c>
      <c r="N182" t="str">
        <f>IF('[3]stat ev'!K251&lt;&gt;"", '[3]stat ev'!K251,"")</f>
        <v/>
      </c>
      <c r="O182" t="str">
        <f>IF('[3]stat ev'!L251&lt;&gt;"", '[3]stat ev'!L251,"")</f>
        <v/>
      </c>
      <c r="P182" t="str">
        <f>IF('[3]stat ev'!M251&lt;&gt;"", '[3]stat ev'!M251,"")</f>
        <v/>
      </c>
      <c r="Q182" t="str">
        <f>IF('[3]stat ev'!N251&lt;&gt;"", '[3]stat ev'!N251,"")</f>
        <v/>
      </c>
      <c r="R182" t="str">
        <f>IF('[3]stat ev'!O251&lt;&gt;"", '[3]stat ev'!O251,"")</f>
        <v/>
      </c>
      <c r="S182" t="str">
        <f>IF('[3]stat ev'!P251&lt;&gt;"", '[3]stat ev'!P251,"")</f>
        <v/>
      </c>
      <c r="T182" t="str">
        <f>IF('[3]stat ev'!Q251&lt;&gt;"", '[3]stat ev'!Q251,"")</f>
        <v/>
      </c>
      <c r="U182" t="str">
        <f>IF('[3]stat ev'!R251&lt;&gt;"", '[3]stat ev'!R251,"")</f>
        <v/>
      </c>
    </row>
    <row r="183" spans="2:21" x14ac:dyDescent="0.3">
      <c r="B183" t="str">
        <f>IF('[2]stat ev'!A252&lt;&gt;"", '[2]stat ev'!A252,"")</f>
        <v/>
      </c>
      <c r="C183" t="str">
        <f>IF('[2]stat ev'!B252&lt;&gt;"", '[2]stat ev'!B252,"")</f>
        <v/>
      </c>
      <c r="D183" t="str">
        <f>IF('[2]stat ev'!C252&lt;&gt;"", '[2]stat ev'!C252,"")</f>
        <v/>
      </c>
      <c r="E183" t="str">
        <f>IF('[3]stat ev'!D252&lt;&gt;"", '[3]stat ev'!D252,"")</f>
        <v/>
      </c>
      <c r="F183" t="str">
        <f>IF('[3]stat ev'!E252&lt;&gt;"", '[3]stat ev'!E252,"")</f>
        <v/>
      </c>
      <c r="G183" t="str">
        <f>IF('[3]stat ev'!F252&lt;&gt;"", '[3]stat ev'!F252,"")</f>
        <v/>
      </c>
      <c r="H183" t="str">
        <f>IF('[3]stat ev'!G252&lt;&gt;"", '[3]stat ev'!G252,"")</f>
        <v/>
      </c>
      <c r="I183" t="str">
        <f>IF('[3]stat ev'!H252&lt;&gt;"", '[3]stat ev'!H252,"")</f>
        <v/>
      </c>
      <c r="J183" t="str">
        <f>IF('[3]stat ev'!I252&lt;&gt;"", '[3]stat ev'!I252,"")</f>
        <v/>
      </c>
      <c r="K183" t="str">
        <f>IF('[3]stat ev'!I252&lt;&gt;"", '[3]stat ev'!I252,"")</f>
        <v/>
      </c>
      <c r="L183" t="str">
        <f>IF('[3]stat ev'!J252&lt;&gt;"", '[3]stat ev'!J252,"")</f>
        <v/>
      </c>
      <c r="N183" t="str">
        <f>IF('[3]stat ev'!K252&lt;&gt;"", '[3]stat ev'!K252,"")</f>
        <v/>
      </c>
      <c r="O183" t="str">
        <f>IF('[3]stat ev'!L252&lt;&gt;"", '[3]stat ev'!L252,"")</f>
        <v/>
      </c>
      <c r="P183" t="str">
        <f>IF('[3]stat ev'!M252&lt;&gt;"", '[3]stat ev'!M252,"")</f>
        <v/>
      </c>
      <c r="Q183" t="str">
        <f>IF('[3]stat ev'!N252&lt;&gt;"", '[3]stat ev'!N252,"")</f>
        <v/>
      </c>
      <c r="R183" t="str">
        <f>IF('[3]stat ev'!O252&lt;&gt;"", '[3]stat ev'!O252,"")</f>
        <v/>
      </c>
      <c r="S183" t="str">
        <f>IF('[3]stat ev'!P252&lt;&gt;"", '[3]stat ev'!P252,"")</f>
        <v/>
      </c>
      <c r="T183" t="str">
        <f>IF('[3]stat ev'!Q252&lt;&gt;"", '[3]stat ev'!Q252,"")</f>
        <v/>
      </c>
      <c r="U183" t="str">
        <f>IF('[3]stat ev'!R252&lt;&gt;"", '[3]stat ev'!R252,"")</f>
        <v/>
      </c>
    </row>
    <row r="184" spans="2:21" x14ac:dyDescent="0.3">
      <c r="B184" t="str">
        <f>IF('[2]stat ev'!A253&lt;&gt;"", '[2]stat ev'!A253,"")</f>
        <v/>
      </c>
      <c r="C184" t="str">
        <f>IF('[2]stat ev'!B253&lt;&gt;"", '[2]stat ev'!B253,"")</f>
        <v/>
      </c>
      <c r="D184" t="str">
        <f>IF('[2]stat ev'!C253&lt;&gt;"", '[2]stat ev'!C253,"")</f>
        <v/>
      </c>
      <c r="E184" t="str">
        <f>IF('[3]stat ev'!D253&lt;&gt;"", '[3]stat ev'!D253,"")</f>
        <v/>
      </c>
      <c r="F184" t="str">
        <f>IF('[3]stat ev'!E253&lt;&gt;"", '[3]stat ev'!E253,"")</f>
        <v/>
      </c>
      <c r="G184" t="str">
        <f>IF('[3]stat ev'!F253&lt;&gt;"", '[3]stat ev'!F253,"")</f>
        <v/>
      </c>
      <c r="H184" t="str">
        <f>IF('[3]stat ev'!G253&lt;&gt;"", '[3]stat ev'!G253,"")</f>
        <v/>
      </c>
      <c r="I184" t="str">
        <f>IF('[3]stat ev'!H253&lt;&gt;"", '[3]stat ev'!H253,"")</f>
        <v/>
      </c>
      <c r="J184" t="str">
        <f>IF('[3]stat ev'!I253&lt;&gt;"", '[3]stat ev'!I253,"")</f>
        <v/>
      </c>
      <c r="K184" t="str">
        <f>IF('[3]stat ev'!I253&lt;&gt;"", '[3]stat ev'!I253,"")</f>
        <v/>
      </c>
      <c r="L184" t="str">
        <f>IF('[3]stat ev'!J253&lt;&gt;"", '[3]stat ev'!J253,"")</f>
        <v/>
      </c>
      <c r="N184" t="str">
        <f>IF('[3]stat ev'!K253&lt;&gt;"", '[3]stat ev'!K253,"")</f>
        <v/>
      </c>
      <c r="O184" t="str">
        <f>IF('[3]stat ev'!L253&lt;&gt;"", '[3]stat ev'!L253,"")</f>
        <v/>
      </c>
      <c r="P184" t="str">
        <f>IF('[3]stat ev'!M253&lt;&gt;"", '[3]stat ev'!M253,"")</f>
        <v/>
      </c>
      <c r="Q184" t="str">
        <f>IF('[3]stat ev'!N253&lt;&gt;"", '[3]stat ev'!N253,"")</f>
        <v/>
      </c>
      <c r="R184" t="str">
        <f>IF('[3]stat ev'!O253&lt;&gt;"", '[3]stat ev'!O253,"")</f>
        <v/>
      </c>
      <c r="S184" t="str">
        <f>IF('[3]stat ev'!P253&lt;&gt;"", '[3]stat ev'!P253,"")</f>
        <v/>
      </c>
      <c r="T184" t="str">
        <f>IF('[3]stat ev'!Q253&lt;&gt;"", '[3]stat ev'!Q253,"")</f>
        <v/>
      </c>
      <c r="U184" t="str">
        <f>IF('[3]stat ev'!R253&lt;&gt;"", '[3]stat ev'!R253,"")</f>
        <v/>
      </c>
    </row>
    <row r="185" spans="2:21" x14ac:dyDescent="0.3">
      <c r="B185" t="str">
        <f>IF('[2]stat ev'!A254&lt;&gt;"", '[2]stat ev'!A254,"")</f>
        <v/>
      </c>
      <c r="C185" t="str">
        <f>IF('[2]stat ev'!B254&lt;&gt;"", '[2]stat ev'!B254,"")</f>
        <v/>
      </c>
      <c r="D185" t="str">
        <f>IF('[2]stat ev'!C254&lt;&gt;"", '[2]stat ev'!C254,"")</f>
        <v/>
      </c>
      <c r="E185" t="str">
        <f>IF('[3]stat ev'!D254&lt;&gt;"", '[3]stat ev'!D254,"")</f>
        <v/>
      </c>
      <c r="F185" t="str">
        <f>IF('[3]stat ev'!E254&lt;&gt;"", '[3]stat ev'!E254,"")</f>
        <v/>
      </c>
      <c r="G185" t="str">
        <f>IF('[3]stat ev'!F254&lt;&gt;"", '[3]stat ev'!F254,"")</f>
        <v/>
      </c>
      <c r="H185" t="str">
        <f>IF('[3]stat ev'!G254&lt;&gt;"", '[3]stat ev'!G254,"")</f>
        <v/>
      </c>
      <c r="I185" t="str">
        <f>IF('[3]stat ev'!H254&lt;&gt;"", '[3]stat ev'!H254,"")</f>
        <v/>
      </c>
      <c r="J185" t="str">
        <f>IF('[3]stat ev'!I254&lt;&gt;"", '[3]stat ev'!I254,"")</f>
        <v/>
      </c>
      <c r="K185" t="str">
        <f>IF('[3]stat ev'!I254&lt;&gt;"", '[3]stat ev'!I254,"")</f>
        <v/>
      </c>
      <c r="L185" t="str">
        <f>IF('[3]stat ev'!J254&lt;&gt;"", '[3]stat ev'!J254,"")</f>
        <v/>
      </c>
      <c r="N185" t="str">
        <f>IF('[3]stat ev'!K254&lt;&gt;"", '[3]stat ev'!K254,"")</f>
        <v/>
      </c>
      <c r="O185" t="str">
        <f>IF('[3]stat ev'!L254&lt;&gt;"", '[3]stat ev'!L254,"")</f>
        <v/>
      </c>
      <c r="P185" t="str">
        <f>IF('[3]stat ev'!M254&lt;&gt;"", '[3]stat ev'!M254,"")</f>
        <v/>
      </c>
      <c r="Q185" t="str">
        <f>IF('[3]stat ev'!N254&lt;&gt;"", '[3]stat ev'!N254,"")</f>
        <v/>
      </c>
      <c r="R185" t="str">
        <f>IF('[3]stat ev'!O254&lt;&gt;"", '[3]stat ev'!O254,"")</f>
        <v/>
      </c>
      <c r="S185" t="str">
        <f>IF('[3]stat ev'!P254&lt;&gt;"", '[3]stat ev'!P254,"")</f>
        <v/>
      </c>
      <c r="T185" t="str">
        <f>IF('[3]stat ev'!Q254&lt;&gt;"", '[3]stat ev'!Q254,"")</f>
        <v/>
      </c>
      <c r="U185" t="str">
        <f>IF('[3]stat ev'!R254&lt;&gt;"", '[3]stat ev'!R254,"")</f>
        <v/>
      </c>
    </row>
    <row r="186" spans="2:21" x14ac:dyDescent="0.3">
      <c r="B186" t="str">
        <f>IF('[2]stat ev'!A255&lt;&gt;"", '[2]stat ev'!A255,"")</f>
        <v/>
      </c>
      <c r="C186" t="str">
        <f>IF('[2]stat ev'!B255&lt;&gt;"", '[2]stat ev'!B255,"")</f>
        <v/>
      </c>
      <c r="D186" t="str">
        <f>IF('[2]stat ev'!C255&lt;&gt;"", '[2]stat ev'!C255,"")</f>
        <v/>
      </c>
      <c r="E186" t="str">
        <f>IF('[3]stat ev'!D255&lt;&gt;"", '[3]stat ev'!D255,"")</f>
        <v/>
      </c>
      <c r="F186" t="str">
        <f>IF('[3]stat ev'!E255&lt;&gt;"", '[3]stat ev'!E255,"")</f>
        <v/>
      </c>
      <c r="G186" t="str">
        <f>IF('[3]stat ev'!F255&lt;&gt;"", '[3]stat ev'!F255,"")</f>
        <v/>
      </c>
      <c r="H186" t="str">
        <f>IF('[3]stat ev'!G255&lt;&gt;"", '[3]stat ev'!G255,"")</f>
        <v/>
      </c>
      <c r="I186" t="str">
        <f>IF('[3]stat ev'!H255&lt;&gt;"", '[3]stat ev'!H255,"")</f>
        <v/>
      </c>
      <c r="J186" t="str">
        <f>IF('[3]stat ev'!I255&lt;&gt;"", '[3]stat ev'!I255,"")</f>
        <v/>
      </c>
      <c r="K186" t="str">
        <f>IF('[3]stat ev'!I255&lt;&gt;"", '[3]stat ev'!I255,"")</f>
        <v/>
      </c>
      <c r="L186" t="str">
        <f>IF('[3]stat ev'!J255&lt;&gt;"", '[3]stat ev'!J255,"")</f>
        <v/>
      </c>
      <c r="N186" t="str">
        <f>IF('[3]stat ev'!K255&lt;&gt;"", '[3]stat ev'!K255,"")</f>
        <v/>
      </c>
      <c r="O186" t="str">
        <f>IF('[3]stat ev'!L255&lt;&gt;"", '[3]stat ev'!L255,"")</f>
        <v/>
      </c>
      <c r="P186" t="str">
        <f>IF('[3]stat ev'!M255&lt;&gt;"", '[3]stat ev'!M255,"")</f>
        <v/>
      </c>
      <c r="Q186" t="str">
        <f>IF('[3]stat ev'!N255&lt;&gt;"", '[3]stat ev'!N255,"")</f>
        <v/>
      </c>
      <c r="R186" t="str">
        <f>IF('[3]stat ev'!O255&lt;&gt;"", '[3]stat ev'!O255,"")</f>
        <v/>
      </c>
      <c r="S186" t="str">
        <f>IF('[3]stat ev'!P255&lt;&gt;"", '[3]stat ev'!P255,"")</f>
        <v/>
      </c>
      <c r="T186" t="str">
        <f>IF('[3]stat ev'!Q255&lt;&gt;"", '[3]stat ev'!Q255,"")</f>
        <v/>
      </c>
      <c r="U186" t="str">
        <f>IF('[3]stat ev'!R255&lt;&gt;"", '[3]stat ev'!R255,"")</f>
        <v/>
      </c>
    </row>
    <row r="187" spans="2:21" x14ac:dyDescent="0.3">
      <c r="B187" t="str">
        <f>IF('[2]stat ev'!A256&lt;&gt;"", '[2]stat ev'!A256,"")</f>
        <v/>
      </c>
      <c r="C187" t="str">
        <f>IF('[2]stat ev'!B256&lt;&gt;"", '[2]stat ev'!B256,"")</f>
        <v/>
      </c>
      <c r="D187" t="str">
        <f>IF('[2]stat ev'!C256&lt;&gt;"", '[2]stat ev'!C256,"")</f>
        <v/>
      </c>
      <c r="E187" t="str">
        <f>IF('[3]stat ev'!D256&lt;&gt;"", '[3]stat ev'!D256,"")</f>
        <v/>
      </c>
      <c r="F187" t="str">
        <f>IF('[3]stat ev'!E256&lt;&gt;"", '[3]stat ev'!E256,"")</f>
        <v/>
      </c>
      <c r="G187" t="str">
        <f>IF('[3]stat ev'!F256&lt;&gt;"", '[3]stat ev'!F256,"")</f>
        <v/>
      </c>
      <c r="H187" t="str">
        <f>IF('[3]stat ev'!G256&lt;&gt;"", '[3]stat ev'!G256,"")</f>
        <v/>
      </c>
      <c r="I187" t="str">
        <f>IF('[3]stat ev'!H256&lt;&gt;"", '[3]stat ev'!H256,"")</f>
        <v/>
      </c>
      <c r="J187" t="str">
        <f>IF('[3]stat ev'!I256&lt;&gt;"", '[3]stat ev'!I256,"")</f>
        <v/>
      </c>
      <c r="K187" t="str">
        <f>IF('[3]stat ev'!I256&lt;&gt;"", '[3]stat ev'!I256,"")</f>
        <v/>
      </c>
      <c r="L187" t="str">
        <f>IF('[3]stat ev'!J256&lt;&gt;"", '[3]stat ev'!J256,"")</f>
        <v/>
      </c>
      <c r="N187" t="str">
        <f>IF('[3]stat ev'!K256&lt;&gt;"", '[3]stat ev'!K256,"")</f>
        <v/>
      </c>
      <c r="O187" t="str">
        <f>IF('[3]stat ev'!L256&lt;&gt;"", '[3]stat ev'!L256,"")</f>
        <v/>
      </c>
      <c r="P187" t="str">
        <f>IF('[3]stat ev'!M256&lt;&gt;"", '[3]stat ev'!M256,"")</f>
        <v/>
      </c>
      <c r="Q187" t="str">
        <f>IF('[3]stat ev'!N256&lt;&gt;"", '[3]stat ev'!N256,"")</f>
        <v/>
      </c>
      <c r="R187" t="str">
        <f>IF('[3]stat ev'!O256&lt;&gt;"", '[3]stat ev'!O256,"")</f>
        <v/>
      </c>
      <c r="S187" t="str">
        <f>IF('[3]stat ev'!P256&lt;&gt;"", '[3]stat ev'!P256,"")</f>
        <v/>
      </c>
      <c r="T187" t="str">
        <f>IF('[3]stat ev'!Q256&lt;&gt;"", '[3]stat ev'!Q256,"")</f>
        <v/>
      </c>
      <c r="U187" t="str">
        <f>IF('[3]stat ev'!R256&lt;&gt;"", '[3]stat ev'!R256,"")</f>
        <v/>
      </c>
    </row>
    <row r="188" spans="2:21" x14ac:dyDescent="0.3">
      <c r="B188" t="str">
        <f>IF('[2]stat ev'!A257&lt;&gt;"", '[2]stat ev'!A257,"")</f>
        <v/>
      </c>
      <c r="C188" t="str">
        <f>IF('[2]stat ev'!B257&lt;&gt;"", '[2]stat ev'!B257,"")</f>
        <v/>
      </c>
      <c r="D188" t="str">
        <f>IF('[2]stat ev'!C257&lt;&gt;"", '[2]stat ev'!C257,"")</f>
        <v/>
      </c>
      <c r="E188" t="str">
        <f>IF('[3]stat ev'!D257&lt;&gt;"", '[3]stat ev'!D257,"")</f>
        <v/>
      </c>
      <c r="F188" t="str">
        <f>IF('[3]stat ev'!E257&lt;&gt;"", '[3]stat ev'!E257,"")</f>
        <v/>
      </c>
      <c r="G188" t="str">
        <f>IF('[3]stat ev'!F257&lt;&gt;"", '[3]stat ev'!F257,"")</f>
        <v/>
      </c>
      <c r="H188" t="str">
        <f>IF('[3]stat ev'!G257&lt;&gt;"", '[3]stat ev'!G257,"")</f>
        <v/>
      </c>
      <c r="I188" t="str">
        <f>IF('[3]stat ev'!H257&lt;&gt;"", '[3]stat ev'!H257,"")</f>
        <v/>
      </c>
      <c r="J188" t="str">
        <f>IF('[3]stat ev'!I257&lt;&gt;"", '[3]stat ev'!I257,"")</f>
        <v/>
      </c>
      <c r="K188" t="str">
        <f>IF('[3]stat ev'!I257&lt;&gt;"", '[3]stat ev'!I257,"")</f>
        <v/>
      </c>
      <c r="L188" t="str">
        <f>IF('[3]stat ev'!J257&lt;&gt;"", '[3]stat ev'!J257,"")</f>
        <v/>
      </c>
      <c r="N188" t="str">
        <f>IF('[3]stat ev'!K257&lt;&gt;"", '[3]stat ev'!K257,"")</f>
        <v/>
      </c>
      <c r="O188" t="str">
        <f>IF('[3]stat ev'!L257&lt;&gt;"", '[3]stat ev'!L257,"")</f>
        <v/>
      </c>
      <c r="P188" t="str">
        <f>IF('[3]stat ev'!M257&lt;&gt;"", '[3]stat ev'!M257,"")</f>
        <v/>
      </c>
      <c r="Q188" t="str">
        <f>IF('[3]stat ev'!N257&lt;&gt;"", '[3]stat ev'!N257,"")</f>
        <v/>
      </c>
      <c r="R188" t="str">
        <f>IF('[3]stat ev'!O257&lt;&gt;"", '[3]stat ev'!O257,"")</f>
        <v/>
      </c>
      <c r="S188" t="str">
        <f>IF('[3]stat ev'!P257&lt;&gt;"", '[3]stat ev'!P257,"")</f>
        <v/>
      </c>
      <c r="T188" t="str">
        <f>IF('[3]stat ev'!Q257&lt;&gt;"", '[3]stat ev'!Q257,"")</f>
        <v/>
      </c>
      <c r="U188" t="str">
        <f>IF('[3]stat ev'!R257&lt;&gt;"", '[3]stat ev'!R257,"")</f>
        <v/>
      </c>
    </row>
    <row r="189" spans="2:21" x14ac:dyDescent="0.3">
      <c r="B189" t="str">
        <f>IF('[2]stat ev'!A258&lt;&gt;"", '[2]stat ev'!A258,"")</f>
        <v/>
      </c>
      <c r="C189" t="str">
        <f>IF('[2]stat ev'!B258&lt;&gt;"", '[2]stat ev'!B258,"")</f>
        <v/>
      </c>
      <c r="D189" t="str">
        <f>IF('[2]stat ev'!C258&lt;&gt;"", '[2]stat ev'!C258,"")</f>
        <v/>
      </c>
      <c r="E189" t="str">
        <f>IF('[3]stat ev'!D258&lt;&gt;"", '[3]stat ev'!D258,"")</f>
        <v/>
      </c>
      <c r="F189" t="str">
        <f>IF('[3]stat ev'!E258&lt;&gt;"", '[3]stat ev'!E258,"")</f>
        <v/>
      </c>
      <c r="G189" t="str">
        <f>IF('[3]stat ev'!F258&lt;&gt;"", '[3]stat ev'!F258,"")</f>
        <v/>
      </c>
      <c r="H189" t="str">
        <f>IF('[3]stat ev'!G258&lt;&gt;"", '[3]stat ev'!G258,"")</f>
        <v/>
      </c>
      <c r="I189" t="str">
        <f>IF('[3]stat ev'!H258&lt;&gt;"", '[3]stat ev'!H258,"")</f>
        <v/>
      </c>
      <c r="J189" t="str">
        <f>IF('[3]stat ev'!I258&lt;&gt;"", '[3]stat ev'!I258,"")</f>
        <v/>
      </c>
      <c r="K189" t="str">
        <f>IF('[3]stat ev'!I258&lt;&gt;"", '[3]stat ev'!I258,"")</f>
        <v/>
      </c>
      <c r="L189" t="str">
        <f>IF('[3]stat ev'!J258&lt;&gt;"", '[3]stat ev'!J258,"")</f>
        <v/>
      </c>
      <c r="N189" t="str">
        <f>IF('[3]stat ev'!K258&lt;&gt;"", '[3]stat ev'!K258,"")</f>
        <v/>
      </c>
      <c r="O189" t="str">
        <f>IF('[3]stat ev'!L258&lt;&gt;"", '[3]stat ev'!L258,"")</f>
        <v/>
      </c>
      <c r="P189" t="str">
        <f>IF('[3]stat ev'!M258&lt;&gt;"", '[3]stat ev'!M258,"")</f>
        <v/>
      </c>
      <c r="Q189" t="str">
        <f>IF('[3]stat ev'!N258&lt;&gt;"", '[3]stat ev'!N258,"")</f>
        <v/>
      </c>
      <c r="R189" t="str">
        <f>IF('[3]stat ev'!O258&lt;&gt;"", '[3]stat ev'!O258,"")</f>
        <v/>
      </c>
      <c r="S189" t="str">
        <f>IF('[3]stat ev'!P258&lt;&gt;"", '[3]stat ev'!P258,"")</f>
        <v/>
      </c>
      <c r="T189" t="str">
        <f>IF('[3]stat ev'!Q258&lt;&gt;"", '[3]stat ev'!Q258,"")</f>
        <v/>
      </c>
      <c r="U189" t="str">
        <f>IF('[3]stat ev'!R258&lt;&gt;"", '[3]stat ev'!R258,"")</f>
        <v/>
      </c>
    </row>
    <row r="190" spans="2:21" x14ac:dyDescent="0.3">
      <c r="B190" t="str">
        <f>IF('[2]stat ev'!A259&lt;&gt;"", '[2]stat ev'!A259,"")</f>
        <v/>
      </c>
      <c r="C190" t="str">
        <f>IF('[2]stat ev'!B259&lt;&gt;"", '[2]stat ev'!B259,"")</f>
        <v/>
      </c>
      <c r="D190" t="str">
        <f>IF('[2]stat ev'!C259&lt;&gt;"", '[2]stat ev'!C259,"")</f>
        <v/>
      </c>
      <c r="E190" t="str">
        <f>IF('[3]stat ev'!D259&lt;&gt;"", '[3]stat ev'!D259,"")</f>
        <v/>
      </c>
      <c r="F190" t="str">
        <f>IF('[3]stat ev'!E259&lt;&gt;"", '[3]stat ev'!E259,"")</f>
        <v/>
      </c>
      <c r="G190" t="str">
        <f>IF('[3]stat ev'!F259&lt;&gt;"", '[3]stat ev'!F259,"")</f>
        <v/>
      </c>
      <c r="H190" t="str">
        <f>IF('[3]stat ev'!G259&lt;&gt;"", '[3]stat ev'!G259,"")</f>
        <v/>
      </c>
      <c r="I190" t="str">
        <f>IF('[3]stat ev'!H259&lt;&gt;"", '[3]stat ev'!H259,"")</f>
        <v/>
      </c>
      <c r="J190" t="str">
        <f>IF('[3]stat ev'!I259&lt;&gt;"", '[3]stat ev'!I259,"")</f>
        <v/>
      </c>
      <c r="K190" t="str">
        <f>IF('[3]stat ev'!I259&lt;&gt;"", '[3]stat ev'!I259,"")</f>
        <v/>
      </c>
      <c r="L190" t="str">
        <f>IF('[3]stat ev'!J259&lt;&gt;"", '[3]stat ev'!J259,"")</f>
        <v/>
      </c>
      <c r="N190" t="str">
        <f>IF('[3]stat ev'!K259&lt;&gt;"", '[3]stat ev'!K259,"")</f>
        <v/>
      </c>
      <c r="O190" t="str">
        <f>IF('[3]stat ev'!L259&lt;&gt;"", '[3]stat ev'!L259,"")</f>
        <v/>
      </c>
      <c r="P190" t="str">
        <f>IF('[3]stat ev'!M259&lt;&gt;"", '[3]stat ev'!M259,"")</f>
        <v/>
      </c>
      <c r="Q190" t="str">
        <f>IF('[3]stat ev'!N259&lt;&gt;"", '[3]stat ev'!N259,"")</f>
        <v/>
      </c>
      <c r="R190" t="str">
        <f>IF('[3]stat ev'!O259&lt;&gt;"", '[3]stat ev'!O259,"")</f>
        <v/>
      </c>
      <c r="S190" t="str">
        <f>IF('[3]stat ev'!P259&lt;&gt;"", '[3]stat ev'!P259,"")</f>
        <v/>
      </c>
      <c r="T190" t="str">
        <f>IF('[3]stat ev'!Q259&lt;&gt;"", '[3]stat ev'!Q259,"")</f>
        <v/>
      </c>
      <c r="U190" t="str">
        <f>IF('[3]stat ev'!R259&lt;&gt;"", '[3]stat ev'!R259,"")</f>
        <v/>
      </c>
    </row>
    <row r="191" spans="2:21" x14ac:dyDescent="0.3">
      <c r="B191" t="str">
        <f>IF('[2]stat ev'!A260&lt;&gt;"", '[2]stat ev'!A260,"")</f>
        <v/>
      </c>
      <c r="C191" t="str">
        <f>IF('[2]stat ev'!B260&lt;&gt;"", '[2]stat ev'!B260,"")</f>
        <v/>
      </c>
      <c r="D191" t="str">
        <f>IF('[2]stat ev'!C260&lt;&gt;"", '[2]stat ev'!C260,"")</f>
        <v/>
      </c>
      <c r="E191" t="str">
        <f>IF('[3]stat ev'!D260&lt;&gt;"", '[3]stat ev'!D260,"")</f>
        <v/>
      </c>
      <c r="F191" t="str">
        <f>IF('[3]stat ev'!E260&lt;&gt;"", '[3]stat ev'!E260,"")</f>
        <v/>
      </c>
      <c r="G191" t="str">
        <f>IF('[3]stat ev'!F260&lt;&gt;"", '[3]stat ev'!F260,"")</f>
        <v/>
      </c>
      <c r="H191" t="str">
        <f>IF('[3]stat ev'!G260&lt;&gt;"", '[3]stat ev'!G260,"")</f>
        <v/>
      </c>
      <c r="I191" t="str">
        <f>IF('[3]stat ev'!H260&lt;&gt;"", '[3]stat ev'!H260,"")</f>
        <v/>
      </c>
      <c r="J191" t="str">
        <f>IF('[3]stat ev'!I260&lt;&gt;"", '[3]stat ev'!I260,"")</f>
        <v/>
      </c>
      <c r="K191" t="str">
        <f>IF('[3]stat ev'!I260&lt;&gt;"", '[3]stat ev'!I260,"")</f>
        <v/>
      </c>
      <c r="L191" t="str">
        <f>IF('[3]stat ev'!J260&lt;&gt;"", '[3]stat ev'!J260,"")</f>
        <v/>
      </c>
      <c r="N191" t="str">
        <f>IF('[3]stat ev'!K260&lt;&gt;"", '[3]stat ev'!K260,"")</f>
        <v/>
      </c>
      <c r="O191" t="str">
        <f>IF('[3]stat ev'!L260&lt;&gt;"", '[3]stat ev'!L260,"")</f>
        <v/>
      </c>
      <c r="P191" t="str">
        <f>IF('[3]stat ev'!M260&lt;&gt;"", '[3]stat ev'!M260,"")</f>
        <v/>
      </c>
      <c r="Q191" t="str">
        <f>IF('[3]stat ev'!N260&lt;&gt;"", '[3]stat ev'!N260,"")</f>
        <v/>
      </c>
      <c r="R191" t="str">
        <f>IF('[3]stat ev'!O260&lt;&gt;"", '[3]stat ev'!O260,"")</f>
        <v/>
      </c>
      <c r="S191" t="str">
        <f>IF('[3]stat ev'!P260&lt;&gt;"", '[3]stat ev'!P260,"")</f>
        <v/>
      </c>
      <c r="T191" t="str">
        <f>IF('[3]stat ev'!Q260&lt;&gt;"", '[3]stat ev'!Q260,"")</f>
        <v/>
      </c>
      <c r="U191" t="str">
        <f>IF('[3]stat ev'!R260&lt;&gt;"", '[3]stat ev'!R260,"")</f>
        <v/>
      </c>
    </row>
    <row r="192" spans="2:21" x14ac:dyDescent="0.3">
      <c r="B192" t="str">
        <f>IF('[2]stat ev'!A261&lt;&gt;"", '[2]stat ev'!A261,"")</f>
        <v/>
      </c>
      <c r="C192" t="str">
        <f>IF('[2]stat ev'!B261&lt;&gt;"", '[2]stat ev'!B261,"")</f>
        <v/>
      </c>
      <c r="D192" t="str">
        <f>IF('[2]stat ev'!C261&lt;&gt;"", '[2]stat ev'!C261,"")</f>
        <v/>
      </c>
      <c r="E192" t="str">
        <f>IF('[3]stat ev'!D261&lt;&gt;"", '[3]stat ev'!D261,"")</f>
        <v/>
      </c>
      <c r="F192" t="str">
        <f>IF('[3]stat ev'!E261&lt;&gt;"", '[3]stat ev'!E261,"")</f>
        <v/>
      </c>
      <c r="G192" t="str">
        <f>IF('[3]stat ev'!F261&lt;&gt;"", '[3]stat ev'!F261,"")</f>
        <v/>
      </c>
      <c r="H192" t="str">
        <f>IF('[3]stat ev'!G261&lt;&gt;"", '[3]stat ev'!G261,"")</f>
        <v/>
      </c>
      <c r="I192" t="str">
        <f>IF('[3]stat ev'!H261&lt;&gt;"", '[3]stat ev'!H261,"")</f>
        <v/>
      </c>
      <c r="J192" t="str">
        <f>IF('[3]stat ev'!I261&lt;&gt;"", '[3]stat ev'!I261,"")</f>
        <v/>
      </c>
      <c r="K192" t="str">
        <f>IF('[3]stat ev'!I261&lt;&gt;"", '[3]stat ev'!I261,"")</f>
        <v/>
      </c>
      <c r="L192" t="str">
        <f>IF('[3]stat ev'!J261&lt;&gt;"", '[3]stat ev'!J261,"")</f>
        <v/>
      </c>
      <c r="N192" t="str">
        <f>IF('[3]stat ev'!K261&lt;&gt;"", '[3]stat ev'!K261,"")</f>
        <v/>
      </c>
      <c r="O192" t="str">
        <f>IF('[3]stat ev'!L261&lt;&gt;"", '[3]stat ev'!L261,"")</f>
        <v/>
      </c>
      <c r="P192" t="str">
        <f>IF('[3]stat ev'!M261&lt;&gt;"", '[3]stat ev'!M261,"")</f>
        <v/>
      </c>
      <c r="Q192" t="str">
        <f>IF('[3]stat ev'!N261&lt;&gt;"", '[3]stat ev'!N261,"")</f>
        <v/>
      </c>
      <c r="R192" t="str">
        <f>IF('[3]stat ev'!O261&lt;&gt;"", '[3]stat ev'!O261,"")</f>
        <v/>
      </c>
      <c r="S192" t="str">
        <f>IF('[3]stat ev'!P261&lt;&gt;"", '[3]stat ev'!P261,"")</f>
        <v/>
      </c>
      <c r="T192" t="str">
        <f>IF('[3]stat ev'!Q261&lt;&gt;"", '[3]stat ev'!Q261,"")</f>
        <v/>
      </c>
      <c r="U192" t="str">
        <f>IF('[3]stat ev'!R261&lt;&gt;"", '[3]stat ev'!R261,"")</f>
        <v/>
      </c>
    </row>
    <row r="193" spans="2:21" x14ac:dyDescent="0.3">
      <c r="B193" t="str">
        <f>IF('[2]stat ev'!A262&lt;&gt;"", '[2]stat ev'!A262,"")</f>
        <v/>
      </c>
      <c r="C193" t="str">
        <f>IF('[2]stat ev'!B262&lt;&gt;"", '[2]stat ev'!B262,"")</f>
        <v/>
      </c>
      <c r="D193" t="str">
        <f>IF('[2]stat ev'!C262&lt;&gt;"", '[2]stat ev'!C262,"")</f>
        <v/>
      </c>
      <c r="E193" t="str">
        <f>IF('[3]stat ev'!D262&lt;&gt;"", '[3]stat ev'!D262,"")</f>
        <v/>
      </c>
      <c r="F193" t="str">
        <f>IF('[3]stat ev'!E262&lt;&gt;"", '[3]stat ev'!E262,"")</f>
        <v/>
      </c>
      <c r="G193" t="str">
        <f>IF('[3]stat ev'!F262&lt;&gt;"", '[3]stat ev'!F262,"")</f>
        <v/>
      </c>
      <c r="H193" t="str">
        <f>IF('[3]stat ev'!G262&lt;&gt;"", '[3]stat ev'!G262,"")</f>
        <v/>
      </c>
      <c r="I193" t="str">
        <f>IF('[3]stat ev'!H262&lt;&gt;"", '[3]stat ev'!H262,"")</f>
        <v/>
      </c>
      <c r="J193" t="str">
        <f>IF('[3]stat ev'!I262&lt;&gt;"", '[3]stat ev'!I262,"")</f>
        <v/>
      </c>
      <c r="K193" t="str">
        <f>IF('[3]stat ev'!I262&lt;&gt;"", '[3]stat ev'!I262,"")</f>
        <v/>
      </c>
      <c r="L193" t="str">
        <f>IF('[3]stat ev'!J262&lt;&gt;"", '[3]stat ev'!J262,"")</f>
        <v/>
      </c>
      <c r="N193" t="str">
        <f>IF('[3]stat ev'!K262&lt;&gt;"", '[3]stat ev'!K262,"")</f>
        <v/>
      </c>
      <c r="O193" t="str">
        <f>IF('[3]stat ev'!L262&lt;&gt;"", '[3]stat ev'!L262,"")</f>
        <v/>
      </c>
      <c r="P193" t="str">
        <f>IF('[3]stat ev'!M262&lt;&gt;"", '[3]stat ev'!M262,"")</f>
        <v/>
      </c>
      <c r="Q193" t="str">
        <f>IF('[3]stat ev'!N262&lt;&gt;"", '[3]stat ev'!N262,"")</f>
        <v/>
      </c>
      <c r="R193" t="str">
        <f>IF('[3]stat ev'!O262&lt;&gt;"", '[3]stat ev'!O262,"")</f>
        <v/>
      </c>
      <c r="S193" t="str">
        <f>IF('[3]stat ev'!P262&lt;&gt;"", '[3]stat ev'!P262,"")</f>
        <v/>
      </c>
      <c r="T193" t="str">
        <f>IF('[3]stat ev'!Q262&lt;&gt;"", '[3]stat ev'!Q262,"")</f>
        <v/>
      </c>
      <c r="U193" t="str">
        <f>IF('[3]stat ev'!R262&lt;&gt;"", '[3]stat ev'!R262,"")</f>
        <v/>
      </c>
    </row>
    <row r="194" spans="2:21" x14ac:dyDescent="0.3">
      <c r="B194" t="str">
        <f>IF('[2]stat ev'!A263&lt;&gt;"", '[2]stat ev'!A263,"")</f>
        <v/>
      </c>
      <c r="C194" t="str">
        <f>IF('[2]stat ev'!B263&lt;&gt;"", '[2]stat ev'!B263,"")</f>
        <v/>
      </c>
      <c r="D194" t="str">
        <f>IF('[2]stat ev'!C263&lt;&gt;"", '[2]stat ev'!C263,"")</f>
        <v/>
      </c>
      <c r="E194" t="str">
        <f>IF('[3]stat ev'!D263&lt;&gt;"", '[3]stat ev'!D263,"")</f>
        <v/>
      </c>
      <c r="F194" t="str">
        <f>IF('[3]stat ev'!E263&lt;&gt;"", '[3]stat ev'!E263,"")</f>
        <v/>
      </c>
      <c r="G194" t="str">
        <f>IF('[3]stat ev'!F263&lt;&gt;"", '[3]stat ev'!F263,"")</f>
        <v/>
      </c>
      <c r="H194" t="str">
        <f>IF('[3]stat ev'!G263&lt;&gt;"", '[3]stat ev'!G263,"")</f>
        <v/>
      </c>
      <c r="I194" t="str">
        <f>IF('[3]stat ev'!H263&lt;&gt;"", '[3]stat ev'!H263,"")</f>
        <v/>
      </c>
      <c r="J194" t="str">
        <f>IF('[3]stat ev'!I263&lt;&gt;"", '[3]stat ev'!I263,"")</f>
        <v/>
      </c>
      <c r="K194" t="str">
        <f>IF('[3]stat ev'!I263&lt;&gt;"", '[3]stat ev'!I263,"")</f>
        <v/>
      </c>
      <c r="L194" t="str">
        <f>IF('[3]stat ev'!J263&lt;&gt;"", '[3]stat ev'!J263,"")</f>
        <v/>
      </c>
      <c r="N194" t="str">
        <f>IF('[3]stat ev'!K263&lt;&gt;"", '[3]stat ev'!K263,"")</f>
        <v/>
      </c>
      <c r="O194" t="str">
        <f>IF('[3]stat ev'!L263&lt;&gt;"", '[3]stat ev'!L263,"")</f>
        <v/>
      </c>
      <c r="P194" t="str">
        <f>IF('[3]stat ev'!M263&lt;&gt;"", '[3]stat ev'!M263,"")</f>
        <v/>
      </c>
      <c r="Q194" t="str">
        <f>IF('[3]stat ev'!N263&lt;&gt;"", '[3]stat ev'!N263,"")</f>
        <v/>
      </c>
      <c r="R194" t="str">
        <f>IF('[3]stat ev'!O263&lt;&gt;"", '[3]stat ev'!O263,"")</f>
        <v/>
      </c>
      <c r="S194" t="str">
        <f>IF('[3]stat ev'!P263&lt;&gt;"", '[3]stat ev'!P263,"")</f>
        <v/>
      </c>
      <c r="T194" t="str">
        <f>IF('[3]stat ev'!Q263&lt;&gt;"", '[3]stat ev'!Q263,"")</f>
        <v/>
      </c>
      <c r="U194" t="str">
        <f>IF('[3]stat ev'!R263&lt;&gt;"", '[3]stat ev'!R263,"")</f>
        <v/>
      </c>
    </row>
    <row r="195" spans="2:21" x14ac:dyDescent="0.3">
      <c r="B195" t="str">
        <f>IF('[2]stat ev'!A264&lt;&gt;"", '[2]stat ev'!A264,"")</f>
        <v/>
      </c>
      <c r="C195" t="str">
        <f>IF('[2]stat ev'!B264&lt;&gt;"", '[2]stat ev'!B264,"")</f>
        <v/>
      </c>
      <c r="D195" t="str">
        <f>IF('[2]stat ev'!C264&lt;&gt;"", '[2]stat ev'!C264,"")</f>
        <v/>
      </c>
      <c r="E195" t="str">
        <f>IF('[3]stat ev'!D264&lt;&gt;"", '[3]stat ev'!D264,"")</f>
        <v/>
      </c>
      <c r="F195" t="str">
        <f>IF('[3]stat ev'!E264&lt;&gt;"", '[3]stat ev'!E264,"")</f>
        <v/>
      </c>
      <c r="G195" t="str">
        <f>IF('[3]stat ev'!F264&lt;&gt;"", '[3]stat ev'!F264,"")</f>
        <v/>
      </c>
      <c r="H195" t="str">
        <f>IF('[3]stat ev'!G264&lt;&gt;"", '[3]stat ev'!G264,"")</f>
        <v/>
      </c>
      <c r="I195" t="str">
        <f>IF('[3]stat ev'!H264&lt;&gt;"", '[3]stat ev'!H264,"")</f>
        <v/>
      </c>
      <c r="J195" t="str">
        <f>IF('[3]stat ev'!I264&lt;&gt;"", '[3]stat ev'!I264,"")</f>
        <v/>
      </c>
      <c r="K195" t="str">
        <f>IF('[3]stat ev'!I264&lt;&gt;"", '[3]stat ev'!I264,"")</f>
        <v/>
      </c>
      <c r="L195" t="str">
        <f>IF('[3]stat ev'!J264&lt;&gt;"", '[3]stat ev'!J264,"")</f>
        <v/>
      </c>
      <c r="N195" t="str">
        <f>IF('[3]stat ev'!K264&lt;&gt;"", '[3]stat ev'!K264,"")</f>
        <v/>
      </c>
      <c r="O195" t="str">
        <f>IF('[3]stat ev'!L264&lt;&gt;"", '[3]stat ev'!L264,"")</f>
        <v/>
      </c>
      <c r="P195" t="str">
        <f>IF('[3]stat ev'!M264&lt;&gt;"", '[3]stat ev'!M264,"")</f>
        <v/>
      </c>
      <c r="Q195" t="str">
        <f>IF('[3]stat ev'!N264&lt;&gt;"", '[3]stat ev'!N264,"")</f>
        <v/>
      </c>
      <c r="R195" t="str">
        <f>IF('[3]stat ev'!O264&lt;&gt;"", '[3]stat ev'!O264,"")</f>
        <v/>
      </c>
      <c r="S195" t="str">
        <f>IF('[3]stat ev'!P264&lt;&gt;"", '[3]stat ev'!P264,"")</f>
        <v/>
      </c>
      <c r="T195" t="str">
        <f>IF('[3]stat ev'!Q264&lt;&gt;"", '[3]stat ev'!Q264,"")</f>
        <v/>
      </c>
      <c r="U195" t="str">
        <f>IF('[3]stat ev'!R264&lt;&gt;"", '[3]stat ev'!R264,"")</f>
        <v/>
      </c>
    </row>
    <row r="196" spans="2:21" x14ac:dyDescent="0.3">
      <c r="B196" t="str">
        <f>IF('[2]stat ev'!A265&lt;&gt;"", '[2]stat ev'!A265,"")</f>
        <v/>
      </c>
      <c r="C196" t="str">
        <f>IF('[2]stat ev'!B265&lt;&gt;"", '[2]stat ev'!B265,"")</f>
        <v/>
      </c>
      <c r="D196" t="str">
        <f>IF('[2]stat ev'!C265&lt;&gt;"", '[2]stat ev'!C265,"")</f>
        <v/>
      </c>
      <c r="E196" t="str">
        <f>IF('[3]stat ev'!D265&lt;&gt;"", '[3]stat ev'!D265,"")</f>
        <v/>
      </c>
      <c r="F196" t="str">
        <f>IF('[3]stat ev'!E265&lt;&gt;"", '[3]stat ev'!E265,"")</f>
        <v/>
      </c>
      <c r="G196" t="str">
        <f>IF('[3]stat ev'!F265&lt;&gt;"", '[3]stat ev'!F265,"")</f>
        <v/>
      </c>
      <c r="H196" t="str">
        <f>IF('[3]stat ev'!G265&lt;&gt;"", '[3]stat ev'!G265,"")</f>
        <v/>
      </c>
      <c r="I196" t="str">
        <f>IF('[3]stat ev'!H265&lt;&gt;"", '[3]stat ev'!H265,"")</f>
        <v/>
      </c>
      <c r="J196" t="str">
        <f>IF('[3]stat ev'!I265&lt;&gt;"", '[3]stat ev'!I265,"")</f>
        <v/>
      </c>
      <c r="K196" t="str">
        <f>IF('[3]stat ev'!I265&lt;&gt;"", '[3]stat ev'!I265,"")</f>
        <v/>
      </c>
      <c r="L196" t="str">
        <f>IF('[3]stat ev'!J265&lt;&gt;"", '[3]stat ev'!J265,"")</f>
        <v/>
      </c>
      <c r="N196" t="str">
        <f>IF('[3]stat ev'!K265&lt;&gt;"", '[3]stat ev'!K265,"")</f>
        <v/>
      </c>
      <c r="O196" t="str">
        <f>IF('[3]stat ev'!L265&lt;&gt;"", '[3]stat ev'!L265,"")</f>
        <v/>
      </c>
      <c r="P196" t="str">
        <f>IF('[3]stat ev'!M265&lt;&gt;"", '[3]stat ev'!M265,"")</f>
        <v/>
      </c>
      <c r="Q196" t="str">
        <f>IF('[3]stat ev'!N265&lt;&gt;"", '[3]stat ev'!N265,"")</f>
        <v/>
      </c>
      <c r="R196" t="str">
        <f>IF('[3]stat ev'!O265&lt;&gt;"", '[3]stat ev'!O265,"")</f>
        <v/>
      </c>
      <c r="S196" t="str">
        <f>IF('[3]stat ev'!P265&lt;&gt;"", '[3]stat ev'!P265,"")</f>
        <v/>
      </c>
      <c r="T196" t="str">
        <f>IF('[3]stat ev'!Q265&lt;&gt;"", '[3]stat ev'!Q265,"")</f>
        <v/>
      </c>
      <c r="U196" t="str">
        <f>IF('[3]stat ev'!R265&lt;&gt;"", '[3]stat ev'!R265,"")</f>
        <v/>
      </c>
    </row>
    <row r="197" spans="2:21" x14ac:dyDescent="0.3">
      <c r="B197" t="str">
        <f>IF('[2]stat ev'!A266&lt;&gt;"", '[2]stat ev'!A266,"")</f>
        <v/>
      </c>
      <c r="C197" t="str">
        <f>IF('[2]stat ev'!B266&lt;&gt;"", '[2]stat ev'!B266,"")</f>
        <v/>
      </c>
      <c r="D197" t="str">
        <f>IF('[2]stat ev'!C266&lt;&gt;"", '[2]stat ev'!C266,"")</f>
        <v/>
      </c>
      <c r="E197" t="str">
        <f>IF('[3]stat ev'!D266&lt;&gt;"", '[3]stat ev'!D266,"")</f>
        <v/>
      </c>
      <c r="F197" t="str">
        <f>IF('[3]stat ev'!E266&lt;&gt;"", '[3]stat ev'!E266,"")</f>
        <v/>
      </c>
      <c r="G197" t="str">
        <f>IF('[3]stat ev'!F266&lt;&gt;"", '[3]stat ev'!F266,"")</f>
        <v/>
      </c>
      <c r="H197" t="str">
        <f>IF('[3]stat ev'!G266&lt;&gt;"", '[3]stat ev'!G266,"")</f>
        <v/>
      </c>
      <c r="I197" t="str">
        <f>IF('[3]stat ev'!H266&lt;&gt;"", '[3]stat ev'!H266,"")</f>
        <v/>
      </c>
      <c r="J197" t="str">
        <f>IF('[3]stat ev'!I266&lt;&gt;"", '[3]stat ev'!I266,"")</f>
        <v/>
      </c>
      <c r="K197" t="str">
        <f>IF('[3]stat ev'!I266&lt;&gt;"", '[3]stat ev'!I266,"")</f>
        <v/>
      </c>
      <c r="L197" t="str">
        <f>IF('[3]stat ev'!J266&lt;&gt;"", '[3]stat ev'!J266,"")</f>
        <v/>
      </c>
      <c r="N197" t="str">
        <f>IF('[3]stat ev'!K266&lt;&gt;"", '[3]stat ev'!K266,"")</f>
        <v/>
      </c>
      <c r="O197" t="str">
        <f>IF('[3]stat ev'!L266&lt;&gt;"", '[3]stat ev'!L266,"")</f>
        <v/>
      </c>
      <c r="P197" t="str">
        <f>IF('[3]stat ev'!M266&lt;&gt;"", '[3]stat ev'!M266,"")</f>
        <v/>
      </c>
      <c r="Q197" t="str">
        <f>IF('[3]stat ev'!N266&lt;&gt;"", '[3]stat ev'!N266,"")</f>
        <v/>
      </c>
      <c r="R197" t="str">
        <f>IF('[3]stat ev'!O266&lt;&gt;"", '[3]stat ev'!O266,"")</f>
        <v/>
      </c>
      <c r="S197" t="str">
        <f>IF('[3]stat ev'!P266&lt;&gt;"", '[3]stat ev'!P266,"")</f>
        <v/>
      </c>
      <c r="T197" t="str">
        <f>IF('[3]stat ev'!Q266&lt;&gt;"", '[3]stat ev'!Q266,"")</f>
        <v/>
      </c>
      <c r="U197" t="str">
        <f>IF('[3]stat ev'!R266&lt;&gt;"", '[3]stat ev'!R266,"")</f>
        <v/>
      </c>
    </row>
    <row r="198" spans="2:21" x14ac:dyDescent="0.3">
      <c r="B198" t="str">
        <f>IF('[2]stat ev'!A267&lt;&gt;"", '[2]stat ev'!A267,"")</f>
        <v/>
      </c>
      <c r="C198" t="str">
        <f>IF('[2]stat ev'!B267&lt;&gt;"", '[2]stat ev'!B267,"")</f>
        <v/>
      </c>
      <c r="D198" t="str">
        <f>IF('[2]stat ev'!C267&lt;&gt;"", '[2]stat ev'!C267,"")</f>
        <v/>
      </c>
      <c r="E198" t="str">
        <f>IF('[3]stat ev'!D267&lt;&gt;"", '[3]stat ev'!D267,"")</f>
        <v/>
      </c>
      <c r="F198" t="str">
        <f>IF('[3]stat ev'!E267&lt;&gt;"", '[3]stat ev'!E267,"")</f>
        <v/>
      </c>
      <c r="G198" t="str">
        <f>IF('[3]stat ev'!F267&lt;&gt;"", '[3]stat ev'!F267,"")</f>
        <v/>
      </c>
      <c r="H198" t="str">
        <f>IF('[3]stat ev'!G267&lt;&gt;"", '[3]stat ev'!G267,"")</f>
        <v/>
      </c>
      <c r="I198" t="str">
        <f>IF('[3]stat ev'!H267&lt;&gt;"", '[3]stat ev'!H267,"")</f>
        <v/>
      </c>
      <c r="J198" t="str">
        <f>IF('[3]stat ev'!I267&lt;&gt;"", '[3]stat ev'!I267,"")</f>
        <v/>
      </c>
      <c r="K198" t="str">
        <f>IF('[3]stat ev'!I267&lt;&gt;"", '[3]stat ev'!I267,"")</f>
        <v/>
      </c>
      <c r="L198" t="str">
        <f>IF('[3]stat ev'!J267&lt;&gt;"", '[3]stat ev'!J267,"")</f>
        <v/>
      </c>
      <c r="N198" t="str">
        <f>IF('[3]stat ev'!K267&lt;&gt;"", '[3]stat ev'!K267,"")</f>
        <v/>
      </c>
      <c r="O198" t="str">
        <f>IF('[3]stat ev'!L267&lt;&gt;"", '[3]stat ev'!L267,"")</f>
        <v/>
      </c>
      <c r="P198" t="str">
        <f>IF('[3]stat ev'!M267&lt;&gt;"", '[3]stat ev'!M267,"")</f>
        <v/>
      </c>
      <c r="Q198" t="str">
        <f>IF('[3]stat ev'!N267&lt;&gt;"", '[3]stat ev'!N267,"")</f>
        <v/>
      </c>
      <c r="R198" t="str">
        <f>IF('[3]stat ev'!O267&lt;&gt;"", '[3]stat ev'!O267,"")</f>
        <v/>
      </c>
      <c r="S198" t="str">
        <f>IF('[3]stat ev'!P267&lt;&gt;"", '[3]stat ev'!P267,"")</f>
        <v/>
      </c>
      <c r="T198" t="str">
        <f>IF('[3]stat ev'!Q267&lt;&gt;"", '[3]stat ev'!Q267,"")</f>
        <v/>
      </c>
      <c r="U198" t="str">
        <f>IF('[3]stat ev'!R267&lt;&gt;"", '[3]stat ev'!R267,"")</f>
        <v/>
      </c>
    </row>
    <row r="199" spans="2:21" x14ac:dyDescent="0.3">
      <c r="B199" t="str">
        <f>IF('[2]stat ev'!A268&lt;&gt;"", '[2]stat ev'!A268,"")</f>
        <v/>
      </c>
      <c r="C199" t="str">
        <f>IF('[2]stat ev'!B268&lt;&gt;"", '[2]stat ev'!B268,"")</f>
        <v/>
      </c>
      <c r="D199" t="str">
        <f>IF('[2]stat ev'!C268&lt;&gt;"", '[2]stat ev'!C268,"")</f>
        <v/>
      </c>
      <c r="E199" t="str">
        <f>IF('[3]stat ev'!D268&lt;&gt;"", '[3]stat ev'!D268,"")</f>
        <v/>
      </c>
      <c r="F199" t="str">
        <f>IF('[3]stat ev'!E268&lt;&gt;"", '[3]stat ev'!E268,"")</f>
        <v/>
      </c>
      <c r="G199" t="str">
        <f>IF('[3]stat ev'!F268&lt;&gt;"", '[3]stat ev'!F268,"")</f>
        <v/>
      </c>
      <c r="H199" t="str">
        <f>IF('[3]stat ev'!G268&lt;&gt;"", '[3]stat ev'!G268,"")</f>
        <v/>
      </c>
      <c r="I199" t="str">
        <f>IF('[3]stat ev'!H268&lt;&gt;"", '[3]stat ev'!H268,"")</f>
        <v/>
      </c>
      <c r="J199" t="str">
        <f>IF('[3]stat ev'!I268&lt;&gt;"", '[3]stat ev'!I268,"")</f>
        <v/>
      </c>
      <c r="K199" t="str">
        <f>IF('[3]stat ev'!I268&lt;&gt;"", '[3]stat ev'!I268,"")</f>
        <v/>
      </c>
      <c r="L199" t="str">
        <f>IF('[3]stat ev'!J268&lt;&gt;"", '[3]stat ev'!J268,"")</f>
        <v/>
      </c>
      <c r="N199" t="str">
        <f>IF('[3]stat ev'!K268&lt;&gt;"", '[3]stat ev'!K268,"")</f>
        <v/>
      </c>
      <c r="O199" t="str">
        <f>IF('[3]stat ev'!L268&lt;&gt;"", '[3]stat ev'!L268,"")</f>
        <v/>
      </c>
      <c r="P199" t="str">
        <f>IF('[3]stat ev'!M268&lt;&gt;"", '[3]stat ev'!M268,"")</f>
        <v/>
      </c>
      <c r="Q199" t="str">
        <f>IF('[3]stat ev'!N268&lt;&gt;"", '[3]stat ev'!N268,"")</f>
        <v/>
      </c>
      <c r="R199" t="str">
        <f>IF('[3]stat ev'!O268&lt;&gt;"", '[3]stat ev'!O268,"")</f>
        <v/>
      </c>
      <c r="S199" t="str">
        <f>IF('[3]stat ev'!P268&lt;&gt;"", '[3]stat ev'!P268,"")</f>
        <v/>
      </c>
      <c r="T199" t="str">
        <f>IF('[3]stat ev'!Q268&lt;&gt;"", '[3]stat ev'!Q268,"")</f>
        <v/>
      </c>
      <c r="U199" t="str">
        <f>IF('[3]stat ev'!R268&lt;&gt;"", '[3]stat ev'!R268,"")</f>
        <v/>
      </c>
    </row>
    <row r="200" spans="2:21" x14ac:dyDescent="0.3">
      <c r="B200" t="str">
        <f>IF('[2]stat ev'!A269&lt;&gt;"", '[2]stat ev'!A269,"")</f>
        <v/>
      </c>
      <c r="C200" t="str">
        <f>IF('[2]stat ev'!B269&lt;&gt;"", '[2]stat ev'!B269,"")</f>
        <v/>
      </c>
      <c r="D200" t="str">
        <f>IF('[2]stat ev'!C269&lt;&gt;"", '[2]stat ev'!C269,"")</f>
        <v/>
      </c>
      <c r="E200" t="str">
        <f>IF('[3]stat ev'!D269&lt;&gt;"", '[3]stat ev'!D269,"")</f>
        <v/>
      </c>
      <c r="F200" t="str">
        <f>IF('[3]stat ev'!E269&lt;&gt;"", '[3]stat ev'!E269,"")</f>
        <v/>
      </c>
      <c r="G200" t="str">
        <f>IF('[3]stat ev'!F269&lt;&gt;"", '[3]stat ev'!F269,"")</f>
        <v/>
      </c>
      <c r="H200" t="str">
        <f>IF('[3]stat ev'!G269&lt;&gt;"", '[3]stat ev'!G269,"")</f>
        <v/>
      </c>
      <c r="I200" t="str">
        <f>IF('[3]stat ev'!H269&lt;&gt;"", '[3]stat ev'!H269,"")</f>
        <v/>
      </c>
      <c r="J200" t="str">
        <f>IF('[3]stat ev'!I269&lt;&gt;"", '[3]stat ev'!I269,"")</f>
        <v/>
      </c>
      <c r="K200" t="str">
        <f>IF('[3]stat ev'!I269&lt;&gt;"", '[3]stat ev'!I269,"")</f>
        <v/>
      </c>
      <c r="L200" t="str">
        <f>IF('[3]stat ev'!J269&lt;&gt;"", '[3]stat ev'!J269,"")</f>
        <v/>
      </c>
      <c r="N200" t="str">
        <f>IF('[3]stat ev'!K269&lt;&gt;"", '[3]stat ev'!K269,"")</f>
        <v/>
      </c>
      <c r="O200" t="str">
        <f>IF('[3]stat ev'!L269&lt;&gt;"", '[3]stat ev'!L269,"")</f>
        <v/>
      </c>
      <c r="P200" t="str">
        <f>IF('[3]stat ev'!M269&lt;&gt;"", '[3]stat ev'!M269,"")</f>
        <v/>
      </c>
      <c r="Q200" t="str">
        <f>IF('[3]stat ev'!N269&lt;&gt;"", '[3]stat ev'!N269,"")</f>
        <v/>
      </c>
      <c r="R200" t="str">
        <f>IF('[3]stat ev'!O269&lt;&gt;"", '[3]stat ev'!O269,"")</f>
        <v/>
      </c>
      <c r="S200" t="str">
        <f>IF('[3]stat ev'!P269&lt;&gt;"", '[3]stat ev'!P269,"")</f>
        <v/>
      </c>
      <c r="T200" t="str">
        <f>IF('[3]stat ev'!Q269&lt;&gt;"", '[3]stat ev'!Q269,"")</f>
        <v/>
      </c>
      <c r="U200" t="str">
        <f>IF('[3]stat ev'!R269&lt;&gt;"", '[3]stat ev'!R269,"")</f>
        <v/>
      </c>
    </row>
    <row r="201" spans="2:21" x14ac:dyDescent="0.3">
      <c r="B201" t="str">
        <f>IF('[2]stat ev'!A270&lt;&gt;"", '[2]stat ev'!A270,"")</f>
        <v/>
      </c>
      <c r="C201" t="str">
        <f>IF('[2]stat ev'!B270&lt;&gt;"", '[2]stat ev'!B270,"")</f>
        <v/>
      </c>
      <c r="D201" t="str">
        <f>IF('[2]stat ev'!C270&lt;&gt;"", '[2]stat ev'!C270,"")</f>
        <v/>
      </c>
      <c r="E201" t="str">
        <f>IF('[3]stat ev'!D270&lt;&gt;"", '[3]stat ev'!D270,"")</f>
        <v/>
      </c>
      <c r="F201" t="str">
        <f>IF('[3]stat ev'!E270&lt;&gt;"", '[3]stat ev'!E270,"")</f>
        <v/>
      </c>
      <c r="G201" t="str">
        <f>IF('[3]stat ev'!F270&lt;&gt;"", '[3]stat ev'!F270,"")</f>
        <v/>
      </c>
      <c r="H201" t="str">
        <f>IF('[3]stat ev'!G270&lt;&gt;"", '[3]stat ev'!G270,"")</f>
        <v/>
      </c>
      <c r="I201" t="str">
        <f>IF('[3]stat ev'!H270&lt;&gt;"", '[3]stat ev'!H270,"")</f>
        <v/>
      </c>
      <c r="J201" t="str">
        <f>IF('[3]stat ev'!I270&lt;&gt;"", '[3]stat ev'!I270,"")</f>
        <v/>
      </c>
      <c r="K201" t="str">
        <f>IF('[3]stat ev'!I270&lt;&gt;"", '[3]stat ev'!I270,"")</f>
        <v/>
      </c>
      <c r="L201" t="str">
        <f>IF('[3]stat ev'!J270&lt;&gt;"", '[3]stat ev'!J270,"")</f>
        <v/>
      </c>
      <c r="N201" t="str">
        <f>IF('[3]stat ev'!K270&lt;&gt;"", '[3]stat ev'!K270,"")</f>
        <v/>
      </c>
      <c r="O201" t="str">
        <f>IF('[3]stat ev'!L270&lt;&gt;"", '[3]stat ev'!L270,"")</f>
        <v/>
      </c>
      <c r="P201" t="str">
        <f>IF('[3]stat ev'!M270&lt;&gt;"", '[3]stat ev'!M270,"")</f>
        <v/>
      </c>
      <c r="Q201" t="str">
        <f>IF('[3]stat ev'!N270&lt;&gt;"", '[3]stat ev'!N270,"")</f>
        <v/>
      </c>
      <c r="R201" t="str">
        <f>IF('[3]stat ev'!O270&lt;&gt;"", '[3]stat ev'!O270,"")</f>
        <v/>
      </c>
      <c r="S201" t="str">
        <f>IF('[3]stat ev'!P270&lt;&gt;"", '[3]stat ev'!P270,"")</f>
        <v/>
      </c>
      <c r="T201" t="str">
        <f>IF('[3]stat ev'!Q270&lt;&gt;"", '[3]stat ev'!Q270,"")</f>
        <v/>
      </c>
      <c r="U201" t="str">
        <f>IF('[3]stat ev'!R270&lt;&gt;"", '[3]stat ev'!R270,"")</f>
        <v/>
      </c>
    </row>
    <row r="202" spans="2:21" x14ac:dyDescent="0.3">
      <c r="B202" t="str">
        <f>IF('[2]stat ev'!A271&lt;&gt;"", '[2]stat ev'!A271,"")</f>
        <v/>
      </c>
      <c r="C202" t="str">
        <f>IF('[2]stat ev'!B271&lt;&gt;"", '[2]stat ev'!B271,"")</f>
        <v/>
      </c>
      <c r="D202" t="str">
        <f>IF('[2]stat ev'!C271&lt;&gt;"", '[2]stat ev'!C271,"")</f>
        <v/>
      </c>
      <c r="E202" t="str">
        <f>IF('[3]stat ev'!D271&lt;&gt;"", '[3]stat ev'!D271,"")</f>
        <v/>
      </c>
      <c r="F202" t="str">
        <f>IF('[3]stat ev'!E271&lt;&gt;"", '[3]stat ev'!E271,"")</f>
        <v/>
      </c>
      <c r="G202" t="str">
        <f>IF('[3]stat ev'!F271&lt;&gt;"", '[3]stat ev'!F271,"")</f>
        <v/>
      </c>
      <c r="H202" t="str">
        <f>IF('[3]stat ev'!G271&lt;&gt;"", '[3]stat ev'!G271,"")</f>
        <v/>
      </c>
      <c r="I202" t="str">
        <f>IF('[3]stat ev'!H271&lt;&gt;"", '[3]stat ev'!H271,"")</f>
        <v/>
      </c>
      <c r="J202" t="str">
        <f>IF('[3]stat ev'!I271&lt;&gt;"", '[3]stat ev'!I271,"")</f>
        <v/>
      </c>
      <c r="K202" t="str">
        <f>IF('[3]stat ev'!I271&lt;&gt;"", '[3]stat ev'!I271,"")</f>
        <v/>
      </c>
      <c r="L202" t="str">
        <f>IF('[3]stat ev'!J271&lt;&gt;"", '[3]stat ev'!J271,"")</f>
        <v/>
      </c>
      <c r="N202" t="str">
        <f>IF('[3]stat ev'!K271&lt;&gt;"", '[3]stat ev'!K271,"")</f>
        <v/>
      </c>
      <c r="O202" t="str">
        <f>IF('[3]stat ev'!L271&lt;&gt;"", '[3]stat ev'!L271,"")</f>
        <v/>
      </c>
      <c r="P202" t="str">
        <f>IF('[3]stat ev'!M271&lt;&gt;"", '[3]stat ev'!M271,"")</f>
        <v/>
      </c>
      <c r="Q202" t="str">
        <f>IF('[3]stat ev'!N271&lt;&gt;"", '[3]stat ev'!N271,"")</f>
        <v/>
      </c>
      <c r="R202" t="str">
        <f>IF('[3]stat ev'!O271&lt;&gt;"", '[3]stat ev'!O271,"")</f>
        <v/>
      </c>
      <c r="S202" t="str">
        <f>IF('[3]stat ev'!P271&lt;&gt;"", '[3]stat ev'!P271,"")</f>
        <v/>
      </c>
      <c r="T202" t="str">
        <f>IF('[3]stat ev'!Q271&lt;&gt;"", '[3]stat ev'!Q271,"")</f>
        <v/>
      </c>
      <c r="U202" t="str">
        <f>IF('[3]stat ev'!R271&lt;&gt;"", '[3]stat ev'!R271,"")</f>
        <v/>
      </c>
    </row>
    <row r="203" spans="2:21" x14ac:dyDescent="0.3">
      <c r="B203" t="str">
        <f>IF('[2]stat ev'!A272&lt;&gt;"", '[2]stat ev'!A272,"")</f>
        <v/>
      </c>
      <c r="C203" t="str">
        <f>IF('[2]stat ev'!B272&lt;&gt;"", '[2]stat ev'!B272,"")</f>
        <v/>
      </c>
      <c r="D203" t="str">
        <f>IF('[2]stat ev'!C272&lt;&gt;"", '[2]stat ev'!C272,"")</f>
        <v/>
      </c>
      <c r="E203" t="str">
        <f>IF('[3]stat ev'!D272&lt;&gt;"", '[3]stat ev'!D272,"")</f>
        <v/>
      </c>
      <c r="F203" t="str">
        <f>IF('[3]stat ev'!E272&lt;&gt;"", '[3]stat ev'!E272,"")</f>
        <v/>
      </c>
      <c r="G203" t="str">
        <f>IF('[3]stat ev'!F272&lt;&gt;"", '[3]stat ev'!F272,"")</f>
        <v/>
      </c>
      <c r="H203" t="str">
        <f>IF('[3]stat ev'!G272&lt;&gt;"", '[3]stat ev'!G272,"")</f>
        <v/>
      </c>
      <c r="I203" t="str">
        <f>IF('[3]stat ev'!H272&lt;&gt;"", '[3]stat ev'!H272,"")</f>
        <v/>
      </c>
      <c r="J203" t="str">
        <f>IF('[3]stat ev'!I272&lt;&gt;"", '[3]stat ev'!I272,"")</f>
        <v/>
      </c>
      <c r="K203" t="str">
        <f>IF('[3]stat ev'!I272&lt;&gt;"", '[3]stat ev'!I272,"")</f>
        <v/>
      </c>
      <c r="L203" t="str">
        <f>IF('[3]stat ev'!J272&lt;&gt;"", '[3]stat ev'!J272,"")</f>
        <v/>
      </c>
      <c r="N203" t="str">
        <f>IF('[3]stat ev'!K272&lt;&gt;"", '[3]stat ev'!K272,"")</f>
        <v/>
      </c>
      <c r="O203" t="str">
        <f>IF('[3]stat ev'!L272&lt;&gt;"", '[3]stat ev'!L272,"")</f>
        <v/>
      </c>
      <c r="P203" t="str">
        <f>IF('[3]stat ev'!M272&lt;&gt;"", '[3]stat ev'!M272,"")</f>
        <v/>
      </c>
      <c r="Q203" t="str">
        <f>IF('[3]stat ev'!N272&lt;&gt;"", '[3]stat ev'!N272,"")</f>
        <v/>
      </c>
      <c r="R203" t="str">
        <f>IF('[3]stat ev'!O272&lt;&gt;"", '[3]stat ev'!O272,"")</f>
        <v/>
      </c>
      <c r="S203" t="str">
        <f>IF('[3]stat ev'!P272&lt;&gt;"", '[3]stat ev'!P272,"")</f>
        <v/>
      </c>
      <c r="T203" t="str">
        <f>IF('[3]stat ev'!Q272&lt;&gt;"", '[3]stat ev'!Q272,"")</f>
        <v/>
      </c>
      <c r="U203" t="str">
        <f>IF('[3]stat ev'!R272&lt;&gt;"", '[3]stat ev'!R272,"")</f>
        <v/>
      </c>
    </row>
    <row r="204" spans="2:21" x14ac:dyDescent="0.3">
      <c r="B204" t="str">
        <f>IF('[2]stat ev'!A273&lt;&gt;"", '[2]stat ev'!A273,"")</f>
        <v/>
      </c>
      <c r="C204" t="str">
        <f>IF('[2]stat ev'!B273&lt;&gt;"", '[2]stat ev'!B273,"")</f>
        <v/>
      </c>
      <c r="D204" t="str">
        <f>IF('[2]stat ev'!C273&lt;&gt;"", '[2]stat ev'!C273,"")</f>
        <v/>
      </c>
      <c r="E204" t="str">
        <f>IF('[3]stat ev'!D273&lt;&gt;"", '[3]stat ev'!D273,"")</f>
        <v/>
      </c>
      <c r="F204" t="str">
        <f>IF('[3]stat ev'!E273&lt;&gt;"", '[3]stat ev'!E273,"")</f>
        <v/>
      </c>
      <c r="G204" t="str">
        <f>IF('[3]stat ev'!F273&lt;&gt;"", '[3]stat ev'!F273,"")</f>
        <v/>
      </c>
      <c r="H204" t="str">
        <f>IF('[3]stat ev'!G273&lt;&gt;"", '[3]stat ev'!G273,"")</f>
        <v/>
      </c>
      <c r="I204" t="str">
        <f>IF('[3]stat ev'!H273&lt;&gt;"", '[3]stat ev'!H273,"")</f>
        <v/>
      </c>
      <c r="J204" t="str">
        <f>IF('[3]stat ev'!I273&lt;&gt;"", '[3]stat ev'!I273,"")</f>
        <v/>
      </c>
      <c r="K204" t="str">
        <f>IF('[3]stat ev'!I273&lt;&gt;"", '[3]stat ev'!I273,"")</f>
        <v/>
      </c>
      <c r="L204" t="str">
        <f>IF('[3]stat ev'!J273&lt;&gt;"", '[3]stat ev'!J273,"")</f>
        <v/>
      </c>
      <c r="N204" t="str">
        <f>IF('[3]stat ev'!K273&lt;&gt;"", '[3]stat ev'!K273,"")</f>
        <v/>
      </c>
      <c r="O204" t="str">
        <f>IF('[3]stat ev'!L273&lt;&gt;"", '[3]stat ev'!L273,"")</f>
        <v/>
      </c>
      <c r="P204" t="str">
        <f>IF('[3]stat ev'!M273&lt;&gt;"", '[3]stat ev'!M273,"")</f>
        <v/>
      </c>
      <c r="Q204" t="str">
        <f>IF('[3]stat ev'!N273&lt;&gt;"", '[3]stat ev'!N273,"")</f>
        <v/>
      </c>
      <c r="R204" t="str">
        <f>IF('[3]stat ev'!O273&lt;&gt;"", '[3]stat ev'!O273,"")</f>
        <v/>
      </c>
      <c r="S204" t="str">
        <f>IF('[3]stat ev'!P273&lt;&gt;"", '[3]stat ev'!P273,"")</f>
        <v/>
      </c>
      <c r="T204" t="str">
        <f>IF('[3]stat ev'!Q273&lt;&gt;"", '[3]stat ev'!Q273,"")</f>
        <v/>
      </c>
      <c r="U204" t="str">
        <f>IF('[3]stat ev'!R273&lt;&gt;"", '[3]stat ev'!R273,"")</f>
        <v/>
      </c>
    </row>
    <row r="205" spans="2:21" x14ac:dyDescent="0.3">
      <c r="B205" t="str">
        <f>IF('[2]stat ev'!A274&lt;&gt;"", '[2]stat ev'!A274,"")</f>
        <v/>
      </c>
      <c r="C205" t="str">
        <f>IF('[2]stat ev'!B274&lt;&gt;"", '[2]stat ev'!B274,"")</f>
        <v/>
      </c>
      <c r="D205" t="str">
        <f>IF('[2]stat ev'!C274&lt;&gt;"", '[2]stat ev'!C274,"")</f>
        <v/>
      </c>
      <c r="E205" t="str">
        <f>IF('[3]stat ev'!D274&lt;&gt;"", '[3]stat ev'!D274,"")</f>
        <v/>
      </c>
      <c r="F205" t="str">
        <f>IF('[3]stat ev'!E274&lt;&gt;"", '[3]stat ev'!E274,"")</f>
        <v/>
      </c>
      <c r="G205" t="str">
        <f>IF('[3]stat ev'!F274&lt;&gt;"", '[3]stat ev'!F274,"")</f>
        <v/>
      </c>
      <c r="H205" t="str">
        <f>IF('[3]stat ev'!G274&lt;&gt;"", '[3]stat ev'!G274,"")</f>
        <v/>
      </c>
      <c r="I205" t="str">
        <f>IF('[3]stat ev'!H274&lt;&gt;"", '[3]stat ev'!H274,"")</f>
        <v/>
      </c>
      <c r="J205" t="str">
        <f>IF('[3]stat ev'!I274&lt;&gt;"", '[3]stat ev'!I274,"")</f>
        <v/>
      </c>
      <c r="K205" t="str">
        <f>IF('[3]stat ev'!I274&lt;&gt;"", '[3]stat ev'!I274,"")</f>
        <v/>
      </c>
      <c r="L205" t="str">
        <f>IF('[3]stat ev'!J274&lt;&gt;"", '[3]stat ev'!J274,"")</f>
        <v/>
      </c>
      <c r="N205" t="str">
        <f>IF('[3]stat ev'!K274&lt;&gt;"", '[3]stat ev'!K274,"")</f>
        <v/>
      </c>
      <c r="O205" t="str">
        <f>IF('[3]stat ev'!L274&lt;&gt;"", '[3]stat ev'!L274,"")</f>
        <v/>
      </c>
      <c r="P205" t="str">
        <f>IF('[3]stat ev'!M274&lt;&gt;"", '[3]stat ev'!M274,"")</f>
        <v/>
      </c>
      <c r="Q205" t="str">
        <f>IF('[3]stat ev'!N274&lt;&gt;"", '[3]stat ev'!N274,"")</f>
        <v/>
      </c>
      <c r="R205" t="str">
        <f>IF('[3]stat ev'!O274&lt;&gt;"", '[3]stat ev'!O274,"")</f>
        <v/>
      </c>
      <c r="S205" t="str">
        <f>IF('[3]stat ev'!P274&lt;&gt;"", '[3]stat ev'!P274,"")</f>
        <v/>
      </c>
      <c r="T205" t="str">
        <f>IF('[3]stat ev'!Q274&lt;&gt;"", '[3]stat ev'!Q274,"")</f>
        <v/>
      </c>
      <c r="U205" t="str">
        <f>IF('[3]stat ev'!R274&lt;&gt;"", '[3]stat ev'!R274,"")</f>
        <v/>
      </c>
    </row>
    <row r="206" spans="2:21" x14ac:dyDescent="0.3">
      <c r="B206" t="str">
        <f>IF('[2]stat ev'!A275&lt;&gt;"", '[2]stat ev'!A275,"")</f>
        <v/>
      </c>
      <c r="C206" t="str">
        <f>IF('[2]stat ev'!B275&lt;&gt;"", '[2]stat ev'!B275,"")</f>
        <v/>
      </c>
      <c r="D206" t="str">
        <f>IF('[2]stat ev'!C275&lt;&gt;"", '[2]stat ev'!C275,"")</f>
        <v/>
      </c>
      <c r="E206" t="str">
        <f>IF('[3]stat ev'!D275&lt;&gt;"", '[3]stat ev'!D275,"")</f>
        <v/>
      </c>
      <c r="F206" t="str">
        <f>IF('[3]stat ev'!E275&lt;&gt;"", '[3]stat ev'!E275,"")</f>
        <v/>
      </c>
      <c r="G206" t="str">
        <f>IF('[3]stat ev'!F275&lt;&gt;"", '[3]stat ev'!F275,"")</f>
        <v/>
      </c>
      <c r="H206" t="str">
        <f>IF('[3]stat ev'!G275&lt;&gt;"", '[3]stat ev'!G275,"")</f>
        <v/>
      </c>
      <c r="I206" t="str">
        <f>IF('[3]stat ev'!H275&lt;&gt;"", '[3]stat ev'!H275,"")</f>
        <v/>
      </c>
      <c r="J206" t="str">
        <f>IF('[3]stat ev'!I275&lt;&gt;"", '[3]stat ev'!I275,"")</f>
        <v/>
      </c>
      <c r="K206" t="str">
        <f>IF('[3]stat ev'!I275&lt;&gt;"", '[3]stat ev'!I275,"")</f>
        <v/>
      </c>
      <c r="L206" t="str">
        <f>IF('[3]stat ev'!J275&lt;&gt;"", '[3]stat ev'!J275,"")</f>
        <v/>
      </c>
      <c r="N206" t="str">
        <f>IF('[3]stat ev'!K275&lt;&gt;"", '[3]stat ev'!K275,"")</f>
        <v/>
      </c>
      <c r="O206" t="str">
        <f>IF('[3]stat ev'!L275&lt;&gt;"", '[3]stat ev'!L275,"")</f>
        <v/>
      </c>
      <c r="P206" t="str">
        <f>IF('[3]stat ev'!M275&lt;&gt;"", '[3]stat ev'!M275,"")</f>
        <v/>
      </c>
      <c r="Q206" t="str">
        <f>IF('[3]stat ev'!N275&lt;&gt;"", '[3]stat ev'!N275,"")</f>
        <v/>
      </c>
      <c r="R206" t="str">
        <f>IF('[3]stat ev'!O275&lt;&gt;"", '[3]stat ev'!O275,"")</f>
        <v/>
      </c>
      <c r="S206" t="str">
        <f>IF('[3]stat ev'!P275&lt;&gt;"", '[3]stat ev'!P275,"")</f>
        <v/>
      </c>
      <c r="T206" t="str">
        <f>IF('[3]stat ev'!Q275&lt;&gt;"", '[3]stat ev'!Q275,"")</f>
        <v/>
      </c>
      <c r="U206" t="str">
        <f>IF('[3]stat ev'!R275&lt;&gt;"", '[3]stat ev'!R275,"")</f>
        <v/>
      </c>
    </row>
    <row r="207" spans="2:21" x14ac:dyDescent="0.3">
      <c r="B207" t="str">
        <f>IF('[2]stat ev'!A276&lt;&gt;"", '[2]stat ev'!A276,"")</f>
        <v/>
      </c>
      <c r="C207" t="str">
        <f>IF('[2]stat ev'!B276&lt;&gt;"", '[2]stat ev'!B276,"")</f>
        <v/>
      </c>
      <c r="D207" t="str">
        <f>IF('[2]stat ev'!C276&lt;&gt;"", '[2]stat ev'!C276,"")</f>
        <v/>
      </c>
      <c r="E207" t="str">
        <f>IF('[3]stat ev'!D276&lt;&gt;"", '[3]stat ev'!D276,"")</f>
        <v/>
      </c>
      <c r="F207" t="str">
        <f>IF('[3]stat ev'!E276&lt;&gt;"", '[3]stat ev'!E276,"")</f>
        <v/>
      </c>
      <c r="G207" t="str">
        <f>IF('[3]stat ev'!F276&lt;&gt;"", '[3]stat ev'!F276,"")</f>
        <v/>
      </c>
      <c r="H207" t="str">
        <f>IF('[3]stat ev'!G276&lt;&gt;"", '[3]stat ev'!G276,"")</f>
        <v/>
      </c>
      <c r="I207" t="str">
        <f>IF('[3]stat ev'!H276&lt;&gt;"", '[3]stat ev'!H276,"")</f>
        <v/>
      </c>
      <c r="J207" t="str">
        <f>IF('[3]stat ev'!I276&lt;&gt;"", '[3]stat ev'!I276,"")</f>
        <v/>
      </c>
      <c r="K207" t="str">
        <f>IF('[3]stat ev'!I276&lt;&gt;"", '[3]stat ev'!I276,"")</f>
        <v/>
      </c>
      <c r="L207" t="str">
        <f>IF('[3]stat ev'!J276&lt;&gt;"", '[3]stat ev'!J276,"")</f>
        <v/>
      </c>
      <c r="N207" t="str">
        <f>IF('[3]stat ev'!K276&lt;&gt;"", '[3]stat ev'!K276,"")</f>
        <v/>
      </c>
      <c r="O207" t="str">
        <f>IF('[3]stat ev'!L276&lt;&gt;"", '[3]stat ev'!L276,"")</f>
        <v/>
      </c>
      <c r="P207" t="str">
        <f>IF('[3]stat ev'!M276&lt;&gt;"", '[3]stat ev'!M276,"")</f>
        <v/>
      </c>
      <c r="Q207" t="str">
        <f>IF('[3]stat ev'!N276&lt;&gt;"", '[3]stat ev'!N276,"")</f>
        <v/>
      </c>
      <c r="R207" t="str">
        <f>IF('[3]stat ev'!O276&lt;&gt;"", '[3]stat ev'!O276,"")</f>
        <v/>
      </c>
      <c r="S207" t="str">
        <f>IF('[3]stat ev'!P276&lt;&gt;"", '[3]stat ev'!P276,"")</f>
        <v/>
      </c>
      <c r="T207" t="str">
        <f>IF('[3]stat ev'!Q276&lt;&gt;"", '[3]stat ev'!Q276,"")</f>
        <v/>
      </c>
      <c r="U207" t="str">
        <f>IF('[3]stat ev'!R276&lt;&gt;"", '[3]stat ev'!R276,"")</f>
        <v/>
      </c>
    </row>
    <row r="208" spans="2:21" x14ac:dyDescent="0.3">
      <c r="B208" t="str">
        <f>IF('[2]stat ev'!A277&lt;&gt;"", '[2]stat ev'!A277,"")</f>
        <v/>
      </c>
      <c r="C208" t="str">
        <f>IF('[2]stat ev'!B277&lt;&gt;"", '[2]stat ev'!B277,"")</f>
        <v/>
      </c>
      <c r="D208" t="str">
        <f>IF('[2]stat ev'!C277&lt;&gt;"", '[2]stat ev'!C277,"")</f>
        <v/>
      </c>
      <c r="E208" t="str">
        <f>IF('[3]stat ev'!D277&lt;&gt;"", '[3]stat ev'!D277,"")</f>
        <v/>
      </c>
      <c r="F208" t="str">
        <f>IF('[3]stat ev'!E277&lt;&gt;"", '[3]stat ev'!E277,"")</f>
        <v/>
      </c>
      <c r="G208" t="str">
        <f>IF('[3]stat ev'!F277&lt;&gt;"", '[3]stat ev'!F277,"")</f>
        <v/>
      </c>
      <c r="H208" t="str">
        <f>IF('[3]stat ev'!G277&lt;&gt;"", '[3]stat ev'!G277,"")</f>
        <v/>
      </c>
      <c r="I208" t="str">
        <f>IF('[3]stat ev'!H277&lt;&gt;"", '[3]stat ev'!H277,"")</f>
        <v/>
      </c>
      <c r="J208" t="str">
        <f>IF('[3]stat ev'!I277&lt;&gt;"", '[3]stat ev'!I277,"")</f>
        <v/>
      </c>
      <c r="K208" t="str">
        <f>IF('[3]stat ev'!I277&lt;&gt;"", '[3]stat ev'!I277,"")</f>
        <v/>
      </c>
      <c r="L208" t="str">
        <f>IF('[3]stat ev'!J277&lt;&gt;"", '[3]stat ev'!J277,"")</f>
        <v/>
      </c>
      <c r="N208" t="str">
        <f>IF('[3]stat ev'!K277&lt;&gt;"", '[3]stat ev'!K277,"")</f>
        <v/>
      </c>
      <c r="O208" t="str">
        <f>IF('[3]stat ev'!L277&lt;&gt;"", '[3]stat ev'!L277,"")</f>
        <v/>
      </c>
      <c r="P208" t="str">
        <f>IF('[3]stat ev'!M277&lt;&gt;"", '[3]stat ev'!M277,"")</f>
        <v/>
      </c>
      <c r="Q208" t="str">
        <f>IF('[3]stat ev'!N277&lt;&gt;"", '[3]stat ev'!N277,"")</f>
        <v/>
      </c>
      <c r="R208" t="str">
        <f>IF('[3]stat ev'!O277&lt;&gt;"", '[3]stat ev'!O277,"")</f>
        <v/>
      </c>
      <c r="S208" t="str">
        <f>IF('[3]stat ev'!P277&lt;&gt;"", '[3]stat ev'!P277,"")</f>
        <v/>
      </c>
      <c r="T208" t="str">
        <f>IF('[3]stat ev'!Q277&lt;&gt;"", '[3]stat ev'!Q277,"")</f>
        <v/>
      </c>
      <c r="U208" t="str">
        <f>IF('[3]stat ev'!R277&lt;&gt;"", '[3]stat ev'!R277,"")</f>
        <v/>
      </c>
    </row>
  </sheetData>
  <autoFilter ref="A1:U1" xr:uid="{37A6BFB0-B135-49A4-9D93-25543D7B77D3}"/>
  <phoneticPr fontId="10" type="noConversion"/>
  <pageMargins left="0.7" right="0.7" top="0.75" bottom="0.75" header="0.3" footer="0.3"/>
  <pageSetup paperSize="9" orientation="portrait" verticalDpi="0" r:id="rId1"/>
  <headerFooter>
    <oddHeader>&amp;R&amp;"Calibri"&amp;10&amp;K000000 Unclassified / Non classifié&amp;1#_x000D_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4C65-6201-44E2-9260-0B23CF0FD2E7}">
  <sheetPr codeName="Sheet2"/>
  <dimension ref="A1:N131"/>
  <sheetViews>
    <sheetView zoomScale="90" zoomScaleNormal="90" workbookViewId="0">
      <pane xSplit="6" ySplit="1" topLeftCell="G2" activePane="bottomRight" state="frozen"/>
      <selection activeCell="A111" sqref="A111:A120"/>
      <selection pane="topRight" activeCell="A111" sqref="A111:A120"/>
      <selection pane="bottomLeft" activeCell="A111" sqref="A111:A120"/>
      <selection pane="bottomRight"/>
    </sheetView>
  </sheetViews>
  <sheetFormatPr defaultRowHeight="13" x14ac:dyDescent="0.3"/>
  <cols>
    <col min="1" max="1" width="4.8984375" customWidth="1"/>
    <col min="2" max="2" width="7.3984375" customWidth="1"/>
    <col min="3" max="3" width="17.59765625" customWidth="1"/>
    <col min="5" max="5" width="9.3984375" bestFit="1" customWidth="1"/>
    <col min="6" max="6" width="9" customWidth="1"/>
    <col min="7" max="7" width="10.09765625" customWidth="1"/>
    <col min="9" max="9" width="9.3984375" bestFit="1" customWidth="1"/>
    <col min="10" max="10" width="9.296875" customWidth="1"/>
    <col min="11" max="11" width="5.8984375" customWidth="1"/>
    <col min="12" max="12" width="9.8984375" customWidth="1"/>
    <col min="13" max="13" width="6.59765625" customWidth="1"/>
    <col min="14" max="14" width="141.69921875" customWidth="1"/>
    <col min="15" max="15" width="142" customWidth="1"/>
  </cols>
  <sheetData>
    <row r="1" spans="1:14" x14ac:dyDescent="0.3">
      <c r="B1" t="s">
        <v>0</v>
      </c>
      <c r="C1" t="s">
        <v>1</v>
      </c>
      <c r="D1" t="s">
        <v>2</v>
      </c>
      <c r="E1" s="8" t="s">
        <v>718</v>
      </c>
      <c r="F1" s="8" t="s">
        <v>717</v>
      </c>
      <c r="G1" s="8" t="s">
        <v>1472</v>
      </c>
      <c r="H1" s="8" t="s">
        <v>1473</v>
      </c>
      <c r="I1" s="8" t="s">
        <v>1474</v>
      </c>
      <c r="J1" s="8" t="s">
        <v>1825</v>
      </c>
      <c r="K1" s="8" t="s">
        <v>1472</v>
      </c>
      <c r="L1" s="8" t="s">
        <v>1825</v>
      </c>
      <c r="M1" s="8" t="s">
        <v>1855</v>
      </c>
      <c r="N1" s="9" t="s">
        <v>796</v>
      </c>
    </row>
    <row r="2" spans="1:14" x14ac:dyDescent="0.3">
      <c r="A2" t="s">
        <v>1805</v>
      </c>
      <c r="B2" t="s">
        <v>31</v>
      </c>
      <c r="C2" t="s">
        <v>1804</v>
      </c>
      <c r="D2" t="s">
        <v>78</v>
      </c>
      <c r="E2">
        <v>31</v>
      </c>
      <c r="F2">
        <v>28</v>
      </c>
      <c r="G2" s="1">
        <v>0.123615486840813</v>
      </c>
      <c r="H2" s="1">
        <v>0.101085365180271</v>
      </c>
      <c r="I2" s="1">
        <v>0.151078083050215</v>
      </c>
      <c r="J2" t="s">
        <v>2001</v>
      </c>
      <c r="K2" s="2">
        <f t="shared" ref="K2:K13" si="0">IF(G2&lt;&gt;"",G2*24*365/1000,"")</f>
        <v>1.0828716647255219</v>
      </c>
      <c r="L2" t="s">
        <v>2006</v>
      </c>
      <c r="M2" t="s">
        <v>1845</v>
      </c>
      <c r="N2" s="1" t="s">
        <v>1475</v>
      </c>
    </row>
    <row r="3" spans="1:14" x14ac:dyDescent="0.3">
      <c r="A3" t="s">
        <v>1805</v>
      </c>
      <c r="B3" t="s">
        <v>31</v>
      </c>
      <c r="C3" t="s">
        <v>1804</v>
      </c>
      <c r="D3" t="s">
        <v>116</v>
      </c>
      <c r="E3">
        <v>13</v>
      </c>
      <c r="F3">
        <v>11</v>
      </c>
      <c r="G3" s="1">
        <v>8.57389739757973E-2</v>
      </c>
      <c r="H3" s="1">
        <v>5.2965863884919598E-2</v>
      </c>
      <c r="I3" s="1">
        <v>0.13091014647273899</v>
      </c>
      <c r="J3" t="s">
        <v>2001</v>
      </c>
      <c r="K3" s="1">
        <f t="shared" si="0"/>
        <v>0.75107341202798428</v>
      </c>
      <c r="L3" t="s">
        <v>2006</v>
      </c>
      <c r="M3" t="s">
        <v>1846</v>
      </c>
      <c r="N3" s="1" t="s">
        <v>1476</v>
      </c>
    </row>
    <row r="4" spans="1:14" x14ac:dyDescent="0.3">
      <c r="A4" t="s">
        <v>1805</v>
      </c>
      <c r="B4" t="s">
        <v>31</v>
      </c>
      <c r="C4" t="s">
        <v>3</v>
      </c>
      <c r="D4" t="s">
        <v>1477</v>
      </c>
      <c r="E4">
        <v>38</v>
      </c>
      <c r="F4">
        <v>34</v>
      </c>
      <c r="G4" s="1">
        <v>7.5179771267698398E-2</v>
      </c>
      <c r="H4" s="1">
        <v>6.5369822026767097E-2</v>
      </c>
      <c r="I4" s="1">
        <v>8.6337880415216797E-2</v>
      </c>
      <c r="J4" t="s">
        <v>2001</v>
      </c>
      <c r="K4" s="1">
        <f t="shared" si="0"/>
        <v>0.6585747963050379</v>
      </c>
      <c r="L4" t="s">
        <v>2006</v>
      </c>
      <c r="M4" t="s">
        <v>73</v>
      </c>
      <c r="N4" s="1" t="s">
        <v>1478</v>
      </c>
    </row>
    <row r="5" spans="1:14" x14ac:dyDescent="0.3">
      <c r="A5" t="s">
        <v>1805</v>
      </c>
      <c r="B5" t="s">
        <v>31</v>
      </c>
      <c r="C5" t="s">
        <v>5</v>
      </c>
      <c r="D5" t="s">
        <v>1477</v>
      </c>
      <c r="E5">
        <v>82</v>
      </c>
      <c r="F5">
        <v>73</v>
      </c>
      <c r="G5" s="1">
        <v>8.6875659498418897E-2</v>
      </c>
      <c r="H5" s="1">
        <v>7.66161073608813E-2</v>
      </c>
      <c r="I5" s="1">
        <v>9.8262296128628607E-2</v>
      </c>
      <c r="J5" t="s">
        <v>2001</v>
      </c>
      <c r="K5" s="1">
        <f t="shared" si="0"/>
        <v>0.76103077720614953</v>
      </c>
      <c r="L5" t="s">
        <v>2006</v>
      </c>
      <c r="M5" s="18"/>
      <c r="N5" s="1" t="s">
        <v>1479</v>
      </c>
    </row>
    <row r="6" spans="1:14" x14ac:dyDescent="0.3">
      <c r="A6" t="s">
        <v>1805</v>
      </c>
      <c r="B6" t="s">
        <v>66</v>
      </c>
      <c r="C6" t="s">
        <v>1804</v>
      </c>
      <c r="D6" t="s">
        <v>78</v>
      </c>
      <c r="E6">
        <v>44</v>
      </c>
      <c r="F6">
        <v>40</v>
      </c>
      <c r="G6" s="1">
        <v>0.151089594526926</v>
      </c>
      <c r="H6" s="1">
        <v>0.12151546398863899</v>
      </c>
      <c r="I6" s="1">
        <v>0.18758591734070101</v>
      </c>
      <c r="J6" t="s">
        <v>2001</v>
      </c>
      <c r="K6" s="2">
        <f t="shared" si="0"/>
        <v>1.3235448480558716</v>
      </c>
      <c r="L6" t="s">
        <v>2006</v>
      </c>
      <c r="M6" t="s">
        <v>1847</v>
      </c>
      <c r="N6" s="1" t="s">
        <v>1480</v>
      </c>
    </row>
    <row r="7" spans="1:14" x14ac:dyDescent="0.3">
      <c r="A7" t="s">
        <v>1805</v>
      </c>
      <c r="B7" t="s">
        <v>66</v>
      </c>
      <c r="C7" t="s">
        <v>1804</v>
      </c>
      <c r="D7" t="s">
        <v>116</v>
      </c>
      <c r="E7">
        <v>10</v>
      </c>
      <c r="F7">
        <v>8</v>
      </c>
      <c r="G7" s="1">
        <v>0.23201217937467999</v>
      </c>
      <c r="H7" s="1">
        <v>0.12817717377811599</v>
      </c>
      <c r="I7" s="1">
        <v>0.36802961904935999</v>
      </c>
      <c r="J7" t="s">
        <v>2001</v>
      </c>
      <c r="K7" s="2">
        <f t="shared" si="0"/>
        <v>2.0324266913221969</v>
      </c>
      <c r="L7" t="s">
        <v>2006</v>
      </c>
      <c r="M7" t="s">
        <v>1848</v>
      </c>
      <c r="N7" s="1" t="s">
        <v>1481</v>
      </c>
    </row>
    <row r="8" spans="1:14" x14ac:dyDescent="0.3">
      <c r="A8" t="s">
        <v>1805</v>
      </c>
      <c r="B8" t="s">
        <v>66</v>
      </c>
      <c r="C8" t="s">
        <v>3</v>
      </c>
      <c r="D8" t="s">
        <v>1477</v>
      </c>
      <c r="E8">
        <v>15</v>
      </c>
      <c r="F8">
        <v>15</v>
      </c>
      <c r="G8" s="1">
        <v>0.24248399005438501</v>
      </c>
      <c r="H8" s="1">
        <v>0.15371635388940799</v>
      </c>
      <c r="I8" s="1">
        <v>0.378739004754439</v>
      </c>
      <c r="J8" t="s">
        <v>2001</v>
      </c>
      <c r="K8" s="2">
        <f t="shared" si="0"/>
        <v>2.1241597528764129</v>
      </c>
      <c r="L8" t="s">
        <v>2006</v>
      </c>
      <c r="M8" t="s">
        <v>1849</v>
      </c>
      <c r="N8" s="1" t="s">
        <v>1482</v>
      </c>
    </row>
    <row r="9" spans="1:14" x14ac:dyDescent="0.3">
      <c r="A9" t="s">
        <v>1805</v>
      </c>
      <c r="B9" t="s">
        <v>66</v>
      </c>
      <c r="C9" t="s">
        <v>5</v>
      </c>
      <c r="D9" t="s">
        <v>1477</v>
      </c>
      <c r="E9">
        <v>69</v>
      </c>
      <c r="F9">
        <v>63</v>
      </c>
      <c r="G9" s="1">
        <v>0.18480904946156099</v>
      </c>
      <c r="H9" s="1">
        <v>0.15153928872254799</v>
      </c>
      <c r="I9" s="1">
        <v>0.22971673208495799</v>
      </c>
      <c r="J9" t="s">
        <v>2001</v>
      </c>
      <c r="K9" s="2">
        <f t="shared" si="0"/>
        <v>1.6189272732832745</v>
      </c>
      <c r="L9" t="s">
        <v>2006</v>
      </c>
      <c r="M9" s="18"/>
      <c r="N9" s="1" t="s">
        <v>1483</v>
      </c>
    </row>
    <row r="10" spans="1:14" x14ac:dyDescent="0.3">
      <c r="A10" t="s">
        <v>1805</v>
      </c>
      <c r="B10" t="s">
        <v>31</v>
      </c>
      <c r="C10" t="s">
        <v>1484</v>
      </c>
      <c r="D10" t="s">
        <v>78</v>
      </c>
      <c r="E10">
        <v>31</v>
      </c>
      <c r="F10">
        <v>28</v>
      </c>
      <c r="G10" s="1">
        <v>0.123615486840813</v>
      </c>
      <c r="H10" s="1">
        <v>0.101085365180271</v>
      </c>
      <c r="I10" s="1">
        <v>0.151078083050215</v>
      </c>
      <c r="J10" t="s">
        <v>2001</v>
      </c>
      <c r="K10" s="2">
        <f t="shared" si="0"/>
        <v>1.0828716647255219</v>
      </c>
      <c r="L10" t="s">
        <v>2006</v>
      </c>
      <c r="M10" t="s">
        <v>1845</v>
      </c>
      <c r="N10" t="s">
        <v>1475</v>
      </c>
    </row>
    <row r="11" spans="1:14" x14ac:dyDescent="0.3">
      <c r="A11" t="s">
        <v>1805</v>
      </c>
      <c r="B11" t="s">
        <v>31</v>
      </c>
      <c r="C11" t="s">
        <v>1484</v>
      </c>
      <c r="D11" t="s">
        <v>116</v>
      </c>
      <c r="E11">
        <v>51</v>
      </c>
      <c r="F11">
        <v>45</v>
      </c>
      <c r="G11" s="1">
        <v>7.6317632369516594E-2</v>
      </c>
      <c r="H11" s="1">
        <v>6.6246594697718597E-2</v>
      </c>
      <c r="I11" s="1">
        <v>8.7923453931538706E-2</v>
      </c>
      <c r="J11" t="s">
        <v>2001</v>
      </c>
      <c r="K11" s="1">
        <f t="shared" si="0"/>
        <v>0.66854245955696534</v>
      </c>
      <c r="L11" t="s">
        <v>2006</v>
      </c>
      <c r="M11" t="s">
        <v>73</v>
      </c>
      <c r="N11" s="3" t="s">
        <v>1485</v>
      </c>
    </row>
    <row r="12" spans="1:14" x14ac:dyDescent="0.3">
      <c r="A12" t="s">
        <v>1805</v>
      </c>
      <c r="B12" t="s">
        <v>66</v>
      </c>
      <c r="C12" t="s">
        <v>1484</v>
      </c>
      <c r="D12" t="s">
        <v>78</v>
      </c>
      <c r="E12">
        <v>44</v>
      </c>
      <c r="F12">
        <v>40</v>
      </c>
      <c r="G12" s="1">
        <v>0.151089594526926</v>
      </c>
      <c r="H12" s="1">
        <v>0.12151546398863899</v>
      </c>
      <c r="I12" s="1">
        <v>0.18758591734070101</v>
      </c>
      <c r="J12" t="s">
        <v>2001</v>
      </c>
      <c r="K12" s="2">
        <f t="shared" si="0"/>
        <v>1.3235448480558716</v>
      </c>
      <c r="L12" t="s">
        <v>2006</v>
      </c>
      <c r="M12" t="s">
        <v>1847</v>
      </c>
      <c r="N12" s="3" t="s">
        <v>1480</v>
      </c>
    </row>
    <row r="13" spans="1:14" x14ac:dyDescent="0.3">
      <c r="A13" t="s">
        <v>1805</v>
      </c>
      <c r="B13" t="s">
        <v>66</v>
      </c>
      <c r="C13" t="s">
        <v>1484</v>
      </c>
      <c r="D13" t="s">
        <v>116</v>
      </c>
      <c r="E13">
        <v>25</v>
      </c>
      <c r="F13">
        <v>23</v>
      </c>
      <c r="G13" s="1">
        <v>0.24060494163092999</v>
      </c>
      <c r="H13" s="1">
        <v>0.168672972686602</v>
      </c>
      <c r="I13" s="1">
        <v>0.33977751883394902</v>
      </c>
      <c r="J13" t="s">
        <v>2001</v>
      </c>
      <c r="K13" s="2">
        <f t="shared" si="0"/>
        <v>2.107699288686947</v>
      </c>
      <c r="L13" t="s">
        <v>2006</v>
      </c>
      <c r="M13" t="s">
        <v>94</v>
      </c>
      <c r="N13" s="3" t="s">
        <v>1486</v>
      </c>
    </row>
    <row r="14" spans="1:14" x14ac:dyDescent="0.3">
      <c r="G14" s="1"/>
      <c r="H14" s="1"/>
      <c r="I14" s="1"/>
      <c r="K14" s="1"/>
      <c r="N14" s="3"/>
    </row>
    <row r="15" spans="1:14" x14ac:dyDescent="0.3">
      <c r="A15" t="s">
        <v>1806</v>
      </c>
      <c r="B15" t="s">
        <v>31</v>
      </c>
      <c r="C15" t="s">
        <v>1804</v>
      </c>
      <c r="D15" t="s">
        <v>78</v>
      </c>
      <c r="E15">
        <v>12</v>
      </c>
      <c r="F15">
        <v>11</v>
      </c>
      <c r="G15" s="7">
        <v>2.9786249552535401E-4</v>
      </c>
      <c r="H15" s="7"/>
      <c r="I15" s="7"/>
      <c r="J15" t="s">
        <v>2001</v>
      </c>
      <c r="K15" s="1">
        <f t="shared" ref="K15:K26" si="1">IF(G15&lt;&gt;"",G15*24*365/1000,"")</f>
        <v>2.6092754608021012E-3</v>
      </c>
      <c r="L15" t="s">
        <v>2006</v>
      </c>
      <c r="M15" t="s">
        <v>48</v>
      </c>
      <c r="N15" s="1" t="s">
        <v>1529</v>
      </c>
    </row>
    <row r="16" spans="1:14" x14ac:dyDescent="0.3">
      <c r="A16" t="s">
        <v>1806</v>
      </c>
      <c r="B16" t="s">
        <v>31</v>
      </c>
      <c r="C16" t="s">
        <v>1804</v>
      </c>
      <c r="D16" t="s">
        <v>116</v>
      </c>
      <c r="E16">
        <v>3</v>
      </c>
      <c r="G16" s="7"/>
      <c r="H16" s="7"/>
      <c r="I16" s="7"/>
      <c r="J16" t="s">
        <v>2001</v>
      </c>
      <c r="K16" s="1" t="str">
        <f t="shared" si="1"/>
        <v/>
      </c>
      <c r="L16" t="s">
        <v>2006</v>
      </c>
      <c r="M16" t="s">
        <v>48</v>
      </c>
      <c r="N16" s="1" t="s">
        <v>1487</v>
      </c>
    </row>
    <row r="17" spans="1:14" x14ac:dyDescent="0.3">
      <c r="A17" t="s">
        <v>1806</v>
      </c>
      <c r="B17" t="s">
        <v>31</v>
      </c>
      <c r="C17" t="s">
        <v>3</v>
      </c>
      <c r="D17" t="s">
        <v>1477</v>
      </c>
      <c r="E17">
        <v>33</v>
      </c>
      <c r="F17">
        <v>33</v>
      </c>
      <c r="G17" s="7">
        <v>1.90744318839426E-3</v>
      </c>
      <c r="H17" s="7">
        <v>1.4265960441244799E-3</v>
      </c>
      <c r="I17" s="7">
        <v>2.44387814686081E-3</v>
      </c>
      <c r="J17" t="s">
        <v>2001</v>
      </c>
      <c r="K17" s="1">
        <f t="shared" si="1"/>
        <v>1.6709202330333718E-2</v>
      </c>
      <c r="L17" t="s">
        <v>2006</v>
      </c>
      <c r="M17" t="s">
        <v>73</v>
      </c>
      <c r="N17" s="1" t="s">
        <v>1530</v>
      </c>
    </row>
    <row r="18" spans="1:14" x14ac:dyDescent="0.3">
      <c r="A18" t="s">
        <v>1806</v>
      </c>
      <c r="B18" t="s">
        <v>31</v>
      </c>
      <c r="C18" t="s">
        <v>5</v>
      </c>
      <c r="D18" t="s">
        <v>1477</v>
      </c>
      <c r="E18">
        <v>48</v>
      </c>
      <c r="F18">
        <v>46</v>
      </c>
      <c r="G18" s="7">
        <v>1.84579950352349E-3</v>
      </c>
      <c r="H18" s="7">
        <v>1.38471254419783E-3</v>
      </c>
      <c r="I18" s="7">
        <v>2.3623977926798701E-3</v>
      </c>
      <c r="J18" t="s">
        <v>2001</v>
      </c>
      <c r="K18" s="1">
        <f t="shared" si="1"/>
        <v>1.6169203650865771E-2</v>
      </c>
      <c r="L18" t="s">
        <v>2006</v>
      </c>
      <c r="M18" s="18"/>
      <c r="N18" s="1" t="s">
        <v>1531</v>
      </c>
    </row>
    <row r="19" spans="1:14" x14ac:dyDescent="0.3">
      <c r="A19" t="s">
        <v>1806</v>
      </c>
      <c r="B19" t="s">
        <v>66</v>
      </c>
      <c r="C19" t="s">
        <v>1804</v>
      </c>
      <c r="D19" t="s">
        <v>78</v>
      </c>
      <c r="E19">
        <v>2</v>
      </c>
      <c r="G19" s="7"/>
      <c r="H19" s="7"/>
      <c r="I19" s="7"/>
      <c r="J19" t="s">
        <v>2001</v>
      </c>
      <c r="K19" s="1" t="str">
        <f t="shared" si="1"/>
        <v/>
      </c>
      <c r="L19" t="s">
        <v>2006</v>
      </c>
      <c r="M19" t="s">
        <v>48</v>
      </c>
      <c r="N19" s="1" t="s">
        <v>1489</v>
      </c>
    </row>
    <row r="20" spans="1:14" x14ac:dyDescent="0.3">
      <c r="A20" t="s">
        <v>1806</v>
      </c>
      <c r="B20" t="s">
        <v>66</v>
      </c>
      <c r="C20" t="s">
        <v>1804</v>
      </c>
      <c r="D20" t="s">
        <v>116</v>
      </c>
      <c r="E20">
        <v>2</v>
      </c>
      <c r="F20">
        <v>2</v>
      </c>
      <c r="G20" s="7">
        <v>0</v>
      </c>
      <c r="H20" s="7"/>
      <c r="I20" s="7"/>
      <c r="J20" t="s">
        <v>2001</v>
      </c>
      <c r="K20" s="1">
        <f t="shared" si="1"/>
        <v>0</v>
      </c>
      <c r="L20" t="s">
        <v>2006</v>
      </c>
      <c r="M20" t="s">
        <v>48</v>
      </c>
      <c r="N20" s="1" t="s">
        <v>1490</v>
      </c>
    </row>
    <row r="21" spans="1:14" x14ac:dyDescent="0.3">
      <c r="A21" t="s">
        <v>1806</v>
      </c>
      <c r="B21" t="s">
        <v>66</v>
      </c>
      <c r="C21" t="s">
        <v>3</v>
      </c>
      <c r="D21" t="s">
        <v>1477</v>
      </c>
      <c r="E21">
        <v>12</v>
      </c>
      <c r="F21">
        <v>12</v>
      </c>
      <c r="G21" s="7">
        <v>2.0273406420634899E-3</v>
      </c>
      <c r="H21" s="7">
        <v>4.94168724025844E-5</v>
      </c>
      <c r="I21" s="7">
        <v>5.3302874864466204E-3</v>
      </c>
      <c r="J21" t="s">
        <v>2001</v>
      </c>
      <c r="K21" s="1">
        <f t="shared" si="1"/>
        <v>1.7759504024476173E-2</v>
      </c>
      <c r="L21" t="s">
        <v>2006</v>
      </c>
      <c r="M21" t="s">
        <v>73</v>
      </c>
      <c r="N21" s="1" t="s">
        <v>1532</v>
      </c>
    </row>
    <row r="22" spans="1:14" x14ac:dyDescent="0.3">
      <c r="A22" t="s">
        <v>1806</v>
      </c>
      <c r="B22" t="s">
        <v>66</v>
      </c>
      <c r="C22" t="s">
        <v>5</v>
      </c>
      <c r="D22" t="s">
        <v>1477</v>
      </c>
      <c r="E22">
        <v>16</v>
      </c>
      <c r="F22">
        <v>16</v>
      </c>
      <c r="G22" s="7">
        <v>1.5521329930507099E-3</v>
      </c>
      <c r="H22" s="7">
        <v>3.6121924543882901E-5</v>
      </c>
      <c r="I22" s="7">
        <v>4.4335214074431202E-3</v>
      </c>
      <c r="J22" t="s">
        <v>2001</v>
      </c>
      <c r="K22" s="1">
        <f t="shared" si="1"/>
        <v>1.359668501912422E-2</v>
      </c>
      <c r="L22" t="s">
        <v>2006</v>
      </c>
      <c r="M22" s="18"/>
      <c r="N22" s="1" t="s">
        <v>1533</v>
      </c>
    </row>
    <row r="23" spans="1:14" x14ac:dyDescent="0.3">
      <c r="A23" t="s">
        <v>1806</v>
      </c>
      <c r="B23" t="s">
        <v>31</v>
      </c>
      <c r="C23" t="s">
        <v>1484</v>
      </c>
      <c r="D23" t="s">
        <v>78</v>
      </c>
      <c r="E23">
        <v>12</v>
      </c>
      <c r="F23">
        <v>11</v>
      </c>
      <c r="G23" s="3">
        <v>2.9786249552535401E-4</v>
      </c>
      <c r="H23" s="7"/>
      <c r="I23" s="7"/>
      <c r="J23" t="s">
        <v>2001</v>
      </c>
      <c r="K23" s="7">
        <f t="shared" si="1"/>
        <v>2.6092754608021012E-3</v>
      </c>
      <c r="L23" t="s">
        <v>2006</v>
      </c>
      <c r="M23" t="s">
        <v>48</v>
      </c>
      <c r="N23" s="1" t="s">
        <v>1529</v>
      </c>
    </row>
    <row r="24" spans="1:14" x14ac:dyDescent="0.3">
      <c r="A24" t="s">
        <v>1806</v>
      </c>
      <c r="B24" t="s">
        <v>31</v>
      </c>
      <c r="C24" t="s">
        <v>1484</v>
      </c>
      <c r="D24" t="s">
        <v>116</v>
      </c>
      <c r="E24">
        <v>36</v>
      </c>
      <c r="F24">
        <v>35</v>
      </c>
      <c r="G24" s="7">
        <v>1.8728763164546601E-3</v>
      </c>
      <c r="H24" s="7">
        <v>1.40509704012227E-3</v>
      </c>
      <c r="I24" s="7">
        <v>2.3960725470039399E-3</v>
      </c>
      <c r="J24" t="s">
        <v>2001</v>
      </c>
      <c r="K24" s="1">
        <f t="shared" si="1"/>
        <v>1.6406396532142823E-2</v>
      </c>
      <c r="L24" t="s">
        <v>2006</v>
      </c>
      <c r="M24" t="s">
        <v>73</v>
      </c>
      <c r="N24" s="1" t="s">
        <v>1534</v>
      </c>
    </row>
    <row r="25" spans="1:14" x14ac:dyDescent="0.3">
      <c r="A25" t="s">
        <v>1806</v>
      </c>
      <c r="B25" t="s">
        <v>66</v>
      </c>
      <c r="C25" t="s">
        <v>1484</v>
      </c>
      <c r="D25" t="s">
        <v>78</v>
      </c>
      <c r="E25">
        <v>2</v>
      </c>
      <c r="G25" s="7"/>
      <c r="H25" s="7"/>
      <c r="I25" s="7"/>
      <c r="J25" t="s">
        <v>2001</v>
      </c>
      <c r="K25" s="1" t="str">
        <f t="shared" si="1"/>
        <v/>
      </c>
      <c r="L25" t="s">
        <v>2006</v>
      </c>
      <c r="M25" t="s">
        <v>48</v>
      </c>
      <c r="N25" s="1" t="s">
        <v>1489</v>
      </c>
    </row>
    <row r="26" spans="1:14" x14ac:dyDescent="0.3">
      <c r="A26" t="s">
        <v>1806</v>
      </c>
      <c r="B26" t="s">
        <v>66</v>
      </c>
      <c r="C26" t="s">
        <v>1484</v>
      </c>
      <c r="D26" t="s">
        <v>116</v>
      </c>
      <c r="E26">
        <v>14</v>
      </c>
      <c r="F26">
        <v>14</v>
      </c>
      <c r="G26" s="7">
        <v>1.69117043049447E-3</v>
      </c>
      <c r="H26" s="7">
        <v>3.9213728324377498E-5</v>
      </c>
      <c r="I26" s="7">
        <v>4.65780158728405E-3</v>
      </c>
      <c r="J26" t="s">
        <v>2001</v>
      </c>
      <c r="K26" s="1">
        <f t="shared" si="1"/>
        <v>1.4814652971131556E-2</v>
      </c>
      <c r="L26" t="s">
        <v>2006</v>
      </c>
      <c r="M26" t="s">
        <v>73</v>
      </c>
      <c r="N26" s="1" t="s">
        <v>1535</v>
      </c>
    </row>
    <row r="27" spans="1:14" x14ac:dyDescent="0.3">
      <c r="G27" s="1"/>
      <c r="H27" s="1"/>
      <c r="I27" s="1"/>
      <c r="K27" s="1"/>
      <c r="N27" s="1"/>
    </row>
    <row r="28" spans="1:14" x14ac:dyDescent="0.3">
      <c r="A28" t="s">
        <v>1807</v>
      </c>
      <c r="B28" t="s">
        <v>31</v>
      </c>
      <c r="C28" t="s">
        <v>1804</v>
      </c>
      <c r="D28" t="s">
        <v>78</v>
      </c>
      <c r="E28">
        <v>3</v>
      </c>
      <c r="F28">
        <v>3</v>
      </c>
      <c r="G28" s="1">
        <v>0.94558335428384099</v>
      </c>
      <c r="H28" s="1">
        <v>0.40493601438174298</v>
      </c>
      <c r="I28" s="2">
        <v>1.52379123596872</v>
      </c>
      <c r="J28" t="s">
        <v>2002</v>
      </c>
      <c r="K28" s="2">
        <f t="shared" ref="K28:K39" si="2">IF(G28&lt;&gt;"",G28*24*365/1000,"")</f>
        <v>8.2833101835264475</v>
      </c>
      <c r="L28" t="s">
        <v>2007</v>
      </c>
      <c r="M28" t="s">
        <v>1846</v>
      </c>
      <c r="N28" t="s">
        <v>1414</v>
      </c>
    </row>
    <row r="29" spans="1:14" x14ac:dyDescent="0.3">
      <c r="A29" t="s">
        <v>1807</v>
      </c>
      <c r="B29" t="s">
        <v>31</v>
      </c>
      <c r="C29" t="s">
        <v>1804</v>
      </c>
      <c r="D29" t="s">
        <v>116</v>
      </c>
      <c r="E29">
        <v>6</v>
      </c>
      <c r="F29">
        <v>6</v>
      </c>
      <c r="G29" s="2">
        <v>1.1680351742975399</v>
      </c>
      <c r="H29" s="1">
        <v>0.87632078416072501</v>
      </c>
      <c r="I29" s="2">
        <v>1.50307541834325</v>
      </c>
      <c r="J29" t="s">
        <v>2002</v>
      </c>
      <c r="K29" s="4">
        <f t="shared" si="2"/>
        <v>10.231988126846451</v>
      </c>
      <c r="L29" t="s">
        <v>2007</v>
      </c>
      <c r="M29" t="s">
        <v>88</v>
      </c>
      <c r="N29" s="1" t="s">
        <v>1491</v>
      </c>
    </row>
    <row r="30" spans="1:14" x14ac:dyDescent="0.3">
      <c r="A30" t="s">
        <v>1807</v>
      </c>
      <c r="B30" t="s">
        <v>31</v>
      </c>
      <c r="C30" t="s">
        <v>3</v>
      </c>
      <c r="D30" t="s">
        <v>1477</v>
      </c>
      <c r="E30">
        <v>35</v>
      </c>
      <c r="F30">
        <v>35</v>
      </c>
      <c r="G30" s="1">
        <v>0.49346476405717399</v>
      </c>
      <c r="H30" s="1">
        <v>0.38450767531178798</v>
      </c>
      <c r="I30" s="1">
        <v>0.69775357250293601</v>
      </c>
      <c r="J30" t="s">
        <v>2002</v>
      </c>
      <c r="K30" s="2">
        <f t="shared" si="2"/>
        <v>4.3227513331408449</v>
      </c>
      <c r="L30" t="s">
        <v>2007</v>
      </c>
      <c r="M30" t="s">
        <v>73</v>
      </c>
      <c r="N30" s="1" t="s">
        <v>1488</v>
      </c>
    </row>
    <row r="31" spans="1:14" x14ac:dyDescent="0.3">
      <c r="A31" t="s">
        <v>1807</v>
      </c>
      <c r="B31" t="s">
        <v>31</v>
      </c>
      <c r="C31" t="s">
        <v>5</v>
      </c>
      <c r="D31" t="s">
        <v>1477</v>
      </c>
      <c r="E31">
        <v>44</v>
      </c>
      <c r="F31">
        <v>44</v>
      </c>
      <c r="G31" s="1">
        <v>0.60192101194386405</v>
      </c>
      <c r="H31" s="1">
        <v>0.48041741483297501</v>
      </c>
      <c r="I31" s="1">
        <v>0.77955511302777003</v>
      </c>
      <c r="J31" t="s">
        <v>2002</v>
      </c>
      <c r="K31" s="2">
        <f t="shared" si="2"/>
        <v>5.272828064628249</v>
      </c>
      <c r="L31" t="s">
        <v>2007</v>
      </c>
      <c r="M31" s="18"/>
      <c r="N31" s="1" t="s">
        <v>1492</v>
      </c>
    </row>
    <row r="32" spans="1:14" x14ac:dyDescent="0.3">
      <c r="A32" t="s">
        <v>1807</v>
      </c>
      <c r="B32" t="s">
        <v>66</v>
      </c>
      <c r="C32" t="s">
        <v>1804</v>
      </c>
      <c r="D32" t="s">
        <v>78</v>
      </c>
      <c r="E32">
        <v>1</v>
      </c>
      <c r="F32">
        <v>1</v>
      </c>
      <c r="G32" s="2">
        <v>3.5052733329999999</v>
      </c>
      <c r="H32" s="1"/>
      <c r="I32" s="1"/>
      <c r="J32" t="s">
        <v>2002</v>
      </c>
      <c r="K32" s="4">
        <f t="shared" si="2"/>
        <v>30.706194397079997</v>
      </c>
      <c r="L32" t="s">
        <v>2007</v>
      </c>
      <c r="M32" t="s">
        <v>48</v>
      </c>
      <c r="N32" s="8">
        <v>100</v>
      </c>
    </row>
    <row r="33" spans="1:14" x14ac:dyDescent="0.3">
      <c r="A33" t="s">
        <v>1807</v>
      </c>
      <c r="B33" t="s">
        <v>66</v>
      </c>
      <c r="C33" t="s">
        <v>1804</v>
      </c>
      <c r="D33" t="s">
        <v>116</v>
      </c>
      <c r="E33">
        <v>3</v>
      </c>
      <c r="F33">
        <v>3</v>
      </c>
      <c r="G33" s="1">
        <v>0.76227282477179004</v>
      </c>
      <c r="H33" s="1"/>
      <c r="I33" s="1"/>
      <c r="J33" t="s">
        <v>2002</v>
      </c>
      <c r="K33" s="2">
        <f t="shared" si="2"/>
        <v>6.6775099450008808</v>
      </c>
      <c r="L33" t="s">
        <v>2007</v>
      </c>
      <c r="M33" t="s">
        <v>48</v>
      </c>
      <c r="N33" s="1" t="s">
        <v>1493</v>
      </c>
    </row>
    <row r="34" spans="1:14" x14ac:dyDescent="0.3">
      <c r="A34" t="s">
        <v>1807</v>
      </c>
      <c r="B34" t="s">
        <v>66</v>
      </c>
      <c r="C34" t="s">
        <v>3</v>
      </c>
      <c r="D34" t="s">
        <v>1477</v>
      </c>
      <c r="E34">
        <v>16</v>
      </c>
      <c r="F34">
        <v>16</v>
      </c>
      <c r="G34" s="1">
        <v>0.66930793389822596</v>
      </c>
      <c r="H34" s="1">
        <v>0.37844898346954498</v>
      </c>
      <c r="I34" s="2">
        <v>1.1031341374211501</v>
      </c>
      <c r="J34" t="s">
        <v>2002</v>
      </c>
      <c r="K34" s="2">
        <f t="shared" si="2"/>
        <v>5.8631375009484588</v>
      </c>
      <c r="L34" t="s">
        <v>2007</v>
      </c>
      <c r="M34" t="s">
        <v>73</v>
      </c>
      <c r="N34" s="1" t="s">
        <v>1494</v>
      </c>
    </row>
    <row r="35" spans="1:14" x14ac:dyDescent="0.3">
      <c r="A35" t="s">
        <v>1807</v>
      </c>
      <c r="B35" t="s">
        <v>66</v>
      </c>
      <c r="C35" t="s">
        <v>5</v>
      </c>
      <c r="D35" t="s">
        <v>1477</v>
      </c>
      <c r="E35">
        <v>20</v>
      </c>
      <c r="F35">
        <v>20</v>
      </c>
      <c r="G35" s="2">
        <v>1.0582462159000701</v>
      </c>
      <c r="H35" s="1">
        <v>0.61667458663364405</v>
      </c>
      <c r="I35" s="2">
        <v>1.7306369724296999</v>
      </c>
      <c r="J35" t="s">
        <v>2002</v>
      </c>
      <c r="K35" s="4">
        <f t="shared" si="2"/>
        <v>9.2702368512846149</v>
      </c>
      <c r="L35" t="s">
        <v>2007</v>
      </c>
      <c r="M35" s="18"/>
      <c r="N35" s="1" t="s">
        <v>1495</v>
      </c>
    </row>
    <row r="36" spans="1:14" x14ac:dyDescent="0.3">
      <c r="A36" t="s">
        <v>1807</v>
      </c>
      <c r="B36" t="s">
        <v>31</v>
      </c>
      <c r="C36" t="s">
        <v>1484</v>
      </c>
      <c r="D36" t="s">
        <v>78</v>
      </c>
      <c r="E36">
        <v>3</v>
      </c>
      <c r="F36">
        <v>3</v>
      </c>
      <c r="G36" s="1">
        <v>0.94558335428384099</v>
      </c>
      <c r="H36" s="1">
        <v>0.40493601438174298</v>
      </c>
      <c r="I36" s="2">
        <v>1.52379123596872</v>
      </c>
      <c r="J36" t="s">
        <v>2002</v>
      </c>
      <c r="K36" s="2">
        <f t="shared" si="2"/>
        <v>8.2833101835264475</v>
      </c>
      <c r="L36" t="s">
        <v>2007</v>
      </c>
      <c r="M36" t="s">
        <v>1846</v>
      </c>
      <c r="N36" s="1" t="s">
        <v>1414</v>
      </c>
    </row>
    <row r="37" spans="1:14" x14ac:dyDescent="0.3">
      <c r="A37" t="s">
        <v>1807</v>
      </c>
      <c r="B37" t="s">
        <v>31</v>
      </c>
      <c r="C37" t="s">
        <v>1484</v>
      </c>
      <c r="D37" t="s">
        <v>116</v>
      </c>
      <c r="E37">
        <v>41</v>
      </c>
      <c r="F37">
        <v>41</v>
      </c>
      <c r="G37" s="1">
        <v>0.57710865522872301</v>
      </c>
      <c r="H37" s="1">
        <v>0.45764678193757602</v>
      </c>
      <c r="I37" s="1">
        <v>0.76165204316670698</v>
      </c>
      <c r="J37" t="s">
        <v>2002</v>
      </c>
      <c r="K37" s="2">
        <f t="shared" si="2"/>
        <v>5.0554718198036133</v>
      </c>
      <c r="L37" t="s">
        <v>2007</v>
      </c>
      <c r="M37" t="s">
        <v>73</v>
      </c>
      <c r="N37" s="1" t="s">
        <v>1496</v>
      </c>
    </row>
    <row r="38" spans="1:14" x14ac:dyDescent="0.3">
      <c r="A38" t="s">
        <v>1807</v>
      </c>
      <c r="B38" t="s">
        <v>66</v>
      </c>
      <c r="C38" t="s">
        <v>1484</v>
      </c>
      <c r="D38" t="s">
        <v>78</v>
      </c>
      <c r="E38">
        <v>1</v>
      </c>
      <c r="F38">
        <v>1</v>
      </c>
      <c r="G38" s="2">
        <v>3.5052733329999999</v>
      </c>
      <c r="H38" s="1"/>
      <c r="I38" s="1"/>
      <c r="J38" t="s">
        <v>2002</v>
      </c>
      <c r="K38" s="4">
        <f t="shared" si="2"/>
        <v>30.706194397079997</v>
      </c>
      <c r="L38" t="s">
        <v>2007</v>
      </c>
      <c r="M38" t="s">
        <v>48</v>
      </c>
      <c r="N38" s="8">
        <v>100</v>
      </c>
    </row>
    <row r="39" spans="1:14" x14ac:dyDescent="0.3">
      <c r="A39" t="s">
        <v>1807</v>
      </c>
      <c r="B39" t="s">
        <v>66</v>
      </c>
      <c r="C39" t="s">
        <v>1484</v>
      </c>
      <c r="D39" t="s">
        <v>116</v>
      </c>
      <c r="E39">
        <v>19</v>
      </c>
      <c r="F39">
        <v>19</v>
      </c>
      <c r="G39" s="1">
        <v>0.68007985507622104</v>
      </c>
      <c r="H39" s="1">
        <v>0.41024691002979202</v>
      </c>
      <c r="I39" s="2">
        <v>1.06160178122422</v>
      </c>
      <c r="J39" t="s">
        <v>2002</v>
      </c>
      <c r="K39" s="2">
        <f t="shared" si="2"/>
        <v>5.9574995304676959</v>
      </c>
      <c r="L39" t="s">
        <v>2007</v>
      </c>
      <c r="M39" t="s">
        <v>73</v>
      </c>
      <c r="N39" s="1" t="s">
        <v>1497</v>
      </c>
    </row>
    <row r="40" spans="1:14" x14ac:dyDescent="0.3">
      <c r="G40" s="1"/>
      <c r="H40" s="1"/>
      <c r="I40" s="1"/>
      <c r="K40" s="1"/>
      <c r="N40" s="1"/>
    </row>
    <row r="41" spans="1:14" x14ac:dyDescent="0.3">
      <c r="A41" t="s">
        <v>1808</v>
      </c>
      <c r="B41" t="s">
        <v>31</v>
      </c>
      <c r="C41" t="s">
        <v>1804</v>
      </c>
      <c r="D41" t="s">
        <v>78</v>
      </c>
      <c r="E41">
        <v>18</v>
      </c>
      <c r="F41">
        <v>14</v>
      </c>
      <c r="G41" s="2">
        <v>6.6050949015026497</v>
      </c>
      <c r="H41" s="2">
        <v>2.6461644572471998</v>
      </c>
      <c r="I41" s="4">
        <v>17.099374887875602</v>
      </c>
      <c r="J41" t="s">
        <v>2001</v>
      </c>
      <c r="K41" s="4">
        <f t="shared" ref="K41:K52" si="3">IF(G41&lt;&gt;"",G41*24*365/1000,"")</f>
        <v>57.860631337163213</v>
      </c>
      <c r="L41" t="s">
        <v>2006</v>
      </c>
      <c r="N41" s="1" t="s">
        <v>1498</v>
      </c>
    </row>
    <row r="42" spans="1:14" x14ac:dyDescent="0.3">
      <c r="A42" t="s">
        <v>1808</v>
      </c>
      <c r="B42" t="s">
        <v>31</v>
      </c>
      <c r="C42" t="s">
        <v>1804</v>
      </c>
      <c r="D42" t="s">
        <v>116</v>
      </c>
      <c r="E42">
        <v>3</v>
      </c>
      <c r="G42" s="2"/>
      <c r="H42" s="2"/>
      <c r="I42" s="1"/>
      <c r="J42" t="s">
        <v>2001</v>
      </c>
      <c r="K42" s="1" t="str">
        <f t="shared" si="3"/>
        <v/>
      </c>
      <c r="L42" t="s">
        <v>2006</v>
      </c>
      <c r="N42" s="1" t="s">
        <v>1487</v>
      </c>
    </row>
    <row r="43" spans="1:14" x14ac:dyDescent="0.3">
      <c r="A43" t="s">
        <v>1808</v>
      </c>
      <c r="B43" t="s">
        <v>31</v>
      </c>
      <c r="C43" t="s">
        <v>3</v>
      </c>
      <c r="D43" t="s">
        <v>1477</v>
      </c>
      <c r="E43">
        <v>6</v>
      </c>
      <c r="F43">
        <v>6</v>
      </c>
      <c r="G43" s="2">
        <v>7.0013799233333298</v>
      </c>
      <c r="H43" s="2"/>
      <c r="I43" s="1"/>
      <c r="J43" t="s">
        <v>2001</v>
      </c>
      <c r="K43" s="4">
        <f t="shared" si="3"/>
        <v>61.33208812839996</v>
      </c>
      <c r="L43" t="s">
        <v>2006</v>
      </c>
      <c r="N43" s="1" t="s">
        <v>1499</v>
      </c>
    </row>
    <row r="44" spans="1:14" x14ac:dyDescent="0.3">
      <c r="A44" t="s">
        <v>1808</v>
      </c>
      <c r="B44" t="s">
        <v>31</v>
      </c>
      <c r="C44" t="s">
        <v>5</v>
      </c>
      <c r="D44" t="s">
        <v>1477</v>
      </c>
      <c r="E44">
        <v>27</v>
      </c>
      <c r="F44">
        <v>22</v>
      </c>
      <c r="G44" s="2">
        <v>7.6567953066203396</v>
      </c>
      <c r="H44" s="2">
        <v>5.4294402115381502</v>
      </c>
      <c r="I44" s="4">
        <v>11.0713917524723</v>
      </c>
      <c r="J44" t="s">
        <v>2001</v>
      </c>
      <c r="K44" s="4">
        <f t="shared" si="3"/>
        <v>67.07352688599417</v>
      </c>
      <c r="L44" t="s">
        <v>2006</v>
      </c>
      <c r="N44" s="1" t="s">
        <v>1500</v>
      </c>
    </row>
    <row r="45" spans="1:14" x14ac:dyDescent="0.3">
      <c r="A45" t="s">
        <v>1808</v>
      </c>
      <c r="B45" t="s">
        <v>66</v>
      </c>
      <c r="C45" t="s">
        <v>1804</v>
      </c>
      <c r="D45" t="s">
        <v>78</v>
      </c>
      <c r="E45">
        <v>3</v>
      </c>
      <c r="F45">
        <v>3</v>
      </c>
      <c r="G45" s="2">
        <v>0.30372932904556998</v>
      </c>
      <c r="H45" s="2"/>
      <c r="I45" s="1"/>
      <c r="J45" t="s">
        <v>2001</v>
      </c>
      <c r="K45" s="2">
        <f t="shared" si="3"/>
        <v>2.6606689224391928</v>
      </c>
      <c r="L45" t="s">
        <v>2006</v>
      </c>
      <c r="N45" s="1" t="s">
        <v>1501</v>
      </c>
    </row>
    <row r="46" spans="1:14" x14ac:dyDescent="0.3">
      <c r="A46" t="s">
        <v>1808</v>
      </c>
      <c r="B46" t="s">
        <v>66</v>
      </c>
      <c r="C46" t="s">
        <v>1804</v>
      </c>
      <c r="D46" t="s">
        <v>116</v>
      </c>
      <c r="E46">
        <v>1</v>
      </c>
      <c r="F46">
        <v>1</v>
      </c>
      <c r="G46" s="2">
        <v>5.7</v>
      </c>
      <c r="H46" s="2"/>
      <c r="I46" s="1"/>
      <c r="J46" t="s">
        <v>2001</v>
      </c>
      <c r="K46" s="4">
        <f t="shared" si="3"/>
        <v>49.932000000000009</v>
      </c>
      <c r="L46" t="s">
        <v>2006</v>
      </c>
      <c r="N46" s="8">
        <v>588</v>
      </c>
    </row>
    <row r="47" spans="1:14" x14ac:dyDescent="0.3">
      <c r="A47" t="s">
        <v>1808</v>
      </c>
      <c r="B47" t="s">
        <v>66</v>
      </c>
      <c r="C47" t="s">
        <v>3</v>
      </c>
      <c r="D47" t="s">
        <v>1477</v>
      </c>
      <c r="E47">
        <v>4</v>
      </c>
      <c r="F47">
        <v>4</v>
      </c>
      <c r="G47" s="2">
        <v>8.8425851275034404</v>
      </c>
      <c r="H47" s="2"/>
      <c r="I47" s="1"/>
      <c r="J47" t="s">
        <v>2001</v>
      </c>
      <c r="K47" s="4">
        <f t="shared" si="3"/>
        <v>77.461045716930144</v>
      </c>
      <c r="L47" t="s">
        <v>2006</v>
      </c>
      <c r="N47" s="1" t="s">
        <v>1502</v>
      </c>
    </row>
    <row r="48" spans="1:14" x14ac:dyDescent="0.3">
      <c r="A48" t="s">
        <v>1808</v>
      </c>
      <c r="B48" t="s">
        <v>66</v>
      </c>
      <c r="C48" t="s">
        <v>5</v>
      </c>
      <c r="D48" t="s">
        <v>1477</v>
      </c>
      <c r="E48">
        <v>8</v>
      </c>
      <c r="F48">
        <v>8</v>
      </c>
      <c r="G48" s="2">
        <v>6.1118167448572596</v>
      </c>
      <c r="H48" s="2">
        <v>3.66261640917803</v>
      </c>
      <c r="I48" s="2">
        <v>8.4017363574650403</v>
      </c>
      <c r="J48" t="s">
        <v>2001</v>
      </c>
      <c r="K48" s="4">
        <f t="shared" si="3"/>
        <v>53.539514684949602</v>
      </c>
      <c r="L48" t="s">
        <v>2006</v>
      </c>
      <c r="N48" s="1" t="s">
        <v>1503</v>
      </c>
    </row>
    <row r="49" spans="1:14" x14ac:dyDescent="0.3">
      <c r="A49" t="s">
        <v>1808</v>
      </c>
      <c r="B49" t="s">
        <v>31</v>
      </c>
      <c r="C49" t="s">
        <v>1484</v>
      </c>
      <c r="D49" t="s">
        <v>78</v>
      </c>
      <c r="E49">
        <v>18</v>
      </c>
      <c r="F49">
        <v>14</v>
      </c>
      <c r="G49" s="2">
        <v>6.6050949015026497</v>
      </c>
      <c r="H49" s="2">
        <v>2.6461644572471998</v>
      </c>
      <c r="I49" s="4">
        <v>17.099374887875602</v>
      </c>
      <c r="J49" t="s">
        <v>2001</v>
      </c>
      <c r="K49" s="4">
        <f t="shared" si="3"/>
        <v>57.860631337163213</v>
      </c>
      <c r="L49" t="s">
        <v>2006</v>
      </c>
      <c r="N49" s="1" t="s">
        <v>1498</v>
      </c>
    </row>
    <row r="50" spans="1:14" x14ac:dyDescent="0.3">
      <c r="A50" t="s">
        <v>1808</v>
      </c>
      <c r="B50" t="s">
        <v>31</v>
      </c>
      <c r="C50" t="s">
        <v>1484</v>
      </c>
      <c r="D50" t="s">
        <v>116</v>
      </c>
      <c r="E50">
        <v>9</v>
      </c>
      <c r="F50">
        <v>8</v>
      </c>
      <c r="G50" s="2">
        <v>8.0196134538805701</v>
      </c>
      <c r="H50" s="2"/>
      <c r="I50" s="1"/>
      <c r="J50" t="s">
        <v>2001</v>
      </c>
      <c r="K50" s="4">
        <f t="shared" si="3"/>
        <v>70.251813855993788</v>
      </c>
      <c r="L50" t="s">
        <v>2006</v>
      </c>
      <c r="N50" s="1" t="s">
        <v>1504</v>
      </c>
    </row>
    <row r="51" spans="1:14" x14ac:dyDescent="0.3">
      <c r="A51" t="s">
        <v>1808</v>
      </c>
      <c r="B51" t="s">
        <v>66</v>
      </c>
      <c r="C51" t="s">
        <v>1484</v>
      </c>
      <c r="D51" t="s">
        <v>78</v>
      </c>
      <c r="E51">
        <v>3</v>
      </c>
      <c r="F51">
        <v>3</v>
      </c>
      <c r="G51" s="1">
        <v>0.30372932904556998</v>
      </c>
      <c r="H51" s="2"/>
      <c r="I51" s="1"/>
      <c r="J51" t="s">
        <v>2001</v>
      </c>
      <c r="K51" s="2">
        <f t="shared" si="3"/>
        <v>2.6606689224391928</v>
      </c>
      <c r="L51" t="s">
        <v>2006</v>
      </c>
      <c r="N51" s="1" t="s">
        <v>1501</v>
      </c>
    </row>
    <row r="52" spans="1:14" x14ac:dyDescent="0.3">
      <c r="A52" t="s">
        <v>1808</v>
      </c>
      <c r="B52" t="s">
        <v>66</v>
      </c>
      <c r="C52" t="s">
        <v>1484</v>
      </c>
      <c r="D52" t="s">
        <v>116</v>
      </c>
      <c r="E52">
        <v>5</v>
      </c>
      <c r="F52">
        <v>5</v>
      </c>
      <c r="G52" s="2">
        <v>7.9597049065475698</v>
      </c>
      <c r="H52" s="2"/>
      <c r="I52" s="1"/>
      <c r="J52" t="s">
        <v>2001</v>
      </c>
      <c r="K52" s="4">
        <f t="shared" si="3"/>
        <v>69.727014981356717</v>
      </c>
      <c r="L52" t="s">
        <v>2006</v>
      </c>
      <c r="N52" s="1" t="s">
        <v>1505</v>
      </c>
    </row>
    <row r="53" spans="1:14" x14ac:dyDescent="0.3">
      <c r="G53" s="1"/>
      <c r="H53" s="1"/>
      <c r="I53" s="1"/>
      <c r="K53" s="1"/>
      <c r="N53" s="1"/>
    </row>
    <row r="54" spans="1:14" x14ac:dyDescent="0.3">
      <c r="A54" t="s">
        <v>1809</v>
      </c>
      <c r="B54" t="s">
        <v>31</v>
      </c>
      <c r="C54" t="s">
        <v>1804</v>
      </c>
      <c r="D54" t="s">
        <v>78</v>
      </c>
      <c r="E54">
        <v>3</v>
      </c>
      <c r="F54">
        <v>2</v>
      </c>
      <c r="G54" s="1">
        <v>4.3809110825259699E-2</v>
      </c>
      <c r="H54" s="1"/>
      <c r="I54" s="1"/>
      <c r="J54" t="s">
        <v>2001</v>
      </c>
      <c r="K54" s="1">
        <f t="shared" ref="K54:K65" si="4">IF(G54&lt;&gt;"",G54*24*365/1000,"")</f>
        <v>0.38376781082927491</v>
      </c>
      <c r="L54" t="s">
        <v>2006</v>
      </c>
      <c r="N54" s="1" t="s">
        <v>1506</v>
      </c>
    </row>
    <row r="55" spans="1:14" x14ac:dyDescent="0.3">
      <c r="A55" t="s">
        <v>1809</v>
      </c>
      <c r="B55" t="s">
        <v>31</v>
      </c>
      <c r="C55" t="s">
        <v>1804</v>
      </c>
      <c r="D55" t="s">
        <v>116</v>
      </c>
      <c r="G55" s="1"/>
      <c r="H55" s="1"/>
      <c r="I55" s="1"/>
      <c r="J55" t="s">
        <v>2001</v>
      </c>
      <c r="K55" s="1" t="str">
        <f t="shared" si="4"/>
        <v/>
      </c>
      <c r="L55" t="s">
        <v>2006</v>
      </c>
      <c r="N55" s="1"/>
    </row>
    <row r="56" spans="1:14" x14ac:dyDescent="0.3">
      <c r="A56" t="s">
        <v>1809</v>
      </c>
      <c r="B56" t="s">
        <v>31</v>
      </c>
      <c r="C56" t="s">
        <v>3</v>
      </c>
      <c r="D56" t="s">
        <v>1477</v>
      </c>
      <c r="G56" s="1"/>
      <c r="H56" s="1"/>
      <c r="I56" s="1"/>
      <c r="J56" t="s">
        <v>2001</v>
      </c>
      <c r="K56" s="1" t="str">
        <f t="shared" si="4"/>
        <v/>
      </c>
      <c r="L56" t="s">
        <v>2006</v>
      </c>
      <c r="N56" s="2"/>
    </row>
    <row r="57" spans="1:14" x14ac:dyDescent="0.3">
      <c r="A57" t="s">
        <v>1809</v>
      </c>
      <c r="B57" t="s">
        <v>31</v>
      </c>
      <c r="C57" t="s">
        <v>5</v>
      </c>
      <c r="D57" t="s">
        <v>1477</v>
      </c>
      <c r="E57">
        <v>3</v>
      </c>
      <c r="F57">
        <v>2</v>
      </c>
      <c r="G57" s="1">
        <v>4.3809110825259699E-2</v>
      </c>
      <c r="H57" s="1"/>
      <c r="I57" s="1"/>
      <c r="J57" t="s">
        <v>2001</v>
      </c>
      <c r="K57" s="1">
        <f t="shared" si="4"/>
        <v>0.38376781082927491</v>
      </c>
      <c r="L57" t="s">
        <v>2006</v>
      </c>
      <c r="N57" s="2" t="s">
        <v>1506</v>
      </c>
    </row>
    <row r="58" spans="1:14" x14ac:dyDescent="0.3">
      <c r="A58" t="s">
        <v>1809</v>
      </c>
      <c r="B58" t="s">
        <v>66</v>
      </c>
      <c r="C58" t="s">
        <v>1804</v>
      </c>
      <c r="D58" t="s">
        <v>78</v>
      </c>
      <c r="E58">
        <v>14</v>
      </c>
      <c r="F58">
        <v>11</v>
      </c>
      <c r="G58" s="1">
        <v>9.1704394529118806E-3</v>
      </c>
      <c r="H58" s="1"/>
      <c r="I58" s="1"/>
      <c r="J58" t="s">
        <v>2001</v>
      </c>
      <c r="K58" s="1">
        <f t="shared" si="4"/>
        <v>8.0333049607508075E-2</v>
      </c>
      <c r="L58" t="s">
        <v>2006</v>
      </c>
      <c r="N58" s="2" t="s">
        <v>1507</v>
      </c>
    </row>
    <row r="59" spans="1:14" x14ac:dyDescent="0.3">
      <c r="A59" t="s">
        <v>1809</v>
      </c>
      <c r="B59" t="s">
        <v>66</v>
      </c>
      <c r="C59" t="s">
        <v>1804</v>
      </c>
      <c r="D59" t="s">
        <v>116</v>
      </c>
      <c r="G59" s="1"/>
      <c r="H59" s="1"/>
      <c r="I59" s="1"/>
      <c r="J59" t="s">
        <v>2001</v>
      </c>
      <c r="K59" s="1" t="str">
        <f t="shared" si="4"/>
        <v/>
      </c>
      <c r="L59" t="s">
        <v>2006</v>
      </c>
      <c r="N59" s="2"/>
    </row>
    <row r="60" spans="1:14" x14ac:dyDescent="0.3">
      <c r="A60" t="s">
        <v>1809</v>
      </c>
      <c r="B60" t="s">
        <v>66</v>
      </c>
      <c r="C60" t="s">
        <v>3</v>
      </c>
      <c r="D60" t="s">
        <v>1477</v>
      </c>
      <c r="G60" s="1"/>
      <c r="H60" s="1"/>
      <c r="I60" s="1"/>
      <c r="J60" t="s">
        <v>2001</v>
      </c>
      <c r="K60" s="1" t="str">
        <f t="shared" si="4"/>
        <v/>
      </c>
      <c r="L60" t="s">
        <v>2006</v>
      </c>
      <c r="N60" s="2"/>
    </row>
    <row r="61" spans="1:14" x14ac:dyDescent="0.3">
      <c r="A61" t="s">
        <v>1809</v>
      </c>
      <c r="B61" t="s">
        <v>66</v>
      </c>
      <c r="C61" t="s">
        <v>5</v>
      </c>
      <c r="D61" t="s">
        <v>1477</v>
      </c>
      <c r="E61">
        <v>14</v>
      </c>
      <c r="F61">
        <v>11</v>
      </c>
      <c r="G61" s="1">
        <v>9.1704394529118806E-3</v>
      </c>
      <c r="H61" s="1"/>
      <c r="I61" s="1"/>
      <c r="J61" t="s">
        <v>2001</v>
      </c>
      <c r="K61" s="1">
        <f t="shared" si="4"/>
        <v>8.0333049607508075E-2</v>
      </c>
      <c r="L61" t="s">
        <v>2006</v>
      </c>
      <c r="N61" s="2" t="s">
        <v>1507</v>
      </c>
    </row>
    <row r="62" spans="1:14" x14ac:dyDescent="0.3">
      <c r="A62" t="s">
        <v>1809</v>
      </c>
      <c r="B62" t="s">
        <v>31</v>
      </c>
      <c r="C62" t="s">
        <v>1484</v>
      </c>
      <c r="D62" t="s">
        <v>78</v>
      </c>
      <c r="E62">
        <v>3</v>
      </c>
      <c r="F62">
        <v>2</v>
      </c>
      <c r="G62" s="1">
        <v>4.3809110825259699E-2</v>
      </c>
      <c r="H62" s="1"/>
      <c r="I62" s="1"/>
      <c r="J62" t="s">
        <v>2001</v>
      </c>
      <c r="K62" s="1">
        <f t="shared" si="4"/>
        <v>0.38376781082927491</v>
      </c>
      <c r="L62" t="s">
        <v>2006</v>
      </c>
      <c r="N62" s="2" t="s">
        <v>1506</v>
      </c>
    </row>
    <row r="63" spans="1:14" x14ac:dyDescent="0.3">
      <c r="A63" t="s">
        <v>1809</v>
      </c>
      <c r="B63" t="s">
        <v>31</v>
      </c>
      <c r="C63" t="s">
        <v>1484</v>
      </c>
      <c r="D63" t="s">
        <v>116</v>
      </c>
      <c r="G63" s="1"/>
      <c r="H63" s="1"/>
      <c r="I63" s="1"/>
      <c r="J63" t="s">
        <v>2001</v>
      </c>
      <c r="K63" s="1" t="str">
        <f t="shared" si="4"/>
        <v/>
      </c>
      <c r="L63" t="s">
        <v>2006</v>
      </c>
      <c r="N63" s="2"/>
    </row>
    <row r="64" spans="1:14" x14ac:dyDescent="0.3">
      <c r="A64" t="s">
        <v>1809</v>
      </c>
      <c r="B64" t="s">
        <v>66</v>
      </c>
      <c r="C64" t="s">
        <v>1484</v>
      </c>
      <c r="D64" t="s">
        <v>78</v>
      </c>
      <c r="E64">
        <v>14</v>
      </c>
      <c r="F64">
        <v>11</v>
      </c>
      <c r="G64" s="1">
        <v>9.1704394529118806E-3</v>
      </c>
      <c r="H64" s="1"/>
      <c r="I64" s="1"/>
      <c r="J64" t="s">
        <v>2001</v>
      </c>
      <c r="K64" s="1">
        <f t="shared" si="4"/>
        <v>8.0333049607508075E-2</v>
      </c>
      <c r="L64" t="s">
        <v>2006</v>
      </c>
      <c r="N64" t="s">
        <v>1507</v>
      </c>
    </row>
    <row r="65" spans="1:14" x14ac:dyDescent="0.3">
      <c r="A65" t="s">
        <v>1809</v>
      </c>
      <c r="B65" t="s">
        <v>66</v>
      </c>
      <c r="C65" t="s">
        <v>1484</v>
      </c>
      <c r="D65" t="s">
        <v>116</v>
      </c>
      <c r="G65" s="1"/>
      <c r="H65" s="1"/>
      <c r="I65" s="1"/>
      <c r="J65" t="s">
        <v>2001</v>
      </c>
      <c r="K65" s="1" t="str">
        <f t="shared" si="4"/>
        <v/>
      </c>
      <c r="L65" t="s">
        <v>2006</v>
      </c>
      <c r="N65" s="1"/>
    </row>
    <row r="66" spans="1:14" x14ac:dyDescent="0.3">
      <c r="G66" s="1"/>
      <c r="H66" s="1"/>
      <c r="I66" s="1"/>
      <c r="K66" s="1"/>
      <c r="N66" s="1"/>
    </row>
    <row r="67" spans="1:14" x14ac:dyDescent="0.3">
      <c r="A67" t="s">
        <v>1807</v>
      </c>
      <c r="B67" t="s">
        <v>31</v>
      </c>
      <c r="C67" t="s">
        <v>1804</v>
      </c>
      <c r="D67" t="s">
        <v>78</v>
      </c>
      <c r="E67">
        <v>31</v>
      </c>
      <c r="F67">
        <v>26</v>
      </c>
      <c r="G67" s="2">
        <v>1.15705768334468</v>
      </c>
      <c r="H67" s="1">
        <v>0.72909351507895603</v>
      </c>
      <c r="I67" s="2">
        <v>1.9071059028145001</v>
      </c>
      <c r="J67" t="s">
        <v>2001</v>
      </c>
      <c r="K67" s="4">
        <f t="shared" ref="K67:K78" si="5">IF(G67&lt;&gt;"",G67*24*365/1000,"")</f>
        <v>10.135825306099395</v>
      </c>
      <c r="L67" t="s">
        <v>2006</v>
      </c>
      <c r="M67" t="s">
        <v>1850</v>
      </c>
      <c r="N67" s="2" t="s">
        <v>1508</v>
      </c>
    </row>
    <row r="68" spans="1:14" x14ac:dyDescent="0.3">
      <c r="A68" t="s">
        <v>1807</v>
      </c>
      <c r="B68" t="s">
        <v>31</v>
      </c>
      <c r="C68" t="s">
        <v>1804</v>
      </c>
      <c r="D68" t="s">
        <v>116</v>
      </c>
      <c r="E68">
        <v>16</v>
      </c>
      <c r="F68">
        <v>10</v>
      </c>
      <c r="G68" s="2">
        <v>1.33946540972892</v>
      </c>
      <c r="H68" s="1">
        <v>0.60801125118736699</v>
      </c>
      <c r="I68" s="2">
        <v>2.2879631782391798</v>
      </c>
      <c r="J68" t="s">
        <v>2001</v>
      </c>
      <c r="K68" s="4">
        <f t="shared" si="5"/>
        <v>11.733716989225341</v>
      </c>
      <c r="L68" t="s">
        <v>2006</v>
      </c>
      <c r="M68" t="s">
        <v>1851</v>
      </c>
      <c r="N68" s="2" t="s">
        <v>1509</v>
      </c>
    </row>
    <row r="69" spans="1:14" x14ac:dyDescent="0.3">
      <c r="A69" t="s">
        <v>1807</v>
      </c>
      <c r="B69" t="s">
        <v>31</v>
      </c>
      <c r="C69" t="s">
        <v>3</v>
      </c>
      <c r="D69" t="s">
        <v>1477</v>
      </c>
      <c r="E69">
        <v>35</v>
      </c>
      <c r="F69">
        <v>35</v>
      </c>
      <c r="G69" s="1">
        <v>0.64427069415855998</v>
      </c>
      <c r="H69" s="1">
        <v>0.51271091192016105</v>
      </c>
      <c r="I69" s="1">
        <v>0.82454644938747801</v>
      </c>
      <c r="J69" t="s">
        <v>2001</v>
      </c>
      <c r="K69" s="2">
        <f t="shared" si="5"/>
        <v>5.6438112808289853</v>
      </c>
      <c r="L69" t="s">
        <v>2006</v>
      </c>
      <c r="M69" t="s">
        <v>73</v>
      </c>
      <c r="N69" s="2" t="s">
        <v>1488</v>
      </c>
    </row>
    <row r="70" spans="1:14" x14ac:dyDescent="0.3">
      <c r="A70" t="s">
        <v>1807</v>
      </c>
      <c r="B70" t="s">
        <v>31</v>
      </c>
      <c r="C70" t="s">
        <v>5</v>
      </c>
      <c r="D70" t="s">
        <v>1477</v>
      </c>
      <c r="E70">
        <v>82</v>
      </c>
      <c r="F70">
        <v>71</v>
      </c>
      <c r="G70" s="1">
        <v>0.83115209451862904</v>
      </c>
      <c r="H70" s="1">
        <v>0.67083591686301802</v>
      </c>
      <c r="I70" s="2">
        <v>1.0401904747947299</v>
      </c>
      <c r="J70" t="s">
        <v>2001</v>
      </c>
      <c r="K70" s="2">
        <f t="shared" si="5"/>
        <v>7.2808923479831913</v>
      </c>
      <c r="L70" t="s">
        <v>2006</v>
      </c>
      <c r="M70" s="18"/>
      <c r="N70" s="2" t="s">
        <v>1510</v>
      </c>
    </row>
    <row r="71" spans="1:14" x14ac:dyDescent="0.3">
      <c r="A71" t="s">
        <v>1807</v>
      </c>
      <c r="B71" t="s">
        <v>66</v>
      </c>
      <c r="C71" t="s">
        <v>1804</v>
      </c>
      <c r="D71" t="s">
        <v>78</v>
      </c>
      <c r="E71">
        <v>13</v>
      </c>
      <c r="F71">
        <v>12</v>
      </c>
      <c r="G71" s="2">
        <v>4.9891991859525504</v>
      </c>
      <c r="H71" s="2">
        <v>1.57916391528266</v>
      </c>
      <c r="I71" s="4">
        <v>10.286488995618701</v>
      </c>
      <c r="J71" t="s">
        <v>2001</v>
      </c>
      <c r="K71" s="4">
        <f t="shared" si="5"/>
        <v>43.705384868944343</v>
      </c>
      <c r="L71" t="s">
        <v>2006</v>
      </c>
      <c r="M71" t="s">
        <v>94</v>
      </c>
      <c r="N71" s="2" t="s">
        <v>1511</v>
      </c>
    </row>
    <row r="72" spans="1:14" x14ac:dyDescent="0.3">
      <c r="A72" t="s">
        <v>1807</v>
      </c>
      <c r="B72" t="s">
        <v>66</v>
      </c>
      <c r="C72" t="s">
        <v>1804</v>
      </c>
      <c r="D72" t="s">
        <v>116</v>
      </c>
      <c r="E72">
        <v>13</v>
      </c>
      <c r="F72">
        <v>13</v>
      </c>
      <c r="G72" s="2">
        <v>1.8022341077067201</v>
      </c>
      <c r="H72" s="2">
        <v>1.15134836702415</v>
      </c>
      <c r="I72" s="2">
        <v>2.5760804106796402</v>
      </c>
      <c r="J72" t="s">
        <v>2001</v>
      </c>
      <c r="K72" s="4">
        <f t="shared" si="5"/>
        <v>15.787570783510867</v>
      </c>
      <c r="L72" t="s">
        <v>2006</v>
      </c>
      <c r="M72" t="s">
        <v>1852</v>
      </c>
      <c r="N72" s="2" t="s">
        <v>1512</v>
      </c>
    </row>
    <row r="73" spans="1:14" x14ac:dyDescent="0.3">
      <c r="A73" t="s">
        <v>1807</v>
      </c>
      <c r="B73" t="s">
        <v>66</v>
      </c>
      <c r="C73" t="s">
        <v>3</v>
      </c>
      <c r="D73" t="s">
        <v>1477</v>
      </c>
      <c r="E73">
        <v>15</v>
      </c>
      <c r="F73">
        <v>15</v>
      </c>
      <c r="G73" s="1">
        <v>0.77622090442437397</v>
      </c>
      <c r="H73" s="1">
        <v>0.431224289742209</v>
      </c>
      <c r="I73" s="2">
        <v>1.34902466363287</v>
      </c>
      <c r="J73" t="s">
        <v>2001</v>
      </c>
      <c r="K73" s="2">
        <f t="shared" si="5"/>
        <v>6.799695122757516</v>
      </c>
      <c r="L73" t="s">
        <v>2006</v>
      </c>
      <c r="M73" t="s">
        <v>1853</v>
      </c>
      <c r="N73" t="s">
        <v>1482</v>
      </c>
    </row>
    <row r="74" spans="1:14" x14ac:dyDescent="0.3">
      <c r="A74" t="s">
        <v>1807</v>
      </c>
      <c r="B74" t="s">
        <v>66</v>
      </c>
      <c r="C74" t="s">
        <v>5</v>
      </c>
      <c r="D74" t="s">
        <v>1477</v>
      </c>
      <c r="E74">
        <v>41</v>
      </c>
      <c r="F74">
        <v>40</v>
      </c>
      <c r="G74" s="2">
        <v>2.1982238092233102</v>
      </c>
      <c r="H74" s="2">
        <v>1.38027078187607</v>
      </c>
      <c r="I74" s="2">
        <v>4.0432423005535201</v>
      </c>
      <c r="J74" t="s">
        <v>2001</v>
      </c>
      <c r="K74" s="4">
        <f t="shared" si="5"/>
        <v>19.256440568796197</v>
      </c>
      <c r="L74" t="s">
        <v>2006</v>
      </c>
      <c r="M74" s="18"/>
      <c r="N74" s="1" t="s">
        <v>1513</v>
      </c>
    </row>
    <row r="75" spans="1:14" x14ac:dyDescent="0.3">
      <c r="A75" t="s">
        <v>1807</v>
      </c>
      <c r="B75" t="s">
        <v>31</v>
      </c>
      <c r="C75" t="s">
        <v>1484</v>
      </c>
      <c r="D75" t="s">
        <v>78</v>
      </c>
      <c r="E75">
        <v>31</v>
      </c>
      <c r="F75">
        <v>26</v>
      </c>
      <c r="G75" s="2">
        <v>1.15705768334468</v>
      </c>
      <c r="H75" s="1">
        <v>0.72909351507895603</v>
      </c>
      <c r="I75" s="2">
        <v>1.9071059028145001</v>
      </c>
      <c r="J75" t="s">
        <v>2001</v>
      </c>
      <c r="K75" s="4">
        <f t="shared" si="5"/>
        <v>10.135825306099395</v>
      </c>
      <c r="L75" t="s">
        <v>2006</v>
      </c>
      <c r="M75" t="s">
        <v>1850</v>
      </c>
      <c r="N75" s="1" t="s">
        <v>1508</v>
      </c>
    </row>
    <row r="76" spans="1:14" x14ac:dyDescent="0.3">
      <c r="A76" t="s">
        <v>1807</v>
      </c>
      <c r="B76" t="s">
        <v>31</v>
      </c>
      <c r="C76" t="s">
        <v>1484</v>
      </c>
      <c r="D76" t="s">
        <v>116</v>
      </c>
      <c r="E76">
        <v>51</v>
      </c>
      <c r="F76">
        <v>45</v>
      </c>
      <c r="G76" s="1">
        <v>0.75594808884655396</v>
      </c>
      <c r="H76" s="1">
        <v>0.60086884144588504</v>
      </c>
      <c r="I76" s="2">
        <v>0.95601078316314902</v>
      </c>
      <c r="J76" t="s">
        <v>2001</v>
      </c>
      <c r="K76" s="2">
        <f t="shared" si="5"/>
        <v>6.6221052582958118</v>
      </c>
      <c r="L76" t="s">
        <v>2006</v>
      </c>
      <c r="M76" t="s">
        <v>1854</v>
      </c>
      <c r="N76" s="1" t="s">
        <v>1514</v>
      </c>
    </row>
    <row r="77" spans="1:14" x14ac:dyDescent="0.3">
      <c r="A77" t="s">
        <v>1807</v>
      </c>
      <c r="B77" t="s">
        <v>66</v>
      </c>
      <c r="C77" t="s">
        <v>1484</v>
      </c>
      <c r="D77" t="s">
        <v>78</v>
      </c>
      <c r="E77">
        <v>13</v>
      </c>
      <c r="F77">
        <v>12</v>
      </c>
      <c r="G77" s="2">
        <v>4.9891991859525504</v>
      </c>
      <c r="H77" s="2">
        <v>1.57916391528266</v>
      </c>
      <c r="I77" s="4">
        <v>10.286488995618701</v>
      </c>
      <c r="J77" t="s">
        <v>2001</v>
      </c>
      <c r="K77" s="4">
        <f t="shared" si="5"/>
        <v>43.705384868944343</v>
      </c>
      <c r="L77" t="s">
        <v>2006</v>
      </c>
      <c r="M77" t="s">
        <v>94</v>
      </c>
      <c r="N77" s="1" t="s">
        <v>1511</v>
      </c>
    </row>
    <row r="78" spans="1:14" x14ac:dyDescent="0.3">
      <c r="A78" t="s">
        <v>1807</v>
      </c>
      <c r="B78" t="s">
        <v>66</v>
      </c>
      <c r="C78" t="s">
        <v>1484</v>
      </c>
      <c r="D78" t="s">
        <v>116</v>
      </c>
      <c r="E78">
        <v>28</v>
      </c>
      <c r="F78">
        <v>28</v>
      </c>
      <c r="G78" s="2">
        <v>1.3493785071762601</v>
      </c>
      <c r="H78" s="1">
        <v>0.92868526005838203</v>
      </c>
      <c r="I78" s="2">
        <v>1.8538072458430599</v>
      </c>
      <c r="J78" t="s">
        <v>2001</v>
      </c>
      <c r="K78" s="4">
        <f t="shared" si="5"/>
        <v>11.820555722864039</v>
      </c>
      <c r="L78" t="s">
        <v>2006</v>
      </c>
      <c r="M78" t="s">
        <v>1847</v>
      </c>
      <c r="N78" s="1" t="s">
        <v>1515</v>
      </c>
    </row>
    <row r="79" spans="1:14" x14ac:dyDescent="0.3">
      <c r="G79" s="1"/>
      <c r="H79" s="1"/>
      <c r="I79" s="1"/>
      <c r="K79" s="1"/>
      <c r="N79" s="1"/>
    </row>
    <row r="80" spans="1:14" x14ac:dyDescent="0.3">
      <c r="A80" t="s">
        <v>1805</v>
      </c>
      <c r="B80" t="s">
        <v>31</v>
      </c>
      <c r="C80" t="s">
        <v>1804</v>
      </c>
      <c r="D80" t="s">
        <v>78</v>
      </c>
      <c r="G80" s="1"/>
      <c r="H80" s="1"/>
      <c r="I80" s="1"/>
      <c r="J80" t="s">
        <v>2003</v>
      </c>
      <c r="K80" s="12" t="str">
        <f t="shared" ref="K80:K91" si="6">IF(G80&lt;&gt;"",G80,"")</f>
        <v/>
      </c>
      <c r="L80" t="s">
        <v>2003</v>
      </c>
      <c r="M80" t="s">
        <v>48</v>
      </c>
      <c r="N80" s="1"/>
    </row>
    <row r="81" spans="1:14" x14ac:dyDescent="0.3">
      <c r="A81" t="s">
        <v>1805</v>
      </c>
      <c r="B81" t="s">
        <v>31</v>
      </c>
      <c r="C81" t="s">
        <v>1804</v>
      </c>
      <c r="D81" t="s">
        <v>116</v>
      </c>
      <c r="E81">
        <v>2</v>
      </c>
      <c r="F81">
        <v>2</v>
      </c>
      <c r="G81" s="12">
        <v>0.153090653478651</v>
      </c>
      <c r="H81" s="12"/>
      <c r="I81" s="12"/>
      <c r="J81" t="s">
        <v>2003</v>
      </c>
      <c r="K81" s="12">
        <f t="shared" si="6"/>
        <v>0.153090653478651</v>
      </c>
      <c r="L81" t="s">
        <v>2003</v>
      </c>
      <c r="M81" t="s">
        <v>48</v>
      </c>
      <c r="N81" s="1" t="s">
        <v>1446</v>
      </c>
    </row>
    <row r="82" spans="1:14" x14ac:dyDescent="0.3">
      <c r="A82" t="s">
        <v>1805</v>
      </c>
      <c r="B82" t="s">
        <v>31</v>
      </c>
      <c r="C82" t="s">
        <v>3</v>
      </c>
      <c r="D82" t="s">
        <v>1477</v>
      </c>
      <c r="E82">
        <v>33</v>
      </c>
      <c r="F82">
        <v>29</v>
      </c>
      <c r="G82" s="12">
        <v>0.163648093158207</v>
      </c>
      <c r="H82" s="12">
        <v>0.138811983072579</v>
      </c>
      <c r="I82" s="12">
        <v>0.19226301153344599</v>
      </c>
      <c r="J82" t="s">
        <v>2003</v>
      </c>
      <c r="K82" s="12">
        <f t="shared" si="6"/>
        <v>0.163648093158207</v>
      </c>
      <c r="L82" t="s">
        <v>2003</v>
      </c>
      <c r="M82" t="s">
        <v>73</v>
      </c>
      <c r="N82" s="1" t="s">
        <v>1516</v>
      </c>
    </row>
    <row r="83" spans="1:14" x14ac:dyDescent="0.3">
      <c r="A83" t="s">
        <v>1805</v>
      </c>
      <c r="B83" t="s">
        <v>31</v>
      </c>
      <c r="C83" t="s">
        <v>5</v>
      </c>
      <c r="D83" t="s">
        <v>1477</v>
      </c>
      <c r="E83">
        <v>35</v>
      </c>
      <c r="F83">
        <v>31</v>
      </c>
      <c r="G83" s="12">
        <v>0.16160166779568499</v>
      </c>
      <c r="H83" s="12">
        <v>0.137277717018916</v>
      </c>
      <c r="I83" s="12">
        <v>0.18962510007276701</v>
      </c>
      <c r="J83" t="s">
        <v>2003</v>
      </c>
      <c r="K83" s="12">
        <f t="shared" si="6"/>
        <v>0.16160166779568499</v>
      </c>
      <c r="L83" t="s">
        <v>2003</v>
      </c>
      <c r="M83" s="18"/>
      <c r="N83" s="1" t="s">
        <v>1517</v>
      </c>
    </row>
    <row r="84" spans="1:14" x14ac:dyDescent="0.3">
      <c r="A84" t="s">
        <v>1805</v>
      </c>
      <c r="B84" t="s">
        <v>66</v>
      </c>
      <c r="C84" t="s">
        <v>1804</v>
      </c>
      <c r="D84" t="s">
        <v>78</v>
      </c>
      <c r="G84" s="12"/>
      <c r="H84" s="12"/>
      <c r="I84" s="12"/>
      <c r="J84" t="s">
        <v>2003</v>
      </c>
      <c r="K84" s="12" t="str">
        <f t="shared" si="6"/>
        <v/>
      </c>
      <c r="L84" t="s">
        <v>2003</v>
      </c>
      <c r="M84" t="s">
        <v>48</v>
      </c>
      <c r="N84" s="1"/>
    </row>
    <row r="85" spans="1:14" x14ac:dyDescent="0.3">
      <c r="A85" t="s">
        <v>1805</v>
      </c>
      <c r="B85" t="s">
        <v>66</v>
      </c>
      <c r="C85" t="s">
        <v>1804</v>
      </c>
      <c r="D85" t="s">
        <v>116</v>
      </c>
      <c r="E85">
        <v>2</v>
      </c>
      <c r="G85" s="12"/>
      <c r="H85" s="12"/>
      <c r="I85" s="12"/>
      <c r="J85" t="s">
        <v>2003</v>
      </c>
      <c r="K85" s="12" t="str">
        <f t="shared" si="6"/>
        <v/>
      </c>
      <c r="L85" t="s">
        <v>2003</v>
      </c>
      <c r="M85" t="s">
        <v>48</v>
      </c>
      <c r="N85" s="1" t="s">
        <v>1518</v>
      </c>
    </row>
    <row r="86" spans="1:14" x14ac:dyDescent="0.3">
      <c r="A86" t="s">
        <v>1805</v>
      </c>
      <c r="B86" t="s">
        <v>66</v>
      </c>
      <c r="C86" t="s">
        <v>3</v>
      </c>
      <c r="D86" t="s">
        <v>1477</v>
      </c>
      <c r="E86">
        <v>15</v>
      </c>
      <c r="F86">
        <v>15</v>
      </c>
      <c r="G86" s="12">
        <v>0.15741282925097799</v>
      </c>
      <c r="H86" s="12">
        <v>9.83819903550434E-2</v>
      </c>
      <c r="I86" s="12">
        <v>0.23800739483435299</v>
      </c>
      <c r="J86" t="s">
        <v>2003</v>
      </c>
      <c r="K86" s="12">
        <f t="shared" si="6"/>
        <v>0.15741282925097799</v>
      </c>
      <c r="L86" t="s">
        <v>2003</v>
      </c>
      <c r="M86" t="s">
        <v>73</v>
      </c>
      <c r="N86" s="1" t="s">
        <v>1482</v>
      </c>
    </row>
    <row r="87" spans="1:14" x14ac:dyDescent="0.3">
      <c r="A87" t="s">
        <v>1805</v>
      </c>
      <c r="B87" t="s">
        <v>66</v>
      </c>
      <c r="C87" t="s">
        <v>5</v>
      </c>
      <c r="D87" t="s">
        <v>1477</v>
      </c>
      <c r="E87">
        <v>17</v>
      </c>
      <c r="F87">
        <v>17</v>
      </c>
      <c r="G87" s="12">
        <v>0.15042664213048801</v>
      </c>
      <c r="H87" s="13">
        <v>9.1994080234075501E-2</v>
      </c>
      <c r="I87" s="12">
        <v>0.22988024991105799</v>
      </c>
      <c r="J87" t="s">
        <v>2003</v>
      </c>
      <c r="K87" s="12">
        <f t="shared" si="6"/>
        <v>0.15042664213048801</v>
      </c>
      <c r="L87" t="s">
        <v>2003</v>
      </c>
      <c r="M87" s="18"/>
      <c r="N87" s="1" t="s">
        <v>1519</v>
      </c>
    </row>
    <row r="88" spans="1:14" x14ac:dyDescent="0.3">
      <c r="A88" t="s">
        <v>1805</v>
      </c>
      <c r="B88" t="s">
        <v>31</v>
      </c>
      <c r="C88" t="s">
        <v>1484</v>
      </c>
      <c r="D88" t="s">
        <v>78</v>
      </c>
      <c r="G88" s="12"/>
      <c r="H88" s="12"/>
      <c r="I88" s="12"/>
      <c r="J88" t="s">
        <v>2003</v>
      </c>
      <c r="K88" s="12" t="str">
        <f t="shared" si="6"/>
        <v/>
      </c>
      <c r="L88" t="s">
        <v>2003</v>
      </c>
      <c r="M88" t="s">
        <v>48</v>
      </c>
      <c r="N88" s="1"/>
    </row>
    <row r="89" spans="1:14" x14ac:dyDescent="0.3">
      <c r="A89" t="s">
        <v>1805</v>
      </c>
      <c r="B89" t="s">
        <v>31</v>
      </c>
      <c r="C89" t="s">
        <v>1484</v>
      </c>
      <c r="D89" t="s">
        <v>116</v>
      </c>
      <c r="E89">
        <v>35</v>
      </c>
      <c r="F89">
        <v>31</v>
      </c>
      <c r="G89" s="12">
        <v>0.16160166779568499</v>
      </c>
      <c r="H89" s="12">
        <v>0.13730876584170801</v>
      </c>
      <c r="I89" s="12">
        <v>0.18952262939824399</v>
      </c>
      <c r="J89" t="s">
        <v>2003</v>
      </c>
      <c r="K89" s="12">
        <f t="shared" si="6"/>
        <v>0.16160166779568499</v>
      </c>
      <c r="L89" t="s">
        <v>2003</v>
      </c>
      <c r="M89" t="s">
        <v>73</v>
      </c>
      <c r="N89" s="1" t="s">
        <v>1517</v>
      </c>
    </row>
    <row r="90" spans="1:14" x14ac:dyDescent="0.3">
      <c r="A90" t="s">
        <v>1805</v>
      </c>
      <c r="B90" t="s">
        <v>66</v>
      </c>
      <c r="C90" t="s">
        <v>1484</v>
      </c>
      <c r="D90" t="s">
        <v>78</v>
      </c>
      <c r="G90" s="12"/>
      <c r="H90" s="12"/>
      <c r="I90" s="12"/>
      <c r="J90" t="s">
        <v>2003</v>
      </c>
      <c r="K90" s="12" t="str">
        <f t="shared" si="6"/>
        <v/>
      </c>
      <c r="L90" t="s">
        <v>2003</v>
      </c>
      <c r="M90" t="s">
        <v>48</v>
      </c>
      <c r="N90" s="1"/>
    </row>
    <row r="91" spans="1:14" x14ac:dyDescent="0.3">
      <c r="A91" t="s">
        <v>1805</v>
      </c>
      <c r="B91" t="s">
        <v>66</v>
      </c>
      <c r="C91" t="s">
        <v>1484</v>
      </c>
      <c r="D91" t="s">
        <v>116</v>
      </c>
      <c r="E91">
        <v>17</v>
      </c>
      <c r="F91">
        <v>17</v>
      </c>
      <c r="G91" s="12">
        <v>0.15042664213048801</v>
      </c>
      <c r="H91" s="13">
        <v>9.2022620610297298E-2</v>
      </c>
      <c r="I91" s="12">
        <v>0.22993728691534299</v>
      </c>
      <c r="J91" t="s">
        <v>2003</v>
      </c>
      <c r="K91" s="12">
        <f t="shared" si="6"/>
        <v>0.15042664213048801</v>
      </c>
      <c r="L91" t="s">
        <v>2003</v>
      </c>
      <c r="M91" t="s">
        <v>73</v>
      </c>
      <c r="N91" t="s">
        <v>1519</v>
      </c>
    </row>
    <row r="93" spans="1:14" x14ac:dyDescent="0.3">
      <c r="A93" t="s">
        <v>1806</v>
      </c>
      <c r="B93" t="s">
        <v>31</v>
      </c>
      <c r="C93" t="s">
        <v>1804</v>
      </c>
      <c r="D93" t="s">
        <v>78</v>
      </c>
      <c r="G93" s="12"/>
      <c r="H93" s="12"/>
      <c r="I93" s="12"/>
      <c r="J93" t="s">
        <v>2004</v>
      </c>
      <c r="K93" s="12" t="str">
        <f t="shared" ref="K93:K104" si="7">IF(G93&lt;&gt;"",G93,"")</f>
        <v/>
      </c>
      <c r="L93" t="s">
        <v>2004</v>
      </c>
      <c r="M93" t="s">
        <v>48</v>
      </c>
    </row>
    <row r="94" spans="1:14" x14ac:dyDescent="0.3">
      <c r="A94" t="s">
        <v>1806</v>
      </c>
      <c r="B94" t="s">
        <v>31</v>
      </c>
      <c r="C94" t="s">
        <v>1804</v>
      </c>
      <c r="D94" t="s">
        <v>116</v>
      </c>
      <c r="G94" s="12"/>
      <c r="H94" s="12"/>
      <c r="I94" s="12"/>
      <c r="J94" t="s">
        <v>2004</v>
      </c>
      <c r="K94" s="12" t="str">
        <f t="shared" si="7"/>
        <v/>
      </c>
      <c r="L94" t="s">
        <v>2004</v>
      </c>
      <c r="M94" t="s">
        <v>48</v>
      </c>
    </row>
    <row r="95" spans="1:14" x14ac:dyDescent="0.3">
      <c r="A95" t="s">
        <v>1806</v>
      </c>
      <c r="B95" t="s">
        <v>31</v>
      </c>
      <c r="C95" t="s">
        <v>3</v>
      </c>
      <c r="D95" t="s">
        <v>1477</v>
      </c>
      <c r="E95">
        <v>16</v>
      </c>
      <c r="F95">
        <v>16</v>
      </c>
      <c r="G95" s="14">
        <v>1.26171985004004E-3</v>
      </c>
      <c r="H95" s="14">
        <v>7.7171893572050695E-4</v>
      </c>
      <c r="I95" s="14">
        <v>1.80355987042963E-3</v>
      </c>
      <c r="J95" t="s">
        <v>2004</v>
      </c>
      <c r="K95" s="14">
        <f t="shared" si="7"/>
        <v>1.26171985004004E-3</v>
      </c>
      <c r="L95" t="s">
        <v>2004</v>
      </c>
      <c r="M95" t="s">
        <v>73</v>
      </c>
      <c r="N95" t="s">
        <v>1520</v>
      </c>
    </row>
    <row r="96" spans="1:14" x14ac:dyDescent="0.3">
      <c r="A96" t="s">
        <v>1806</v>
      </c>
      <c r="B96" t="s">
        <v>31</v>
      </c>
      <c r="C96" t="s">
        <v>5</v>
      </c>
      <c r="D96" t="s">
        <v>1477</v>
      </c>
      <c r="E96">
        <v>16</v>
      </c>
      <c r="F96">
        <v>16</v>
      </c>
      <c r="G96" s="14">
        <v>1.26171985004004E-3</v>
      </c>
      <c r="H96" s="14">
        <v>7.7194343227295005E-4</v>
      </c>
      <c r="I96" s="14">
        <v>1.80387131971637E-3</v>
      </c>
      <c r="J96" t="s">
        <v>2004</v>
      </c>
      <c r="K96" s="14">
        <f t="shared" si="7"/>
        <v>1.26171985004004E-3</v>
      </c>
      <c r="L96" t="s">
        <v>2004</v>
      </c>
      <c r="M96" s="18"/>
      <c r="N96" t="s">
        <v>1520</v>
      </c>
    </row>
    <row r="97" spans="1:14" x14ac:dyDescent="0.3">
      <c r="A97" t="s">
        <v>1806</v>
      </c>
      <c r="B97" t="s">
        <v>66</v>
      </c>
      <c r="C97" t="s">
        <v>1804</v>
      </c>
      <c r="D97" t="s">
        <v>78</v>
      </c>
      <c r="G97" s="12"/>
      <c r="H97" s="12"/>
      <c r="I97" s="12"/>
      <c r="J97" t="s">
        <v>2004</v>
      </c>
      <c r="K97" s="12" t="str">
        <f t="shared" si="7"/>
        <v/>
      </c>
      <c r="L97" t="s">
        <v>2004</v>
      </c>
      <c r="M97" t="s">
        <v>48</v>
      </c>
    </row>
    <row r="98" spans="1:14" x14ac:dyDescent="0.3">
      <c r="A98" t="s">
        <v>1806</v>
      </c>
      <c r="B98" t="s">
        <v>66</v>
      </c>
      <c r="C98" t="s">
        <v>1804</v>
      </c>
      <c r="D98" t="s">
        <v>116</v>
      </c>
      <c r="G98" s="12"/>
      <c r="H98" s="12"/>
      <c r="I98" s="12"/>
      <c r="J98" t="s">
        <v>2004</v>
      </c>
      <c r="K98" s="12" t="str">
        <f t="shared" si="7"/>
        <v/>
      </c>
      <c r="L98" t="s">
        <v>2004</v>
      </c>
      <c r="M98" t="s">
        <v>48</v>
      </c>
    </row>
    <row r="99" spans="1:14" x14ac:dyDescent="0.3">
      <c r="A99" t="s">
        <v>1806</v>
      </c>
      <c r="B99" t="s">
        <v>66</v>
      </c>
      <c r="C99" t="s">
        <v>3</v>
      </c>
      <c r="D99" t="s">
        <v>1477</v>
      </c>
      <c r="E99">
        <v>8</v>
      </c>
      <c r="F99">
        <v>8</v>
      </c>
      <c r="G99" s="14">
        <v>9.5807004121768995E-4</v>
      </c>
      <c r="H99" s="14">
        <v>9.4682253944504394E-5</v>
      </c>
      <c r="I99" s="14">
        <v>1.8154778777779101E-3</v>
      </c>
      <c r="J99" t="s">
        <v>2004</v>
      </c>
      <c r="K99" s="14">
        <f t="shared" si="7"/>
        <v>9.5807004121768995E-4</v>
      </c>
      <c r="L99" t="s">
        <v>2004</v>
      </c>
      <c r="M99" t="s">
        <v>73</v>
      </c>
      <c r="N99" t="s">
        <v>1536</v>
      </c>
    </row>
    <row r="100" spans="1:14" x14ac:dyDescent="0.3">
      <c r="A100" t="s">
        <v>1806</v>
      </c>
      <c r="B100" t="s">
        <v>66</v>
      </c>
      <c r="C100" t="s">
        <v>5</v>
      </c>
      <c r="D100" t="s">
        <v>1477</v>
      </c>
      <c r="E100">
        <v>8</v>
      </c>
      <c r="F100">
        <v>8</v>
      </c>
      <c r="G100" s="14">
        <v>9.5807004121768995E-4</v>
      </c>
      <c r="H100" s="14">
        <v>9.4430693637298006E-5</v>
      </c>
      <c r="I100" s="14">
        <v>1.8154778777779101E-3</v>
      </c>
      <c r="J100" t="s">
        <v>2004</v>
      </c>
      <c r="K100" s="14">
        <f t="shared" si="7"/>
        <v>9.5807004121768995E-4</v>
      </c>
      <c r="L100" t="s">
        <v>2004</v>
      </c>
      <c r="M100" s="18"/>
      <c r="N100" t="s">
        <v>1536</v>
      </c>
    </row>
    <row r="101" spans="1:14" x14ac:dyDescent="0.3">
      <c r="A101" t="s">
        <v>1806</v>
      </c>
      <c r="B101" t="s">
        <v>31</v>
      </c>
      <c r="C101" t="s">
        <v>1484</v>
      </c>
      <c r="D101" t="s">
        <v>78</v>
      </c>
      <c r="G101" s="14"/>
      <c r="H101" s="14"/>
      <c r="I101" s="14"/>
      <c r="J101" t="s">
        <v>2004</v>
      </c>
      <c r="K101" s="14" t="str">
        <f t="shared" si="7"/>
        <v/>
      </c>
      <c r="L101" t="s">
        <v>2004</v>
      </c>
      <c r="M101" t="s">
        <v>48</v>
      </c>
    </row>
    <row r="102" spans="1:14" x14ac:dyDescent="0.3">
      <c r="A102" t="s">
        <v>1806</v>
      </c>
      <c r="B102" t="s">
        <v>31</v>
      </c>
      <c r="C102" t="s">
        <v>1484</v>
      </c>
      <c r="D102" t="s">
        <v>116</v>
      </c>
      <c r="E102">
        <v>16</v>
      </c>
      <c r="F102">
        <v>16</v>
      </c>
      <c r="G102" s="14">
        <v>1.26171985004004E-3</v>
      </c>
      <c r="H102" s="14">
        <v>7.7238616538018504E-4</v>
      </c>
      <c r="I102" s="14">
        <v>1.8026433862060401E-3</v>
      </c>
      <c r="J102" t="s">
        <v>2004</v>
      </c>
      <c r="K102" s="14">
        <f t="shared" si="7"/>
        <v>1.26171985004004E-3</v>
      </c>
      <c r="L102" t="s">
        <v>2004</v>
      </c>
      <c r="M102" t="s">
        <v>73</v>
      </c>
      <c r="N102" t="s">
        <v>1520</v>
      </c>
    </row>
    <row r="103" spans="1:14" x14ac:dyDescent="0.3">
      <c r="A103" t="s">
        <v>1806</v>
      </c>
      <c r="B103" t="s">
        <v>66</v>
      </c>
      <c r="C103" t="s">
        <v>1484</v>
      </c>
      <c r="D103" t="s">
        <v>78</v>
      </c>
      <c r="G103" s="14"/>
      <c r="H103" s="14"/>
      <c r="I103" s="14"/>
      <c r="J103" t="s">
        <v>2004</v>
      </c>
      <c r="K103" s="14" t="str">
        <f t="shared" si="7"/>
        <v/>
      </c>
      <c r="L103" t="s">
        <v>2004</v>
      </c>
      <c r="M103" t="s">
        <v>48</v>
      </c>
    </row>
    <row r="104" spans="1:14" x14ac:dyDescent="0.3">
      <c r="A104" t="s">
        <v>1806</v>
      </c>
      <c r="B104" t="s">
        <v>66</v>
      </c>
      <c r="C104" t="s">
        <v>1484</v>
      </c>
      <c r="D104" t="s">
        <v>116</v>
      </c>
      <c r="E104">
        <v>8</v>
      </c>
      <c r="F104">
        <v>8</v>
      </c>
      <c r="G104" s="14">
        <v>9.5807004121768995E-4</v>
      </c>
      <c r="H104" s="14">
        <v>9.4430693637298006E-5</v>
      </c>
      <c r="I104" s="14">
        <v>1.81549915189158E-3</v>
      </c>
      <c r="J104" t="s">
        <v>2004</v>
      </c>
      <c r="K104" s="14">
        <f t="shared" si="7"/>
        <v>9.5807004121768995E-4</v>
      </c>
      <c r="L104" t="s">
        <v>2004</v>
      </c>
      <c r="M104" t="s">
        <v>73</v>
      </c>
      <c r="N104" t="s">
        <v>1536</v>
      </c>
    </row>
    <row r="106" spans="1:14" x14ac:dyDescent="0.3">
      <c r="A106" t="s">
        <v>1807</v>
      </c>
      <c r="B106" t="s">
        <v>31</v>
      </c>
      <c r="C106" t="s">
        <v>1804</v>
      </c>
      <c r="D106" t="s">
        <v>78</v>
      </c>
      <c r="G106" s="12"/>
      <c r="H106" s="12"/>
      <c r="I106" s="12"/>
      <c r="J106" t="s">
        <v>2005</v>
      </c>
      <c r="K106" s="12" t="str">
        <f t="shared" ref="K106:K117" si="8">IF(G106&lt;&gt;"",G106,"")</f>
        <v/>
      </c>
      <c r="L106" t="s">
        <v>2005</v>
      </c>
      <c r="M106" t="s">
        <v>48</v>
      </c>
    </row>
    <row r="107" spans="1:14" x14ac:dyDescent="0.3">
      <c r="A107" t="s">
        <v>1807</v>
      </c>
      <c r="B107" t="s">
        <v>31</v>
      </c>
      <c r="C107" t="s">
        <v>1804</v>
      </c>
      <c r="D107" t="s">
        <v>116</v>
      </c>
      <c r="E107">
        <v>1</v>
      </c>
      <c r="F107">
        <v>1</v>
      </c>
      <c r="G107" s="13">
        <v>5.7000000000000002E-2</v>
      </c>
      <c r="H107" s="13"/>
      <c r="I107" s="12"/>
      <c r="J107" t="s">
        <v>2005</v>
      </c>
      <c r="K107" s="13">
        <f t="shared" si="8"/>
        <v>5.7000000000000002E-2</v>
      </c>
      <c r="L107" t="s">
        <v>2005</v>
      </c>
      <c r="M107" t="s">
        <v>48</v>
      </c>
      <c r="N107">
        <v>362</v>
      </c>
    </row>
    <row r="108" spans="1:14" x14ac:dyDescent="0.3">
      <c r="A108" t="s">
        <v>1807</v>
      </c>
      <c r="B108" t="s">
        <v>31</v>
      </c>
      <c r="C108" t="s">
        <v>3</v>
      </c>
      <c r="D108" t="s">
        <v>1477</v>
      </c>
      <c r="E108">
        <v>26</v>
      </c>
      <c r="F108">
        <v>26</v>
      </c>
      <c r="G108" s="13">
        <v>2.79630943789312E-2</v>
      </c>
      <c r="H108" s="13">
        <v>2.1691342489536899E-2</v>
      </c>
      <c r="I108" s="13">
        <v>3.5248781731380401E-2</v>
      </c>
      <c r="J108" t="s">
        <v>2005</v>
      </c>
      <c r="K108" s="13">
        <f t="shared" si="8"/>
        <v>2.79630943789312E-2</v>
      </c>
      <c r="L108" t="s">
        <v>2005</v>
      </c>
      <c r="M108" t="s">
        <v>73</v>
      </c>
      <c r="N108" t="s">
        <v>1521</v>
      </c>
    </row>
    <row r="109" spans="1:14" x14ac:dyDescent="0.3">
      <c r="A109" t="s">
        <v>1807</v>
      </c>
      <c r="B109" t="s">
        <v>31</v>
      </c>
      <c r="C109" t="s">
        <v>5</v>
      </c>
      <c r="D109" t="s">
        <v>1477</v>
      </c>
      <c r="E109">
        <v>27</v>
      </c>
      <c r="F109">
        <v>27</v>
      </c>
      <c r="G109" s="13">
        <v>2.94705340149642E-2</v>
      </c>
      <c r="H109" s="13">
        <v>2.29499175510662E-2</v>
      </c>
      <c r="I109" s="13">
        <v>3.6745179462793397E-2</v>
      </c>
      <c r="J109" t="s">
        <v>2005</v>
      </c>
      <c r="K109" s="13">
        <f t="shared" si="8"/>
        <v>2.94705340149642E-2</v>
      </c>
      <c r="L109" t="s">
        <v>2005</v>
      </c>
      <c r="M109" s="18"/>
      <c r="N109" t="s">
        <v>1522</v>
      </c>
    </row>
    <row r="110" spans="1:14" x14ac:dyDescent="0.3">
      <c r="A110" t="s">
        <v>1807</v>
      </c>
      <c r="B110" t="s">
        <v>66</v>
      </c>
      <c r="C110" t="s">
        <v>1804</v>
      </c>
      <c r="D110" t="s">
        <v>78</v>
      </c>
      <c r="G110" s="13"/>
      <c r="H110" s="13"/>
      <c r="I110" s="12"/>
      <c r="J110" t="s">
        <v>2005</v>
      </c>
      <c r="K110" s="13" t="str">
        <f t="shared" si="8"/>
        <v/>
      </c>
      <c r="L110" t="s">
        <v>2005</v>
      </c>
      <c r="M110" t="s">
        <v>48</v>
      </c>
    </row>
    <row r="111" spans="1:14" x14ac:dyDescent="0.3">
      <c r="A111" t="s">
        <v>1807</v>
      </c>
      <c r="B111" t="s">
        <v>66</v>
      </c>
      <c r="C111" t="s">
        <v>1804</v>
      </c>
      <c r="D111" t="s">
        <v>116</v>
      </c>
      <c r="G111" s="13"/>
      <c r="H111" s="13"/>
      <c r="I111" s="12"/>
      <c r="J111" t="s">
        <v>2005</v>
      </c>
      <c r="K111" s="13" t="str">
        <f t="shared" si="8"/>
        <v/>
      </c>
      <c r="L111" t="s">
        <v>2005</v>
      </c>
      <c r="M111" t="s">
        <v>48</v>
      </c>
    </row>
    <row r="112" spans="1:14" x14ac:dyDescent="0.3">
      <c r="A112" t="s">
        <v>1807</v>
      </c>
      <c r="B112" t="s">
        <v>66</v>
      </c>
      <c r="C112" t="s">
        <v>3</v>
      </c>
      <c r="D112" t="s">
        <v>1477</v>
      </c>
      <c r="E112">
        <v>14</v>
      </c>
      <c r="F112">
        <v>14</v>
      </c>
      <c r="G112" s="13">
        <v>4.7254556190489898E-2</v>
      </c>
      <c r="H112" s="13">
        <v>2.1077460024194999E-2</v>
      </c>
      <c r="I112" s="12">
        <v>0.103640793605402</v>
      </c>
      <c r="J112" t="s">
        <v>2005</v>
      </c>
      <c r="K112" s="13">
        <f t="shared" si="8"/>
        <v>4.7254556190489898E-2</v>
      </c>
      <c r="L112" t="s">
        <v>2005</v>
      </c>
      <c r="M112" t="s">
        <v>73</v>
      </c>
      <c r="N112" t="s">
        <v>1523</v>
      </c>
    </row>
    <row r="113" spans="1:14" x14ac:dyDescent="0.3">
      <c r="A113" t="s">
        <v>1807</v>
      </c>
      <c r="B113" t="s">
        <v>66</v>
      </c>
      <c r="C113" t="s">
        <v>5</v>
      </c>
      <c r="D113" t="s">
        <v>1477</v>
      </c>
      <c r="E113">
        <v>14</v>
      </c>
      <c r="F113">
        <v>14</v>
      </c>
      <c r="G113" s="13">
        <v>4.7254556190489898E-2</v>
      </c>
      <c r="H113" s="13">
        <v>2.1073312547555598E-2</v>
      </c>
      <c r="I113" s="12">
        <v>0.103728127592439</v>
      </c>
      <c r="J113" t="s">
        <v>2005</v>
      </c>
      <c r="K113" s="13">
        <f t="shared" si="8"/>
        <v>4.7254556190489898E-2</v>
      </c>
      <c r="L113" t="s">
        <v>2005</v>
      </c>
      <c r="M113" s="18"/>
      <c r="N113" t="s">
        <v>1523</v>
      </c>
    </row>
    <row r="114" spans="1:14" x14ac:dyDescent="0.3">
      <c r="A114" t="s">
        <v>1807</v>
      </c>
      <c r="B114" t="s">
        <v>31</v>
      </c>
      <c r="C114" t="s">
        <v>1484</v>
      </c>
      <c r="D114" t="s">
        <v>78</v>
      </c>
      <c r="G114" s="13"/>
      <c r="H114" s="13"/>
      <c r="I114" s="12"/>
      <c r="J114" t="s">
        <v>2005</v>
      </c>
      <c r="K114" s="13" t="str">
        <f t="shared" si="8"/>
        <v/>
      </c>
      <c r="L114" t="s">
        <v>2005</v>
      </c>
      <c r="M114" t="s">
        <v>48</v>
      </c>
    </row>
    <row r="115" spans="1:14" x14ac:dyDescent="0.3">
      <c r="A115" t="s">
        <v>1807</v>
      </c>
      <c r="B115" t="s">
        <v>31</v>
      </c>
      <c r="C115" t="s">
        <v>1484</v>
      </c>
      <c r="D115" t="s">
        <v>116</v>
      </c>
      <c r="E115">
        <v>27</v>
      </c>
      <c r="F115">
        <v>27</v>
      </c>
      <c r="G115" s="13">
        <v>2.94705340149642E-2</v>
      </c>
      <c r="H115" s="13">
        <v>2.29625740067089E-2</v>
      </c>
      <c r="I115" s="13">
        <v>3.6745967170468997E-2</v>
      </c>
      <c r="J115" t="s">
        <v>2005</v>
      </c>
      <c r="K115" s="13">
        <f t="shared" si="8"/>
        <v>2.94705340149642E-2</v>
      </c>
      <c r="L115" t="s">
        <v>2005</v>
      </c>
      <c r="M115" t="s">
        <v>73</v>
      </c>
      <c r="N115" t="s">
        <v>1522</v>
      </c>
    </row>
    <row r="116" spans="1:14" x14ac:dyDescent="0.3">
      <c r="A116" t="s">
        <v>1807</v>
      </c>
      <c r="B116" t="s">
        <v>66</v>
      </c>
      <c r="C116" t="s">
        <v>1484</v>
      </c>
      <c r="D116" t="s">
        <v>78</v>
      </c>
      <c r="G116" s="13"/>
      <c r="H116" s="13"/>
      <c r="I116" s="12"/>
      <c r="J116" t="s">
        <v>2005</v>
      </c>
      <c r="K116" s="13" t="str">
        <f t="shared" si="8"/>
        <v/>
      </c>
      <c r="L116" t="s">
        <v>2005</v>
      </c>
      <c r="M116" t="s">
        <v>48</v>
      </c>
    </row>
    <row r="117" spans="1:14" x14ac:dyDescent="0.3">
      <c r="A117" t="s">
        <v>1807</v>
      </c>
      <c r="B117" t="s">
        <v>66</v>
      </c>
      <c r="C117" t="s">
        <v>1484</v>
      </c>
      <c r="D117" t="s">
        <v>116</v>
      </c>
      <c r="E117">
        <v>14</v>
      </c>
      <c r="F117">
        <v>14</v>
      </c>
      <c r="G117" s="13">
        <v>4.7254556190489898E-2</v>
      </c>
      <c r="H117" s="13">
        <v>2.1067051097019899E-2</v>
      </c>
      <c r="I117" s="12">
        <v>0.10354567690484801</v>
      </c>
      <c r="J117" t="s">
        <v>2005</v>
      </c>
      <c r="K117" s="13">
        <f t="shared" si="8"/>
        <v>4.7254556190489898E-2</v>
      </c>
      <c r="L117" t="s">
        <v>2005</v>
      </c>
      <c r="M117" t="s">
        <v>73</v>
      </c>
      <c r="N117" t="s">
        <v>1523</v>
      </c>
    </row>
    <row r="119" spans="1:14" x14ac:dyDescent="0.3">
      <c r="A119" t="s">
        <v>1808</v>
      </c>
      <c r="B119" t="s">
        <v>31</v>
      </c>
      <c r="C119" t="s">
        <v>1804</v>
      </c>
      <c r="D119" t="s">
        <v>78</v>
      </c>
      <c r="J119" t="s">
        <v>2005</v>
      </c>
      <c r="K119" t="str">
        <f t="shared" ref="K119:K130" si="9">IF(G119&lt;&gt;"",G119,"")</f>
        <v/>
      </c>
      <c r="L119" t="s">
        <v>2005</v>
      </c>
    </row>
    <row r="120" spans="1:14" x14ac:dyDescent="0.3">
      <c r="A120" t="s">
        <v>1808</v>
      </c>
      <c r="B120" t="s">
        <v>31</v>
      </c>
      <c r="C120" t="s">
        <v>1804</v>
      </c>
      <c r="D120" t="s">
        <v>116</v>
      </c>
      <c r="J120" t="s">
        <v>2005</v>
      </c>
      <c r="K120" t="str">
        <f t="shared" si="9"/>
        <v/>
      </c>
      <c r="L120" t="s">
        <v>2005</v>
      </c>
    </row>
    <row r="121" spans="1:14" x14ac:dyDescent="0.3">
      <c r="A121" t="s">
        <v>1808</v>
      </c>
      <c r="B121" t="s">
        <v>31</v>
      </c>
      <c r="C121" t="s">
        <v>3</v>
      </c>
      <c r="D121" t="s">
        <v>1477</v>
      </c>
      <c r="E121">
        <v>4</v>
      </c>
      <c r="F121">
        <v>4</v>
      </c>
      <c r="G121" s="12">
        <v>0.11082987175</v>
      </c>
      <c r="J121" t="s">
        <v>2005</v>
      </c>
      <c r="K121" s="12">
        <f t="shared" si="9"/>
        <v>0.11082987175</v>
      </c>
      <c r="L121" t="s">
        <v>2005</v>
      </c>
      <c r="N121" t="s">
        <v>1466</v>
      </c>
    </row>
    <row r="122" spans="1:14" x14ac:dyDescent="0.3">
      <c r="A122" t="s">
        <v>1808</v>
      </c>
      <c r="B122" t="s">
        <v>31</v>
      </c>
      <c r="C122" t="s">
        <v>5</v>
      </c>
      <c r="D122" t="s">
        <v>1477</v>
      </c>
      <c r="E122">
        <v>4</v>
      </c>
      <c r="F122">
        <v>4</v>
      </c>
      <c r="G122" s="12">
        <v>0.11082987175</v>
      </c>
      <c r="J122" t="s">
        <v>2005</v>
      </c>
      <c r="K122" s="12">
        <f t="shared" si="9"/>
        <v>0.11082987175</v>
      </c>
      <c r="L122" t="s">
        <v>2005</v>
      </c>
      <c r="N122" t="s">
        <v>1466</v>
      </c>
    </row>
    <row r="123" spans="1:14" x14ac:dyDescent="0.3">
      <c r="A123" t="s">
        <v>1808</v>
      </c>
      <c r="B123" t="s">
        <v>66</v>
      </c>
      <c r="C123" t="s">
        <v>1804</v>
      </c>
      <c r="D123" t="s">
        <v>78</v>
      </c>
      <c r="G123" s="12"/>
      <c r="J123" t="s">
        <v>2005</v>
      </c>
      <c r="K123" s="12" t="str">
        <f t="shared" si="9"/>
        <v/>
      </c>
      <c r="L123" t="s">
        <v>2005</v>
      </c>
    </row>
    <row r="124" spans="1:14" x14ac:dyDescent="0.3">
      <c r="A124" t="s">
        <v>1808</v>
      </c>
      <c r="B124" t="s">
        <v>66</v>
      </c>
      <c r="C124" t="s">
        <v>1804</v>
      </c>
      <c r="D124" t="s">
        <v>116</v>
      </c>
      <c r="G124" s="12"/>
      <c r="J124" t="s">
        <v>2005</v>
      </c>
      <c r="K124" s="12" t="str">
        <f t="shared" si="9"/>
        <v/>
      </c>
      <c r="L124" t="s">
        <v>2005</v>
      </c>
    </row>
    <row r="125" spans="1:14" x14ac:dyDescent="0.3">
      <c r="A125" t="s">
        <v>1808</v>
      </c>
      <c r="B125" t="s">
        <v>66</v>
      </c>
      <c r="C125" t="s">
        <v>3</v>
      </c>
      <c r="D125" t="s">
        <v>1477</v>
      </c>
      <c r="E125">
        <v>3</v>
      </c>
      <c r="F125">
        <v>3</v>
      </c>
      <c r="G125" s="13">
        <v>9.2472847239431805E-2</v>
      </c>
      <c r="J125" t="s">
        <v>2005</v>
      </c>
      <c r="K125" s="13">
        <f t="shared" si="9"/>
        <v>9.2472847239431805E-2</v>
      </c>
      <c r="L125" t="s">
        <v>2005</v>
      </c>
      <c r="N125" t="s">
        <v>1469</v>
      </c>
    </row>
    <row r="126" spans="1:14" x14ac:dyDescent="0.3">
      <c r="A126" t="s">
        <v>1808</v>
      </c>
      <c r="B126" t="s">
        <v>66</v>
      </c>
      <c r="C126" t="s">
        <v>5</v>
      </c>
      <c r="D126" t="s">
        <v>1477</v>
      </c>
      <c r="E126">
        <v>3</v>
      </c>
      <c r="F126">
        <v>3</v>
      </c>
      <c r="G126" s="13">
        <v>9.2472847239431805E-2</v>
      </c>
      <c r="J126" t="s">
        <v>2005</v>
      </c>
      <c r="K126" s="13">
        <f t="shared" si="9"/>
        <v>9.2472847239431805E-2</v>
      </c>
      <c r="L126" t="s">
        <v>2005</v>
      </c>
      <c r="N126" t="s">
        <v>1469</v>
      </c>
    </row>
    <row r="127" spans="1:14" x14ac:dyDescent="0.3">
      <c r="A127" t="s">
        <v>1808</v>
      </c>
      <c r="B127" t="s">
        <v>31</v>
      </c>
      <c r="C127" t="s">
        <v>1484</v>
      </c>
      <c r="D127" t="s">
        <v>78</v>
      </c>
      <c r="G127" s="12"/>
      <c r="J127" t="s">
        <v>2005</v>
      </c>
      <c r="K127" s="12" t="str">
        <f t="shared" si="9"/>
        <v/>
      </c>
      <c r="L127" t="s">
        <v>2005</v>
      </c>
    </row>
    <row r="128" spans="1:14" x14ac:dyDescent="0.3">
      <c r="A128" t="s">
        <v>1808</v>
      </c>
      <c r="B128" t="s">
        <v>31</v>
      </c>
      <c r="C128" t="s">
        <v>1484</v>
      </c>
      <c r="D128" t="s">
        <v>116</v>
      </c>
      <c r="E128">
        <v>4</v>
      </c>
      <c r="F128">
        <v>4</v>
      </c>
      <c r="G128" s="12">
        <v>0.11082987175</v>
      </c>
      <c r="J128" t="s">
        <v>2005</v>
      </c>
      <c r="K128" s="12">
        <f t="shared" si="9"/>
        <v>0.11082987175</v>
      </c>
      <c r="L128" t="s">
        <v>2005</v>
      </c>
      <c r="N128" t="s">
        <v>1466</v>
      </c>
    </row>
    <row r="129" spans="1:14" x14ac:dyDescent="0.3">
      <c r="A129" t="s">
        <v>1808</v>
      </c>
      <c r="B129" t="s">
        <v>66</v>
      </c>
      <c r="C129" t="s">
        <v>1484</v>
      </c>
      <c r="D129" t="s">
        <v>78</v>
      </c>
      <c r="G129" s="12"/>
      <c r="J129" t="s">
        <v>2005</v>
      </c>
      <c r="K129" s="12" t="str">
        <f t="shared" si="9"/>
        <v/>
      </c>
      <c r="L129" t="s">
        <v>2005</v>
      </c>
    </row>
    <row r="130" spans="1:14" x14ac:dyDescent="0.3">
      <c r="A130" t="s">
        <v>1808</v>
      </c>
      <c r="B130" t="s">
        <v>66</v>
      </c>
      <c r="C130" t="s">
        <v>1484</v>
      </c>
      <c r="D130" t="s">
        <v>116</v>
      </c>
      <c r="E130">
        <v>3</v>
      </c>
      <c r="F130">
        <v>3</v>
      </c>
      <c r="G130" s="13">
        <v>9.2472847239431805E-2</v>
      </c>
      <c r="J130" t="s">
        <v>2005</v>
      </c>
      <c r="K130" s="13">
        <f t="shared" si="9"/>
        <v>9.2472847239431805E-2</v>
      </c>
      <c r="L130" t="s">
        <v>2005</v>
      </c>
      <c r="N130" t="s">
        <v>1469</v>
      </c>
    </row>
    <row r="131" spans="1:14" x14ac:dyDescent="0.3">
      <c r="G131" s="12"/>
    </row>
  </sheetData>
  <autoFilter ref="A1:O108" xr:uid="{CD8260E6-65CF-4161-BE3E-56145272AECD}"/>
  <pageMargins left="0.7" right="0.7" top="0.75" bottom="0.75" header="0.3" footer="0.3"/>
  <pageSetup paperSize="9" orientation="portrait" verticalDpi="0" r:id="rId1"/>
  <headerFooter>
    <oddHeader>&amp;R&amp;"Calibri"&amp;10&amp;K000000 Unclassified / Non classifié&amp;1#_x000D_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A453-A517-4779-9276-0AB2FD5B25AC}">
  <sheetPr codeName="Sheet6"/>
  <dimension ref="A1:T1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 x14ac:dyDescent="0.3"/>
  <cols>
    <col min="1" max="1" width="5.3984375" customWidth="1"/>
    <col min="2" max="2" width="6.8984375" customWidth="1"/>
    <col min="3" max="3" width="17.59765625" customWidth="1"/>
    <col min="4" max="4" width="8.69921875" customWidth="1"/>
    <col min="5" max="7" width="6.09765625" customWidth="1"/>
    <col min="8" max="16" width="8.3984375" customWidth="1"/>
    <col min="17" max="17" width="7.3984375" customWidth="1"/>
    <col min="18" max="18" width="91.8984375" style="8" bestFit="1" customWidth="1"/>
    <col min="19" max="19" width="122.3984375" style="8" bestFit="1" customWidth="1"/>
    <col min="20" max="20" width="95.59765625" style="8" bestFit="1" customWidth="1"/>
  </cols>
  <sheetData>
    <row r="1" spans="1:20" x14ac:dyDescent="0.3">
      <c r="B1" t="s">
        <v>0</v>
      </c>
      <c r="C1" t="s">
        <v>1</v>
      </c>
      <c r="D1" t="s">
        <v>2</v>
      </c>
      <c r="E1" t="s">
        <v>790</v>
      </c>
      <c r="F1" t="s">
        <v>791</v>
      </c>
      <c r="G1" t="s">
        <v>792</v>
      </c>
      <c r="H1" t="s">
        <v>793</v>
      </c>
      <c r="I1" t="s">
        <v>794</v>
      </c>
      <c r="J1" t="s">
        <v>795</v>
      </c>
      <c r="K1" t="s">
        <v>1857</v>
      </c>
      <c r="L1" t="s">
        <v>1858</v>
      </c>
      <c r="M1" t="s">
        <v>1859</v>
      </c>
      <c r="N1" t="s">
        <v>1860</v>
      </c>
      <c r="O1" t="s">
        <v>1861</v>
      </c>
      <c r="P1" t="s">
        <v>1862</v>
      </c>
      <c r="Q1" t="s">
        <v>1825</v>
      </c>
      <c r="R1" s="8" t="s">
        <v>1957</v>
      </c>
      <c r="S1" s="8" t="s">
        <v>1958</v>
      </c>
      <c r="T1" s="8" t="s">
        <v>1959</v>
      </c>
    </row>
    <row r="2" spans="1:20" x14ac:dyDescent="0.3">
      <c r="A2" t="s">
        <v>1805</v>
      </c>
      <c r="B2" t="s">
        <v>31</v>
      </c>
      <c r="C2" t="s">
        <v>1804</v>
      </c>
      <c r="D2" t="s">
        <v>78</v>
      </c>
      <c r="E2">
        <v>3</v>
      </c>
      <c r="F2">
        <v>5</v>
      </c>
      <c r="G2">
        <v>9</v>
      </c>
      <c r="H2" s="1">
        <v>8.29098621424602E-4</v>
      </c>
      <c r="I2" s="1">
        <v>0.182415953550846</v>
      </c>
      <c r="J2" s="1">
        <v>0.200413932820657</v>
      </c>
      <c r="K2" s="1">
        <v>0</v>
      </c>
      <c r="L2" s="1">
        <v>2.7660047180391601E-3</v>
      </c>
      <c r="M2" s="1">
        <v>0.100937492755636</v>
      </c>
      <c r="N2" s="1">
        <v>0.24441299656895299</v>
      </c>
      <c r="O2" s="1">
        <v>0.126465292552083</v>
      </c>
      <c r="P2" s="1">
        <v>0.27315920017205397</v>
      </c>
      <c r="Q2" t="s">
        <v>2010</v>
      </c>
      <c r="R2" s="8" t="s">
        <v>1865</v>
      </c>
      <c r="S2" s="8" t="s">
        <v>1866</v>
      </c>
      <c r="T2" s="8" t="s">
        <v>1867</v>
      </c>
    </row>
    <row r="3" spans="1:20" x14ac:dyDescent="0.3">
      <c r="A3" t="s">
        <v>1805</v>
      </c>
      <c r="B3" t="s">
        <v>31</v>
      </c>
      <c r="C3" t="s">
        <v>1804</v>
      </c>
      <c r="D3" t="s">
        <v>116</v>
      </c>
      <c r="E3">
        <v>3</v>
      </c>
      <c r="F3">
        <v>5</v>
      </c>
      <c r="G3">
        <v>5</v>
      </c>
      <c r="H3" s="1">
        <v>6.1845237999999997E-2</v>
      </c>
      <c r="I3" s="1">
        <v>8.2450263575003305E-2</v>
      </c>
      <c r="J3" s="1">
        <v>0.112344305510579</v>
      </c>
      <c r="K3" s="1">
        <v>2.8333332999999999E-2</v>
      </c>
      <c r="L3" s="1">
        <v>9.1190476333333298E-2</v>
      </c>
      <c r="M3" s="1">
        <v>3.99710341617373E-2</v>
      </c>
      <c r="N3" s="1">
        <v>0.141943769542966</v>
      </c>
      <c r="O3" s="1">
        <v>2.5328099821351601E-2</v>
      </c>
      <c r="P3" s="1">
        <v>0.19744583158582199</v>
      </c>
      <c r="Q3" t="s">
        <v>2010</v>
      </c>
      <c r="R3" s="8" t="s">
        <v>1868</v>
      </c>
      <c r="S3" s="8" t="s">
        <v>1869</v>
      </c>
      <c r="T3" s="8" t="s">
        <v>1870</v>
      </c>
    </row>
    <row r="4" spans="1:20" x14ac:dyDescent="0.3">
      <c r="A4" t="s">
        <v>1805</v>
      </c>
      <c r="B4" t="s">
        <v>31</v>
      </c>
      <c r="C4" t="s">
        <v>3</v>
      </c>
      <c r="D4" t="s">
        <v>1477</v>
      </c>
      <c r="E4">
        <v>3</v>
      </c>
      <c r="F4">
        <v>5</v>
      </c>
      <c r="G4">
        <v>5</v>
      </c>
      <c r="H4" s="1">
        <v>4.2225321666666697E-2</v>
      </c>
      <c r="I4" s="1">
        <v>3.8947301683315103E-2</v>
      </c>
      <c r="J4" s="1">
        <v>6.3308667799999996E-2</v>
      </c>
      <c r="K4" s="1">
        <v>5.0000000000000001E-3</v>
      </c>
      <c r="L4" s="1">
        <v>6.1071958666666697E-2</v>
      </c>
      <c r="M4" s="1">
        <v>1.10914969473631E-2</v>
      </c>
      <c r="N4" s="1">
        <v>8.3298479417485499E-2</v>
      </c>
      <c r="O4" s="1">
        <v>4.5635675600000002E-2</v>
      </c>
      <c r="P4" s="1">
        <v>9.4172154999999994E-2</v>
      </c>
      <c r="Q4" t="s">
        <v>2010</v>
      </c>
      <c r="R4" s="8" t="s">
        <v>1871</v>
      </c>
      <c r="S4" s="8" t="s">
        <v>1872</v>
      </c>
      <c r="T4" s="8" t="s">
        <v>1873</v>
      </c>
    </row>
    <row r="5" spans="1:20" x14ac:dyDescent="0.3">
      <c r="A5" t="s">
        <v>1805</v>
      </c>
      <c r="B5" t="s">
        <v>31</v>
      </c>
      <c r="C5" t="s">
        <v>5</v>
      </c>
      <c r="D5" t="s">
        <v>1477</v>
      </c>
      <c r="E5">
        <v>9</v>
      </c>
      <c r="F5">
        <v>15</v>
      </c>
      <c r="G5">
        <v>19</v>
      </c>
      <c r="H5" s="1">
        <v>3.7470604644448499E-2</v>
      </c>
      <c r="I5" s="1">
        <v>8.14889114622388E-2</v>
      </c>
      <c r="J5" s="1">
        <v>0.110486011257081</v>
      </c>
      <c r="K5" s="1">
        <v>1.0162723148166601E-2</v>
      </c>
      <c r="L5" s="1">
        <v>5.8703866606228401E-2</v>
      </c>
      <c r="M5" s="1">
        <v>4.4368294770511199E-2</v>
      </c>
      <c r="N5" s="1">
        <v>0.131205736732946</v>
      </c>
      <c r="O5" s="1">
        <v>7.2806702080342206E-2</v>
      </c>
      <c r="P5" s="1">
        <v>0.16174481048483999</v>
      </c>
      <c r="Q5" t="s">
        <v>2010</v>
      </c>
      <c r="R5" s="8" t="s">
        <v>1874</v>
      </c>
      <c r="S5" s="8" t="s">
        <v>1875</v>
      </c>
      <c r="T5" s="8" t="s">
        <v>1876</v>
      </c>
    </row>
    <row r="6" spans="1:20" x14ac:dyDescent="0.3">
      <c r="A6" t="s">
        <v>1805</v>
      </c>
      <c r="B6" t="s">
        <v>66</v>
      </c>
      <c r="C6" t="s">
        <v>1804</v>
      </c>
      <c r="D6" t="s">
        <v>78</v>
      </c>
      <c r="E6">
        <v>12</v>
      </c>
      <c r="F6">
        <v>17</v>
      </c>
      <c r="G6">
        <v>12</v>
      </c>
      <c r="H6" s="1">
        <v>4.6616358207427697E-2</v>
      </c>
      <c r="I6" s="1">
        <v>0.12417205466410999</v>
      </c>
      <c r="J6" s="1">
        <v>0.35018995766189498</v>
      </c>
      <c r="K6" s="1">
        <v>3.2990484823982598E-2</v>
      </c>
      <c r="L6" s="1">
        <v>7.2158638290598404E-2</v>
      </c>
      <c r="M6" s="1">
        <v>6.8023134931455106E-2</v>
      </c>
      <c r="N6" s="1">
        <v>0.21189482358827399</v>
      </c>
      <c r="O6" s="1">
        <v>0.216313432789627</v>
      </c>
      <c r="P6" s="1">
        <v>0.56051287863620702</v>
      </c>
      <c r="Q6" t="s">
        <v>2010</v>
      </c>
      <c r="R6" s="8" t="s">
        <v>1877</v>
      </c>
      <c r="S6" s="8" t="s">
        <v>1878</v>
      </c>
      <c r="T6" s="8" t="s">
        <v>1879</v>
      </c>
    </row>
    <row r="7" spans="1:20" x14ac:dyDescent="0.3">
      <c r="A7" t="s">
        <v>1805</v>
      </c>
      <c r="B7" t="s">
        <v>66</v>
      </c>
      <c r="C7" t="s">
        <v>1804</v>
      </c>
      <c r="D7" t="s">
        <v>116</v>
      </c>
      <c r="E7">
        <v>3</v>
      </c>
      <c r="F7">
        <v>2</v>
      </c>
      <c r="G7">
        <v>4</v>
      </c>
      <c r="H7" s="1">
        <v>9.8925770631386106E-2</v>
      </c>
      <c r="I7" s="1">
        <v>0.2071875</v>
      </c>
      <c r="J7" s="1">
        <v>0.58251060383725295</v>
      </c>
      <c r="K7" s="1">
        <v>3.5000000000000003E-2</v>
      </c>
      <c r="L7" s="1">
        <v>0.126893295282618</v>
      </c>
      <c r="M7" s="1"/>
      <c r="N7" s="1"/>
      <c r="O7" s="1">
        <v>0.29308486823202101</v>
      </c>
      <c r="P7" s="1">
        <v>0.9</v>
      </c>
      <c r="Q7" t="s">
        <v>2010</v>
      </c>
      <c r="R7" s="8" t="s">
        <v>1880</v>
      </c>
      <c r="S7" s="8" t="s">
        <v>1881</v>
      </c>
      <c r="T7" s="8" t="s">
        <v>1882</v>
      </c>
    </row>
    <row r="8" spans="1:20" x14ac:dyDescent="0.3">
      <c r="A8" t="s">
        <v>1805</v>
      </c>
      <c r="B8" t="s">
        <v>66</v>
      </c>
      <c r="C8" t="s">
        <v>3</v>
      </c>
      <c r="D8" t="s">
        <v>1477</v>
      </c>
      <c r="E8">
        <v>2</v>
      </c>
      <c r="F8">
        <v>1</v>
      </c>
      <c r="G8">
        <v>5</v>
      </c>
      <c r="H8" s="1">
        <v>2.8657406999999999E-2</v>
      </c>
      <c r="I8" s="1">
        <v>3.7348359999999997E-2</v>
      </c>
      <c r="J8" s="1">
        <v>0.43133827651609202</v>
      </c>
      <c r="K8" s="1"/>
      <c r="L8" s="1"/>
      <c r="M8" s="1"/>
      <c r="N8" s="1"/>
      <c r="O8" s="1">
        <v>0.16141645639999999</v>
      </c>
      <c r="P8" s="1">
        <v>0.83010893025038202</v>
      </c>
      <c r="Q8" t="s">
        <v>2010</v>
      </c>
      <c r="R8" s="8" t="s">
        <v>1883</v>
      </c>
      <c r="S8" s="8">
        <v>11</v>
      </c>
      <c r="T8" s="8" t="s">
        <v>1884</v>
      </c>
    </row>
    <row r="9" spans="1:20" x14ac:dyDescent="0.3">
      <c r="A9" t="s">
        <v>1805</v>
      </c>
      <c r="B9" t="s">
        <v>66</v>
      </c>
      <c r="C9" t="s">
        <v>5</v>
      </c>
      <c r="D9" t="s">
        <v>1477</v>
      </c>
      <c r="E9">
        <v>17</v>
      </c>
      <c r="F9">
        <v>20</v>
      </c>
      <c r="G9">
        <v>21</v>
      </c>
      <c r="H9" s="1">
        <v>5.27623917067995E-2</v>
      </c>
      <c r="I9" s="1">
        <v>0.12989993096486099</v>
      </c>
      <c r="J9" s="1">
        <v>0.40403229449040501</v>
      </c>
      <c r="K9" s="1">
        <v>3.7715760225241098E-2</v>
      </c>
      <c r="L9" s="1">
        <v>7.7265921596199799E-2</v>
      </c>
      <c r="M9" s="1">
        <v>7.6334263687143397E-2</v>
      </c>
      <c r="N9" s="1">
        <v>0.20802953577144501</v>
      </c>
      <c r="O9" s="1">
        <v>0.27543767655437701</v>
      </c>
      <c r="P9" s="1">
        <v>0.56097871146504397</v>
      </c>
      <c r="Q9" t="s">
        <v>2010</v>
      </c>
      <c r="R9" s="8" t="s">
        <v>1885</v>
      </c>
      <c r="S9" s="8" t="s">
        <v>1886</v>
      </c>
      <c r="T9" s="8" t="s">
        <v>1887</v>
      </c>
    </row>
    <row r="10" spans="1:20" x14ac:dyDescent="0.3">
      <c r="A10" t="s">
        <v>1805</v>
      </c>
      <c r="B10" t="s">
        <v>31</v>
      </c>
      <c r="C10" t="s">
        <v>1484</v>
      </c>
      <c r="D10" t="s">
        <v>78</v>
      </c>
      <c r="E10">
        <v>3</v>
      </c>
      <c r="F10">
        <v>5</v>
      </c>
      <c r="G10">
        <v>9</v>
      </c>
      <c r="H10" s="1">
        <v>8.29098621424602E-4</v>
      </c>
      <c r="I10" s="1">
        <v>0.182415953550846</v>
      </c>
      <c r="J10" s="1">
        <v>0.200413932820657</v>
      </c>
      <c r="K10" s="1">
        <v>0</v>
      </c>
      <c r="L10" s="1">
        <v>2.7660047180391601E-3</v>
      </c>
      <c r="M10" s="1">
        <v>0.100937492755636</v>
      </c>
      <c r="N10" s="1">
        <v>0.24441299656895299</v>
      </c>
      <c r="O10" s="1">
        <v>0.126465292552083</v>
      </c>
      <c r="P10" s="1">
        <v>0.27315920017205397</v>
      </c>
      <c r="Q10" t="s">
        <v>2010</v>
      </c>
      <c r="R10" s="8" t="s">
        <v>1865</v>
      </c>
      <c r="S10" s="8" t="s">
        <v>1866</v>
      </c>
      <c r="T10" s="8" t="s">
        <v>1867</v>
      </c>
    </row>
    <row r="11" spans="1:20" x14ac:dyDescent="0.3">
      <c r="A11" t="s">
        <v>1805</v>
      </c>
      <c r="B11" t="s">
        <v>31</v>
      </c>
      <c r="C11" t="s">
        <v>1484</v>
      </c>
      <c r="D11" t="s">
        <v>116</v>
      </c>
      <c r="E11">
        <v>6</v>
      </c>
      <c r="F11">
        <v>10</v>
      </c>
      <c r="G11">
        <v>10</v>
      </c>
      <c r="H11" s="1">
        <v>4.51041945633524E-2</v>
      </c>
      <c r="I11" s="1">
        <v>5.0738531089283299E-2</v>
      </c>
      <c r="J11" s="1">
        <v>8.0444462889784393E-2</v>
      </c>
      <c r="K11" s="1">
        <v>9.6465186643299502E-3</v>
      </c>
      <c r="L11" s="1">
        <v>6.4779679157346004E-2</v>
      </c>
      <c r="M11" s="1">
        <v>2.3495280365970501E-2</v>
      </c>
      <c r="N11" s="1">
        <v>8.5273281162217801E-2</v>
      </c>
      <c r="O11" s="1">
        <v>5.00939153460307E-2</v>
      </c>
      <c r="P11" s="1">
        <v>0.14130808805384701</v>
      </c>
      <c r="Q11" t="s">
        <v>2010</v>
      </c>
      <c r="R11" s="8" t="s">
        <v>1888</v>
      </c>
      <c r="S11" s="8" t="s">
        <v>1889</v>
      </c>
      <c r="T11" s="8" t="s">
        <v>1890</v>
      </c>
    </row>
    <row r="12" spans="1:20" x14ac:dyDescent="0.3">
      <c r="A12" t="s">
        <v>1805</v>
      </c>
      <c r="B12" t="s">
        <v>66</v>
      </c>
      <c r="C12" t="s">
        <v>1484</v>
      </c>
      <c r="D12" t="s">
        <v>78</v>
      </c>
      <c r="E12">
        <v>12</v>
      </c>
      <c r="F12">
        <v>17</v>
      </c>
      <c r="G12">
        <v>12</v>
      </c>
      <c r="H12" s="1">
        <v>4.6616358207427697E-2</v>
      </c>
      <c r="I12" s="1">
        <v>0.12417205466410999</v>
      </c>
      <c r="J12" s="1">
        <v>0.35018995766189498</v>
      </c>
      <c r="K12" s="1">
        <v>3.2990484823982598E-2</v>
      </c>
      <c r="L12" s="1">
        <v>7.2158638290598404E-2</v>
      </c>
      <c r="M12" s="1">
        <v>6.8023134931455106E-2</v>
      </c>
      <c r="N12" s="1">
        <v>0.21189482358827399</v>
      </c>
      <c r="O12" s="1">
        <v>0.216313432789627</v>
      </c>
      <c r="P12" s="1">
        <v>0.56051287863620702</v>
      </c>
      <c r="Q12" t="s">
        <v>2010</v>
      </c>
      <c r="R12" s="8" t="s">
        <v>1877</v>
      </c>
      <c r="S12" s="8" t="s">
        <v>1878</v>
      </c>
      <c r="T12" s="8" t="s">
        <v>1879</v>
      </c>
    </row>
    <row r="13" spans="1:20" x14ac:dyDescent="0.3">
      <c r="A13" t="s">
        <v>1805</v>
      </c>
      <c r="B13" t="s">
        <v>66</v>
      </c>
      <c r="C13" t="s">
        <v>1484</v>
      </c>
      <c r="D13" t="s">
        <v>116</v>
      </c>
      <c r="E13">
        <v>5</v>
      </c>
      <c r="F13">
        <v>3</v>
      </c>
      <c r="G13">
        <v>9</v>
      </c>
      <c r="H13" s="1">
        <v>7.8782653069430303E-2</v>
      </c>
      <c r="I13" s="1">
        <v>0.173062083848399</v>
      </c>
      <c r="J13" s="1">
        <v>0.51262475927517603</v>
      </c>
      <c r="K13" s="1">
        <v>3.2851851600000002E-2</v>
      </c>
      <c r="L13" s="1">
        <v>0.13552242314599</v>
      </c>
      <c r="M13" s="1">
        <v>3.7348359999999997E-2</v>
      </c>
      <c r="N13" s="1">
        <v>0.28717957282708401</v>
      </c>
      <c r="O13" s="1">
        <v>0.30206069236142902</v>
      </c>
      <c r="P13" s="1">
        <v>0.76595395268939304</v>
      </c>
      <c r="Q13" t="s">
        <v>2010</v>
      </c>
      <c r="R13" s="8" t="s">
        <v>1891</v>
      </c>
      <c r="S13" s="8" t="s">
        <v>1892</v>
      </c>
      <c r="T13" s="8" t="s">
        <v>1893</v>
      </c>
    </row>
    <row r="14" spans="1:20" x14ac:dyDescent="0.3">
      <c r="H14" s="1"/>
      <c r="I14" s="1"/>
      <c r="J14" s="1"/>
      <c r="K14" s="1"/>
      <c r="L14" s="1"/>
      <c r="M14" s="1"/>
      <c r="N14" s="1"/>
      <c r="O14" s="1"/>
      <c r="P14" s="1"/>
    </row>
    <row r="15" spans="1:20" x14ac:dyDescent="0.3">
      <c r="A15" t="s">
        <v>1806</v>
      </c>
      <c r="B15" t="s">
        <v>31</v>
      </c>
      <c r="C15" t="s">
        <v>1804</v>
      </c>
      <c r="D15" t="s">
        <v>78</v>
      </c>
      <c r="E15">
        <v>4</v>
      </c>
      <c r="F15">
        <v>1</v>
      </c>
      <c r="G15">
        <v>6</v>
      </c>
      <c r="H15" s="3">
        <v>9.8043400000000008E-4</v>
      </c>
      <c r="I15" s="3">
        <v>0</v>
      </c>
      <c r="J15" s="3">
        <v>2.11015982101416E-4</v>
      </c>
      <c r="K15" s="3">
        <v>0</v>
      </c>
      <c r="L15" s="3">
        <v>1.3436164999999999E-3</v>
      </c>
      <c r="M15" s="3"/>
      <c r="N15" s="3"/>
      <c r="O15" s="3">
        <v>4.68304146561255E-5</v>
      </c>
      <c r="P15" s="3">
        <v>4.6144049999999998E-4</v>
      </c>
      <c r="Q15" t="s">
        <v>2010</v>
      </c>
      <c r="R15" s="8" t="s">
        <v>1894</v>
      </c>
      <c r="S15" s="8" t="s">
        <v>1895</v>
      </c>
      <c r="T15" s="8" t="s">
        <v>1896</v>
      </c>
    </row>
    <row r="16" spans="1:20" x14ac:dyDescent="0.3">
      <c r="A16" t="s">
        <v>1806</v>
      </c>
      <c r="B16" t="s">
        <v>31</v>
      </c>
      <c r="C16" t="s">
        <v>1804</v>
      </c>
      <c r="D16" t="s">
        <v>116</v>
      </c>
      <c r="E16">
        <v>0</v>
      </c>
      <c r="F16">
        <v>1</v>
      </c>
      <c r="G16">
        <v>1</v>
      </c>
      <c r="H16" s="3"/>
      <c r="I16" s="3">
        <v>2.841667E-3</v>
      </c>
      <c r="J16" s="3">
        <v>1.1541665E-3</v>
      </c>
      <c r="K16" s="3"/>
      <c r="L16" s="3"/>
      <c r="M16" s="3"/>
      <c r="N16" s="3"/>
      <c r="O16" s="3"/>
      <c r="P16" s="3"/>
      <c r="Q16" t="s">
        <v>2010</v>
      </c>
      <c r="S16" s="8">
        <v>408</v>
      </c>
      <c r="T16" s="8" t="s">
        <v>1897</v>
      </c>
    </row>
    <row r="17" spans="1:20" x14ac:dyDescent="0.3">
      <c r="A17" t="s">
        <v>1806</v>
      </c>
      <c r="B17" t="s">
        <v>31</v>
      </c>
      <c r="C17" t="s">
        <v>3</v>
      </c>
      <c r="D17" t="s">
        <v>1477</v>
      </c>
      <c r="E17">
        <v>3</v>
      </c>
      <c r="F17">
        <v>5</v>
      </c>
      <c r="G17">
        <v>5</v>
      </c>
      <c r="H17" s="3">
        <v>-1.1525525603696301E-5</v>
      </c>
      <c r="I17" s="3">
        <v>1.9261444720670099E-3</v>
      </c>
      <c r="J17" s="3">
        <v>5.0149758191719001E-3</v>
      </c>
      <c r="K17" s="3">
        <v>-2.3611000000000001E-5</v>
      </c>
      <c r="L17" s="3">
        <v>0</v>
      </c>
      <c r="M17" s="3">
        <v>4.9585408744214196E-4</v>
      </c>
      <c r="N17" s="3">
        <v>3.3231596482035299E-3</v>
      </c>
      <c r="O17" s="3">
        <v>2.88509682353086E-3</v>
      </c>
      <c r="P17" s="3">
        <v>6.6670921615112301E-3</v>
      </c>
      <c r="Q17" t="s">
        <v>2010</v>
      </c>
      <c r="R17" s="8" t="s">
        <v>1898</v>
      </c>
      <c r="S17" s="8" t="s">
        <v>1872</v>
      </c>
      <c r="T17" s="8" t="s">
        <v>1899</v>
      </c>
    </row>
    <row r="18" spans="1:20" x14ac:dyDescent="0.3">
      <c r="A18" t="s">
        <v>1806</v>
      </c>
      <c r="B18" t="s">
        <v>31</v>
      </c>
      <c r="C18" t="s">
        <v>5</v>
      </c>
      <c r="D18" t="s">
        <v>1477</v>
      </c>
      <c r="E18">
        <v>7</v>
      </c>
      <c r="F18">
        <v>7</v>
      </c>
      <c r="G18">
        <v>12</v>
      </c>
      <c r="H18" s="3">
        <v>7.4421004863200999E-5</v>
      </c>
      <c r="I18" s="3">
        <v>1.9218156910320501E-3</v>
      </c>
      <c r="J18" s="3">
        <v>3.9435157548655796E-3</v>
      </c>
      <c r="K18" s="3">
        <v>-9.26436244701177E-6</v>
      </c>
      <c r="L18" s="3">
        <v>8.0848685714285699E-4</v>
      </c>
      <c r="M18" s="3">
        <v>6.40450715299395E-4</v>
      </c>
      <c r="N18" s="3">
        <v>3.1672348567662301E-3</v>
      </c>
      <c r="O18" s="3">
        <v>1.9605732514183E-3</v>
      </c>
      <c r="P18" s="3">
        <v>5.8925669984043697E-3</v>
      </c>
      <c r="Q18" t="s">
        <v>2010</v>
      </c>
      <c r="R18" s="8" t="s">
        <v>1900</v>
      </c>
      <c r="S18" s="8" t="s">
        <v>1901</v>
      </c>
      <c r="T18" s="8" t="s">
        <v>1902</v>
      </c>
    </row>
    <row r="19" spans="1:20" x14ac:dyDescent="0.3">
      <c r="A19" t="s">
        <v>1806</v>
      </c>
      <c r="B19" t="s">
        <v>66</v>
      </c>
      <c r="C19" t="s">
        <v>1804</v>
      </c>
      <c r="D19" t="s">
        <v>78</v>
      </c>
      <c r="E19">
        <v>1</v>
      </c>
      <c r="F19">
        <v>0</v>
      </c>
      <c r="G19">
        <v>1</v>
      </c>
      <c r="H19" s="3">
        <v>0</v>
      </c>
      <c r="I19" s="3"/>
      <c r="J19" s="3">
        <v>0</v>
      </c>
      <c r="K19" s="3"/>
      <c r="L19" s="3"/>
      <c r="M19" s="3"/>
      <c r="N19" s="3"/>
      <c r="O19" s="3"/>
      <c r="P19" s="3"/>
      <c r="Q19" t="s">
        <v>2010</v>
      </c>
      <c r="R19" s="8">
        <v>402</v>
      </c>
      <c r="T19" s="8">
        <v>403</v>
      </c>
    </row>
    <row r="20" spans="1:20" x14ac:dyDescent="0.3">
      <c r="A20" t="s">
        <v>1806</v>
      </c>
      <c r="B20" t="s">
        <v>66</v>
      </c>
      <c r="C20" t="s">
        <v>1804</v>
      </c>
      <c r="D20" t="s">
        <v>116</v>
      </c>
      <c r="E20">
        <v>0</v>
      </c>
      <c r="F20">
        <v>0</v>
      </c>
      <c r="G20">
        <v>1</v>
      </c>
      <c r="H20" s="3"/>
      <c r="I20" s="3"/>
      <c r="J20" s="3">
        <v>0</v>
      </c>
      <c r="K20" s="3"/>
      <c r="L20" s="3"/>
      <c r="M20" s="3"/>
      <c r="N20" s="3"/>
      <c r="O20" s="3"/>
      <c r="P20" s="3"/>
      <c r="Q20" t="s">
        <v>2010</v>
      </c>
      <c r="T20" s="8">
        <v>352</v>
      </c>
    </row>
    <row r="21" spans="1:20" x14ac:dyDescent="0.3">
      <c r="A21" t="s">
        <v>1806</v>
      </c>
      <c r="B21" t="s">
        <v>66</v>
      </c>
      <c r="C21" t="s">
        <v>3</v>
      </c>
      <c r="D21" t="s">
        <v>1477</v>
      </c>
      <c r="E21">
        <v>2</v>
      </c>
      <c r="F21">
        <v>0</v>
      </c>
      <c r="G21">
        <v>3</v>
      </c>
      <c r="H21" s="3">
        <v>0</v>
      </c>
      <c r="I21" s="3"/>
      <c r="J21" s="3">
        <v>2.3215253741981999E-5</v>
      </c>
      <c r="K21" s="3"/>
      <c r="L21" s="3"/>
      <c r="M21" s="3"/>
      <c r="N21" s="3"/>
      <c r="O21" s="3">
        <v>0</v>
      </c>
      <c r="P21" s="3">
        <v>6.1728666666666698E-5</v>
      </c>
      <c r="Q21" t="s">
        <v>2010</v>
      </c>
      <c r="R21" s="8" t="s">
        <v>1883</v>
      </c>
      <c r="T21" s="8" t="s">
        <v>1903</v>
      </c>
    </row>
    <row r="22" spans="1:20" x14ac:dyDescent="0.3">
      <c r="A22" t="s">
        <v>1806</v>
      </c>
      <c r="B22" t="s">
        <v>66</v>
      </c>
      <c r="C22" t="s">
        <v>5</v>
      </c>
      <c r="D22" t="s">
        <v>1477</v>
      </c>
      <c r="E22">
        <v>3</v>
      </c>
      <c r="F22">
        <v>0</v>
      </c>
      <c r="G22">
        <v>5</v>
      </c>
      <c r="H22" s="3">
        <v>0</v>
      </c>
      <c r="I22" s="3"/>
      <c r="J22" s="3">
        <v>1.3271347075891601E-5</v>
      </c>
      <c r="K22" s="3"/>
      <c r="L22" s="3"/>
      <c r="M22" s="3"/>
      <c r="N22" s="3"/>
      <c r="O22" s="3">
        <v>0</v>
      </c>
      <c r="P22" s="3">
        <v>5.5555800000000001E-5</v>
      </c>
      <c r="Q22" t="s">
        <v>2010</v>
      </c>
      <c r="R22" s="8" t="s">
        <v>1904</v>
      </c>
      <c r="T22" s="8" t="s">
        <v>1905</v>
      </c>
    </row>
    <row r="23" spans="1:20" x14ac:dyDescent="0.3">
      <c r="A23" t="s">
        <v>1806</v>
      </c>
      <c r="B23" t="s">
        <v>31</v>
      </c>
      <c r="C23" t="s">
        <v>1484</v>
      </c>
      <c r="D23" t="s">
        <v>78</v>
      </c>
      <c r="E23">
        <v>4</v>
      </c>
      <c r="F23">
        <v>1</v>
      </c>
      <c r="G23">
        <v>6</v>
      </c>
      <c r="H23" s="3">
        <v>9.8043400000000008E-4</v>
      </c>
      <c r="I23" s="3">
        <v>0</v>
      </c>
      <c r="J23" s="3">
        <v>2.11015982101416E-4</v>
      </c>
      <c r="K23" s="3">
        <v>0</v>
      </c>
      <c r="L23" s="3">
        <v>1.3436164999999999E-3</v>
      </c>
      <c r="M23" s="3"/>
      <c r="N23" s="3"/>
      <c r="O23" s="3">
        <v>4.68304146561255E-5</v>
      </c>
      <c r="P23" s="3">
        <v>4.6144049999999998E-4</v>
      </c>
      <c r="Q23" t="s">
        <v>2010</v>
      </c>
      <c r="R23" s="8" t="s">
        <v>1894</v>
      </c>
      <c r="S23" s="8" t="s">
        <v>1895</v>
      </c>
      <c r="T23" s="8" t="s">
        <v>1896</v>
      </c>
    </row>
    <row r="24" spans="1:20" x14ac:dyDescent="0.3">
      <c r="A24" t="s">
        <v>1806</v>
      </c>
      <c r="B24" t="s">
        <v>31</v>
      </c>
      <c r="C24" t="s">
        <v>1484</v>
      </c>
      <c r="D24" t="s">
        <v>116</v>
      </c>
      <c r="E24">
        <v>3</v>
      </c>
      <c r="F24">
        <v>6</v>
      </c>
      <c r="G24">
        <v>6</v>
      </c>
      <c r="H24" s="3">
        <v>-1.1525525603696301E-5</v>
      </c>
      <c r="I24" s="3">
        <v>2.00390674893641E-3</v>
      </c>
      <c r="J24" s="3">
        <v>4.2502445982177898E-3</v>
      </c>
      <c r="K24" s="3">
        <v>-2.3611000000000001E-5</v>
      </c>
      <c r="L24" s="3">
        <v>0</v>
      </c>
      <c r="M24" s="3">
        <v>6.08666760097416E-4</v>
      </c>
      <c r="N24" s="3">
        <v>3.20617136467076E-3</v>
      </c>
      <c r="O24" s="3">
        <v>2.19392796739744E-3</v>
      </c>
      <c r="P24" s="3">
        <v>6.16495976143291E-3</v>
      </c>
      <c r="Q24" t="s">
        <v>2010</v>
      </c>
      <c r="R24" s="8" t="s">
        <v>1898</v>
      </c>
      <c r="S24" s="8" t="s">
        <v>1906</v>
      </c>
      <c r="T24" s="8" t="s">
        <v>1907</v>
      </c>
    </row>
    <row r="25" spans="1:20" x14ac:dyDescent="0.3">
      <c r="A25" t="s">
        <v>1806</v>
      </c>
      <c r="B25" t="s">
        <v>66</v>
      </c>
      <c r="C25" t="s">
        <v>1484</v>
      </c>
      <c r="D25" t="s">
        <v>78</v>
      </c>
      <c r="E25">
        <v>1</v>
      </c>
      <c r="F25">
        <v>0</v>
      </c>
      <c r="G25">
        <v>1</v>
      </c>
      <c r="H25" s="3">
        <v>0</v>
      </c>
      <c r="I25" s="3"/>
      <c r="J25" s="3">
        <v>0</v>
      </c>
      <c r="K25" s="3"/>
      <c r="L25" s="3"/>
      <c r="M25" s="3"/>
      <c r="N25" s="3"/>
      <c r="O25" s="3"/>
      <c r="P25" s="3"/>
      <c r="Q25" t="s">
        <v>2010</v>
      </c>
      <c r="R25" s="8">
        <v>402</v>
      </c>
      <c r="T25" s="8">
        <v>403</v>
      </c>
    </row>
    <row r="26" spans="1:20" x14ac:dyDescent="0.3">
      <c r="A26" t="s">
        <v>1806</v>
      </c>
      <c r="B26" t="s">
        <v>66</v>
      </c>
      <c r="C26" t="s">
        <v>1484</v>
      </c>
      <c r="D26" t="s">
        <v>116</v>
      </c>
      <c r="E26">
        <v>2</v>
      </c>
      <c r="F26">
        <v>0</v>
      </c>
      <c r="G26">
        <v>4</v>
      </c>
      <c r="H26" s="3">
        <v>0</v>
      </c>
      <c r="I26" s="3"/>
      <c r="J26" s="3">
        <v>1.8561457584193702E-5</v>
      </c>
      <c r="K26" s="3"/>
      <c r="L26" s="3"/>
      <c r="M26" s="3"/>
      <c r="N26" s="3"/>
      <c r="O26" s="3">
        <v>0</v>
      </c>
      <c r="P26" s="3">
        <v>6.9444750000000006E-5</v>
      </c>
      <c r="Q26" t="s">
        <v>2010</v>
      </c>
      <c r="R26" s="8" t="s">
        <v>1883</v>
      </c>
      <c r="T26" s="8" t="s">
        <v>1908</v>
      </c>
    </row>
    <row r="27" spans="1:20" x14ac:dyDescent="0.3">
      <c r="H27" s="1"/>
      <c r="I27" s="1"/>
      <c r="J27" s="1"/>
      <c r="K27" s="1"/>
      <c r="L27" s="1"/>
      <c r="M27" s="1"/>
      <c r="N27" s="1"/>
      <c r="O27" s="1"/>
      <c r="P27" s="1"/>
    </row>
    <row r="28" spans="1:20" x14ac:dyDescent="0.3">
      <c r="A28" t="s">
        <v>1807</v>
      </c>
      <c r="B28" t="s">
        <v>31</v>
      </c>
      <c r="C28" t="s">
        <v>1804</v>
      </c>
      <c r="D28" t="s">
        <v>78</v>
      </c>
      <c r="E28">
        <v>0</v>
      </c>
      <c r="F28">
        <v>0</v>
      </c>
      <c r="G28">
        <v>0</v>
      </c>
      <c r="H28" s="1"/>
      <c r="I28" s="1"/>
      <c r="J28" s="1"/>
      <c r="K28" s="1"/>
      <c r="L28" s="2"/>
      <c r="M28" s="1"/>
      <c r="N28" s="2"/>
      <c r="O28" s="1"/>
      <c r="P28" s="2"/>
      <c r="Q28" t="s">
        <v>2011</v>
      </c>
    </row>
    <row r="29" spans="1:20" x14ac:dyDescent="0.3">
      <c r="A29" t="s">
        <v>1807</v>
      </c>
      <c r="B29" t="s">
        <v>31</v>
      </c>
      <c r="C29" t="s">
        <v>1804</v>
      </c>
      <c r="D29" t="s">
        <v>116</v>
      </c>
      <c r="E29">
        <v>0</v>
      </c>
      <c r="F29">
        <v>0</v>
      </c>
      <c r="G29">
        <v>0</v>
      </c>
      <c r="H29" s="2"/>
      <c r="I29" s="2"/>
      <c r="J29" s="2"/>
      <c r="K29" s="1"/>
      <c r="L29" s="2"/>
      <c r="M29" s="1"/>
      <c r="N29" s="2"/>
      <c r="O29" s="1"/>
      <c r="P29" s="2"/>
      <c r="Q29" t="s">
        <v>2011</v>
      </c>
    </row>
    <row r="30" spans="1:20" x14ac:dyDescent="0.3">
      <c r="A30" t="s">
        <v>1807</v>
      </c>
      <c r="B30" t="s">
        <v>31</v>
      </c>
      <c r="C30" t="s">
        <v>3</v>
      </c>
      <c r="D30" t="s">
        <v>1477</v>
      </c>
      <c r="E30">
        <v>4</v>
      </c>
      <c r="F30">
        <v>5</v>
      </c>
      <c r="G30">
        <v>6</v>
      </c>
      <c r="H30" s="1">
        <v>5.2465935745916202E-2</v>
      </c>
      <c r="I30" s="1">
        <v>0.32290340384020599</v>
      </c>
      <c r="J30" s="1">
        <v>0.66739215464758095</v>
      </c>
      <c r="K30" s="1">
        <v>2.9203616765522401E-2</v>
      </c>
      <c r="L30" s="1">
        <v>6.5621118233411199E-2</v>
      </c>
      <c r="M30" s="1">
        <v>0.110954010057339</v>
      </c>
      <c r="N30" s="1">
        <v>0.58770150186914405</v>
      </c>
      <c r="O30" s="1">
        <v>0.29956746367015102</v>
      </c>
      <c r="P30" s="1">
        <v>0.98899564361741199</v>
      </c>
      <c r="Q30" t="s">
        <v>2011</v>
      </c>
      <c r="R30" s="8" t="s">
        <v>1909</v>
      </c>
      <c r="S30" s="8" t="s">
        <v>1872</v>
      </c>
      <c r="T30" s="8" t="s">
        <v>1910</v>
      </c>
    </row>
    <row r="31" spans="1:20" x14ac:dyDescent="0.3">
      <c r="A31" t="s">
        <v>1807</v>
      </c>
      <c r="B31" t="s">
        <v>31</v>
      </c>
      <c r="C31" t="s">
        <v>5</v>
      </c>
      <c r="D31" t="s">
        <v>1477</v>
      </c>
      <c r="E31">
        <v>4</v>
      </c>
      <c r="F31">
        <v>5</v>
      </c>
      <c r="G31">
        <v>6</v>
      </c>
      <c r="H31" s="1">
        <v>5.2465935745916202E-2</v>
      </c>
      <c r="I31" s="1">
        <v>0.32290340384020599</v>
      </c>
      <c r="J31" s="1">
        <v>0.66739215464758095</v>
      </c>
      <c r="K31" s="1">
        <v>2.9203616765522401E-2</v>
      </c>
      <c r="L31" s="1">
        <v>6.5621118233411199E-2</v>
      </c>
      <c r="M31" s="1">
        <v>0.110954010057339</v>
      </c>
      <c r="N31" s="1">
        <v>0.58770150186914405</v>
      </c>
      <c r="O31" s="1">
        <v>0.29863845718585602</v>
      </c>
      <c r="P31" s="1">
        <v>0.98899564361741199</v>
      </c>
      <c r="Q31" t="s">
        <v>2011</v>
      </c>
      <c r="R31" s="8" t="s">
        <v>1909</v>
      </c>
      <c r="S31" s="8" t="s">
        <v>1872</v>
      </c>
      <c r="T31" s="8" t="s">
        <v>1910</v>
      </c>
    </row>
    <row r="32" spans="1:20" x14ac:dyDescent="0.3">
      <c r="A32" t="s">
        <v>1807</v>
      </c>
      <c r="B32" t="s">
        <v>66</v>
      </c>
      <c r="C32" t="s">
        <v>1804</v>
      </c>
      <c r="D32" t="s">
        <v>78</v>
      </c>
      <c r="E32">
        <v>0</v>
      </c>
      <c r="F32">
        <v>0</v>
      </c>
      <c r="G32">
        <v>0</v>
      </c>
      <c r="H32" s="2"/>
      <c r="I32" s="2"/>
      <c r="J32" s="2"/>
      <c r="K32" s="1"/>
      <c r="L32" s="1"/>
      <c r="M32" s="1"/>
      <c r="N32" s="1"/>
      <c r="O32" s="1"/>
      <c r="P32" s="1"/>
      <c r="Q32" t="s">
        <v>2011</v>
      </c>
    </row>
    <row r="33" spans="1:20" x14ac:dyDescent="0.3">
      <c r="A33" t="s">
        <v>1807</v>
      </c>
      <c r="B33" t="s">
        <v>66</v>
      </c>
      <c r="C33" t="s">
        <v>1804</v>
      </c>
      <c r="D33" t="s">
        <v>116</v>
      </c>
      <c r="E33">
        <v>1</v>
      </c>
      <c r="F33">
        <v>1</v>
      </c>
      <c r="G33">
        <v>2</v>
      </c>
      <c r="H33" s="1">
        <v>8.7499999999999994E-2</v>
      </c>
      <c r="I33" s="1">
        <v>0.28333333300000002</v>
      </c>
      <c r="J33" s="2">
        <v>1.6895833334999999</v>
      </c>
      <c r="K33" s="1"/>
      <c r="L33" s="1"/>
      <c r="M33" s="1"/>
      <c r="N33" s="1"/>
      <c r="O33" s="1"/>
      <c r="P33" s="1"/>
      <c r="Q33" t="s">
        <v>2011</v>
      </c>
      <c r="R33" s="8">
        <v>171</v>
      </c>
      <c r="S33" s="8" t="s">
        <v>1911</v>
      </c>
      <c r="T33" s="8" t="s">
        <v>1912</v>
      </c>
    </row>
    <row r="34" spans="1:20" x14ac:dyDescent="0.3">
      <c r="A34" t="s">
        <v>1807</v>
      </c>
      <c r="B34" t="s">
        <v>66</v>
      </c>
      <c r="C34" t="s">
        <v>3</v>
      </c>
      <c r="D34" t="s">
        <v>1477</v>
      </c>
      <c r="E34">
        <v>2</v>
      </c>
      <c r="F34">
        <v>1</v>
      </c>
      <c r="G34">
        <v>5</v>
      </c>
      <c r="H34" s="1">
        <v>1.9537037E-2</v>
      </c>
      <c r="I34" s="1">
        <v>0.133333333</v>
      </c>
      <c r="J34" s="2">
        <v>1.2663434011127901</v>
      </c>
      <c r="K34" s="1"/>
      <c r="L34" s="2"/>
      <c r="M34" s="1"/>
      <c r="N34" s="2"/>
      <c r="O34" s="1">
        <v>0.48598386324526499</v>
      </c>
      <c r="P34" s="2">
        <v>2.0775925925999998</v>
      </c>
      <c r="Q34" t="s">
        <v>2011</v>
      </c>
      <c r="R34" s="8" t="s">
        <v>1883</v>
      </c>
      <c r="S34" s="8">
        <v>11</v>
      </c>
      <c r="T34" s="8" t="s">
        <v>1884</v>
      </c>
    </row>
    <row r="35" spans="1:20" x14ac:dyDescent="0.3">
      <c r="A35" t="s">
        <v>1807</v>
      </c>
      <c r="B35" t="s">
        <v>66</v>
      </c>
      <c r="C35" t="s">
        <v>5</v>
      </c>
      <c r="D35" t="s">
        <v>1477</v>
      </c>
      <c r="E35">
        <v>3</v>
      </c>
      <c r="F35">
        <v>2</v>
      </c>
      <c r="G35">
        <v>7</v>
      </c>
      <c r="H35" s="1">
        <v>4.2191357999999998E-2</v>
      </c>
      <c r="I35" s="1">
        <v>0.20833333300000001</v>
      </c>
      <c r="J35" s="2">
        <v>1.37230629898596</v>
      </c>
      <c r="K35" s="1">
        <v>1.2500000000000001E-2</v>
      </c>
      <c r="L35" s="1">
        <v>6.7191358000000007E-2</v>
      </c>
      <c r="M35" s="1"/>
      <c r="N35" s="2"/>
      <c r="O35" s="1">
        <v>0.701721312949392</v>
      </c>
      <c r="P35" s="2">
        <v>2.23756703957143</v>
      </c>
      <c r="Q35" t="s">
        <v>2011</v>
      </c>
      <c r="R35" s="8" t="s">
        <v>1913</v>
      </c>
      <c r="S35" s="8" t="s">
        <v>1914</v>
      </c>
      <c r="T35" s="8" t="s">
        <v>1915</v>
      </c>
    </row>
    <row r="36" spans="1:20" x14ac:dyDescent="0.3">
      <c r="A36" t="s">
        <v>1807</v>
      </c>
      <c r="B36" t="s">
        <v>31</v>
      </c>
      <c r="C36" t="s">
        <v>1484</v>
      </c>
      <c r="D36" t="s">
        <v>78</v>
      </c>
      <c r="E36">
        <v>0</v>
      </c>
      <c r="F36">
        <v>0</v>
      </c>
      <c r="G36">
        <v>0</v>
      </c>
      <c r="H36" s="1"/>
      <c r="I36" s="1"/>
      <c r="J36" s="1"/>
      <c r="K36" s="1"/>
      <c r="L36" s="2"/>
      <c r="M36" s="1"/>
      <c r="N36" s="2"/>
      <c r="O36" s="1"/>
      <c r="P36" s="2"/>
      <c r="Q36" t="s">
        <v>2011</v>
      </c>
    </row>
    <row r="37" spans="1:20" x14ac:dyDescent="0.3">
      <c r="A37" t="s">
        <v>1807</v>
      </c>
      <c r="B37" t="s">
        <v>31</v>
      </c>
      <c r="C37" t="s">
        <v>1484</v>
      </c>
      <c r="D37" t="s">
        <v>116</v>
      </c>
      <c r="E37">
        <v>4</v>
      </c>
      <c r="F37">
        <v>5</v>
      </c>
      <c r="G37">
        <v>6</v>
      </c>
      <c r="H37" s="1">
        <v>5.2465935745916202E-2</v>
      </c>
      <c r="I37" s="1">
        <v>0.32290340384020599</v>
      </c>
      <c r="J37" s="1">
        <v>0.66739215464758095</v>
      </c>
      <c r="K37" s="1">
        <v>2.9203616765522401E-2</v>
      </c>
      <c r="L37" s="1">
        <v>6.5621118233411199E-2</v>
      </c>
      <c r="M37" s="1">
        <v>0.110954010057339</v>
      </c>
      <c r="N37" s="1">
        <v>0.58770150186914405</v>
      </c>
      <c r="O37" s="1">
        <v>0.29956746367015102</v>
      </c>
      <c r="P37" s="1">
        <v>0.98899564361741199</v>
      </c>
      <c r="Q37" t="s">
        <v>2011</v>
      </c>
      <c r="R37" s="8" t="s">
        <v>1909</v>
      </c>
      <c r="S37" s="8" t="s">
        <v>1872</v>
      </c>
      <c r="T37" s="8" t="s">
        <v>1910</v>
      </c>
    </row>
    <row r="38" spans="1:20" x14ac:dyDescent="0.3">
      <c r="A38" t="s">
        <v>1807</v>
      </c>
      <c r="B38" t="s">
        <v>66</v>
      </c>
      <c r="C38" t="s">
        <v>1484</v>
      </c>
      <c r="D38" t="s">
        <v>78</v>
      </c>
      <c r="E38">
        <v>0</v>
      </c>
      <c r="F38">
        <v>0</v>
      </c>
      <c r="G38">
        <v>0</v>
      </c>
      <c r="H38" s="2"/>
      <c r="I38" s="2"/>
      <c r="J38" s="2"/>
      <c r="K38" s="1"/>
      <c r="L38" s="1"/>
      <c r="M38" s="1"/>
      <c r="N38" s="1"/>
      <c r="O38" s="1"/>
      <c r="P38" s="1"/>
      <c r="Q38" t="s">
        <v>2011</v>
      </c>
    </row>
    <row r="39" spans="1:20" x14ac:dyDescent="0.3">
      <c r="A39" t="s">
        <v>1807</v>
      </c>
      <c r="B39" t="s">
        <v>66</v>
      </c>
      <c r="C39" t="s">
        <v>1484</v>
      </c>
      <c r="D39" t="s">
        <v>116</v>
      </c>
      <c r="E39">
        <v>3</v>
      </c>
      <c r="F39">
        <v>2</v>
      </c>
      <c r="G39">
        <v>7</v>
      </c>
      <c r="H39" s="1">
        <v>4.2191357999999998E-2</v>
      </c>
      <c r="I39" s="1">
        <v>0.20833333300000001</v>
      </c>
      <c r="J39" s="1">
        <v>1.37230629898596</v>
      </c>
      <c r="K39" s="1">
        <v>1.2500000000000001E-2</v>
      </c>
      <c r="L39" s="1">
        <v>6.7191358000000007E-2</v>
      </c>
      <c r="M39" s="1"/>
      <c r="N39" s="2"/>
      <c r="O39" s="1">
        <v>0.703374819571429</v>
      </c>
      <c r="P39" s="2">
        <v>2.23756703957143</v>
      </c>
      <c r="Q39" t="s">
        <v>2011</v>
      </c>
      <c r="R39" s="8" t="s">
        <v>1913</v>
      </c>
      <c r="S39" s="8" t="s">
        <v>1914</v>
      </c>
      <c r="T39" s="8" t="s">
        <v>1915</v>
      </c>
    </row>
    <row r="40" spans="1:20" x14ac:dyDescent="0.3">
      <c r="H40" s="1"/>
      <c r="I40" s="1"/>
      <c r="J40" s="1"/>
      <c r="K40" s="1"/>
      <c r="L40" s="1"/>
      <c r="M40" s="1"/>
      <c r="N40" s="1"/>
      <c r="O40" s="1"/>
      <c r="P40" s="1"/>
    </row>
    <row r="41" spans="1:20" x14ac:dyDescent="0.3">
      <c r="A41" t="s">
        <v>1808</v>
      </c>
      <c r="B41" t="s">
        <v>31</v>
      </c>
      <c r="C41" t="s">
        <v>1804</v>
      </c>
      <c r="D41" t="s">
        <v>78</v>
      </c>
      <c r="E41">
        <v>5</v>
      </c>
      <c r="F41">
        <v>2</v>
      </c>
      <c r="G41">
        <v>6</v>
      </c>
      <c r="H41" s="1">
        <v>0.73268098978464802</v>
      </c>
      <c r="I41" s="2">
        <v>2.2282199999999999</v>
      </c>
      <c r="J41" s="2">
        <v>5.3096491605377398</v>
      </c>
      <c r="K41" s="2">
        <v>0.34999354814956501</v>
      </c>
      <c r="L41" s="2">
        <v>2.1284002973999998</v>
      </c>
      <c r="M41" s="2"/>
      <c r="N41" s="4"/>
      <c r="O41" s="2">
        <v>2.9700095900105001</v>
      </c>
      <c r="P41" s="2">
        <v>9.1828175363333404</v>
      </c>
      <c r="Q41" t="s">
        <v>2010</v>
      </c>
      <c r="R41" s="8" t="s">
        <v>1916</v>
      </c>
      <c r="S41" s="8" t="s">
        <v>1917</v>
      </c>
      <c r="T41" s="8" t="s">
        <v>1918</v>
      </c>
    </row>
    <row r="42" spans="1:20" x14ac:dyDescent="0.3">
      <c r="A42" t="s">
        <v>1808</v>
      </c>
      <c r="B42" t="s">
        <v>31</v>
      </c>
      <c r="C42" t="s">
        <v>1804</v>
      </c>
      <c r="D42" t="s">
        <v>116</v>
      </c>
      <c r="E42">
        <v>0</v>
      </c>
      <c r="F42">
        <v>1</v>
      </c>
      <c r="G42">
        <v>1</v>
      </c>
      <c r="H42" s="2"/>
      <c r="I42" s="4">
        <v>11.416666666999999</v>
      </c>
      <c r="J42" s="4">
        <v>17.833333332999999</v>
      </c>
      <c r="K42" s="2"/>
      <c r="L42" s="2"/>
      <c r="M42" s="2"/>
      <c r="N42" s="1"/>
      <c r="O42" s="2"/>
      <c r="P42" s="1"/>
      <c r="Q42" t="s">
        <v>2010</v>
      </c>
      <c r="S42" s="8">
        <v>408</v>
      </c>
      <c r="T42" s="8" t="s">
        <v>1897</v>
      </c>
    </row>
    <row r="43" spans="1:20" x14ac:dyDescent="0.3">
      <c r="A43" t="s">
        <v>1808</v>
      </c>
      <c r="B43" t="s">
        <v>31</v>
      </c>
      <c r="C43" t="s">
        <v>3</v>
      </c>
      <c r="D43" t="s">
        <v>1477</v>
      </c>
      <c r="E43">
        <v>2</v>
      </c>
      <c r="F43">
        <v>3</v>
      </c>
      <c r="G43">
        <v>2</v>
      </c>
      <c r="H43" s="2">
        <v>2.257837302</v>
      </c>
      <c r="I43" s="2">
        <v>4.49615576776133</v>
      </c>
      <c r="J43" s="2">
        <v>4.4611111111666704</v>
      </c>
      <c r="K43" s="2"/>
      <c r="L43" s="2"/>
      <c r="M43" s="2">
        <v>2.543439716</v>
      </c>
      <c r="N43" s="2">
        <v>5.0898734271325603</v>
      </c>
      <c r="O43" s="2"/>
      <c r="P43" s="1"/>
      <c r="Q43" t="s">
        <v>2010</v>
      </c>
      <c r="R43" s="8" t="s">
        <v>1919</v>
      </c>
      <c r="S43" s="8" t="s">
        <v>1920</v>
      </c>
      <c r="T43" s="8" t="s">
        <v>1921</v>
      </c>
    </row>
    <row r="44" spans="1:20" x14ac:dyDescent="0.3">
      <c r="A44" t="s">
        <v>1808</v>
      </c>
      <c r="B44" t="s">
        <v>31</v>
      </c>
      <c r="C44" t="s">
        <v>5</v>
      </c>
      <c r="D44" t="s">
        <v>1477</v>
      </c>
      <c r="E44">
        <v>7</v>
      </c>
      <c r="F44">
        <v>6</v>
      </c>
      <c r="G44">
        <v>9</v>
      </c>
      <c r="H44" s="2">
        <v>1.8795617922371699</v>
      </c>
      <c r="I44" s="2">
        <v>4.7970775138453101</v>
      </c>
      <c r="J44" s="2">
        <v>8.4800687484479997</v>
      </c>
      <c r="K44" s="2">
        <v>0.286612238085314</v>
      </c>
      <c r="L44" s="2">
        <v>4.1108007266375299</v>
      </c>
      <c r="M44" s="2">
        <v>2.9305716213177302</v>
      </c>
      <c r="N44" s="2">
        <v>8.2328311113333292</v>
      </c>
      <c r="O44" s="2">
        <v>4.4011712841091803</v>
      </c>
      <c r="P44" s="4">
        <v>16.7771641130246</v>
      </c>
      <c r="Q44" t="s">
        <v>2010</v>
      </c>
      <c r="R44" s="8" t="s">
        <v>1922</v>
      </c>
      <c r="S44" s="8" t="s">
        <v>1923</v>
      </c>
      <c r="T44" s="8" t="s">
        <v>1924</v>
      </c>
    </row>
    <row r="45" spans="1:20" x14ac:dyDescent="0.3">
      <c r="A45" t="s">
        <v>1808</v>
      </c>
      <c r="B45" t="s">
        <v>66</v>
      </c>
      <c r="C45" t="s">
        <v>1804</v>
      </c>
      <c r="D45" t="s">
        <v>78</v>
      </c>
      <c r="E45">
        <v>0</v>
      </c>
      <c r="F45">
        <v>0</v>
      </c>
      <c r="G45">
        <v>0</v>
      </c>
      <c r="H45" s="2"/>
      <c r="I45" s="2"/>
      <c r="J45" s="2"/>
      <c r="K45" s="2"/>
      <c r="L45" s="2"/>
      <c r="M45" s="2"/>
      <c r="N45" s="1"/>
      <c r="O45" s="2"/>
      <c r="P45" s="1"/>
      <c r="Q45" t="s">
        <v>2010</v>
      </c>
    </row>
    <row r="46" spans="1:20" x14ac:dyDescent="0.3">
      <c r="A46" t="s">
        <v>1808</v>
      </c>
      <c r="B46" t="s">
        <v>66</v>
      </c>
      <c r="C46" t="s">
        <v>1804</v>
      </c>
      <c r="D46" t="s">
        <v>116</v>
      </c>
      <c r="E46">
        <v>0</v>
      </c>
      <c r="F46">
        <v>0</v>
      </c>
      <c r="G46">
        <v>0</v>
      </c>
      <c r="H46" s="2"/>
      <c r="I46" s="2"/>
      <c r="J46" s="2"/>
      <c r="K46" s="2"/>
      <c r="L46" s="2"/>
      <c r="M46" s="2"/>
      <c r="N46" s="1"/>
      <c r="O46" s="2"/>
      <c r="P46" s="1"/>
      <c r="Q46" t="s">
        <v>2010</v>
      </c>
    </row>
    <row r="47" spans="1:20" x14ac:dyDescent="0.3">
      <c r="A47" t="s">
        <v>1808</v>
      </c>
      <c r="B47" t="s">
        <v>66</v>
      </c>
      <c r="C47" t="s">
        <v>3</v>
      </c>
      <c r="D47" t="s">
        <v>1477</v>
      </c>
      <c r="E47">
        <v>0</v>
      </c>
      <c r="F47">
        <v>0</v>
      </c>
      <c r="G47">
        <v>2</v>
      </c>
      <c r="H47" s="2"/>
      <c r="I47" s="2"/>
      <c r="J47" s="4">
        <v>10.045450127272099</v>
      </c>
      <c r="K47" s="2"/>
      <c r="L47" s="2"/>
      <c r="M47" s="2"/>
      <c r="N47" s="1"/>
      <c r="O47" s="2"/>
      <c r="P47" s="1"/>
      <c r="Q47" t="s">
        <v>2010</v>
      </c>
      <c r="T47" s="8" t="s">
        <v>1925</v>
      </c>
    </row>
    <row r="48" spans="1:20" x14ac:dyDescent="0.3">
      <c r="A48" t="s">
        <v>1808</v>
      </c>
      <c r="B48" t="s">
        <v>66</v>
      </c>
      <c r="C48" t="s">
        <v>5</v>
      </c>
      <c r="D48" t="s">
        <v>1477</v>
      </c>
      <c r="E48">
        <v>0</v>
      </c>
      <c r="F48">
        <v>0</v>
      </c>
      <c r="G48">
        <v>2</v>
      </c>
      <c r="H48" s="2"/>
      <c r="I48" s="2"/>
      <c r="J48" s="4">
        <v>10.045450127272099</v>
      </c>
      <c r="K48" s="2"/>
      <c r="L48" s="2"/>
      <c r="M48" s="2"/>
      <c r="N48" s="2"/>
      <c r="O48" s="2"/>
      <c r="P48" s="2"/>
      <c r="Q48" t="s">
        <v>2010</v>
      </c>
      <c r="T48" s="8" t="s">
        <v>1925</v>
      </c>
    </row>
    <row r="49" spans="1:20" x14ac:dyDescent="0.3">
      <c r="A49" t="s">
        <v>1808</v>
      </c>
      <c r="B49" t="s">
        <v>31</v>
      </c>
      <c r="C49" t="s">
        <v>1484</v>
      </c>
      <c r="D49" t="s">
        <v>78</v>
      </c>
      <c r="E49">
        <v>5</v>
      </c>
      <c r="F49">
        <v>2</v>
      </c>
      <c r="G49">
        <v>6</v>
      </c>
      <c r="H49" s="1">
        <v>0.73268098978464802</v>
      </c>
      <c r="I49" s="2">
        <v>2.2282199999999999</v>
      </c>
      <c r="J49" s="2">
        <v>5.3096491605377398</v>
      </c>
      <c r="K49" s="2">
        <v>0.34999354814956501</v>
      </c>
      <c r="L49" s="2">
        <v>2.1284002973999998</v>
      </c>
      <c r="M49" s="2"/>
      <c r="N49" s="4"/>
      <c r="O49" s="2">
        <v>2.9700095900105001</v>
      </c>
      <c r="P49" s="2">
        <v>9.1828175363333404</v>
      </c>
      <c r="Q49" t="s">
        <v>2010</v>
      </c>
      <c r="R49" s="8" t="s">
        <v>1916</v>
      </c>
      <c r="S49" s="8" t="s">
        <v>1917</v>
      </c>
      <c r="T49" s="8" t="s">
        <v>1918</v>
      </c>
    </row>
    <row r="50" spans="1:20" x14ac:dyDescent="0.3">
      <c r="A50" t="s">
        <v>1808</v>
      </c>
      <c r="B50" t="s">
        <v>31</v>
      </c>
      <c r="C50" t="s">
        <v>1484</v>
      </c>
      <c r="D50" t="s">
        <v>116</v>
      </c>
      <c r="E50">
        <v>2</v>
      </c>
      <c r="F50">
        <v>4</v>
      </c>
      <c r="G50">
        <v>3</v>
      </c>
      <c r="H50" s="2">
        <v>2.257837302</v>
      </c>
      <c r="I50" s="2">
        <v>5.6642828970797199</v>
      </c>
      <c r="J50" s="2">
        <v>8.91851851844444</v>
      </c>
      <c r="K50" s="2"/>
      <c r="L50" s="1"/>
      <c r="M50" s="2">
        <v>3.4393572899765998</v>
      </c>
      <c r="N50" s="2">
        <v>9.6463187162382997</v>
      </c>
      <c r="O50" s="2">
        <v>4.3888888890000004</v>
      </c>
      <c r="P50" s="4">
        <v>13.399999999777799</v>
      </c>
      <c r="Q50" t="s">
        <v>2010</v>
      </c>
      <c r="R50" s="8" t="s">
        <v>1919</v>
      </c>
      <c r="S50" s="8" t="s">
        <v>1926</v>
      </c>
      <c r="T50" s="8" t="s">
        <v>1927</v>
      </c>
    </row>
    <row r="51" spans="1:20" x14ac:dyDescent="0.3">
      <c r="A51" t="s">
        <v>1808</v>
      </c>
      <c r="B51" t="s">
        <v>66</v>
      </c>
      <c r="C51" t="s">
        <v>1484</v>
      </c>
      <c r="D51" t="s">
        <v>78</v>
      </c>
      <c r="E51">
        <v>0</v>
      </c>
      <c r="F51">
        <v>0</v>
      </c>
      <c r="G51">
        <v>0</v>
      </c>
      <c r="H51" s="1"/>
      <c r="I51" s="1"/>
      <c r="J51" s="1"/>
      <c r="K51" s="2"/>
      <c r="L51" s="1"/>
      <c r="M51" s="2"/>
      <c r="N51" s="1"/>
      <c r="O51" s="2"/>
      <c r="P51" s="1"/>
      <c r="Q51" t="s">
        <v>2010</v>
      </c>
    </row>
    <row r="52" spans="1:20" x14ac:dyDescent="0.3">
      <c r="A52" t="s">
        <v>1808</v>
      </c>
      <c r="B52" t="s">
        <v>66</v>
      </c>
      <c r="C52" t="s">
        <v>1484</v>
      </c>
      <c r="D52" t="s">
        <v>116</v>
      </c>
      <c r="E52">
        <v>0</v>
      </c>
      <c r="F52">
        <v>0</v>
      </c>
      <c r="G52">
        <v>2</v>
      </c>
      <c r="H52" s="2"/>
      <c r="I52" s="2"/>
      <c r="J52" s="4">
        <v>10.045450127272099</v>
      </c>
      <c r="K52" s="2"/>
      <c r="L52" s="1"/>
      <c r="M52" s="2"/>
      <c r="N52" s="1"/>
      <c r="O52" s="2"/>
      <c r="P52" s="1"/>
      <c r="Q52" t="s">
        <v>2010</v>
      </c>
      <c r="T52" s="8" t="s">
        <v>1925</v>
      </c>
    </row>
    <row r="53" spans="1:20" x14ac:dyDescent="0.3">
      <c r="H53" s="1"/>
      <c r="I53" s="1"/>
      <c r="J53" s="1"/>
      <c r="K53" s="1"/>
      <c r="L53" s="1"/>
      <c r="M53" s="1"/>
      <c r="N53" s="1"/>
      <c r="O53" s="1"/>
      <c r="P53" s="1"/>
    </row>
    <row r="54" spans="1:20" x14ac:dyDescent="0.3">
      <c r="A54" t="s">
        <v>1809</v>
      </c>
      <c r="B54" t="s">
        <v>31</v>
      </c>
      <c r="C54" t="s">
        <v>1804</v>
      </c>
      <c r="D54" t="s">
        <v>78</v>
      </c>
      <c r="E54">
        <v>0</v>
      </c>
      <c r="F54">
        <v>0</v>
      </c>
      <c r="G54">
        <v>0</v>
      </c>
      <c r="H54" s="1"/>
      <c r="I54" s="1"/>
      <c r="J54" s="1"/>
      <c r="K54" s="1"/>
      <c r="L54" s="1"/>
      <c r="M54" s="1"/>
      <c r="N54" s="1"/>
      <c r="O54" s="1"/>
      <c r="P54" s="1"/>
      <c r="Q54" t="s">
        <v>2010</v>
      </c>
    </row>
    <row r="55" spans="1:20" x14ac:dyDescent="0.3">
      <c r="A55" t="s">
        <v>1809</v>
      </c>
      <c r="B55" t="s">
        <v>31</v>
      </c>
      <c r="C55" t="s">
        <v>1804</v>
      </c>
      <c r="D55" t="s">
        <v>116</v>
      </c>
      <c r="H55" s="1"/>
      <c r="I55" s="1"/>
      <c r="J55" s="1"/>
      <c r="K55" s="1"/>
      <c r="L55" s="1"/>
      <c r="M55" s="1"/>
      <c r="N55" s="1"/>
      <c r="O55" s="1"/>
      <c r="P55" s="1"/>
      <c r="Q55" t="s">
        <v>2010</v>
      </c>
    </row>
    <row r="56" spans="1:20" x14ac:dyDescent="0.3">
      <c r="A56" t="s">
        <v>1809</v>
      </c>
      <c r="B56" t="s">
        <v>31</v>
      </c>
      <c r="C56" t="s">
        <v>3</v>
      </c>
      <c r="D56" t="s">
        <v>1477</v>
      </c>
      <c r="H56" s="1"/>
      <c r="I56" s="1"/>
      <c r="J56" s="1"/>
      <c r="K56" s="1"/>
      <c r="L56" s="1"/>
      <c r="M56" s="1"/>
      <c r="N56" s="1"/>
      <c r="O56" s="1"/>
      <c r="P56" s="1"/>
      <c r="Q56" t="s">
        <v>2010</v>
      </c>
    </row>
    <row r="57" spans="1:20" x14ac:dyDescent="0.3">
      <c r="A57" t="s">
        <v>1809</v>
      </c>
      <c r="B57" t="s">
        <v>31</v>
      </c>
      <c r="C57" t="s">
        <v>5</v>
      </c>
      <c r="D57" t="s">
        <v>1477</v>
      </c>
      <c r="E57">
        <v>0</v>
      </c>
      <c r="F57">
        <v>0</v>
      </c>
      <c r="G57">
        <v>0</v>
      </c>
      <c r="H57" s="1"/>
      <c r="I57" s="1"/>
      <c r="J57" s="1"/>
      <c r="K57" s="1"/>
      <c r="L57" s="1"/>
      <c r="M57" s="1"/>
      <c r="N57" s="1"/>
      <c r="O57" s="1"/>
      <c r="P57" s="1"/>
      <c r="Q57" t="s">
        <v>2010</v>
      </c>
    </row>
    <row r="58" spans="1:20" x14ac:dyDescent="0.3">
      <c r="A58" t="s">
        <v>1809</v>
      </c>
      <c r="B58" t="s">
        <v>66</v>
      </c>
      <c r="C58" t="s">
        <v>1804</v>
      </c>
      <c r="D58" t="s">
        <v>78</v>
      </c>
      <c r="E58">
        <v>2</v>
      </c>
      <c r="F58">
        <v>3</v>
      </c>
      <c r="G58">
        <v>3</v>
      </c>
      <c r="H58" s="1">
        <v>2.3999999999999999E-6</v>
      </c>
      <c r="I58" s="1">
        <v>1.0623784534923899E-2</v>
      </c>
      <c r="J58" s="1">
        <v>6.7827164560863304E-3</v>
      </c>
      <c r="K58" s="1"/>
      <c r="L58" s="1"/>
      <c r="M58" s="1">
        <v>2.4000000000000001E-5</v>
      </c>
      <c r="N58" s="1">
        <v>2.6467866732700601E-2</v>
      </c>
      <c r="O58" s="1">
        <v>2.286E-4</v>
      </c>
      <c r="P58" s="1">
        <v>1.7625999999999999E-2</v>
      </c>
      <c r="Q58" t="s">
        <v>2010</v>
      </c>
      <c r="R58" s="8" t="s">
        <v>1928</v>
      </c>
      <c r="S58" s="8" t="s">
        <v>1929</v>
      </c>
      <c r="T58" s="8" t="s">
        <v>1930</v>
      </c>
    </row>
    <row r="59" spans="1:20" x14ac:dyDescent="0.3">
      <c r="A59" t="s">
        <v>1809</v>
      </c>
      <c r="B59" t="s">
        <v>66</v>
      </c>
      <c r="C59" t="s">
        <v>1804</v>
      </c>
      <c r="D59" t="s">
        <v>116</v>
      </c>
      <c r="H59" s="1"/>
      <c r="I59" s="1"/>
      <c r="J59" s="1"/>
      <c r="K59" s="1"/>
      <c r="L59" s="1"/>
      <c r="M59" s="1"/>
      <c r="N59" s="1"/>
      <c r="O59" s="1"/>
      <c r="P59" s="1"/>
      <c r="Q59" t="s">
        <v>2010</v>
      </c>
    </row>
    <row r="60" spans="1:20" x14ac:dyDescent="0.3">
      <c r="A60" t="s">
        <v>1809</v>
      </c>
      <c r="B60" t="s">
        <v>66</v>
      </c>
      <c r="C60" t="s">
        <v>3</v>
      </c>
      <c r="D60" t="s">
        <v>1477</v>
      </c>
      <c r="H60" s="1"/>
      <c r="I60" s="1"/>
      <c r="J60" s="1"/>
      <c r="K60" s="1"/>
      <c r="L60" s="1"/>
      <c r="M60" s="1"/>
      <c r="N60" s="1"/>
      <c r="O60" s="1"/>
      <c r="P60" s="1"/>
      <c r="Q60" t="s">
        <v>2010</v>
      </c>
    </row>
    <row r="61" spans="1:20" x14ac:dyDescent="0.3">
      <c r="A61" t="s">
        <v>1809</v>
      </c>
      <c r="B61" t="s">
        <v>66</v>
      </c>
      <c r="C61" t="s">
        <v>5</v>
      </c>
      <c r="D61" t="s">
        <v>1477</v>
      </c>
      <c r="E61">
        <v>2</v>
      </c>
      <c r="F61">
        <v>3</v>
      </c>
      <c r="G61">
        <v>3</v>
      </c>
      <c r="H61" s="1">
        <v>2.3999999999999999E-6</v>
      </c>
      <c r="I61" s="1">
        <v>1.0623784534923899E-2</v>
      </c>
      <c r="J61" s="1">
        <v>6.7827164560863304E-3</v>
      </c>
      <c r="K61" s="1"/>
      <c r="L61" s="1"/>
      <c r="M61" s="1">
        <v>2.4000000000000001E-5</v>
      </c>
      <c r="N61" s="1">
        <v>2.6467866732700601E-2</v>
      </c>
      <c r="O61" s="1">
        <v>2.286E-4</v>
      </c>
      <c r="P61" s="1">
        <v>1.7625999999999999E-2</v>
      </c>
      <c r="Q61" t="s">
        <v>2010</v>
      </c>
      <c r="R61" s="8" t="s">
        <v>1928</v>
      </c>
      <c r="S61" s="8" t="s">
        <v>1929</v>
      </c>
      <c r="T61" s="8" t="s">
        <v>1930</v>
      </c>
    </row>
    <row r="62" spans="1:20" x14ac:dyDescent="0.3">
      <c r="A62" t="s">
        <v>1809</v>
      </c>
      <c r="B62" t="s">
        <v>31</v>
      </c>
      <c r="C62" t="s">
        <v>1484</v>
      </c>
      <c r="D62" t="s">
        <v>78</v>
      </c>
      <c r="E62">
        <v>0</v>
      </c>
      <c r="F62">
        <v>0</v>
      </c>
      <c r="G62">
        <v>0</v>
      </c>
      <c r="H62" s="1"/>
      <c r="I62" s="1"/>
      <c r="J62" s="1"/>
      <c r="K62" s="1"/>
      <c r="L62" s="1"/>
      <c r="M62" s="1"/>
      <c r="N62" s="1"/>
      <c r="O62" s="1"/>
      <c r="P62" s="1"/>
      <c r="Q62" t="s">
        <v>2010</v>
      </c>
    </row>
    <row r="63" spans="1:20" x14ac:dyDescent="0.3">
      <c r="A63" t="s">
        <v>1809</v>
      </c>
      <c r="B63" t="s">
        <v>31</v>
      </c>
      <c r="C63" t="s">
        <v>1484</v>
      </c>
      <c r="D63" t="s">
        <v>116</v>
      </c>
      <c r="H63" s="1"/>
      <c r="I63" s="1"/>
      <c r="J63" s="1"/>
      <c r="K63" s="1"/>
      <c r="L63" s="1"/>
      <c r="M63" s="1"/>
      <c r="N63" s="1"/>
      <c r="O63" s="1"/>
      <c r="P63" s="1"/>
      <c r="Q63" t="s">
        <v>2010</v>
      </c>
    </row>
    <row r="64" spans="1:20" x14ac:dyDescent="0.3">
      <c r="A64" t="s">
        <v>1809</v>
      </c>
      <c r="B64" t="s">
        <v>66</v>
      </c>
      <c r="C64" t="s">
        <v>1484</v>
      </c>
      <c r="D64" t="s">
        <v>78</v>
      </c>
      <c r="E64">
        <v>2</v>
      </c>
      <c r="F64">
        <v>3</v>
      </c>
      <c r="G64">
        <v>3</v>
      </c>
      <c r="H64" s="1">
        <v>2.3999999999999999E-6</v>
      </c>
      <c r="I64" s="1">
        <v>1.0623784534923899E-2</v>
      </c>
      <c r="J64" s="1">
        <v>6.7827164560863304E-3</v>
      </c>
      <c r="K64" s="1"/>
      <c r="L64" s="1"/>
      <c r="M64" s="1">
        <v>2.4000000000000001E-5</v>
      </c>
      <c r="N64" s="1">
        <v>2.6467866732700601E-2</v>
      </c>
      <c r="O64" s="1">
        <v>2.286E-4</v>
      </c>
      <c r="P64" s="1">
        <v>1.7625999999999999E-2</v>
      </c>
      <c r="Q64" t="s">
        <v>2010</v>
      </c>
      <c r="R64" s="8" t="s">
        <v>1928</v>
      </c>
      <c r="S64" s="8" t="s">
        <v>1929</v>
      </c>
      <c r="T64" s="8" t="s">
        <v>1930</v>
      </c>
    </row>
    <row r="65" spans="1:20" x14ac:dyDescent="0.3">
      <c r="A65" t="s">
        <v>1809</v>
      </c>
      <c r="B65" t="s">
        <v>66</v>
      </c>
      <c r="C65" t="s">
        <v>1484</v>
      </c>
      <c r="D65" t="s">
        <v>116</v>
      </c>
      <c r="H65" s="1"/>
      <c r="I65" s="1"/>
      <c r="J65" s="1"/>
      <c r="K65" s="1"/>
      <c r="L65" s="1"/>
      <c r="M65" s="1"/>
      <c r="N65" s="1"/>
      <c r="O65" s="1"/>
      <c r="P65" s="1"/>
      <c r="Q65" t="s">
        <v>2010</v>
      </c>
    </row>
    <row r="66" spans="1:20" x14ac:dyDescent="0.3">
      <c r="H66" s="1"/>
      <c r="I66" s="1"/>
      <c r="J66" s="1"/>
      <c r="K66" s="1"/>
      <c r="L66" s="1"/>
      <c r="M66" s="1"/>
      <c r="N66" s="1"/>
      <c r="O66" s="1"/>
      <c r="P66" s="1"/>
    </row>
    <row r="67" spans="1:20" x14ac:dyDescent="0.3">
      <c r="A67" t="s">
        <v>1807</v>
      </c>
      <c r="B67" t="s">
        <v>31</v>
      </c>
      <c r="C67" t="s">
        <v>1804</v>
      </c>
      <c r="D67" t="s">
        <v>78</v>
      </c>
      <c r="E67">
        <v>7</v>
      </c>
      <c r="F67">
        <v>4</v>
      </c>
      <c r="G67">
        <v>9</v>
      </c>
      <c r="H67" s="1">
        <v>0.160586069937529</v>
      </c>
      <c r="I67" s="1">
        <v>0.64005674625674103</v>
      </c>
      <c r="J67" s="2">
        <v>1.0975646510113699</v>
      </c>
      <c r="K67" s="1">
        <v>0.113396987</v>
      </c>
      <c r="L67" s="2">
        <v>0.23074651784867301</v>
      </c>
      <c r="M67" s="1">
        <v>5.2240638619342999E-2</v>
      </c>
      <c r="N67" s="2">
        <v>0.82441011621143501</v>
      </c>
      <c r="O67" s="1">
        <v>0.340822141212278</v>
      </c>
      <c r="P67" s="2">
        <v>1.9173926459483299</v>
      </c>
      <c r="Q67" t="s">
        <v>2010</v>
      </c>
      <c r="R67" s="8" t="s">
        <v>1931</v>
      </c>
      <c r="S67" s="8" t="s">
        <v>1932</v>
      </c>
      <c r="T67" s="8" t="s">
        <v>1933</v>
      </c>
    </row>
    <row r="68" spans="1:20" x14ac:dyDescent="0.3">
      <c r="A68" t="s">
        <v>1807</v>
      </c>
      <c r="B68" t="s">
        <v>31</v>
      </c>
      <c r="C68" t="s">
        <v>1804</v>
      </c>
      <c r="D68" t="s">
        <v>116</v>
      </c>
      <c r="E68">
        <v>1</v>
      </c>
      <c r="F68">
        <v>3</v>
      </c>
      <c r="G68">
        <v>2</v>
      </c>
      <c r="H68" s="1">
        <v>0.10116</v>
      </c>
      <c r="I68" s="1">
        <v>0.72349183337234801</v>
      </c>
      <c r="J68" s="2">
        <v>1.0759049999999999</v>
      </c>
      <c r="K68" s="1"/>
      <c r="L68" s="2"/>
      <c r="M68" s="1">
        <v>0.15756000000000001</v>
      </c>
      <c r="N68" s="2">
        <v>1.9979643052732801</v>
      </c>
      <c r="O68" s="1"/>
      <c r="P68" s="2"/>
      <c r="Q68" t="s">
        <v>2010</v>
      </c>
      <c r="R68" s="8" t="s">
        <v>1934</v>
      </c>
      <c r="S68" s="8" t="s">
        <v>1935</v>
      </c>
      <c r="T68" s="8" t="s">
        <v>1936</v>
      </c>
    </row>
    <row r="69" spans="1:20" x14ac:dyDescent="0.3">
      <c r="A69" t="s">
        <v>1807</v>
      </c>
      <c r="B69" t="s">
        <v>31</v>
      </c>
      <c r="C69" t="s">
        <v>3</v>
      </c>
      <c r="D69" t="s">
        <v>1477</v>
      </c>
      <c r="E69">
        <v>4</v>
      </c>
      <c r="F69">
        <v>5</v>
      </c>
      <c r="G69">
        <v>6</v>
      </c>
      <c r="H69" s="1">
        <v>7.7218911478584798E-2</v>
      </c>
      <c r="I69" s="1">
        <v>0.46499938727332102</v>
      </c>
      <c r="J69" s="2">
        <v>1.0514953456398399</v>
      </c>
      <c r="K69" s="1">
        <v>4.5141863306707997E-2</v>
      </c>
      <c r="L69" s="1">
        <v>0.13735474579205001</v>
      </c>
      <c r="M69" s="1">
        <v>0.14492252212210399</v>
      </c>
      <c r="N69" s="1">
        <v>0.83809108034422497</v>
      </c>
      <c r="O69" s="1">
        <v>0.52343793209362199</v>
      </c>
      <c r="P69" s="2">
        <v>1.76719133802016</v>
      </c>
      <c r="Q69" t="s">
        <v>2010</v>
      </c>
      <c r="R69" s="8" t="s">
        <v>1909</v>
      </c>
      <c r="S69" s="8" t="s">
        <v>1872</v>
      </c>
      <c r="T69" s="8" t="s">
        <v>1910</v>
      </c>
    </row>
    <row r="70" spans="1:20" x14ac:dyDescent="0.3">
      <c r="A70" t="s">
        <v>1807</v>
      </c>
      <c r="B70" t="s">
        <v>31</v>
      </c>
      <c r="C70" t="s">
        <v>5</v>
      </c>
      <c r="D70" t="s">
        <v>1477</v>
      </c>
      <c r="E70">
        <v>12</v>
      </c>
      <c r="F70">
        <v>12</v>
      </c>
      <c r="G70">
        <v>17</v>
      </c>
      <c r="H70" s="1">
        <v>9.5330905959614895E-2</v>
      </c>
      <c r="I70" s="1">
        <v>0.55507499376031999</v>
      </c>
      <c r="J70" s="2">
        <v>1.0644003957483801</v>
      </c>
      <c r="K70" s="1">
        <v>5.99412233520321E-2</v>
      </c>
      <c r="L70" s="1">
        <v>0.13537218959564401</v>
      </c>
      <c r="M70" s="1">
        <v>0.29253154089898797</v>
      </c>
      <c r="N70" s="2">
        <v>0.96857353864526996</v>
      </c>
      <c r="O70" s="1">
        <v>0.629694025860843</v>
      </c>
      <c r="P70" s="2">
        <v>1.57159020126344</v>
      </c>
      <c r="Q70" t="s">
        <v>2010</v>
      </c>
      <c r="R70" s="8" t="s">
        <v>1937</v>
      </c>
      <c r="S70" s="8" t="s">
        <v>1938</v>
      </c>
      <c r="T70" s="8" t="s">
        <v>1939</v>
      </c>
    </row>
    <row r="71" spans="1:20" x14ac:dyDescent="0.3">
      <c r="A71" t="s">
        <v>1807</v>
      </c>
      <c r="B71" t="s">
        <v>66</v>
      </c>
      <c r="C71" t="s">
        <v>1804</v>
      </c>
      <c r="D71" t="s">
        <v>78</v>
      </c>
      <c r="E71">
        <v>4</v>
      </c>
      <c r="F71">
        <v>4</v>
      </c>
      <c r="G71">
        <v>5</v>
      </c>
      <c r="H71" s="1">
        <v>0.36897352848814702</v>
      </c>
      <c r="I71" s="2">
        <v>1.03072696200125</v>
      </c>
      <c r="J71" s="2">
        <v>1.50781155068255</v>
      </c>
      <c r="K71" s="1">
        <v>6.3669517877240997E-2</v>
      </c>
      <c r="L71" s="2">
        <v>0.81440730763010405</v>
      </c>
      <c r="M71" s="1">
        <v>0.102166037527744</v>
      </c>
      <c r="N71" s="2">
        <v>3.3871041667499999</v>
      </c>
      <c r="O71" s="1">
        <v>0.347135147622889</v>
      </c>
      <c r="P71" s="2">
        <v>3.9094500000000001</v>
      </c>
      <c r="Q71" t="s">
        <v>2010</v>
      </c>
      <c r="R71" s="8" t="s">
        <v>1940</v>
      </c>
      <c r="S71" s="8" t="s">
        <v>1941</v>
      </c>
      <c r="T71" s="8" t="s">
        <v>1942</v>
      </c>
    </row>
    <row r="72" spans="1:20" x14ac:dyDescent="0.3">
      <c r="A72" t="s">
        <v>1807</v>
      </c>
      <c r="B72" t="s">
        <v>66</v>
      </c>
      <c r="C72" t="s">
        <v>1804</v>
      </c>
      <c r="D72" t="s">
        <v>116</v>
      </c>
      <c r="E72">
        <v>1</v>
      </c>
      <c r="F72">
        <v>5</v>
      </c>
      <c r="G72">
        <v>3</v>
      </c>
      <c r="H72" s="1">
        <v>0.2</v>
      </c>
      <c r="I72" s="2">
        <v>1.98655245283784</v>
      </c>
      <c r="J72" s="2">
        <v>1.0496155569427901</v>
      </c>
      <c r="K72" s="2"/>
      <c r="L72" s="2"/>
      <c r="M72" s="1">
        <v>0.59213697923728403</v>
      </c>
      <c r="N72" s="2">
        <v>3.36198516069271</v>
      </c>
      <c r="O72" s="1">
        <v>0.87660000000000005</v>
      </c>
      <c r="P72" s="2">
        <v>1.30102905113837</v>
      </c>
      <c r="Q72" t="s">
        <v>2010</v>
      </c>
      <c r="R72" s="8">
        <v>171</v>
      </c>
      <c r="S72" s="8" t="s">
        <v>1943</v>
      </c>
      <c r="T72" s="8" t="s">
        <v>1944</v>
      </c>
    </row>
    <row r="73" spans="1:20" x14ac:dyDescent="0.3">
      <c r="A73" t="s">
        <v>1807</v>
      </c>
      <c r="B73" t="s">
        <v>66</v>
      </c>
      <c r="C73" t="s">
        <v>3</v>
      </c>
      <c r="D73" t="s">
        <v>1477</v>
      </c>
      <c r="E73">
        <v>2</v>
      </c>
      <c r="F73">
        <v>1</v>
      </c>
      <c r="G73">
        <v>5</v>
      </c>
      <c r="H73" s="1">
        <v>2.4875327999999999E-2</v>
      </c>
      <c r="I73" s="1">
        <v>0.27162443600000002</v>
      </c>
      <c r="J73" s="2">
        <v>1.4606047106078099</v>
      </c>
      <c r="K73" s="1"/>
      <c r="L73" s="2"/>
      <c r="M73" s="1"/>
      <c r="N73" s="2"/>
      <c r="O73" s="1">
        <v>0.52017401088247595</v>
      </c>
      <c r="P73" s="2">
        <v>2.6771040356000002</v>
      </c>
      <c r="Q73" t="s">
        <v>2010</v>
      </c>
      <c r="R73" s="8" t="s">
        <v>1883</v>
      </c>
      <c r="S73" s="8">
        <v>11</v>
      </c>
      <c r="T73" s="8" t="s">
        <v>1884</v>
      </c>
    </row>
    <row r="74" spans="1:20" x14ac:dyDescent="0.3">
      <c r="A74" t="s">
        <v>1807</v>
      </c>
      <c r="B74" t="s">
        <v>66</v>
      </c>
      <c r="C74" t="s">
        <v>5</v>
      </c>
      <c r="D74" t="s">
        <v>1477</v>
      </c>
      <c r="E74">
        <v>7</v>
      </c>
      <c r="F74">
        <v>10</v>
      </c>
      <c r="G74">
        <v>13</v>
      </c>
      <c r="H74" s="1">
        <v>0.27348745508308497</v>
      </c>
      <c r="I74" s="2">
        <v>1.5526814260211099</v>
      </c>
      <c r="J74" s="2">
        <v>1.3499498344501899</v>
      </c>
      <c r="K74" s="1">
        <v>7.0583520714285697E-2</v>
      </c>
      <c r="L74" s="1">
        <v>0.70491640973805103</v>
      </c>
      <c r="M74" s="1">
        <v>0.64224105930137199</v>
      </c>
      <c r="N74" s="2">
        <v>2.7775014521732899</v>
      </c>
      <c r="O74" s="1">
        <v>0.87069300127374105</v>
      </c>
      <c r="P74" s="2">
        <v>2.2654882242508001</v>
      </c>
      <c r="Q74" t="s">
        <v>2010</v>
      </c>
      <c r="R74" s="8" t="s">
        <v>1945</v>
      </c>
      <c r="S74" s="8" t="s">
        <v>1946</v>
      </c>
      <c r="T74" s="8" t="s">
        <v>1947</v>
      </c>
    </row>
    <row r="75" spans="1:20" x14ac:dyDescent="0.3">
      <c r="A75" t="s">
        <v>1807</v>
      </c>
      <c r="B75" t="s">
        <v>31</v>
      </c>
      <c r="C75" t="s">
        <v>1484</v>
      </c>
      <c r="D75" t="s">
        <v>78</v>
      </c>
      <c r="E75">
        <v>7</v>
      </c>
      <c r="F75">
        <v>4</v>
      </c>
      <c r="G75">
        <v>9</v>
      </c>
      <c r="H75" s="1">
        <v>0.160586069937529</v>
      </c>
      <c r="I75" s="1">
        <v>0.64005674625674103</v>
      </c>
      <c r="J75" s="2">
        <v>1.0975646510113699</v>
      </c>
      <c r="K75" s="1">
        <v>0.113396987</v>
      </c>
      <c r="L75" s="1">
        <v>0.23074651784867301</v>
      </c>
      <c r="M75" s="1">
        <v>5.2240638619342999E-2</v>
      </c>
      <c r="N75" s="1">
        <v>0.82441011621143501</v>
      </c>
      <c r="O75" s="1">
        <v>0.340822141212278</v>
      </c>
      <c r="P75" s="2">
        <v>1.9173926459483299</v>
      </c>
      <c r="Q75" t="s">
        <v>2010</v>
      </c>
      <c r="R75" s="8" t="s">
        <v>1931</v>
      </c>
      <c r="S75" s="8" t="s">
        <v>1932</v>
      </c>
      <c r="T75" s="8" t="s">
        <v>1933</v>
      </c>
    </row>
    <row r="76" spans="1:20" x14ac:dyDescent="0.3">
      <c r="A76" t="s">
        <v>1807</v>
      </c>
      <c r="B76" t="s">
        <v>31</v>
      </c>
      <c r="C76" t="s">
        <v>1484</v>
      </c>
      <c r="D76" t="s">
        <v>116</v>
      </c>
      <c r="E76">
        <v>5</v>
      </c>
      <c r="F76">
        <v>8</v>
      </c>
      <c r="G76">
        <v>8</v>
      </c>
      <c r="H76" s="1">
        <v>8.3132359807453302E-2</v>
      </c>
      <c r="I76" s="1">
        <v>0.54028783236587496</v>
      </c>
      <c r="J76" s="2">
        <v>1.05842146202481</v>
      </c>
      <c r="K76" s="1">
        <v>4.6506980579720199E-2</v>
      </c>
      <c r="L76" s="1">
        <v>0.122946594544283</v>
      </c>
      <c r="M76" s="1">
        <v>0.25335759418085202</v>
      </c>
      <c r="N76" s="2">
        <v>1.06132315066512</v>
      </c>
      <c r="O76" s="1">
        <v>0.56510037924008205</v>
      </c>
      <c r="P76" s="2">
        <v>1.628480375778</v>
      </c>
      <c r="Q76" t="s">
        <v>2010</v>
      </c>
      <c r="R76" s="8" t="s">
        <v>1948</v>
      </c>
      <c r="S76" s="8" t="s">
        <v>1949</v>
      </c>
      <c r="T76" s="8" t="s">
        <v>1950</v>
      </c>
    </row>
    <row r="77" spans="1:20" x14ac:dyDescent="0.3">
      <c r="A77" t="s">
        <v>1807</v>
      </c>
      <c r="B77" t="s">
        <v>66</v>
      </c>
      <c r="C77" t="s">
        <v>1484</v>
      </c>
      <c r="D77" t="s">
        <v>78</v>
      </c>
      <c r="E77">
        <v>4</v>
      </c>
      <c r="F77">
        <v>4</v>
      </c>
      <c r="G77">
        <v>5</v>
      </c>
      <c r="H77" s="1">
        <v>0.36897352848814702</v>
      </c>
      <c r="I77" s="2">
        <v>1.03072696200125</v>
      </c>
      <c r="J77" s="2">
        <v>1.50781155068255</v>
      </c>
      <c r="K77" s="1">
        <v>6.3669517877240997E-2</v>
      </c>
      <c r="L77" s="1">
        <v>0.81440730763010405</v>
      </c>
      <c r="M77" s="1">
        <v>0.102166037527744</v>
      </c>
      <c r="N77" s="2">
        <v>3.3871041667499999</v>
      </c>
      <c r="O77" s="1">
        <v>0.347135147622889</v>
      </c>
      <c r="P77" s="2">
        <v>3.9094500000000001</v>
      </c>
      <c r="Q77" t="s">
        <v>2010</v>
      </c>
      <c r="R77" s="8" t="s">
        <v>1940</v>
      </c>
      <c r="S77" s="8" t="s">
        <v>1941</v>
      </c>
      <c r="T77" s="8" t="s">
        <v>1942</v>
      </c>
    </row>
    <row r="78" spans="1:20" x14ac:dyDescent="0.3">
      <c r="A78" t="s">
        <v>1807</v>
      </c>
      <c r="B78" t="s">
        <v>66</v>
      </c>
      <c r="C78" t="s">
        <v>1484</v>
      </c>
      <c r="D78" t="s">
        <v>116</v>
      </c>
      <c r="E78">
        <v>3</v>
      </c>
      <c r="F78">
        <v>6</v>
      </c>
      <c r="G78">
        <v>8</v>
      </c>
      <c r="H78" s="1">
        <v>8.3250218666666695E-2</v>
      </c>
      <c r="I78" s="2">
        <v>1.81426403850463</v>
      </c>
      <c r="J78" s="2">
        <v>1.27406681726666</v>
      </c>
      <c r="K78" s="1">
        <v>1.5915493999999999E-2</v>
      </c>
      <c r="L78" s="1">
        <v>0.144611720666667</v>
      </c>
      <c r="M78" s="1">
        <v>0.53207568771480296</v>
      </c>
      <c r="N78" s="2">
        <v>3.1947000000000001</v>
      </c>
      <c r="O78" s="1">
        <v>0.804245642736512</v>
      </c>
      <c r="P78" s="2">
        <v>2.1989400247207702</v>
      </c>
      <c r="Q78" t="s">
        <v>2010</v>
      </c>
      <c r="R78" s="8" t="s">
        <v>1913</v>
      </c>
      <c r="S78" s="8" t="s">
        <v>1951</v>
      </c>
      <c r="T78" s="8" t="s">
        <v>1952</v>
      </c>
    </row>
    <row r="79" spans="1:20" x14ac:dyDescent="0.3">
      <c r="H79" s="1"/>
      <c r="I79" s="1"/>
      <c r="J79" s="1"/>
      <c r="K79" s="1"/>
      <c r="L79" s="1"/>
      <c r="M79" s="1"/>
      <c r="N79" s="1"/>
      <c r="O79" s="1"/>
      <c r="P79" s="1"/>
    </row>
    <row r="80" spans="1:20" x14ac:dyDescent="0.3">
      <c r="A80" t="s">
        <v>1805</v>
      </c>
      <c r="B80" t="s">
        <v>31</v>
      </c>
      <c r="C80" t="s">
        <v>1804</v>
      </c>
      <c r="D80" t="s">
        <v>78</v>
      </c>
      <c r="H80" s="1"/>
      <c r="I80" s="1"/>
      <c r="J80" s="1"/>
      <c r="K80" s="1"/>
      <c r="L80" s="1"/>
      <c r="M80" s="1"/>
      <c r="N80" s="1"/>
      <c r="O80" s="1"/>
      <c r="P80" s="1"/>
      <c r="Q80" t="s">
        <v>2003</v>
      </c>
    </row>
    <row r="81" spans="1:20" x14ac:dyDescent="0.3">
      <c r="A81" t="s">
        <v>1805</v>
      </c>
      <c r="B81" t="s">
        <v>31</v>
      </c>
      <c r="C81" t="s">
        <v>1804</v>
      </c>
      <c r="D81" t="s">
        <v>116</v>
      </c>
      <c r="E81">
        <v>0</v>
      </c>
      <c r="F81">
        <v>0</v>
      </c>
      <c r="G81">
        <v>1</v>
      </c>
      <c r="H81" s="12"/>
      <c r="I81" s="12"/>
      <c r="J81" s="12">
        <v>0.13</v>
      </c>
      <c r="K81" s="12"/>
      <c r="L81" s="12"/>
      <c r="M81" s="12"/>
      <c r="N81" s="12"/>
      <c r="O81" s="12"/>
      <c r="P81" s="12"/>
      <c r="Q81" t="s">
        <v>2003</v>
      </c>
      <c r="T81" s="8">
        <v>406</v>
      </c>
    </row>
    <row r="82" spans="1:20" x14ac:dyDescent="0.3">
      <c r="A82" t="s">
        <v>1805</v>
      </c>
      <c r="B82" t="s">
        <v>31</v>
      </c>
      <c r="C82" t="s">
        <v>3</v>
      </c>
      <c r="D82" t="s">
        <v>1477</v>
      </c>
      <c r="E82">
        <v>1</v>
      </c>
      <c r="F82">
        <v>1</v>
      </c>
      <c r="G82">
        <v>0</v>
      </c>
      <c r="H82" s="12">
        <v>0.13</v>
      </c>
      <c r="I82" s="12">
        <v>0.23</v>
      </c>
      <c r="J82" s="12"/>
      <c r="K82" s="12"/>
      <c r="L82" s="12"/>
      <c r="M82" s="12"/>
      <c r="N82" s="12"/>
      <c r="O82" s="12"/>
      <c r="P82" s="12"/>
      <c r="Q82" t="s">
        <v>2003</v>
      </c>
      <c r="R82" s="8">
        <v>419</v>
      </c>
      <c r="S82" s="8">
        <v>421</v>
      </c>
    </row>
    <row r="83" spans="1:20" x14ac:dyDescent="0.3">
      <c r="A83" t="s">
        <v>1805</v>
      </c>
      <c r="B83" t="s">
        <v>31</v>
      </c>
      <c r="C83" t="s">
        <v>5</v>
      </c>
      <c r="D83" t="s">
        <v>1477</v>
      </c>
      <c r="E83">
        <v>1</v>
      </c>
      <c r="F83">
        <v>1</v>
      </c>
      <c r="G83">
        <v>1</v>
      </c>
      <c r="H83" s="12">
        <v>0.13</v>
      </c>
      <c r="I83" s="12">
        <v>0.23</v>
      </c>
      <c r="J83" s="12">
        <v>0.13</v>
      </c>
      <c r="K83" s="12"/>
      <c r="L83" s="12"/>
      <c r="M83" s="12"/>
      <c r="N83" s="12"/>
      <c r="O83" s="12"/>
      <c r="P83" s="12"/>
      <c r="Q83" t="s">
        <v>2003</v>
      </c>
      <c r="R83" s="8">
        <v>419</v>
      </c>
      <c r="S83" s="8">
        <v>421</v>
      </c>
      <c r="T83" s="8">
        <v>406</v>
      </c>
    </row>
    <row r="84" spans="1:20" x14ac:dyDescent="0.3">
      <c r="A84" t="s">
        <v>1805</v>
      </c>
      <c r="B84" t="s">
        <v>66</v>
      </c>
      <c r="C84" t="s">
        <v>1804</v>
      </c>
      <c r="D84" t="s">
        <v>78</v>
      </c>
      <c r="H84" s="12"/>
      <c r="I84" s="12"/>
      <c r="J84" s="12"/>
      <c r="K84" s="12"/>
      <c r="L84" s="12"/>
      <c r="M84" s="12"/>
      <c r="N84" s="12"/>
      <c r="O84" s="12"/>
      <c r="P84" s="12"/>
      <c r="Q84" t="s">
        <v>2003</v>
      </c>
    </row>
    <row r="85" spans="1:20" x14ac:dyDescent="0.3">
      <c r="A85" t="s">
        <v>1805</v>
      </c>
      <c r="B85" t="s">
        <v>66</v>
      </c>
      <c r="C85" t="s">
        <v>1804</v>
      </c>
      <c r="D85" t="s">
        <v>116</v>
      </c>
      <c r="E85">
        <v>1</v>
      </c>
      <c r="F85">
        <v>0</v>
      </c>
      <c r="G85">
        <v>1</v>
      </c>
      <c r="H85" s="13">
        <v>1.9E-2</v>
      </c>
      <c r="I85" s="13"/>
      <c r="J85" s="12">
        <v>5.4899999999999997E-2</v>
      </c>
      <c r="K85" s="12"/>
      <c r="L85" s="12"/>
      <c r="M85" s="12"/>
      <c r="N85" s="12"/>
      <c r="O85" s="12"/>
      <c r="P85" s="12"/>
      <c r="Q85" t="s">
        <v>2003</v>
      </c>
      <c r="R85" s="8">
        <v>148</v>
      </c>
      <c r="T85" s="8">
        <v>150</v>
      </c>
    </row>
    <row r="86" spans="1:20" x14ac:dyDescent="0.3">
      <c r="A86" t="s">
        <v>1805</v>
      </c>
      <c r="B86" t="s">
        <v>66</v>
      </c>
      <c r="C86" t="s">
        <v>3</v>
      </c>
      <c r="D86" t="s">
        <v>1477</v>
      </c>
      <c r="E86">
        <v>2</v>
      </c>
      <c r="F86">
        <v>1</v>
      </c>
      <c r="G86">
        <v>5</v>
      </c>
      <c r="H86" s="13">
        <v>8.9339039999999995E-3</v>
      </c>
      <c r="I86" s="13">
        <v>0.01</v>
      </c>
      <c r="J86" s="12">
        <v>0.20964263768887201</v>
      </c>
      <c r="K86" s="12"/>
      <c r="L86" s="12"/>
      <c r="M86" s="12"/>
      <c r="N86" s="12"/>
      <c r="O86" s="13">
        <v>3.7166033000000001E-2</v>
      </c>
      <c r="P86" s="12">
        <v>0.47382061854272101</v>
      </c>
      <c r="Q86" t="s">
        <v>2003</v>
      </c>
      <c r="R86" s="8" t="s">
        <v>1883</v>
      </c>
      <c r="S86" s="8">
        <v>11</v>
      </c>
      <c r="T86" s="8" t="s">
        <v>1884</v>
      </c>
    </row>
    <row r="87" spans="1:20" x14ac:dyDescent="0.3">
      <c r="A87" t="s">
        <v>1805</v>
      </c>
      <c r="B87" t="s">
        <v>66</v>
      </c>
      <c r="C87" t="s">
        <v>5</v>
      </c>
      <c r="D87" t="s">
        <v>1477</v>
      </c>
      <c r="E87">
        <v>3</v>
      </c>
      <c r="F87">
        <v>1</v>
      </c>
      <c r="G87">
        <v>6</v>
      </c>
      <c r="H87" s="13">
        <v>1.3952383596359299E-2</v>
      </c>
      <c r="I87" s="13">
        <v>0.01</v>
      </c>
      <c r="J87" s="12">
        <v>0.17106895580026199</v>
      </c>
      <c r="K87" s="13">
        <v>7.1147830000000004E-3</v>
      </c>
      <c r="L87" s="13">
        <v>1.7342952903159702E-2</v>
      </c>
      <c r="M87" s="12"/>
      <c r="N87" s="12"/>
      <c r="O87" s="13">
        <v>4.4518217204888799E-2</v>
      </c>
      <c r="P87" s="12">
        <v>0.43321945189417299</v>
      </c>
      <c r="Q87" t="s">
        <v>2003</v>
      </c>
      <c r="R87" s="8" t="s">
        <v>1953</v>
      </c>
      <c r="S87" s="8">
        <v>11</v>
      </c>
      <c r="T87" s="8" t="s">
        <v>1954</v>
      </c>
    </row>
    <row r="88" spans="1:20" x14ac:dyDescent="0.3">
      <c r="A88" t="s">
        <v>1805</v>
      </c>
      <c r="B88" t="s">
        <v>31</v>
      </c>
      <c r="C88" t="s">
        <v>1484</v>
      </c>
      <c r="D88" t="s">
        <v>78</v>
      </c>
      <c r="H88" s="12"/>
      <c r="I88" s="12"/>
      <c r="J88" s="12"/>
      <c r="K88" s="13"/>
      <c r="L88" s="13"/>
      <c r="M88" s="12"/>
      <c r="N88" s="12"/>
      <c r="O88" s="13"/>
      <c r="P88" s="12"/>
      <c r="Q88" t="s">
        <v>2003</v>
      </c>
    </row>
    <row r="89" spans="1:20" x14ac:dyDescent="0.3">
      <c r="A89" t="s">
        <v>1805</v>
      </c>
      <c r="B89" t="s">
        <v>31</v>
      </c>
      <c r="C89" t="s">
        <v>1484</v>
      </c>
      <c r="D89" t="s">
        <v>116</v>
      </c>
      <c r="E89">
        <v>1</v>
      </c>
      <c r="F89">
        <v>1</v>
      </c>
      <c r="G89">
        <v>1</v>
      </c>
      <c r="H89" s="12">
        <v>0.13</v>
      </c>
      <c r="I89" s="12">
        <v>0.23</v>
      </c>
      <c r="J89" s="12">
        <v>0.13</v>
      </c>
      <c r="K89" s="13"/>
      <c r="L89" s="13"/>
      <c r="M89" s="12"/>
      <c r="N89" s="12"/>
      <c r="O89" s="13"/>
      <c r="P89" s="12"/>
      <c r="Q89" t="s">
        <v>2003</v>
      </c>
      <c r="R89" s="8">
        <v>419</v>
      </c>
      <c r="S89" s="8">
        <v>421</v>
      </c>
      <c r="T89" s="8">
        <v>406</v>
      </c>
    </row>
    <row r="90" spans="1:20" x14ac:dyDescent="0.3">
      <c r="A90" t="s">
        <v>1805</v>
      </c>
      <c r="B90" t="s">
        <v>66</v>
      </c>
      <c r="C90" t="s">
        <v>1484</v>
      </c>
      <c r="D90" t="s">
        <v>78</v>
      </c>
      <c r="H90" s="12"/>
      <c r="I90" s="12"/>
      <c r="J90" s="12"/>
      <c r="K90" s="13"/>
      <c r="L90" s="13"/>
      <c r="M90" s="12"/>
      <c r="N90" s="12"/>
      <c r="O90" s="13"/>
      <c r="P90" s="12"/>
      <c r="Q90" t="s">
        <v>2003</v>
      </c>
    </row>
    <row r="91" spans="1:20" x14ac:dyDescent="0.3">
      <c r="A91" t="s">
        <v>1805</v>
      </c>
      <c r="B91" t="s">
        <v>66</v>
      </c>
      <c r="C91" t="s">
        <v>1484</v>
      </c>
      <c r="D91" t="s">
        <v>116</v>
      </c>
      <c r="E91">
        <v>3</v>
      </c>
      <c r="F91">
        <v>1</v>
      </c>
      <c r="G91">
        <v>6</v>
      </c>
      <c r="H91" s="13">
        <v>1.3952383596359299E-2</v>
      </c>
      <c r="I91" s="13">
        <v>0.01</v>
      </c>
      <c r="J91" s="12">
        <v>0.17106895580026199</v>
      </c>
      <c r="K91" s="13">
        <v>7.1147830000000004E-3</v>
      </c>
      <c r="L91" s="13">
        <v>1.7342952903159702E-2</v>
      </c>
      <c r="M91" s="12"/>
      <c r="N91" s="12"/>
      <c r="O91" s="13">
        <v>4.4518217204888799E-2</v>
      </c>
      <c r="P91" s="12">
        <v>0.43321945189417299</v>
      </c>
      <c r="Q91" t="s">
        <v>2003</v>
      </c>
      <c r="R91" s="8" t="s">
        <v>1953</v>
      </c>
      <c r="S91" s="8">
        <v>11</v>
      </c>
      <c r="T91" s="8" t="s">
        <v>1954</v>
      </c>
    </row>
    <row r="93" spans="1:20" x14ac:dyDescent="0.3">
      <c r="A93" t="s">
        <v>1806</v>
      </c>
      <c r="B93" t="s">
        <v>31</v>
      </c>
      <c r="C93" t="s">
        <v>1804</v>
      </c>
      <c r="D93" t="s">
        <v>78</v>
      </c>
      <c r="H93" s="12"/>
      <c r="I93" s="12"/>
      <c r="J93" s="12"/>
      <c r="K93" s="12"/>
      <c r="L93" s="12"/>
      <c r="M93" s="12"/>
      <c r="N93" s="12"/>
      <c r="O93" s="12"/>
      <c r="P93" s="12"/>
      <c r="Q93" t="s">
        <v>2004</v>
      </c>
    </row>
    <row r="94" spans="1:20" x14ac:dyDescent="0.3">
      <c r="A94" t="s">
        <v>1806</v>
      </c>
      <c r="B94" t="s">
        <v>31</v>
      </c>
      <c r="C94" t="s">
        <v>1804</v>
      </c>
      <c r="D94" t="s">
        <v>116</v>
      </c>
      <c r="H94" s="12"/>
      <c r="I94" s="12"/>
      <c r="J94" s="12"/>
      <c r="K94" s="12"/>
      <c r="L94" s="12"/>
      <c r="M94" s="12"/>
      <c r="N94" s="12"/>
      <c r="O94" s="12"/>
      <c r="P94" s="12"/>
      <c r="Q94" t="s">
        <v>2004</v>
      </c>
    </row>
    <row r="95" spans="1:20" x14ac:dyDescent="0.3">
      <c r="A95" t="s">
        <v>1806</v>
      </c>
      <c r="B95" t="s">
        <v>31</v>
      </c>
      <c r="C95" t="s">
        <v>3</v>
      </c>
      <c r="D95" t="s">
        <v>1477</v>
      </c>
      <c r="E95">
        <v>1</v>
      </c>
      <c r="F95">
        <v>0</v>
      </c>
      <c r="G95">
        <v>1</v>
      </c>
      <c r="H95" s="19">
        <v>0</v>
      </c>
      <c r="I95" s="19"/>
      <c r="J95" s="19">
        <v>0</v>
      </c>
      <c r="K95" s="14"/>
      <c r="L95" s="14"/>
      <c r="M95" s="14"/>
      <c r="N95" s="14"/>
      <c r="O95" s="14"/>
      <c r="P95" s="14"/>
      <c r="Q95" t="s">
        <v>2004</v>
      </c>
      <c r="R95" s="8">
        <v>524</v>
      </c>
      <c r="T95" s="8">
        <v>523</v>
      </c>
    </row>
    <row r="96" spans="1:20" x14ac:dyDescent="0.3">
      <c r="A96" t="s">
        <v>1806</v>
      </c>
      <c r="B96" t="s">
        <v>31</v>
      </c>
      <c r="C96" t="s">
        <v>5</v>
      </c>
      <c r="D96" t="s">
        <v>1477</v>
      </c>
      <c r="E96">
        <v>1</v>
      </c>
      <c r="F96">
        <v>0</v>
      </c>
      <c r="G96">
        <v>1</v>
      </c>
      <c r="H96" s="19">
        <v>0</v>
      </c>
      <c r="I96" s="19"/>
      <c r="J96" s="19">
        <v>0</v>
      </c>
      <c r="K96" s="14"/>
      <c r="L96" s="14"/>
      <c r="M96" s="14"/>
      <c r="N96" s="14"/>
      <c r="O96" s="14"/>
      <c r="P96" s="14"/>
      <c r="Q96" t="s">
        <v>2004</v>
      </c>
      <c r="R96" s="8">
        <v>524</v>
      </c>
      <c r="T96" s="8">
        <v>523</v>
      </c>
    </row>
    <row r="97" spans="1:20" x14ac:dyDescent="0.3">
      <c r="A97" t="s">
        <v>1806</v>
      </c>
      <c r="B97" t="s">
        <v>66</v>
      </c>
      <c r="C97" t="s">
        <v>1804</v>
      </c>
      <c r="D97" t="s">
        <v>78</v>
      </c>
      <c r="H97" s="19"/>
      <c r="I97" s="19"/>
      <c r="J97" s="19"/>
      <c r="K97" s="12"/>
      <c r="L97" s="12"/>
      <c r="M97" s="12"/>
      <c r="N97" s="12"/>
      <c r="O97" s="12"/>
      <c r="P97" s="12"/>
      <c r="Q97" t="s">
        <v>2004</v>
      </c>
    </row>
    <row r="98" spans="1:20" x14ac:dyDescent="0.3">
      <c r="A98" t="s">
        <v>1806</v>
      </c>
      <c r="B98" t="s">
        <v>66</v>
      </c>
      <c r="C98" t="s">
        <v>1804</v>
      </c>
      <c r="D98" t="s">
        <v>116</v>
      </c>
      <c r="H98" s="19"/>
      <c r="I98" s="19"/>
      <c r="J98" s="19"/>
      <c r="K98" s="12"/>
      <c r="L98" s="12"/>
      <c r="M98" s="12"/>
      <c r="N98" s="12"/>
      <c r="O98" s="12"/>
      <c r="P98" s="12"/>
      <c r="Q98" t="s">
        <v>2004</v>
      </c>
    </row>
    <row r="99" spans="1:20" x14ac:dyDescent="0.3">
      <c r="A99" t="s">
        <v>1806</v>
      </c>
      <c r="B99" t="s">
        <v>66</v>
      </c>
      <c r="C99" t="s">
        <v>3</v>
      </c>
      <c r="D99" t="s">
        <v>1477</v>
      </c>
      <c r="E99">
        <v>2</v>
      </c>
      <c r="F99">
        <v>0</v>
      </c>
      <c r="G99">
        <v>2</v>
      </c>
      <c r="H99" s="19">
        <v>0</v>
      </c>
      <c r="I99" s="19"/>
      <c r="J99" s="19">
        <v>3.9665000000000001E-6</v>
      </c>
      <c r="K99" s="14"/>
      <c r="L99" s="14"/>
      <c r="M99" s="14"/>
      <c r="N99" s="14"/>
      <c r="O99" s="14"/>
      <c r="P99" s="14"/>
      <c r="Q99" t="s">
        <v>2004</v>
      </c>
      <c r="R99" s="8" t="s">
        <v>1883</v>
      </c>
      <c r="T99" s="8" t="s">
        <v>1955</v>
      </c>
    </row>
    <row r="100" spans="1:20" x14ac:dyDescent="0.3">
      <c r="A100" t="s">
        <v>1806</v>
      </c>
      <c r="B100" t="s">
        <v>66</v>
      </c>
      <c r="C100" t="s">
        <v>5</v>
      </c>
      <c r="D100" t="s">
        <v>1477</v>
      </c>
      <c r="E100">
        <v>2</v>
      </c>
      <c r="F100">
        <v>0</v>
      </c>
      <c r="G100">
        <v>2</v>
      </c>
      <c r="H100" s="19">
        <v>0</v>
      </c>
      <c r="I100" s="19"/>
      <c r="J100" s="19">
        <v>3.9665000000000001E-6</v>
      </c>
      <c r="K100" s="14"/>
      <c r="L100" s="14"/>
      <c r="M100" s="14"/>
      <c r="N100" s="14"/>
      <c r="O100" s="14"/>
      <c r="P100" s="14"/>
      <c r="Q100" t="s">
        <v>2004</v>
      </c>
      <c r="R100" s="8" t="s">
        <v>1883</v>
      </c>
      <c r="T100" s="8" t="s">
        <v>1955</v>
      </c>
    </row>
    <row r="101" spans="1:20" x14ac:dyDescent="0.3">
      <c r="A101" t="s">
        <v>1806</v>
      </c>
      <c r="B101" t="s">
        <v>31</v>
      </c>
      <c r="C101" t="s">
        <v>1484</v>
      </c>
      <c r="D101" t="s">
        <v>78</v>
      </c>
      <c r="H101" s="19"/>
      <c r="I101" s="19"/>
      <c r="J101" s="19"/>
      <c r="K101" s="14"/>
      <c r="L101" s="14"/>
      <c r="M101" s="14"/>
      <c r="N101" s="14"/>
      <c r="O101" s="14"/>
      <c r="P101" s="14"/>
      <c r="Q101" t="s">
        <v>2004</v>
      </c>
    </row>
    <row r="102" spans="1:20" x14ac:dyDescent="0.3">
      <c r="A102" t="s">
        <v>1806</v>
      </c>
      <c r="B102" t="s">
        <v>31</v>
      </c>
      <c r="C102" t="s">
        <v>1484</v>
      </c>
      <c r="D102" t="s">
        <v>116</v>
      </c>
      <c r="E102">
        <v>1</v>
      </c>
      <c r="F102">
        <v>0</v>
      </c>
      <c r="G102">
        <v>1</v>
      </c>
      <c r="H102" s="19">
        <v>0</v>
      </c>
      <c r="I102" s="19"/>
      <c r="J102" s="19">
        <v>0</v>
      </c>
      <c r="K102" s="14"/>
      <c r="L102" s="14"/>
      <c r="M102" s="14"/>
      <c r="N102" s="14"/>
      <c r="O102" s="14"/>
      <c r="P102" s="14"/>
      <c r="Q102" t="s">
        <v>2004</v>
      </c>
      <c r="R102" s="8">
        <v>524</v>
      </c>
      <c r="T102" s="8">
        <v>523</v>
      </c>
    </row>
    <row r="103" spans="1:20" x14ac:dyDescent="0.3">
      <c r="A103" t="s">
        <v>1806</v>
      </c>
      <c r="B103" t="s">
        <v>66</v>
      </c>
      <c r="C103" t="s">
        <v>1484</v>
      </c>
      <c r="D103" t="s">
        <v>78</v>
      </c>
      <c r="H103" s="19"/>
      <c r="I103" s="19"/>
      <c r="J103" s="19"/>
      <c r="K103" s="14"/>
      <c r="L103" s="14"/>
      <c r="M103" s="14"/>
      <c r="N103" s="14"/>
      <c r="O103" s="14"/>
      <c r="P103" s="14"/>
      <c r="Q103" t="s">
        <v>2004</v>
      </c>
    </row>
    <row r="104" spans="1:20" x14ac:dyDescent="0.3">
      <c r="A104" t="s">
        <v>1806</v>
      </c>
      <c r="B104" t="s">
        <v>66</v>
      </c>
      <c r="C104" t="s">
        <v>1484</v>
      </c>
      <c r="D104" t="s">
        <v>116</v>
      </c>
      <c r="E104">
        <v>2</v>
      </c>
      <c r="F104">
        <v>0</v>
      </c>
      <c r="G104">
        <v>2</v>
      </c>
      <c r="H104" s="19">
        <v>0</v>
      </c>
      <c r="I104" s="19"/>
      <c r="J104" s="19">
        <v>3.9665000000000001E-6</v>
      </c>
      <c r="K104" s="14"/>
      <c r="L104" s="14"/>
      <c r="M104" s="14"/>
      <c r="N104" s="14"/>
      <c r="O104" s="14"/>
      <c r="P104" s="14"/>
      <c r="Q104" t="s">
        <v>2004</v>
      </c>
      <c r="R104" s="8" t="s">
        <v>1883</v>
      </c>
      <c r="T104" s="8" t="s">
        <v>1955</v>
      </c>
    </row>
    <row r="106" spans="1:20" x14ac:dyDescent="0.3">
      <c r="A106" t="s">
        <v>1807</v>
      </c>
      <c r="B106" t="s">
        <v>31</v>
      </c>
      <c r="C106" t="s">
        <v>1804</v>
      </c>
      <c r="D106" t="s">
        <v>78</v>
      </c>
      <c r="H106" s="12"/>
      <c r="I106" s="12"/>
      <c r="J106" s="12"/>
      <c r="K106" s="12"/>
      <c r="L106" s="12"/>
      <c r="M106" s="12"/>
      <c r="N106" s="12"/>
      <c r="O106" s="12"/>
      <c r="P106" s="12"/>
      <c r="Q106" t="s">
        <v>2005</v>
      </c>
    </row>
    <row r="107" spans="1:20" x14ac:dyDescent="0.3">
      <c r="A107" t="s">
        <v>1807</v>
      </c>
      <c r="B107" t="s">
        <v>31</v>
      </c>
      <c r="C107" t="s">
        <v>1804</v>
      </c>
      <c r="D107" t="s">
        <v>116</v>
      </c>
      <c r="E107">
        <v>0</v>
      </c>
      <c r="F107">
        <v>0</v>
      </c>
      <c r="G107">
        <v>0</v>
      </c>
      <c r="H107" s="13"/>
      <c r="I107" s="13"/>
      <c r="J107" s="13"/>
      <c r="K107" s="13"/>
      <c r="L107" s="12"/>
      <c r="M107" s="13"/>
      <c r="N107" s="12"/>
      <c r="O107" s="13"/>
      <c r="P107" s="12"/>
      <c r="Q107" t="s">
        <v>2005</v>
      </c>
    </row>
    <row r="108" spans="1:20" x14ac:dyDescent="0.3">
      <c r="A108" t="s">
        <v>1807</v>
      </c>
      <c r="B108" t="s">
        <v>31</v>
      </c>
      <c r="C108" t="s">
        <v>3</v>
      </c>
      <c r="D108" t="s">
        <v>1477</v>
      </c>
      <c r="E108">
        <v>2</v>
      </c>
      <c r="F108">
        <v>1</v>
      </c>
      <c r="G108">
        <v>1</v>
      </c>
      <c r="H108" s="13">
        <v>1.6786012441844301E-3</v>
      </c>
      <c r="I108" s="13">
        <v>9.3860999999999999E-4</v>
      </c>
      <c r="J108" s="13">
        <v>3.5918370000000001E-3</v>
      </c>
      <c r="K108" s="13"/>
      <c r="L108" s="13"/>
      <c r="M108" s="13"/>
      <c r="N108" s="13"/>
      <c r="O108" s="13"/>
      <c r="P108" s="13"/>
      <c r="Q108" t="s">
        <v>2005</v>
      </c>
      <c r="R108" s="8" t="s">
        <v>1956</v>
      </c>
      <c r="S108" s="8">
        <v>421</v>
      </c>
      <c r="T108" s="8">
        <v>523</v>
      </c>
    </row>
    <row r="109" spans="1:20" x14ac:dyDescent="0.3">
      <c r="A109" t="s">
        <v>1807</v>
      </c>
      <c r="B109" t="s">
        <v>31</v>
      </c>
      <c r="C109" t="s">
        <v>5</v>
      </c>
      <c r="D109" t="s">
        <v>1477</v>
      </c>
      <c r="E109">
        <v>2</v>
      </c>
      <c r="F109">
        <v>1</v>
      </c>
      <c r="G109">
        <v>1</v>
      </c>
      <c r="H109" s="13">
        <v>1.6786012441844301E-3</v>
      </c>
      <c r="I109" s="13">
        <v>9.3860999999999999E-4</v>
      </c>
      <c r="J109" s="13">
        <v>3.5918370000000001E-3</v>
      </c>
      <c r="K109" s="13"/>
      <c r="L109" s="13"/>
      <c r="M109" s="13"/>
      <c r="N109" s="13"/>
      <c r="O109" s="13"/>
      <c r="P109" s="13"/>
      <c r="Q109" t="s">
        <v>2005</v>
      </c>
      <c r="R109" s="8" t="s">
        <v>1956</v>
      </c>
      <c r="S109" s="8">
        <v>421</v>
      </c>
      <c r="T109" s="8">
        <v>523</v>
      </c>
    </row>
    <row r="110" spans="1:20" x14ac:dyDescent="0.3">
      <c r="A110" t="s">
        <v>1807</v>
      </c>
      <c r="B110" t="s">
        <v>66</v>
      </c>
      <c r="C110" t="s">
        <v>1804</v>
      </c>
      <c r="D110" t="s">
        <v>78</v>
      </c>
      <c r="H110" s="13"/>
      <c r="I110" s="13"/>
      <c r="J110" s="13"/>
      <c r="K110" s="13"/>
      <c r="L110" s="12"/>
      <c r="M110" s="13"/>
      <c r="N110" s="12"/>
      <c r="O110" s="13"/>
      <c r="P110" s="12"/>
      <c r="Q110" t="s">
        <v>2005</v>
      </c>
    </row>
    <row r="111" spans="1:20" x14ac:dyDescent="0.3">
      <c r="A111" t="s">
        <v>1807</v>
      </c>
      <c r="B111" t="s">
        <v>66</v>
      </c>
      <c r="C111" t="s">
        <v>1804</v>
      </c>
      <c r="D111" t="s">
        <v>116</v>
      </c>
      <c r="H111" s="13"/>
      <c r="I111" s="13"/>
      <c r="J111" s="13"/>
      <c r="K111" s="13"/>
      <c r="L111" s="12"/>
      <c r="M111" s="13"/>
      <c r="N111" s="12"/>
      <c r="O111" s="13"/>
      <c r="P111" s="12"/>
      <c r="Q111" t="s">
        <v>2005</v>
      </c>
    </row>
    <row r="112" spans="1:20" x14ac:dyDescent="0.3">
      <c r="A112" t="s">
        <v>1807</v>
      </c>
      <c r="B112" t="s">
        <v>66</v>
      </c>
      <c r="C112" t="s">
        <v>3</v>
      </c>
      <c r="D112" t="s">
        <v>1477</v>
      </c>
      <c r="E112">
        <v>2</v>
      </c>
      <c r="F112">
        <v>1</v>
      </c>
      <c r="G112">
        <v>5</v>
      </c>
      <c r="H112" s="13">
        <v>8.0719099999999996E-4</v>
      </c>
      <c r="I112" s="13">
        <v>5.6206090000000004E-3</v>
      </c>
      <c r="J112" s="13">
        <v>2.2789390222831701E-2</v>
      </c>
      <c r="K112" s="13"/>
      <c r="L112" s="12"/>
      <c r="M112" s="13"/>
      <c r="N112" s="12"/>
      <c r="O112" s="13">
        <v>8.4210562000000006E-3</v>
      </c>
      <c r="P112" s="13">
        <v>3.32488726E-2</v>
      </c>
      <c r="Q112" t="s">
        <v>2005</v>
      </c>
      <c r="R112" s="8" t="s">
        <v>1883</v>
      </c>
      <c r="S112" s="8">
        <v>11</v>
      </c>
      <c r="T112" s="8" t="s">
        <v>1884</v>
      </c>
    </row>
    <row r="113" spans="1:20" x14ac:dyDescent="0.3">
      <c r="A113" t="s">
        <v>1807</v>
      </c>
      <c r="B113" t="s">
        <v>66</v>
      </c>
      <c r="C113" t="s">
        <v>5</v>
      </c>
      <c r="D113" t="s">
        <v>1477</v>
      </c>
      <c r="E113">
        <v>2</v>
      </c>
      <c r="F113">
        <v>1</v>
      </c>
      <c r="G113">
        <v>5</v>
      </c>
      <c r="H113" s="13">
        <v>8.0719099999999996E-4</v>
      </c>
      <c r="I113" s="13">
        <v>5.6206090000000004E-3</v>
      </c>
      <c r="J113" s="13">
        <v>2.2789390222831701E-2</v>
      </c>
      <c r="K113" s="13"/>
      <c r="L113" s="12"/>
      <c r="M113" s="13"/>
      <c r="N113" s="12"/>
      <c r="O113" s="13">
        <v>8.4210562000000006E-3</v>
      </c>
      <c r="P113" s="13">
        <v>3.32488726E-2</v>
      </c>
      <c r="Q113" t="s">
        <v>2005</v>
      </c>
      <c r="R113" s="8" t="s">
        <v>1883</v>
      </c>
      <c r="S113" s="8">
        <v>11</v>
      </c>
      <c r="T113" s="8" t="s">
        <v>1884</v>
      </c>
    </row>
    <row r="114" spans="1:20" x14ac:dyDescent="0.3">
      <c r="A114" t="s">
        <v>1807</v>
      </c>
      <c r="B114" t="s">
        <v>31</v>
      </c>
      <c r="C114" t="s">
        <v>1484</v>
      </c>
      <c r="D114" t="s">
        <v>78</v>
      </c>
      <c r="H114" s="13"/>
      <c r="I114" s="13"/>
      <c r="J114" s="13"/>
      <c r="K114" s="13"/>
      <c r="L114" s="12"/>
      <c r="M114" s="13"/>
      <c r="N114" s="12"/>
      <c r="O114" s="13"/>
      <c r="P114" s="13"/>
      <c r="Q114" t="s">
        <v>2005</v>
      </c>
    </row>
    <row r="115" spans="1:20" x14ac:dyDescent="0.3">
      <c r="A115" t="s">
        <v>1807</v>
      </c>
      <c r="B115" t="s">
        <v>31</v>
      </c>
      <c r="C115" t="s">
        <v>1484</v>
      </c>
      <c r="D115" t="s">
        <v>116</v>
      </c>
      <c r="E115">
        <v>2</v>
      </c>
      <c r="F115">
        <v>1</v>
      </c>
      <c r="G115">
        <v>1</v>
      </c>
      <c r="H115" s="13">
        <v>1.6786012441844301E-3</v>
      </c>
      <c r="I115" s="13">
        <v>9.3860999999999999E-4</v>
      </c>
      <c r="J115" s="13">
        <v>3.5918370000000001E-3</v>
      </c>
      <c r="K115" s="13"/>
      <c r="L115" s="13"/>
      <c r="M115" s="13"/>
      <c r="N115" s="13"/>
      <c r="O115" s="13"/>
      <c r="P115" s="13"/>
      <c r="Q115" t="s">
        <v>2005</v>
      </c>
      <c r="R115" s="8" t="s">
        <v>1956</v>
      </c>
      <c r="S115" s="8">
        <v>421</v>
      </c>
      <c r="T115" s="8">
        <v>523</v>
      </c>
    </row>
    <row r="116" spans="1:20" x14ac:dyDescent="0.3">
      <c r="A116" t="s">
        <v>1807</v>
      </c>
      <c r="B116" t="s">
        <v>66</v>
      </c>
      <c r="C116" t="s">
        <v>1484</v>
      </c>
      <c r="D116" t="s">
        <v>78</v>
      </c>
      <c r="H116" s="13"/>
      <c r="I116" s="13"/>
      <c r="J116" s="13"/>
      <c r="K116" s="13"/>
      <c r="L116" s="12"/>
      <c r="M116" s="13"/>
      <c r="N116" s="12"/>
      <c r="O116" s="13"/>
      <c r="P116" s="13"/>
      <c r="Q116" t="s">
        <v>2005</v>
      </c>
    </row>
    <row r="117" spans="1:20" x14ac:dyDescent="0.3">
      <c r="A117" t="s">
        <v>1807</v>
      </c>
      <c r="B117" t="s">
        <v>66</v>
      </c>
      <c r="C117" t="s">
        <v>1484</v>
      </c>
      <c r="D117" t="s">
        <v>116</v>
      </c>
      <c r="E117">
        <v>2</v>
      </c>
      <c r="F117">
        <v>1</v>
      </c>
      <c r="G117">
        <v>5</v>
      </c>
      <c r="H117" s="13">
        <v>8.0719099999999996E-4</v>
      </c>
      <c r="I117" s="13">
        <v>5.6206090000000004E-3</v>
      </c>
      <c r="J117" s="13">
        <v>2.2789390222831701E-2</v>
      </c>
      <c r="K117" s="13"/>
      <c r="L117" s="12"/>
      <c r="M117" s="13"/>
      <c r="N117" s="12"/>
      <c r="O117" s="13">
        <v>8.4210562000000006E-3</v>
      </c>
      <c r="P117" s="13">
        <v>3.32488726E-2</v>
      </c>
      <c r="Q117" t="s">
        <v>2005</v>
      </c>
      <c r="R117" s="8" t="s">
        <v>1883</v>
      </c>
      <c r="S117" s="8">
        <v>11</v>
      </c>
      <c r="T117" s="8" t="s">
        <v>1884</v>
      </c>
    </row>
    <row r="119" spans="1:20" x14ac:dyDescent="0.3">
      <c r="A119" t="s">
        <v>1808</v>
      </c>
      <c r="B119" t="s">
        <v>31</v>
      </c>
      <c r="C119" t="s">
        <v>1804</v>
      </c>
      <c r="D119" t="s">
        <v>78</v>
      </c>
      <c r="Q119" t="s">
        <v>2005</v>
      </c>
    </row>
    <row r="120" spans="1:20" x14ac:dyDescent="0.3">
      <c r="A120" t="s">
        <v>1808</v>
      </c>
      <c r="B120" t="s">
        <v>31</v>
      </c>
      <c r="C120" t="s">
        <v>1804</v>
      </c>
      <c r="D120" t="s">
        <v>116</v>
      </c>
      <c r="Q120" t="s">
        <v>2005</v>
      </c>
    </row>
    <row r="121" spans="1:20" x14ac:dyDescent="0.3">
      <c r="A121" t="s">
        <v>1808</v>
      </c>
      <c r="B121" t="s">
        <v>31</v>
      </c>
      <c r="C121" t="s">
        <v>3</v>
      </c>
      <c r="D121" t="s">
        <v>1477</v>
      </c>
      <c r="E121">
        <v>1</v>
      </c>
      <c r="F121">
        <v>1</v>
      </c>
      <c r="G121">
        <v>0</v>
      </c>
      <c r="H121" s="13">
        <v>5.0933684999999999E-2</v>
      </c>
      <c r="I121" s="13">
        <v>6.1370445000000003E-2</v>
      </c>
      <c r="J121" s="12"/>
      <c r="Q121" t="s">
        <v>2005</v>
      </c>
      <c r="R121" s="8">
        <v>419</v>
      </c>
      <c r="S121" s="8">
        <v>421</v>
      </c>
    </row>
    <row r="122" spans="1:20" x14ac:dyDescent="0.3">
      <c r="A122" t="s">
        <v>1808</v>
      </c>
      <c r="B122" t="s">
        <v>31</v>
      </c>
      <c r="C122" t="s">
        <v>5</v>
      </c>
      <c r="D122" t="s">
        <v>1477</v>
      </c>
      <c r="E122">
        <v>1</v>
      </c>
      <c r="F122">
        <v>1</v>
      </c>
      <c r="G122">
        <v>0</v>
      </c>
      <c r="H122" s="13">
        <v>5.0933684999999999E-2</v>
      </c>
      <c r="I122" s="13">
        <v>6.1370445000000003E-2</v>
      </c>
      <c r="J122" s="12"/>
      <c r="Q122" t="s">
        <v>2005</v>
      </c>
      <c r="R122" s="8">
        <v>419</v>
      </c>
      <c r="S122" s="8">
        <v>421</v>
      </c>
    </row>
    <row r="123" spans="1:20" x14ac:dyDescent="0.3">
      <c r="A123" t="s">
        <v>1808</v>
      </c>
      <c r="B123" t="s">
        <v>66</v>
      </c>
      <c r="C123" t="s">
        <v>1804</v>
      </c>
      <c r="D123" t="s">
        <v>78</v>
      </c>
      <c r="H123" s="13"/>
      <c r="I123" s="13"/>
      <c r="J123" s="12"/>
      <c r="Q123" t="s">
        <v>2005</v>
      </c>
    </row>
    <row r="124" spans="1:20" x14ac:dyDescent="0.3">
      <c r="A124" t="s">
        <v>1808</v>
      </c>
      <c r="B124" t="s">
        <v>66</v>
      </c>
      <c r="C124" t="s">
        <v>1804</v>
      </c>
      <c r="D124" t="s">
        <v>116</v>
      </c>
      <c r="H124" s="13"/>
      <c r="I124" s="13"/>
      <c r="J124" s="12"/>
      <c r="Q124" t="s">
        <v>2005</v>
      </c>
    </row>
    <row r="125" spans="1:20" x14ac:dyDescent="0.3">
      <c r="A125" t="s">
        <v>1808</v>
      </c>
      <c r="B125" t="s">
        <v>66</v>
      </c>
      <c r="C125" t="s">
        <v>3</v>
      </c>
      <c r="D125" t="s">
        <v>1477</v>
      </c>
      <c r="E125">
        <v>0</v>
      </c>
      <c r="F125">
        <v>0</v>
      </c>
      <c r="G125">
        <v>1</v>
      </c>
      <c r="H125" s="13"/>
      <c r="I125" s="13"/>
      <c r="J125" s="12">
        <v>0.13301026499999999</v>
      </c>
      <c r="Q125" t="s">
        <v>2005</v>
      </c>
      <c r="T125" s="8">
        <v>417</v>
      </c>
    </row>
    <row r="126" spans="1:20" x14ac:dyDescent="0.3">
      <c r="A126" t="s">
        <v>1808</v>
      </c>
      <c r="B126" t="s">
        <v>66</v>
      </c>
      <c r="C126" t="s">
        <v>5</v>
      </c>
      <c r="D126" t="s">
        <v>1477</v>
      </c>
      <c r="E126">
        <v>0</v>
      </c>
      <c r="F126">
        <v>0</v>
      </c>
      <c r="G126">
        <v>1</v>
      </c>
      <c r="H126" s="13"/>
      <c r="I126" s="13"/>
      <c r="J126" s="12">
        <v>0.13301026499999999</v>
      </c>
      <c r="Q126" t="s">
        <v>2005</v>
      </c>
      <c r="T126" s="8">
        <v>417</v>
      </c>
    </row>
    <row r="127" spans="1:20" x14ac:dyDescent="0.3">
      <c r="A127" t="s">
        <v>1808</v>
      </c>
      <c r="B127" t="s">
        <v>31</v>
      </c>
      <c r="C127" t="s">
        <v>1484</v>
      </c>
      <c r="D127" t="s">
        <v>78</v>
      </c>
      <c r="H127" s="13"/>
      <c r="I127" s="13"/>
      <c r="J127" s="12"/>
      <c r="Q127" t="s">
        <v>2005</v>
      </c>
    </row>
    <row r="128" spans="1:20" x14ac:dyDescent="0.3">
      <c r="A128" t="s">
        <v>1808</v>
      </c>
      <c r="B128" t="s">
        <v>31</v>
      </c>
      <c r="C128" t="s">
        <v>1484</v>
      </c>
      <c r="D128" t="s">
        <v>116</v>
      </c>
      <c r="E128">
        <v>1</v>
      </c>
      <c r="F128">
        <v>1</v>
      </c>
      <c r="G128">
        <v>0</v>
      </c>
      <c r="H128" s="13">
        <v>5.0933684999999999E-2</v>
      </c>
      <c r="I128" s="13">
        <v>6.1370445000000003E-2</v>
      </c>
      <c r="J128" s="12"/>
      <c r="Q128" t="s">
        <v>2005</v>
      </c>
      <c r="R128" s="8">
        <v>419</v>
      </c>
      <c r="S128" s="8">
        <v>421</v>
      </c>
    </row>
    <row r="129" spans="1:20" x14ac:dyDescent="0.3">
      <c r="A129" t="s">
        <v>1808</v>
      </c>
      <c r="B129" t="s">
        <v>66</v>
      </c>
      <c r="C129" t="s">
        <v>1484</v>
      </c>
      <c r="D129" t="s">
        <v>78</v>
      </c>
      <c r="H129" s="12"/>
      <c r="I129" s="12"/>
      <c r="J129" s="12"/>
      <c r="Q129" t="s">
        <v>2005</v>
      </c>
    </row>
    <row r="130" spans="1:20" x14ac:dyDescent="0.3">
      <c r="A130" t="s">
        <v>1808</v>
      </c>
      <c r="B130" t="s">
        <v>66</v>
      </c>
      <c r="C130" t="s">
        <v>1484</v>
      </c>
      <c r="D130" t="s">
        <v>116</v>
      </c>
      <c r="E130">
        <v>0</v>
      </c>
      <c r="F130">
        <v>0</v>
      </c>
      <c r="G130">
        <v>1</v>
      </c>
      <c r="H130" s="13"/>
      <c r="I130" s="13"/>
      <c r="J130" s="12">
        <v>0.13301026499999999</v>
      </c>
      <c r="Q130" t="s">
        <v>2005</v>
      </c>
      <c r="T130" s="8">
        <v>417</v>
      </c>
    </row>
    <row r="131" spans="1:20" x14ac:dyDescent="0.3">
      <c r="H131" s="12"/>
      <c r="I131" s="12"/>
      <c r="J131" s="12"/>
    </row>
  </sheetData>
  <autoFilter ref="A1:T1" xr:uid="{6C7B8CA9-20E0-4021-88C2-692D2333C9A9}"/>
  <pageMargins left="0.7" right="0.7" top="0.75" bottom="0.75" header="0.3" footer="0.3"/>
  <pageSetup paperSize="9" orientation="portrait" verticalDpi="0" r:id="rId1"/>
  <headerFooter>
    <oddHeader>&amp;R&amp;"Calibri"&amp;10&amp;K000000 Unclassified / Non classifié&amp;1#_x000D_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B01FE-6EB8-4517-9375-1C7DA7C34B92}">
  <sheetPr codeName="Sheet4"/>
  <dimension ref="A1:M142"/>
  <sheetViews>
    <sheetView zoomScaleNormal="100" workbookViewId="0">
      <pane xSplit="4" ySplit="1" topLeftCell="E2" activePane="bottomRight" state="frozen"/>
      <selection activeCell="A111" sqref="A111:A120"/>
      <selection pane="topRight" activeCell="A111" sqref="A111:A120"/>
      <selection pane="bottomLeft" activeCell="A111" sqref="A111:A120"/>
      <selection pane="bottomRight"/>
    </sheetView>
  </sheetViews>
  <sheetFormatPr defaultRowHeight="13" x14ac:dyDescent="0.3"/>
  <cols>
    <col min="1" max="1" width="4.8984375" customWidth="1"/>
    <col min="3" max="3" width="16.296875" customWidth="1"/>
    <col min="4" max="4" width="3.59765625" style="5" customWidth="1"/>
    <col min="5" max="10" width="12" style="5" customWidth="1"/>
    <col min="11" max="11" width="10.09765625" style="5" customWidth="1"/>
    <col min="12" max="12" width="137.09765625" style="8" customWidth="1"/>
    <col min="13" max="13" width="16.296875" customWidth="1"/>
  </cols>
  <sheetData>
    <row r="1" spans="1:13" x14ac:dyDescent="0.3">
      <c r="B1" t="s">
        <v>48</v>
      </c>
      <c r="C1" t="s">
        <v>1744</v>
      </c>
      <c r="D1" s="5" t="s">
        <v>1745</v>
      </c>
      <c r="E1" s="5" t="s">
        <v>1746</v>
      </c>
      <c r="F1" s="5" t="s">
        <v>1747</v>
      </c>
      <c r="G1" s="5" t="s">
        <v>1748</v>
      </c>
      <c r="H1" s="5" t="s">
        <v>797</v>
      </c>
      <c r="I1" s="5" t="s">
        <v>1749</v>
      </c>
      <c r="J1" s="5" t="s">
        <v>1750</v>
      </c>
      <c r="K1" s="5" t="s">
        <v>1825</v>
      </c>
      <c r="L1" s="17" t="s">
        <v>796</v>
      </c>
      <c r="M1" t="str">
        <f>IF('[2]Red. effect treatment'!K1&lt;&gt;"", '[2]Red. effect treatment'!K1,"")</f>
        <v/>
      </c>
    </row>
    <row r="2" spans="1:13" x14ac:dyDescent="0.3">
      <c r="A2" t="s">
        <v>1805</v>
      </c>
      <c r="B2" t="s">
        <v>31</v>
      </c>
      <c r="C2" t="s">
        <v>459</v>
      </c>
      <c r="D2" s="5">
        <v>5</v>
      </c>
      <c r="E2" s="6">
        <v>55.769231216933498</v>
      </c>
      <c r="F2" s="6">
        <v>61.874998185661703</v>
      </c>
      <c r="G2" s="6">
        <v>68.224298994928901</v>
      </c>
      <c r="H2" s="6">
        <v>70.712084382229406</v>
      </c>
      <c r="I2" s="6">
        <v>68.896713217498899</v>
      </c>
      <c r="J2" s="6">
        <v>98.7951802961243</v>
      </c>
      <c r="K2" s="6" t="s">
        <v>2000</v>
      </c>
      <c r="L2" s="8" t="s">
        <v>1751</v>
      </c>
      <c r="M2" t="str">
        <f>IF('[2]Red. effect treatment'!K3&lt;&gt;"", '[2]Red. effect treatment'!K3,"")</f>
        <v/>
      </c>
    </row>
    <row r="3" spans="1:13" x14ac:dyDescent="0.3">
      <c r="A3" t="s">
        <v>1805</v>
      </c>
      <c r="B3" t="s">
        <v>31</v>
      </c>
      <c r="C3" t="s">
        <v>567</v>
      </c>
      <c r="D3" s="5" t="s">
        <v>48</v>
      </c>
      <c r="E3" s="6" t="s">
        <v>48</v>
      </c>
      <c r="F3" s="6" t="s">
        <v>48</v>
      </c>
      <c r="G3" s="6" t="s">
        <v>48</v>
      </c>
      <c r="H3" s="6" t="s">
        <v>48</v>
      </c>
      <c r="I3" s="6" t="s">
        <v>48</v>
      </c>
      <c r="J3" s="6" t="s">
        <v>48</v>
      </c>
      <c r="K3" s="6" t="s">
        <v>2000</v>
      </c>
      <c r="L3" s="8" t="s">
        <v>48</v>
      </c>
      <c r="M3" t="str">
        <f>IF('[2]Red. effect treatment'!K4&lt;&gt;"", '[2]Red. effect treatment'!K4,"")</f>
        <v/>
      </c>
    </row>
    <row r="4" spans="1:13" x14ac:dyDescent="0.3">
      <c r="A4" t="s">
        <v>1805</v>
      </c>
      <c r="B4" t="s">
        <v>31</v>
      </c>
      <c r="C4" t="s">
        <v>559</v>
      </c>
      <c r="D4" s="5" t="s">
        <v>48</v>
      </c>
      <c r="E4" s="6" t="s">
        <v>48</v>
      </c>
      <c r="F4" s="6" t="s">
        <v>48</v>
      </c>
      <c r="G4" s="6" t="s">
        <v>48</v>
      </c>
      <c r="H4" s="6" t="s">
        <v>48</v>
      </c>
      <c r="I4" s="6" t="s">
        <v>48</v>
      </c>
      <c r="J4" s="6" t="s">
        <v>48</v>
      </c>
      <c r="K4" s="6" t="s">
        <v>2000</v>
      </c>
      <c r="L4" s="8" t="s">
        <v>48</v>
      </c>
      <c r="M4" t="str">
        <f>IF('[2]Red. effect treatment'!K5&lt;&gt;"", '[2]Red. effect treatment'!K5,"")</f>
        <v/>
      </c>
    </row>
    <row r="5" spans="1:13" x14ac:dyDescent="0.3">
      <c r="A5" t="s">
        <v>1805</v>
      </c>
      <c r="B5" t="s">
        <v>31</v>
      </c>
      <c r="C5" t="s">
        <v>429</v>
      </c>
      <c r="D5" s="5">
        <v>3</v>
      </c>
      <c r="E5" s="6">
        <v>-4.4600961947326496</v>
      </c>
      <c r="F5" s="6">
        <v>-2.1126777553473599</v>
      </c>
      <c r="G5" s="6">
        <v>0.234740684037928</v>
      </c>
      <c r="H5" s="6">
        <v>-0.39834837339464402</v>
      </c>
      <c r="I5" s="6">
        <v>1.6325255372743599</v>
      </c>
      <c r="J5" s="6">
        <v>3.03031039051079</v>
      </c>
      <c r="K5" s="6" t="s">
        <v>2000</v>
      </c>
      <c r="L5" s="8" t="s">
        <v>1752</v>
      </c>
      <c r="M5" t="str">
        <f>IF('[2]Red. effect treatment'!K6&lt;&gt;"", '[2]Red. effect treatment'!K6,"")</f>
        <v/>
      </c>
    </row>
    <row r="6" spans="1:13" x14ac:dyDescent="0.3">
      <c r="A6" t="s">
        <v>1805</v>
      </c>
      <c r="B6" t="s">
        <v>31</v>
      </c>
      <c r="C6" t="s">
        <v>61</v>
      </c>
      <c r="D6" s="5">
        <v>3</v>
      </c>
      <c r="E6" s="6">
        <v>-101.357466340258</v>
      </c>
      <c r="F6" s="6">
        <v>-95.123177620129198</v>
      </c>
      <c r="G6" s="6">
        <v>-88.888888899999998</v>
      </c>
      <c r="H6" s="6">
        <v>-58.587865954501602</v>
      </c>
      <c r="I6" s="6">
        <v>-37.2030657616233</v>
      </c>
      <c r="J6" s="6">
        <v>14.482757376753399</v>
      </c>
      <c r="K6" s="6" t="s">
        <v>2000</v>
      </c>
      <c r="L6" s="8" t="s">
        <v>1753</v>
      </c>
      <c r="M6" t="str">
        <f>IF('[2]Red. effect treatment'!K7&lt;&gt;"", '[2]Red. effect treatment'!K7,"")</f>
        <v/>
      </c>
    </row>
    <row r="7" spans="1:13" x14ac:dyDescent="0.3">
      <c r="A7" t="s">
        <v>1805</v>
      </c>
      <c r="B7" t="s">
        <v>31</v>
      </c>
      <c r="C7" t="s">
        <v>128</v>
      </c>
      <c r="D7" s="5">
        <v>1</v>
      </c>
      <c r="E7" s="6">
        <v>-37.037036999999998</v>
      </c>
      <c r="F7" s="6">
        <v>-37.037036999999998</v>
      </c>
      <c r="G7" s="6">
        <v>-37.037036999999998</v>
      </c>
      <c r="H7" s="6">
        <v>-37.037036999999998</v>
      </c>
      <c r="I7" s="6">
        <v>-37.037036999999998</v>
      </c>
      <c r="J7" s="6">
        <v>-37.037036999999998</v>
      </c>
      <c r="K7" s="6" t="s">
        <v>2000</v>
      </c>
      <c r="L7" s="8">
        <v>283</v>
      </c>
      <c r="M7" t="str">
        <f>IF('[2]Red. effect treatment'!K8&lt;&gt;"", '[2]Red. effect treatment'!K8,"")</f>
        <v/>
      </c>
    </row>
    <row r="8" spans="1:13" x14ac:dyDescent="0.3">
      <c r="A8" t="s">
        <v>1805</v>
      </c>
      <c r="B8" t="s">
        <v>31</v>
      </c>
      <c r="C8" t="s">
        <v>428</v>
      </c>
      <c r="D8" s="5">
        <v>5</v>
      </c>
      <c r="E8" s="6">
        <v>1.4492747346306301</v>
      </c>
      <c r="F8" s="6">
        <v>40.579709893852304</v>
      </c>
      <c r="G8" s="6">
        <v>55.072463977345301</v>
      </c>
      <c r="H8" s="6">
        <v>48.1159419787705</v>
      </c>
      <c r="I8" s="6">
        <v>71.014492795469096</v>
      </c>
      <c r="J8" s="6">
        <v>72.463768492554905</v>
      </c>
      <c r="K8" s="6" t="s">
        <v>2000</v>
      </c>
      <c r="L8" s="8" t="s">
        <v>1754</v>
      </c>
      <c r="M8" t="str">
        <f>IF('[2]Red. effect treatment'!K9&lt;&gt;"", '[2]Red. effect treatment'!K9,"")</f>
        <v/>
      </c>
    </row>
    <row r="9" spans="1:13" x14ac:dyDescent="0.3">
      <c r="A9" t="s">
        <v>1805</v>
      </c>
      <c r="B9" t="s">
        <v>31</v>
      </c>
      <c r="C9" t="s">
        <v>59</v>
      </c>
      <c r="D9" s="5">
        <v>12</v>
      </c>
      <c r="E9" s="6">
        <v>-59.613478805947103</v>
      </c>
      <c r="F9" s="6">
        <v>-30.938879609020699</v>
      </c>
      <c r="G9" s="6">
        <v>-27.610587015007301</v>
      </c>
      <c r="H9" s="6">
        <v>-22.516906671516601</v>
      </c>
      <c r="I9" s="6">
        <v>-14.9280123844435</v>
      </c>
      <c r="J9" s="6">
        <v>17.073170699999999</v>
      </c>
      <c r="K9" s="6" t="s">
        <v>2000</v>
      </c>
      <c r="L9" s="8" t="s">
        <v>1755</v>
      </c>
      <c r="M9" t="str">
        <f>IF('[2]Red. effect treatment'!K10&lt;&gt;"", '[2]Red. effect treatment'!K10,"")</f>
        <v/>
      </c>
    </row>
    <row r="10" spans="1:13" x14ac:dyDescent="0.3">
      <c r="A10" t="s">
        <v>1805</v>
      </c>
      <c r="B10" t="s">
        <v>66</v>
      </c>
      <c r="C10" t="s">
        <v>459</v>
      </c>
      <c r="D10" s="5">
        <v>3</v>
      </c>
      <c r="E10" s="6">
        <v>51.358802707420601</v>
      </c>
      <c r="F10" s="6">
        <v>67.857079740176403</v>
      </c>
      <c r="G10" s="6">
        <v>84.355356772932197</v>
      </c>
      <c r="H10" s="6">
        <v>76.654039952903403</v>
      </c>
      <c r="I10" s="6">
        <v>89.301658575644694</v>
      </c>
      <c r="J10" s="6">
        <v>94.247960378357305</v>
      </c>
      <c r="K10" s="6" t="s">
        <v>2000</v>
      </c>
      <c r="L10" s="8" t="s">
        <v>1756</v>
      </c>
      <c r="M10" t="str">
        <f>IF('[2]Red. effect treatment'!K11&lt;&gt;"", '[2]Red. effect treatment'!K11,"")</f>
        <v/>
      </c>
    </row>
    <row r="11" spans="1:13" x14ac:dyDescent="0.3">
      <c r="A11" t="s">
        <v>1805</v>
      </c>
      <c r="B11" t="s">
        <v>66</v>
      </c>
      <c r="C11" t="s">
        <v>567</v>
      </c>
      <c r="D11" s="5">
        <v>1</v>
      </c>
      <c r="E11" s="6">
        <v>40.200000000000003</v>
      </c>
      <c r="F11" s="6">
        <v>40.200000000000003</v>
      </c>
      <c r="G11" s="6">
        <v>40.200000000000003</v>
      </c>
      <c r="H11" s="6">
        <v>40.200000000000003</v>
      </c>
      <c r="I11" s="6">
        <v>40.200000000000003</v>
      </c>
      <c r="J11" s="6">
        <v>40.200000000000003</v>
      </c>
      <c r="K11" s="6" t="s">
        <v>2000</v>
      </c>
      <c r="L11" s="8">
        <v>605</v>
      </c>
      <c r="M11" t="str">
        <f>IF('[2]Red. effect treatment'!K12&lt;&gt;"", '[2]Red. effect treatment'!K12,"")</f>
        <v/>
      </c>
    </row>
    <row r="12" spans="1:13" x14ac:dyDescent="0.3">
      <c r="A12" t="s">
        <v>1805</v>
      </c>
      <c r="B12" t="s">
        <v>66</v>
      </c>
      <c r="C12" t="s">
        <v>559</v>
      </c>
      <c r="D12" s="5">
        <v>1</v>
      </c>
      <c r="E12" s="6">
        <v>75.410808804294504</v>
      </c>
      <c r="F12" s="6">
        <v>75.410808804294504</v>
      </c>
      <c r="G12" s="6">
        <v>75.410808804294504</v>
      </c>
      <c r="H12" s="6">
        <v>75.410808804294504</v>
      </c>
      <c r="I12" s="6">
        <v>75.410808804294504</v>
      </c>
      <c r="J12" s="6">
        <v>75.410808804294504</v>
      </c>
      <c r="K12" s="6" t="s">
        <v>2000</v>
      </c>
      <c r="L12" s="8">
        <v>515</v>
      </c>
      <c r="M12" t="str">
        <f>IF('[2]Red. effect treatment'!K13&lt;&gt;"", '[2]Red. effect treatment'!K13,"")</f>
        <v/>
      </c>
    </row>
    <row r="13" spans="1:13" x14ac:dyDescent="0.3">
      <c r="A13" t="s">
        <v>1805</v>
      </c>
      <c r="B13" t="s">
        <v>66</v>
      </c>
      <c r="C13" t="s">
        <v>429</v>
      </c>
      <c r="D13" s="5" t="s">
        <v>48</v>
      </c>
      <c r="E13" s="6" t="s">
        <v>48</v>
      </c>
      <c r="F13" s="6" t="s">
        <v>48</v>
      </c>
      <c r="G13" s="6" t="s">
        <v>48</v>
      </c>
      <c r="H13" s="6" t="s">
        <v>48</v>
      </c>
      <c r="I13" s="6" t="s">
        <v>48</v>
      </c>
      <c r="J13" s="6" t="s">
        <v>48</v>
      </c>
      <c r="K13" s="6" t="s">
        <v>2000</v>
      </c>
      <c r="L13" s="8" t="s">
        <v>48</v>
      </c>
      <c r="M13" t="str">
        <f>IF('[2]Red. effect treatment'!K14&lt;&gt;"", '[2]Red. effect treatment'!K14,"")</f>
        <v/>
      </c>
    </row>
    <row r="14" spans="1:13" x14ac:dyDescent="0.3">
      <c r="A14" t="s">
        <v>1805</v>
      </c>
      <c r="B14" t="s">
        <v>66</v>
      </c>
      <c r="C14" t="s">
        <v>61</v>
      </c>
      <c r="D14" s="5">
        <v>1</v>
      </c>
      <c r="E14" s="6">
        <v>45.454546356123203</v>
      </c>
      <c r="F14" s="6">
        <v>45.454546356123203</v>
      </c>
      <c r="G14" s="6">
        <v>45.454546356123203</v>
      </c>
      <c r="H14" s="6">
        <v>45.454546356123203</v>
      </c>
      <c r="I14" s="6">
        <v>45.454546356123203</v>
      </c>
      <c r="J14" s="6">
        <v>45.454546356123203</v>
      </c>
      <c r="K14" s="6" t="s">
        <v>2000</v>
      </c>
      <c r="L14" s="8">
        <v>610</v>
      </c>
      <c r="M14" t="str">
        <f>IF('[2]Red. effect treatment'!K15&lt;&gt;"", '[2]Red. effect treatment'!K15,"")</f>
        <v/>
      </c>
    </row>
    <row r="15" spans="1:13" x14ac:dyDescent="0.3">
      <c r="A15" t="s">
        <v>1805</v>
      </c>
      <c r="B15" t="s">
        <v>66</v>
      </c>
      <c r="C15" t="s">
        <v>128</v>
      </c>
      <c r="D15" s="5" t="s">
        <v>48</v>
      </c>
      <c r="E15" s="6" t="s">
        <v>48</v>
      </c>
      <c r="F15" s="6" t="s">
        <v>48</v>
      </c>
      <c r="G15" s="6" t="s">
        <v>48</v>
      </c>
      <c r="H15" s="6" t="s">
        <v>48</v>
      </c>
      <c r="I15" s="6" t="s">
        <v>48</v>
      </c>
      <c r="J15" s="6" t="s">
        <v>48</v>
      </c>
      <c r="K15" s="6" t="s">
        <v>2000</v>
      </c>
      <c r="L15" s="8" t="s">
        <v>48</v>
      </c>
      <c r="M15" t="str">
        <f>IF('[2]Red. effect treatment'!K16&lt;&gt;"", '[2]Red. effect treatment'!K16,"")</f>
        <v/>
      </c>
    </row>
    <row r="16" spans="1:13" x14ac:dyDescent="0.3">
      <c r="A16" t="s">
        <v>1805</v>
      </c>
      <c r="B16" t="s">
        <v>66</v>
      </c>
      <c r="C16" t="s">
        <v>428</v>
      </c>
      <c r="D16" s="5" t="s">
        <v>48</v>
      </c>
      <c r="E16" s="6" t="s">
        <v>48</v>
      </c>
      <c r="F16" s="6" t="s">
        <v>48</v>
      </c>
      <c r="G16" s="6" t="s">
        <v>48</v>
      </c>
      <c r="H16" s="6" t="s">
        <v>48</v>
      </c>
      <c r="I16" s="6" t="s">
        <v>48</v>
      </c>
      <c r="J16" s="6" t="s">
        <v>48</v>
      </c>
      <c r="K16" s="6" t="s">
        <v>2000</v>
      </c>
      <c r="L16" s="8" t="s">
        <v>48</v>
      </c>
      <c r="M16" t="str">
        <f>IF('[2]Red. effect treatment'!K17&lt;&gt;"", '[2]Red. effect treatment'!K17,"")</f>
        <v/>
      </c>
    </row>
    <row r="17" spans="1:13" x14ac:dyDescent="0.3">
      <c r="A17" t="s">
        <v>1805</v>
      </c>
      <c r="B17" t="s">
        <v>66</v>
      </c>
      <c r="C17" t="s">
        <v>59</v>
      </c>
      <c r="D17" s="5">
        <v>7</v>
      </c>
      <c r="E17" s="6">
        <v>-26.841387758835399</v>
      </c>
      <c r="F17" s="6">
        <v>-10.655628914635599</v>
      </c>
      <c r="G17" s="6">
        <v>4.7604266317012502</v>
      </c>
      <c r="H17" s="6">
        <v>-0.70988655051136595</v>
      </c>
      <c r="I17" s="6">
        <v>7.5448398847462199</v>
      </c>
      <c r="J17" s="6">
        <v>23.3333333333333</v>
      </c>
      <c r="K17" s="6" t="s">
        <v>2000</v>
      </c>
      <c r="L17" s="8" t="s">
        <v>1757</v>
      </c>
      <c r="M17" t="str">
        <f>IF('[2]Red. effect treatment'!K18&lt;&gt;"", '[2]Red. effect treatment'!K18,"")</f>
        <v/>
      </c>
    </row>
    <row r="18" spans="1:13" x14ac:dyDescent="0.3">
      <c r="C18" t="s">
        <v>48</v>
      </c>
      <c r="D18" s="5" t="s">
        <v>48</v>
      </c>
      <c r="E18" s="6" t="s">
        <v>48</v>
      </c>
      <c r="F18" s="6" t="s">
        <v>48</v>
      </c>
      <c r="G18" s="6" t="s">
        <v>48</v>
      </c>
      <c r="H18" s="6" t="s">
        <v>48</v>
      </c>
      <c r="I18" s="6" t="s">
        <v>48</v>
      </c>
      <c r="J18" s="6" t="s">
        <v>48</v>
      </c>
      <c r="K18" s="6"/>
      <c r="L18" s="8" t="s">
        <v>48</v>
      </c>
      <c r="M18" t="str">
        <f>IF('[2]Red. effect treatment'!K19&lt;&gt;"", '[2]Red. effect treatment'!K19,"")</f>
        <v/>
      </c>
    </row>
    <row r="19" spans="1:13" x14ac:dyDescent="0.3">
      <c r="A19" t="s">
        <v>1806</v>
      </c>
      <c r="B19" t="s">
        <v>31</v>
      </c>
      <c r="C19" t="s">
        <v>459</v>
      </c>
      <c r="D19" s="5">
        <v>1</v>
      </c>
      <c r="E19" s="6">
        <v>-3.7499885454561999</v>
      </c>
      <c r="F19" s="6">
        <v>-3.7499885454561999</v>
      </c>
      <c r="G19" s="6">
        <v>-3.7499885454561999</v>
      </c>
      <c r="H19" s="6">
        <v>-3.7499885454561999</v>
      </c>
      <c r="I19" s="6">
        <v>-3.7499885454561999</v>
      </c>
      <c r="J19" s="6">
        <v>-3.7499885454561999</v>
      </c>
      <c r="K19" s="6" t="s">
        <v>2000</v>
      </c>
      <c r="L19" s="8">
        <v>462</v>
      </c>
      <c r="M19" t="str">
        <f>IF('[2]Red. effect treatment'!K20&lt;&gt;"", '[2]Red. effect treatment'!K20,"")</f>
        <v/>
      </c>
    </row>
    <row r="20" spans="1:13" x14ac:dyDescent="0.3">
      <c r="A20" t="s">
        <v>1806</v>
      </c>
      <c r="B20" t="s">
        <v>31</v>
      </c>
      <c r="C20" t="s">
        <v>567</v>
      </c>
      <c r="D20" s="5" t="s">
        <v>48</v>
      </c>
      <c r="E20" s="6" t="s">
        <v>48</v>
      </c>
      <c r="F20" s="6" t="s">
        <v>48</v>
      </c>
      <c r="G20" s="6" t="s">
        <v>48</v>
      </c>
      <c r="H20" s="6" t="s">
        <v>48</v>
      </c>
      <c r="I20" s="6" t="s">
        <v>48</v>
      </c>
      <c r="J20" s="6" t="s">
        <v>48</v>
      </c>
      <c r="K20" s="6" t="s">
        <v>2000</v>
      </c>
      <c r="L20" s="8" t="s">
        <v>48</v>
      </c>
      <c r="M20" t="str">
        <f>IF('[2]Red. effect treatment'!K21&lt;&gt;"", '[2]Red. effect treatment'!K21,"")</f>
        <v/>
      </c>
    </row>
    <row r="21" spans="1:13" x14ac:dyDescent="0.3">
      <c r="A21" t="s">
        <v>1806</v>
      </c>
      <c r="B21" t="s">
        <v>31</v>
      </c>
      <c r="C21" t="s">
        <v>559</v>
      </c>
      <c r="D21" s="5" t="s">
        <v>48</v>
      </c>
      <c r="E21" s="6" t="s">
        <v>48</v>
      </c>
      <c r="F21" s="6" t="s">
        <v>48</v>
      </c>
      <c r="G21" s="6" t="s">
        <v>48</v>
      </c>
      <c r="H21" s="6" t="s">
        <v>48</v>
      </c>
      <c r="I21" s="6" t="s">
        <v>48</v>
      </c>
      <c r="J21" s="6" t="s">
        <v>48</v>
      </c>
      <c r="K21" s="6" t="s">
        <v>2000</v>
      </c>
      <c r="L21" s="8" t="s">
        <v>48</v>
      </c>
      <c r="M21" t="str">
        <f>IF('[2]Red. effect treatment'!K22&lt;&gt;"", '[2]Red. effect treatment'!K22,"")</f>
        <v/>
      </c>
    </row>
    <row r="22" spans="1:13" x14ac:dyDescent="0.3">
      <c r="A22" t="s">
        <v>1806</v>
      </c>
      <c r="B22" t="s">
        <v>31</v>
      </c>
      <c r="C22" t="s">
        <v>429</v>
      </c>
      <c r="D22" s="5">
        <v>2</v>
      </c>
      <c r="E22" s="6">
        <v>0</v>
      </c>
      <c r="F22" s="6">
        <v>0</v>
      </c>
      <c r="G22" s="6">
        <v>0</v>
      </c>
      <c r="H22" s="6">
        <v>0</v>
      </c>
      <c r="I22" s="6">
        <v>0</v>
      </c>
      <c r="J22" s="6">
        <v>0</v>
      </c>
      <c r="K22" s="6" t="s">
        <v>2000</v>
      </c>
      <c r="L22" s="8" t="s">
        <v>1758</v>
      </c>
      <c r="M22" t="str">
        <f>IF('[2]Red. effect treatment'!K23&lt;&gt;"", '[2]Red. effect treatment'!K23,"")</f>
        <v/>
      </c>
    </row>
    <row r="23" spans="1:13" x14ac:dyDescent="0.3">
      <c r="A23" t="s">
        <v>1806</v>
      </c>
      <c r="B23" t="s">
        <v>31</v>
      </c>
      <c r="C23" t="s">
        <v>61</v>
      </c>
      <c r="D23" s="5">
        <v>3</v>
      </c>
      <c r="E23" s="6">
        <v>-48.6652992642572</v>
      </c>
      <c r="F23" s="6">
        <v>-28.878104182128599</v>
      </c>
      <c r="G23" s="6">
        <v>-9.0909090999999993</v>
      </c>
      <c r="H23" s="6">
        <v>-16.297523837934602</v>
      </c>
      <c r="I23" s="6">
        <v>-0.113636124773296</v>
      </c>
      <c r="J23" s="6">
        <v>8.8636368504534104</v>
      </c>
      <c r="K23" s="6" t="s">
        <v>2000</v>
      </c>
      <c r="L23" s="8" t="s">
        <v>1753</v>
      </c>
      <c r="M23" t="str">
        <f>IF('[2]Red. effect treatment'!K24&lt;&gt;"", '[2]Red. effect treatment'!K24,"")</f>
        <v/>
      </c>
    </row>
    <row r="24" spans="1:13" x14ac:dyDescent="0.3">
      <c r="A24" t="s">
        <v>1806</v>
      </c>
      <c r="B24" t="s">
        <v>31</v>
      </c>
      <c r="C24" t="s">
        <v>128</v>
      </c>
      <c r="D24" s="5">
        <v>1</v>
      </c>
      <c r="E24" s="6">
        <v>27.2727273</v>
      </c>
      <c r="F24" s="6">
        <v>27.2727273</v>
      </c>
      <c r="G24" s="6">
        <v>27.2727273</v>
      </c>
      <c r="H24" s="6">
        <v>27.2727273</v>
      </c>
      <c r="I24" s="6">
        <v>27.2727273</v>
      </c>
      <c r="J24" s="6">
        <v>27.2727273</v>
      </c>
      <c r="K24" s="6" t="s">
        <v>2000</v>
      </c>
      <c r="L24" s="8">
        <v>283</v>
      </c>
      <c r="M24" t="str">
        <f>IF('[2]Red. effect treatment'!K25&lt;&gt;"", '[2]Red. effect treatment'!K25,"")</f>
        <v/>
      </c>
    </row>
    <row r="25" spans="1:13" x14ac:dyDescent="0.3">
      <c r="A25" t="s">
        <v>1806</v>
      </c>
      <c r="B25" t="s">
        <v>31</v>
      </c>
      <c r="C25" t="s">
        <v>428</v>
      </c>
      <c r="D25" s="5">
        <v>5</v>
      </c>
      <c r="E25" s="6">
        <v>0</v>
      </c>
      <c r="F25" s="6">
        <v>37.681152094288201</v>
      </c>
      <c r="G25" s="6">
        <v>76.811590666208104</v>
      </c>
      <c r="H25" s="6">
        <v>57.246374866414499</v>
      </c>
      <c r="I25" s="6">
        <v>84.057970761871999</v>
      </c>
      <c r="J25" s="6">
        <v>87.681160809703997</v>
      </c>
      <c r="K25" s="6" t="s">
        <v>2000</v>
      </c>
      <c r="L25" s="8" t="s">
        <v>1754</v>
      </c>
      <c r="M25" t="str">
        <f>IF('[2]Red. effect treatment'!K26&lt;&gt;"", '[2]Red. effect treatment'!K26,"")</f>
        <v/>
      </c>
    </row>
    <row r="26" spans="1:13" x14ac:dyDescent="0.3">
      <c r="A26" t="s">
        <v>1806</v>
      </c>
      <c r="B26" t="s">
        <v>31</v>
      </c>
      <c r="C26" t="s">
        <v>59</v>
      </c>
      <c r="D26" s="5">
        <v>6</v>
      </c>
      <c r="E26" s="6">
        <v>5.2631323759006197</v>
      </c>
      <c r="F26" s="6">
        <v>15.5364085478882</v>
      </c>
      <c r="G26" s="6">
        <v>38.597264562972498</v>
      </c>
      <c r="H26" s="6">
        <v>42.690292865566398</v>
      </c>
      <c r="I26" s="6">
        <v>59.025295502262601</v>
      </c>
      <c r="J26" s="6">
        <v>100</v>
      </c>
      <c r="K26" s="6" t="s">
        <v>2000</v>
      </c>
      <c r="L26" s="8" t="s">
        <v>1759</v>
      </c>
      <c r="M26" t="str">
        <f>IF('[2]Red. effect treatment'!K27&lt;&gt;"", '[2]Red. effect treatment'!K27,"")</f>
        <v/>
      </c>
    </row>
    <row r="27" spans="1:13" x14ac:dyDescent="0.3">
      <c r="A27" t="s">
        <v>1806</v>
      </c>
      <c r="B27" t="s">
        <v>66</v>
      </c>
      <c r="C27" t="s">
        <v>459</v>
      </c>
      <c r="D27" s="5">
        <v>1</v>
      </c>
      <c r="E27" s="6">
        <v>-38.860766763202598</v>
      </c>
      <c r="F27" s="6">
        <v>-38.860766763202598</v>
      </c>
      <c r="G27" s="6">
        <v>-38.860766763202598</v>
      </c>
      <c r="H27" s="6">
        <v>-38.860766763202598</v>
      </c>
      <c r="I27" s="6">
        <v>-38.860766763202598</v>
      </c>
      <c r="J27" s="6">
        <v>-38.860766763202598</v>
      </c>
      <c r="K27" s="6" t="s">
        <v>2000</v>
      </c>
      <c r="L27" s="8">
        <v>514</v>
      </c>
      <c r="M27" t="str">
        <f>IF('[2]Red. effect treatment'!K28&lt;&gt;"", '[2]Red. effect treatment'!K28,"")</f>
        <v/>
      </c>
    </row>
    <row r="28" spans="1:13" x14ac:dyDescent="0.3">
      <c r="A28" t="s">
        <v>1806</v>
      </c>
      <c r="B28" t="s">
        <v>66</v>
      </c>
      <c r="C28" t="s">
        <v>567</v>
      </c>
      <c r="D28" s="5" t="s">
        <v>48</v>
      </c>
      <c r="E28" s="6" t="s">
        <v>48</v>
      </c>
      <c r="F28" s="6" t="s">
        <v>48</v>
      </c>
      <c r="G28" s="6" t="s">
        <v>48</v>
      </c>
      <c r="H28" s="6" t="s">
        <v>48</v>
      </c>
      <c r="I28" s="6" t="s">
        <v>48</v>
      </c>
      <c r="J28" s="6" t="s">
        <v>48</v>
      </c>
      <c r="K28" s="6" t="s">
        <v>2000</v>
      </c>
      <c r="L28" s="8" t="s">
        <v>48</v>
      </c>
      <c r="M28" t="str">
        <f>IF('[2]Red. effect treatment'!K29&lt;&gt;"", '[2]Red. effect treatment'!K29,"")</f>
        <v/>
      </c>
    </row>
    <row r="29" spans="1:13" x14ac:dyDescent="0.3">
      <c r="A29" t="s">
        <v>1806</v>
      </c>
      <c r="B29" t="s">
        <v>66</v>
      </c>
      <c r="C29" t="s">
        <v>559</v>
      </c>
      <c r="D29" s="5">
        <v>1</v>
      </c>
      <c r="E29" s="6">
        <v>-143.53223014381899</v>
      </c>
      <c r="F29" s="6">
        <v>-143.53223014381899</v>
      </c>
      <c r="G29" s="6">
        <v>-143.53223014381899</v>
      </c>
      <c r="H29" s="6">
        <v>-143.53223014381899</v>
      </c>
      <c r="I29" s="6">
        <v>-143.53223014381899</v>
      </c>
      <c r="J29" s="6">
        <v>-143.53223014381899</v>
      </c>
      <c r="K29" s="6" t="s">
        <v>2000</v>
      </c>
      <c r="L29" s="8">
        <v>515</v>
      </c>
      <c r="M29" t="str">
        <f>IF('[2]Red. effect treatment'!K30&lt;&gt;"", '[2]Red. effect treatment'!K30,"")</f>
        <v/>
      </c>
    </row>
    <row r="30" spans="1:13" x14ac:dyDescent="0.3">
      <c r="A30" t="s">
        <v>1806</v>
      </c>
      <c r="B30" t="s">
        <v>66</v>
      </c>
      <c r="C30" t="s">
        <v>429</v>
      </c>
      <c r="D30" s="5" t="s">
        <v>48</v>
      </c>
      <c r="E30" s="6" t="s">
        <v>48</v>
      </c>
      <c r="F30" s="6" t="s">
        <v>48</v>
      </c>
      <c r="G30" s="6" t="s">
        <v>48</v>
      </c>
      <c r="H30" s="6" t="s">
        <v>48</v>
      </c>
      <c r="I30" s="6" t="s">
        <v>48</v>
      </c>
      <c r="J30" s="6" t="s">
        <v>48</v>
      </c>
      <c r="K30" s="6" t="s">
        <v>2000</v>
      </c>
      <c r="L30" s="8" t="s">
        <v>48</v>
      </c>
      <c r="M30" t="str">
        <f>IF('[2]Red. effect treatment'!K31&lt;&gt;"", '[2]Red. effect treatment'!K31,"")</f>
        <v/>
      </c>
    </row>
    <row r="31" spans="1:13" x14ac:dyDescent="0.3">
      <c r="A31" t="s">
        <v>1806</v>
      </c>
      <c r="B31" t="s">
        <v>66</v>
      </c>
      <c r="C31" t="s">
        <v>61</v>
      </c>
      <c r="D31" s="5">
        <v>1</v>
      </c>
      <c r="E31" s="6">
        <v>-362.5</v>
      </c>
      <c r="F31" s="6">
        <v>-362.5</v>
      </c>
      <c r="G31" s="6">
        <v>-362.5</v>
      </c>
      <c r="H31" s="6">
        <v>-362.5</v>
      </c>
      <c r="I31" s="6">
        <v>-362.5</v>
      </c>
      <c r="J31" s="6">
        <v>-362.5</v>
      </c>
      <c r="K31" s="6" t="s">
        <v>2000</v>
      </c>
      <c r="L31" s="8">
        <v>610</v>
      </c>
      <c r="M31" t="str">
        <f>IF('[2]Red. effect treatment'!K32&lt;&gt;"", '[2]Red. effect treatment'!K32,"")</f>
        <v/>
      </c>
    </row>
    <row r="32" spans="1:13" x14ac:dyDescent="0.3">
      <c r="A32" t="s">
        <v>1806</v>
      </c>
      <c r="B32" t="s">
        <v>66</v>
      </c>
      <c r="C32" t="s">
        <v>128</v>
      </c>
      <c r="D32" s="5" t="s">
        <v>48</v>
      </c>
      <c r="E32" s="6" t="s">
        <v>48</v>
      </c>
      <c r="F32" s="6" t="s">
        <v>48</v>
      </c>
      <c r="G32" s="6" t="s">
        <v>48</v>
      </c>
      <c r="H32" s="6" t="s">
        <v>48</v>
      </c>
      <c r="I32" s="6" t="s">
        <v>48</v>
      </c>
      <c r="J32" s="6" t="s">
        <v>48</v>
      </c>
      <c r="K32" s="6" t="s">
        <v>2000</v>
      </c>
      <c r="L32" s="8" t="s">
        <v>48</v>
      </c>
      <c r="M32" t="str">
        <f>IF('[2]Red. effect treatment'!K33&lt;&gt;"", '[2]Red. effect treatment'!K33,"")</f>
        <v/>
      </c>
    </row>
    <row r="33" spans="1:13" x14ac:dyDescent="0.3">
      <c r="A33" t="s">
        <v>1806</v>
      </c>
      <c r="B33" t="s">
        <v>66</v>
      </c>
      <c r="C33" t="s">
        <v>428</v>
      </c>
      <c r="D33" s="5" t="s">
        <v>48</v>
      </c>
      <c r="E33" s="6" t="s">
        <v>48</v>
      </c>
      <c r="F33" s="6" t="s">
        <v>48</v>
      </c>
      <c r="G33" s="6" t="s">
        <v>48</v>
      </c>
      <c r="H33" s="6" t="s">
        <v>48</v>
      </c>
      <c r="I33" s="6" t="s">
        <v>48</v>
      </c>
      <c r="J33" s="6" t="s">
        <v>48</v>
      </c>
      <c r="K33" s="6" t="s">
        <v>2000</v>
      </c>
      <c r="L33" s="8" t="s">
        <v>48</v>
      </c>
      <c r="M33" t="str">
        <f>IF('[2]Red. effect treatment'!K34&lt;&gt;"", '[2]Red. effect treatment'!K34,"")</f>
        <v/>
      </c>
    </row>
    <row r="34" spans="1:13" x14ac:dyDescent="0.3">
      <c r="A34" t="s">
        <v>1806</v>
      </c>
      <c r="B34" t="s">
        <v>66</v>
      </c>
      <c r="C34" t="s">
        <v>59</v>
      </c>
      <c r="D34" s="5">
        <v>1</v>
      </c>
      <c r="E34" s="6">
        <v>-257.54333861136001</v>
      </c>
      <c r="F34" s="6">
        <v>-257.54333861136001</v>
      </c>
      <c r="G34" s="6">
        <v>-257.54333861136001</v>
      </c>
      <c r="H34" s="6">
        <v>-257.54333861136001</v>
      </c>
      <c r="I34" s="6">
        <v>-257.54333861136001</v>
      </c>
      <c r="J34" s="6">
        <v>-257.54333861136001</v>
      </c>
      <c r="K34" s="6" t="s">
        <v>2000</v>
      </c>
      <c r="L34" s="8">
        <v>513</v>
      </c>
      <c r="M34" t="str">
        <f>IF('[2]Red. effect treatment'!K35&lt;&gt;"", '[2]Red. effect treatment'!K35,"")</f>
        <v/>
      </c>
    </row>
    <row r="35" spans="1:13" x14ac:dyDescent="0.3">
      <c r="C35" t="s">
        <v>48</v>
      </c>
      <c r="D35" s="5" t="s">
        <v>48</v>
      </c>
      <c r="E35" s="6" t="s">
        <v>48</v>
      </c>
      <c r="F35" s="6" t="s">
        <v>48</v>
      </c>
      <c r="G35" s="6" t="s">
        <v>48</v>
      </c>
      <c r="H35" s="6" t="s">
        <v>48</v>
      </c>
      <c r="I35" s="6" t="s">
        <v>48</v>
      </c>
      <c r="J35" s="6" t="s">
        <v>48</v>
      </c>
      <c r="K35" s="6"/>
      <c r="L35" s="8" t="s">
        <v>48</v>
      </c>
      <c r="M35" t="str">
        <f>IF('[2]Red. effect treatment'!K36&lt;&gt;"", '[2]Red. effect treatment'!K36,"")</f>
        <v/>
      </c>
    </row>
    <row r="36" spans="1:13" x14ac:dyDescent="0.3">
      <c r="A36" t="s">
        <v>1807</v>
      </c>
      <c r="B36" t="s">
        <v>31</v>
      </c>
      <c r="C36" t="s">
        <v>459</v>
      </c>
      <c r="D36" s="5">
        <v>5</v>
      </c>
      <c r="E36" s="6">
        <v>-0.96154644970659997</v>
      </c>
      <c r="F36" s="6">
        <v>63.119789380124899</v>
      </c>
      <c r="G36" s="6">
        <v>67.647062176470499</v>
      </c>
      <c r="H36" s="6">
        <v>60.7178177568737</v>
      </c>
      <c r="I36" s="6">
        <v>83.783783047479901</v>
      </c>
      <c r="J36" s="6">
        <v>90.000000630000002</v>
      </c>
      <c r="K36" s="6" t="s">
        <v>2000</v>
      </c>
      <c r="L36" s="8" t="s">
        <v>1751</v>
      </c>
      <c r="M36" t="str">
        <f>IF('[2]Red. effect treatment'!K37&lt;&gt;"", '[2]Red. effect treatment'!K37,"")</f>
        <v/>
      </c>
    </row>
    <row r="37" spans="1:13" x14ac:dyDescent="0.3">
      <c r="A37" t="s">
        <v>1807</v>
      </c>
      <c r="B37" t="s">
        <v>31</v>
      </c>
      <c r="C37" t="s">
        <v>567</v>
      </c>
      <c r="D37" s="5" t="s">
        <v>48</v>
      </c>
      <c r="E37" s="6" t="s">
        <v>48</v>
      </c>
      <c r="F37" s="6" t="s">
        <v>48</v>
      </c>
      <c r="G37" s="6" t="s">
        <v>48</v>
      </c>
      <c r="H37" s="6" t="s">
        <v>48</v>
      </c>
      <c r="I37" s="6" t="s">
        <v>48</v>
      </c>
      <c r="J37" s="6" t="s">
        <v>48</v>
      </c>
      <c r="K37" s="6" t="s">
        <v>2000</v>
      </c>
      <c r="L37" s="8" t="s">
        <v>48</v>
      </c>
      <c r="M37" t="str">
        <f>IF('[2]Red. effect treatment'!K38&lt;&gt;"", '[2]Red. effect treatment'!K38,"")</f>
        <v/>
      </c>
    </row>
    <row r="38" spans="1:13" x14ac:dyDescent="0.3">
      <c r="A38" t="s">
        <v>1807</v>
      </c>
      <c r="B38" t="s">
        <v>31</v>
      </c>
      <c r="C38" t="s">
        <v>559</v>
      </c>
      <c r="D38" s="5" t="s">
        <v>48</v>
      </c>
      <c r="E38" s="6" t="s">
        <v>48</v>
      </c>
      <c r="F38" s="6" t="s">
        <v>48</v>
      </c>
      <c r="G38" s="6" t="s">
        <v>48</v>
      </c>
      <c r="H38" s="6" t="s">
        <v>48</v>
      </c>
      <c r="I38" s="6" t="s">
        <v>48</v>
      </c>
      <c r="J38" s="6" t="s">
        <v>48</v>
      </c>
      <c r="K38" s="6" t="s">
        <v>2000</v>
      </c>
      <c r="L38" s="8" t="s">
        <v>48</v>
      </c>
      <c r="M38" t="str">
        <f>IF('[2]Red. effect treatment'!K39&lt;&gt;"", '[2]Red. effect treatment'!K39,"")</f>
        <v/>
      </c>
    </row>
    <row r="39" spans="1:13" x14ac:dyDescent="0.3">
      <c r="A39" t="s">
        <v>1807</v>
      </c>
      <c r="B39" t="s">
        <v>31</v>
      </c>
      <c r="C39" t="s">
        <v>429</v>
      </c>
      <c r="D39" s="5">
        <v>2</v>
      </c>
      <c r="E39" s="6">
        <v>0</v>
      </c>
      <c r="F39" s="6">
        <v>0</v>
      </c>
      <c r="G39" s="6">
        <v>0</v>
      </c>
      <c r="H39" s="6">
        <v>0</v>
      </c>
      <c r="I39" s="6">
        <v>0</v>
      </c>
      <c r="J39" s="6">
        <v>0</v>
      </c>
      <c r="K39" s="6" t="s">
        <v>2000</v>
      </c>
      <c r="L39" s="8" t="s">
        <v>1758</v>
      </c>
      <c r="M39" t="str">
        <f>IF('[2]Red. effect treatment'!K40&lt;&gt;"", '[2]Red. effect treatment'!K40,"")</f>
        <v/>
      </c>
    </row>
    <row r="40" spans="1:13" x14ac:dyDescent="0.3">
      <c r="A40" t="s">
        <v>1807</v>
      </c>
      <c r="B40" t="s">
        <v>31</v>
      </c>
      <c r="C40" t="s">
        <v>61</v>
      </c>
      <c r="D40" s="5">
        <v>5</v>
      </c>
      <c r="E40" s="6">
        <v>-228.69198245900799</v>
      </c>
      <c r="F40" s="6">
        <v>24.193548400000001</v>
      </c>
      <c r="G40" s="6">
        <v>32.258064186283903</v>
      </c>
      <c r="H40" s="6">
        <v>-2.4144717465277599</v>
      </c>
      <c r="I40" s="6">
        <v>67.860325222925297</v>
      </c>
      <c r="J40" s="6">
        <v>92.307685917159603</v>
      </c>
      <c r="K40" s="6" t="s">
        <v>2000</v>
      </c>
      <c r="L40" s="8" t="s">
        <v>1760</v>
      </c>
      <c r="M40" t="str">
        <f>IF('[2]Red. effect treatment'!K41&lt;&gt;"", '[2]Red. effect treatment'!K41,"")</f>
        <v/>
      </c>
    </row>
    <row r="41" spans="1:13" x14ac:dyDescent="0.3">
      <c r="A41" t="s">
        <v>1807</v>
      </c>
      <c r="B41" t="s">
        <v>31</v>
      </c>
      <c r="C41" t="s">
        <v>128</v>
      </c>
      <c r="D41" s="5">
        <v>1</v>
      </c>
      <c r="E41" s="6">
        <v>69.354838700000002</v>
      </c>
      <c r="F41" s="6">
        <v>69.354838700000002</v>
      </c>
      <c r="G41" s="6">
        <v>69.354838700000002</v>
      </c>
      <c r="H41" s="6">
        <v>69.354838700000002</v>
      </c>
      <c r="I41" s="6">
        <v>69.354838700000002</v>
      </c>
      <c r="J41" s="6">
        <v>69.354838700000002</v>
      </c>
      <c r="K41" s="6" t="s">
        <v>2000</v>
      </c>
      <c r="L41" s="8">
        <v>283</v>
      </c>
      <c r="M41" t="str">
        <f>IF('[2]Red. effect treatment'!K42&lt;&gt;"", '[2]Red. effect treatment'!K42,"")</f>
        <v/>
      </c>
    </row>
    <row r="42" spans="1:13" x14ac:dyDescent="0.3">
      <c r="A42" t="s">
        <v>1807</v>
      </c>
      <c r="B42" t="s">
        <v>31</v>
      </c>
      <c r="C42" t="s">
        <v>428</v>
      </c>
      <c r="D42" s="5">
        <v>5</v>
      </c>
      <c r="E42" s="6">
        <v>-5.0847457832451504</v>
      </c>
      <c r="F42" s="6">
        <v>27.118644061929999</v>
      </c>
      <c r="G42" s="6">
        <v>37.288135570731498</v>
      </c>
      <c r="H42" s="6">
        <v>38.883572567212603</v>
      </c>
      <c r="I42" s="6">
        <v>49.152542398303503</v>
      </c>
      <c r="J42" s="6">
        <v>85.943286588343398</v>
      </c>
      <c r="K42" s="6" t="s">
        <v>2000</v>
      </c>
      <c r="L42" s="8" t="s">
        <v>1754</v>
      </c>
      <c r="M42" t="str">
        <f>IF('[2]Red. effect treatment'!K43&lt;&gt;"", '[2]Red. effect treatment'!K43,"")</f>
        <v/>
      </c>
    </row>
    <row r="43" spans="1:13" x14ac:dyDescent="0.3">
      <c r="A43" t="s">
        <v>1807</v>
      </c>
      <c r="B43" t="s">
        <v>31</v>
      </c>
      <c r="C43" t="s">
        <v>59</v>
      </c>
      <c r="D43" s="5">
        <v>10</v>
      </c>
      <c r="E43" s="6">
        <v>2.8732607610646701</v>
      </c>
      <c r="F43" s="6">
        <v>11.352557863231899</v>
      </c>
      <c r="G43" s="6">
        <v>28.511341276684099</v>
      </c>
      <c r="H43" s="6">
        <v>32.199978816910999</v>
      </c>
      <c r="I43" s="6">
        <v>45.106382965709102</v>
      </c>
      <c r="J43" s="6">
        <v>94.545454579728897</v>
      </c>
      <c r="K43" s="6" t="s">
        <v>2000</v>
      </c>
      <c r="L43" s="8" t="s">
        <v>1761</v>
      </c>
      <c r="M43" t="str">
        <f>IF('[2]Red. effect treatment'!K44&lt;&gt;"", '[2]Red. effect treatment'!K44,"")</f>
        <v/>
      </c>
    </row>
    <row r="44" spans="1:13" x14ac:dyDescent="0.3">
      <c r="A44" t="s">
        <v>1807</v>
      </c>
      <c r="B44" t="s">
        <v>66</v>
      </c>
      <c r="C44" t="s">
        <v>459</v>
      </c>
      <c r="D44" s="5">
        <v>3</v>
      </c>
      <c r="E44" s="6">
        <v>93.529186893855893</v>
      </c>
      <c r="F44" s="6">
        <v>93.959533924865198</v>
      </c>
      <c r="G44" s="6">
        <v>94.389880955874602</v>
      </c>
      <c r="H44" s="6">
        <v>95.503357820045593</v>
      </c>
      <c r="I44" s="6">
        <v>96.490443283140394</v>
      </c>
      <c r="J44" s="6">
        <v>98.591005610406299</v>
      </c>
      <c r="K44" s="6" t="s">
        <v>2000</v>
      </c>
      <c r="L44" s="8" t="s">
        <v>1756</v>
      </c>
      <c r="M44" t="str">
        <f>IF('[2]Red. effect treatment'!K45&lt;&gt;"", '[2]Red. effect treatment'!K45,"")</f>
        <v/>
      </c>
    </row>
    <row r="45" spans="1:13" x14ac:dyDescent="0.3">
      <c r="A45" t="s">
        <v>1807</v>
      </c>
      <c r="B45" t="s">
        <v>66</v>
      </c>
      <c r="C45" t="s">
        <v>567</v>
      </c>
      <c r="D45" s="5">
        <v>1</v>
      </c>
      <c r="E45" s="6">
        <v>80.8</v>
      </c>
      <c r="F45" s="6">
        <v>80.8</v>
      </c>
      <c r="G45" s="6">
        <v>80.8</v>
      </c>
      <c r="H45" s="6">
        <v>80.8</v>
      </c>
      <c r="I45" s="6">
        <v>80.8</v>
      </c>
      <c r="J45" s="6">
        <v>80.8</v>
      </c>
      <c r="K45" s="6" t="s">
        <v>2000</v>
      </c>
      <c r="L45" s="8">
        <v>605</v>
      </c>
      <c r="M45" t="str">
        <f>IF('[2]Red. effect treatment'!K46&lt;&gt;"", '[2]Red. effect treatment'!K46,"")</f>
        <v/>
      </c>
    </row>
    <row r="46" spans="1:13" x14ac:dyDescent="0.3">
      <c r="A46" t="s">
        <v>1807</v>
      </c>
      <c r="B46" t="s">
        <v>66</v>
      </c>
      <c r="C46" t="s">
        <v>559</v>
      </c>
      <c r="D46" s="5">
        <v>1</v>
      </c>
      <c r="E46" s="6">
        <v>95.203173731176904</v>
      </c>
      <c r="F46" s="6">
        <v>95.203173731176904</v>
      </c>
      <c r="G46" s="6">
        <v>95.203173731176904</v>
      </c>
      <c r="H46" s="6">
        <v>95.203173731176904</v>
      </c>
      <c r="I46" s="6">
        <v>95.203173731176904</v>
      </c>
      <c r="J46" s="6">
        <v>95.203173731176904</v>
      </c>
      <c r="K46" s="6" t="s">
        <v>2000</v>
      </c>
      <c r="L46" s="8">
        <v>515</v>
      </c>
      <c r="M46" t="str">
        <f>IF('[2]Red. effect treatment'!K47&lt;&gt;"", '[2]Red. effect treatment'!K47,"")</f>
        <v/>
      </c>
    </row>
    <row r="47" spans="1:13" x14ac:dyDescent="0.3">
      <c r="A47" t="s">
        <v>1807</v>
      </c>
      <c r="B47" t="s">
        <v>66</v>
      </c>
      <c r="C47" t="s">
        <v>429</v>
      </c>
      <c r="D47" s="5">
        <v>3</v>
      </c>
      <c r="E47" s="6">
        <v>46.984924653114803</v>
      </c>
      <c r="F47" s="6">
        <v>50.251256301520201</v>
      </c>
      <c r="G47" s="6">
        <v>53.517587949925499</v>
      </c>
      <c r="H47" s="6">
        <v>54.690117266567299</v>
      </c>
      <c r="I47" s="6">
        <v>58.542713573293597</v>
      </c>
      <c r="J47" s="6">
        <v>63.567839196661701</v>
      </c>
      <c r="K47" s="6" t="s">
        <v>2000</v>
      </c>
      <c r="L47" s="8" t="s">
        <v>1762</v>
      </c>
      <c r="M47" t="str">
        <f>IF('[2]Red. effect treatment'!K48&lt;&gt;"", '[2]Red. effect treatment'!K48,"")</f>
        <v/>
      </c>
    </row>
    <row r="48" spans="1:13" x14ac:dyDescent="0.3">
      <c r="A48" t="s">
        <v>1807</v>
      </c>
      <c r="B48" t="s">
        <v>66</v>
      </c>
      <c r="C48" t="s">
        <v>61</v>
      </c>
      <c r="D48" s="5">
        <v>1</v>
      </c>
      <c r="E48" s="6">
        <v>98.904109616738594</v>
      </c>
      <c r="F48" s="6">
        <v>98.904109616738594</v>
      </c>
      <c r="G48" s="6">
        <v>98.904109616738594</v>
      </c>
      <c r="H48" s="6">
        <v>98.904109616738594</v>
      </c>
      <c r="I48" s="6">
        <v>98.904109616738594</v>
      </c>
      <c r="J48" s="6">
        <v>98.904109616738594</v>
      </c>
      <c r="K48" s="6" t="s">
        <v>2000</v>
      </c>
      <c r="L48" s="8">
        <v>610</v>
      </c>
      <c r="M48" t="str">
        <f>IF('[2]Red. effect treatment'!K49&lt;&gt;"", '[2]Red. effect treatment'!K49,"")</f>
        <v/>
      </c>
    </row>
    <row r="49" spans="1:13" x14ac:dyDescent="0.3">
      <c r="A49" t="s">
        <v>1807</v>
      </c>
      <c r="B49" t="s">
        <v>66</v>
      </c>
      <c r="C49" t="s">
        <v>128</v>
      </c>
      <c r="D49" s="5" t="s">
        <v>48</v>
      </c>
      <c r="E49" s="6" t="s">
        <v>48</v>
      </c>
      <c r="F49" s="6" t="s">
        <v>48</v>
      </c>
      <c r="G49" s="6" t="s">
        <v>48</v>
      </c>
      <c r="H49" s="6" t="s">
        <v>48</v>
      </c>
      <c r="I49" s="6" t="s">
        <v>48</v>
      </c>
      <c r="J49" s="6" t="s">
        <v>48</v>
      </c>
      <c r="K49" s="6" t="s">
        <v>2000</v>
      </c>
      <c r="L49" s="8" t="s">
        <v>48</v>
      </c>
      <c r="M49" t="str">
        <f>IF('[2]Red. effect treatment'!K50&lt;&gt;"", '[2]Red. effect treatment'!K50,"")</f>
        <v/>
      </c>
    </row>
    <row r="50" spans="1:13" x14ac:dyDescent="0.3">
      <c r="A50" t="s">
        <v>1807</v>
      </c>
      <c r="B50" t="s">
        <v>66</v>
      </c>
      <c r="C50" t="s">
        <v>428</v>
      </c>
      <c r="D50" s="5">
        <v>2</v>
      </c>
      <c r="E50" s="6">
        <v>35.616438365959802</v>
      </c>
      <c r="F50" s="6">
        <v>41.073059368786502</v>
      </c>
      <c r="G50" s="6">
        <v>46.529680371613203</v>
      </c>
      <c r="H50" s="6">
        <v>46.529680371613203</v>
      </c>
      <c r="I50" s="6">
        <v>51.986301374439797</v>
      </c>
      <c r="J50" s="6">
        <v>57.442922377266498</v>
      </c>
      <c r="K50" s="6" t="s">
        <v>2000</v>
      </c>
      <c r="L50" s="8" t="s">
        <v>1763</v>
      </c>
      <c r="M50" t="str">
        <f>IF('[2]Red. effect treatment'!K51&lt;&gt;"", '[2]Red. effect treatment'!K51,"")</f>
        <v/>
      </c>
    </row>
    <row r="51" spans="1:13" x14ac:dyDescent="0.3">
      <c r="A51" t="s">
        <v>1807</v>
      </c>
      <c r="B51" t="s">
        <v>66</v>
      </c>
      <c r="C51" t="s">
        <v>59</v>
      </c>
      <c r="D51" s="5">
        <v>7</v>
      </c>
      <c r="E51" s="6">
        <v>-7.2865643947670797</v>
      </c>
      <c r="F51" s="6">
        <v>11.7658967953531</v>
      </c>
      <c r="G51" s="6">
        <v>36.709647432550803</v>
      </c>
      <c r="H51" s="6">
        <v>39.483553013876701</v>
      </c>
      <c r="I51" s="6">
        <v>64.217466960302104</v>
      </c>
      <c r="J51" s="6">
        <v>94.9950605480429</v>
      </c>
      <c r="K51" s="6" t="s">
        <v>2000</v>
      </c>
      <c r="L51" s="8" t="s">
        <v>1764</v>
      </c>
      <c r="M51" t="str">
        <f>IF('[2]Red. effect treatment'!K52&lt;&gt;"", '[2]Red. effect treatment'!K52,"")</f>
        <v/>
      </c>
    </row>
    <row r="52" spans="1:13" x14ac:dyDescent="0.3">
      <c r="C52" t="s">
        <v>48</v>
      </c>
      <c r="D52" s="5" t="s">
        <v>48</v>
      </c>
      <c r="E52" s="6" t="s">
        <v>48</v>
      </c>
      <c r="F52" s="6" t="s">
        <v>48</v>
      </c>
      <c r="G52" s="6" t="s">
        <v>48</v>
      </c>
      <c r="H52" s="6" t="s">
        <v>48</v>
      </c>
      <c r="I52" s="6" t="s">
        <v>48</v>
      </c>
      <c r="J52" s="6" t="s">
        <v>48</v>
      </c>
      <c r="K52" s="6"/>
      <c r="L52" s="8" t="s">
        <v>48</v>
      </c>
      <c r="M52" t="str">
        <f>IF('[2]Red. effect treatment'!K53&lt;&gt;"", '[2]Red. effect treatment'!K53,"")</f>
        <v/>
      </c>
    </row>
    <row r="53" spans="1:13" x14ac:dyDescent="0.3">
      <c r="A53" t="s">
        <v>1808</v>
      </c>
      <c r="B53" t="s">
        <v>31</v>
      </c>
      <c r="C53" t="s">
        <v>459</v>
      </c>
      <c r="D53" s="5">
        <v>5</v>
      </c>
      <c r="E53" s="6">
        <v>-23.893805428556401</v>
      </c>
      <c r="F53" s="6">
        <v>-3.4338272887050199</v>
      </c>
      <c r="G53" s="6">
        <v>3.2117765211153499</v>
      </c>
      <c r="H53" s="6">
        <v>7.0323548496085104</v>
      </c>
      <c r="I53" s="6">
        <v>27.871485947174499</v>
      </c>
      <c r="J53" s="6">
        <v>31.4061444970141</v>
      </c>
      <c r="K53" s="6" t="s">
        <v>2000</v>
      </c>
      <c r="L53" s="8" t="s">
        <v>1751</v>
      </c>
      <c r="M53" t="str">
        <f>IF('[2]Red. effect treatment'!K54&lt;&gt;"", '[2]Red. effect treatment'!K54,"")</f>
        <v/>
      </c>
    </row>
    <row r="54" spans="1:13" x14ac:dyDescent="0.3">
      <c r="A54" t="s">
        <v>1808</v>
      </c>
      <c r="B54" t="s">
        <v>31</v>
      </c>
      <c r="C54" t="s">
        <v>567</v>
      </c>
      <c r="D54" s="5" t="s">
        <v>48</v>
      </c>
      <c r="E54" s="6" t="s">
        <v>48</v>
      </c>
      <c r="F54" s="6" t="s">
        <v>48</v>
      </c>
      <c r="G54" s="6" t="s">
        <v>48</v>
      </c>
      <c r="H54" s="6" t="s">
        <v>48</v>
      </c>
      <c r="I54" s="6" t="s">
        <v>48</v>
      </c>
      <c r="J54" s="6" t="s">
        <v>48</v>
      </c>
      <c r="K54" s="6" t="s">
        <v>2000</v>
      </c>
      <c r="L54" s="8" t="s">
        <v>48</v>
      </c>
      <c r="M54" t="str">
        <f>IF('[2]Red. effect treatment'!K55&lt;&gt;"", '[2]Red. effect treatment'!K55,"")</f>
        <v/>
      </c>
    </row>
    <row r="55" spans="1:13" x14ac:dyDescent="0.3">
      <c r="A55" t="s">
        <v>1808</v>
      </c>
      <c r="B55" t="s">
        <v>31</v>
      </c>
      <c r="C55" t="s">
        <v>559</v>
      </c>
      <c r="D55" s="5" t="s">
        <v>48</v>
      </c>
      <c r="E55" s="6" t="s">
        <v>48</v>
      </c>
      <c r="F55" s="6" t="s">
        <v>48</v>
      </c>
      <c r="G55" s="6" t="s">
        <v>48</v>
      </c>
      <c r="H55" s="6" t="s">
        <v>48</v>
      </c>
      <c r="I55" s="6" t="s">
        <v>48</v>
      </c>
      <c r="J55" s="6" t="s">
        <v>48</v>
      </c>
      <c r="K55" s="6" t="s">
        <v>2000</v>
      </c>
      <c r="L55" s="8" t="s">
        <v>48</v>
      </c>
      <c r="M55" t="str">
        <f>IF('[2]Red. effect treatment'!K56&lt;&gt;"", '[2]Red. effect treatment'!K56,"")</f>
        <v/>
      </c>
    </row>
    <row r="56" spans="1:13" x14ac:dyDescent="0.3">
      <c r="A56" t="s">
        <v>1808</v>
      </c>
      <c r="B56" t="s">
        <v>31</v>
      </c>
      <c r="C56" t="s">
        <v>429</v>
      </c>
      <c r="D56" s="5">
        <v>2</v>
      </c>
      <c r="E56" s="6">
        <v>1.35411346947241</v>
      </c>
      <c r="F56" s="6">
        <v>3.2447623636146701</v>
      </c>
      <c r="G56" s="6">
        <v>5.13541125775693</v>
      </c>
      <c r="H56" s="6">
        <v>5.13541125775693</v>
      </c>
      <c r="I56" s="6">
        <v>7.0260601518991797</v>
      </c>
      <c r="J56" s="6">
        <v>8.91670904604144</v>
      </c>
      <c r="K56" s="6" t="s">
        <v>2000</v>
      </c>
      <c r="L56" s="8" t="s">
        <v>1758</v>
      </c>
      <c r="M56" t="str">
        <f>IF('[2]Red. effect treatment'!K57&lt;&gt;"", '[2]Red. effect treatment'!K57,"")</f>
        <v/>
      </c>
    </row>
    <row r="57" spans="1:13" x14ac:dyDescent="0.3">
      <c r="A57" t="s">
        <v>1808</v>
      </c>
      <c r="B57" t="s">
        <v>31</v>
      </c>
      <c r="C57" t="s">
        <v>61</v>
      </c>
      <c r="D57" s="5">
        <v>1</v>
      </c>
      <c r="E57" s="6">
        <v>52.941176499999997</v>
      </c>
      <c r="F57" s="6">
        <v>52.941176499999997</v>
      </c>
      <c r="G57" s="6">
        <v>52.941176499999997</v>
      </c>
      <c r="H57" s="6">
        <v>52.941176499999997</v>
      </c>
      <c r="I57" s="6">
        <v>52.941176499999997</v>
      </c>
      <c r="J57" s="6">
        <v>52.941176499999997</v>
      </c>
      <c r="K57" s="6" t="s">
        <v>2000</v>
      </c>
      <c r="L57" s="8">
        <v>282</v>
      </c>
      <c r="M57" t="str">
        <f>IF('[2]Red. effect treatment'!K58&lt;&gt;"", '[2]Red. effect treatment'!K58,"")</f>
        <v/>
      </c>
    </row>
    <row r="58" spans="1:13" x14ac:dyDescent="0.3">
      <c r="A58" t="s">
        <v>1808</v>
      </c>
      <c r="B58" t="s">
        <v>31</v>
      </c>
      <c r="C58" t="s">
        <v>128</v>
      </c>
      <c r="D58" s="5">
        <v>1</v>
      </c>
      <c r="E58" s="6">
        <v>67.647058799999996</v>
      </c>
      <c r="F58" s="6">
        <v>67.647058799999996</v>
      </c>
      <c r="G58" s="6">
        <v>67.647058799999996</v>
      </c>
      <c r="H58" s="6">
        <v>67.647058799999996</v>
      </c>
      <c r="I58" s="6">
        <v>67.647058799999996</v>
      </c>
      <c r="J58" s="6">
        <v>67.647058799999996</v>
      </c>
      <c r="K58" s="6" t="s">
        <v>2000</v>
      </c>
      <c r="L58" s="8">
        <v>283</v>
      </c>
      <c r="M58" t="str">
        <f>IF('[2]Red. effect treatment'!K59&lt;&gt;"", '[2]Red. effect treatment'!K59,"")</f>
        <v/>
      </c>
    </row>
    <row r="59" spans="1:13" x14ac:dyDescent="0.3">
      <c r="A59" t="s">
        <v>1808</v>
      </c>
      <c r="B59" t="s">
        <v>31</v>
      </c>
      <c r="C59" t="s">
        <v>428</v>
      </c>
      <c r="D59" s="5" t="s">
        <v>48</v>
      </c>
      <c r="E59" s="6" t="s">
        <v>48</v>
      </c>
      <c r="F59" s="6" t="s">
        <v>48</v>
      </c>
      <c r="G59" s="6" t="s">
        <v>48</v>
      </c>
      <c r="H59" s="6" t="s">
        <v>48</v>
      </c>
      <c r="I59" s="6" t="s">
        <v>48</v>
      </c>
      <c r="J59" s="6" t="s">
        <v>48</v>
      </c>
      <c r="K59" s="6" t="s">
        <v>2000</v>
      </c>
      <c r="L59" s="8" t="s">
        <v>48</v>
      </c>
      <c r="M59" t="str">
        <f>IF('[2]Red. effect treatment'!K60&lt;&gt;"", '[2]Red. effect treatment'!K60,"")</f>
        <v/>
      </c>
    </row>
    <row r="60" spans="1:13" x14ac:dyDescent="0.3">
      <c r="A60" t="s">
        <v>1808</v>
      </c>
      <c r="B60" t="s">
        <v>31</v>
      </c>
      <c r="C60" t="s">
        <v>59</v>
      </c>
      <c r="D60" s="5">
        <v>7</v>
      </c>
      <c r="E60" s="6">
        <v>-13.193185464956001</v>
      </c>
      <c r="F60" s="6">
        <v>3.7678967191987698</v>
      </c>
      <c r="G60" s="6">
        <v>16.923076926814801</v>
      </c>
      <c r="H60" s="6">
        <v>18.200635505092801</v>
      </c>
      <c r="I60" s="6">
        <v>29.6078433664375</v>
      </c>
      <c r="J60" s="6">
        <v>56.923076902518602</v>
      </c>
      <c r="K60" s="6" t="s">
        <v>2000</v>
      </c>
      <c r="L60" s="8" t="s">
        <v>1765</v>
      </c>
      <c r="M60" t="str">
        <f>IF('[2]Red. effect treatment'!K61&lt;&gt;"", '[2]Red. effect treatment'!K61,"")</f>
        <v/>
      </c>
    </row>
    <row r="61" spans="1:13" x14ac:dyDescent="0.3">
      <c r="A61" t="s">
        <v>1808</v>
      </c>
      <c r="B61" t="s">
        <v>66</v>
      </c>
      <c r="C61" t="s">
        <v>459</v>
      </c>
      <c r="D61" s="5">
        <v>1</v>
      </c>
      <c r="E61" s="6">
        <v>67.111514564092104</v>
      </c>
      <c r="F61" s="6">
        <v>67.111514564092104</v>
      </c>
      <c r="G61" s="6">
        <v>67.111514564092104</v>
      </c>
      <c r="H61" s="6">
        <v>67.111514564092104</v>
      </c>
      <c r="I61" s="6">
        <v>67.111514564092104</v>
      </c>
      <c r="J61" s="6">
        <v>67.111514564092104</v>
      </c>
      <c r="K61" s="6" t="s">
        <v>2000</v>
      </c>
      <c r="L61" s="8">
        <v>514</v>
      </c>
      <c r="M61" t="str">
        <f>IF('[2]Red. effect treatment'!K62&lt;&gt;"", '[2]Red. effect treatment'!K62,"")</f>
        <v/>
      </c>
    </row>
    <row r="62" spans="1:13" x14ac:dyDescent="0.3">
      <c r="A62" t="s">
        <v>1808</v>
      </c>
      <c r="B62" t="s">
        <v>66</v>
      </c>
      <c r="C62" t="s">
        <v>567</v>
      </c>
      <c r="D62" s="5" t="s">
        <v>48</v>
      </c>
      <c r="E62" s="6" t="s">
        <v>48</v>
      </c>
      <c r="F62" s="6" t="s">
        <v>48</v>
      </c>
      <c r="G62" s="6" t="s">
        <v>48</v>
      </c>
      <c r="H62" s="6" t="s">
        <v>48</v>
      </c>
      <c r="I62" s="6" t="s">
        <v>48</v>
      </c>
      <c r="J62" s="6" t="s">
        <v>48</v>
      </c>
      <c r="K62" s="6" t="s">
        <v>2000</v>
      </c>
      <c r="L62" s="8" t="s">
        <v>48</v>
      </c>
      <c r="M62" t="str">
        <f>IF('[2]Red. effect treatment'!K63&lt;&gt;"", '[2]Red. effect treatment'!K63,"")</f>
        <v/>
      </c>
    </row>
    <row r="63" spans="1:13" x14ac:dyDescent="0.3">
      <c r="A63" t="s">
        <v>1808</v>
      </c>
      <c r="B63" t="s">
        <v>66</v>
      </c>
      <c r="C63" t="s">
        <v>559</v>
      </c>
      <c r="D63" s="5">
        <v>1</v>
      </c>
      <c r="E63" s="6">
        <v>45.657217107302799</v>
      </c>
      <c r="F63" s="6">
        <v>45.657217107302799</v>
      </c>
      <c r="G63" s="6">
        <v>45.657217107302799</v>
      </c>
      <c r="H63" s="6">
        <v>45.657217107302799</v>
      </c>
      <c r="I63" s="6">
        <v>45.657217107302799</v>
      </c>
      <c r="J63" s="6">
        <v>45.657217107302799</v>
      </c>
      <c r="K63" s="6" t="s">
        <v>2000</v>
      </c>
      <c r="L63" s="8">
        <v>515</v>
      </c>
      <c r="M63" t="str">
        <f>IF('[2]Red. effect treatment'!K64&lt;&gt;"", '[2]Red. effect treatment'!K64,"")</f>
        <v/>
      </c>
    </row>
    <row r="64" spans="1:13" x14ac:dyDescent="0.3">
      <c r="A64" t="s">
        <v>1808</v>
      </c>
      <c r="B64" t="s">
        <v>66</v>
      </c>
      <c r="C64" t="s">
        <v>429</v>
      </c>
      <c r="D64" s="5">
        <v>3</v>
      </c>
      <c r="E64" s="6">
        <v>-27.6595744718948</v>
      </c>
      <c r="F64" s="6">
        <v>-27.355623094725502</v>
      </c>
      <c r="G64" s="6">
        <v>-27.0516717175562</v>
      </c>
      <c r="H64" s="6">
        <v>-25.2279635241729</v>
      </c>
      <c r="I64" s="6">
        <v>-24.012158050311999</v>
      </c>
      <c r="J64" s="6">
        <v>-20.972644383067799</v>
      </c>
      <c r="K64" s="6" t="s">
        <v>2000</v>
      </c>
      <c r="L64" s="8" t="s">
        <v>1762</v>
      </c>
      <c r="M64" t="str">
        <f>IF('[2]Red. effect treatment'!K65&lt;&gt;"", '[2]Red. effect treatment'!K65,"")</f>
        <v/>
      </c>
    </row>
    <row r="65" spans="1:13" x14ac:dyDescent="0.3">
      <c r="A65" t="s">
        <v>1808</v>
      </c>
      <c r="B65" t="s">
        <v>66</v>
      </c>
      <c r="C65" t="s">
        <v>61</v>
      </c>
      <c r="D65" s="5">
        <v>1</v>
      </c>
      <c r="E65" s="6">
        <v>-21.768707463556801</v>
      </c>
      <c r="F65" s="6">
        <v>-21.768707463556801</v>
      </c>
      <c r="G65" s="6">
        <v>-21.768707463556801</v>
      </c>
      <c r="H65" s="6">
        <v>-21.768707463556801</v>
      </c>
      <c r="I65" s="6">
        <v>-21.768707463556801</v>
      </c>
      <c r="J65" s="6">
        <v>-21.768707463556801</v>
      </c>
      <c r="K65" s="6" t="s">
        <v>2000</v>
      </c>
      <c r="L65" s="8">
        <v>610</v>
      </c>
      <c r="M65" t="str">
        <f>IF('[2]Red. effect treatment'!K66&lt;&gt;"", '[2]Red. effect treatment'!K66,"")</f>
        <v/>
      </c>
    </row>
    <row r="66" spans="1:13" x14ac:dyDescent="0.3">
      <c r="A66" t="s">
        <v>1808</v>
      </c>
      <c r="B66" t="s">
        <v>66</v>
      </c>
      <c r="C66" t="s">
        <v>128</v>
      </c>
      <c r="D66" s="5" t="s">
        <v>48</v>
      </c>
      <c r="E66" s="6" t="s">
        <v>48</v>
      </c>
      <c r="F66" s="6" t="s">
        <v>48</v>
      </c>
      <c r="G66" s="6" t="s">
        <v>48</v>
      </c>
      <c r="H66" s="6" t="s">
        <v>48</v>
      </c>
      <c r="I66" s="6" t="s">
        <v>48</v>
      </c>
      <c r="J66" s="6" t="s">
        <v>48</v>
      </c>
      <c r="K66" s="6" t="s">
        <v>2000</v>
      </c>
      <c r="L66" s="8" t="s">
        <v>48</v>
      </c>
      <c r="M66" t="str">
        <f>IF('[2]Red. effect treatment'!K67&lt;&gt;"", '[2]Red. effect treatment'!K67,"")</f>
        <v/>
      </c>
    </row>
    <row r="67" spans="1:13" x14ac:dyDescent="0.3">
      <c r="A67" t="s">
        <v>1808</v>
      </c>
      <c r="B67" t="s">
        <v>66</v>
      </c>
      <c r="C67" t="s">
        <v>428</v>
      </c>
      <c r="D67" s="5">
        <v>2</v>
      </c>
      <c r="E67" s="6">
        <v>21.818181813637899</v>
      </c>
      <c r="F67" s="6">
        <v>25.681818178329099</v>
      </c>
      <c r="G67" s="6">
        <v>29.545454543020298</v>
      </c>
      <c r="H67" s="6">
        <v>29.545454543020298</v>
      </c>
      <c r="I67" s="6">
        <v>33.409090907711501</v>
      </c>
      <c r="J67" s="6">
        <v>37.272727272402697</v>
      </c>
      <c r="K67" s="6" t="s">
        <v>2000</v>
      </c>
      <c r="L67" s="8" t="s">
        <v>1763</v>
      </c>
      <c r="M67" t="str">
        <f>IF('[2]Red. effect treatment'!K68&lt;&gt;"", '[2]Red. effect treatment'!K68,"")</f>
        <v/>
      </c>
    </row>
    <row r="68" spans="1:13" x14ac:dyDescent="0.3">
      <c r="A68" t="s">
        <v>1808</v>
      </c>
      <c r="B68" t="s">
        <v>66</v>
      </c>
      <c r="C68" t="s">
        <v>59</v>
      </c>
      <c r="D68" s="5">
        <v>5</v>
      </c>
      <c r="E68" s="6">
        <v>2.04988124646228</v>
      </c>
      <c r="F68" s="6">
        <v>6.7194922778976096</v>
      </c>
      <c r="G68" s="6">
        <v>8.7315966058768808</v>
      </c>
      <c r="H68" s="6">
        <v>13.2724838845806</v>
      </c>
      <c r="I68" s="6">
        <v>17.563739365188098</v>
      </c>
      <c r="J68" s="6">
        <v>31.297709927478301</v>
      </c>
      <c r="K68" s="6" t="s">
        <v>2000</v>
      </c>
      <c r="L68" s="8" t="s">
        <v>1766</v>
      </c>
      <c r="M68" t="str">
        <f>IF('[2]Red. effect treatment'!K69&lt;&gt;"", '[2]Red. effect treatment'!K69,"")</f>
        <v/>
      </c>
    </row>
    <row r="69" spans="1:13" x14ac:dyDescent="0.3">
      <c r="C69" t="s">
        <v>48</v>
      </c>
      <c r="D69" s="5" t="s">
        <v>48</v>
      </c>
      <c r="E69" s="6" t="s">
        <v>48</v>
      </c>
      <c r="F69" s="6" t="s">
        <v>48</v>
      </c>
      <c r="G69" s="6" t="s">
        <v>48</v>
      </c>
      <c r="H69" s="6" t="s">
        <v>48</v>
      </c>
      <c r="I69" s="6" t="s">
        <v>48</v>
      </c>
      <c r="J69" s="6" t="s">
        <v>48</v>
      </c>
      <c r="K69" s="6"/>
      <c r="L69" s="8" t="s">
        <v>48</v>
      </c>
      <c r="M69" t="str">
        <f>IF('[2]Red. effect treatment'!K70&lt;&gt;"", '[2]Red. effect treatment'!K70,"")</f>
        <v/>
      </c>
    </row>
    <row r="70" spans="1:13" x14ac:dyDescent="0.3">
      <c r="A70" t="s">
        <v>1809</v>
      </c>
      <c r="B70" t="s">
        <v>31</v>
      </c>
      <c r="C70" t="s">
        <v>459</v>
      </c>
      <c r="D70" s="5" t="s">
        <v>48</v>
      </c>
      <c r="E70" s="6" t="s">
        <v>48</v>
      </c>
      <c r="F70" s="6" t="s">
        <v>48</v>
      </c>
      <c r="G70" s="6" t="s">
        <v>48</v>
      </c>
      <c r="H70" s="6" t="s">
        <v>48</v>
      </c>
      <c r="I70" s="6" t="s">
        <v>48</v>
      </c>
      <c r="J70" s="6" t="s">
        <v>48</v>
      </c>
      <c r="K70" s="6" t="s">
        <v>2000</v>
      </c>
      <c r="L70" s="8" t="s">
        <v>48</v>
      </c>
      <c r="M70" t="str">
        <f>IF('[2]Red. effect treatment'!K71&lt;&gt;"", '[2]Red. effect treatment'!K71,"")</f>
        <v/>
      </c>
    </row>
    <row r="71" spans="1:13" x14ac:dyDescent="0.3">
      <c r="A71" t="s">
        <v>1809</v>
      </c>
      <c r="B71" t="s">
        <v>31</v>
      </c>
      <c r="C71" t="s">
        <v>567</v>
      </c>
      <c r="D71" s="5" t="s">
        <v>48</v>
      </c>
      <c r="E71" s="6" t="s">
        <v>48</v>
      </c>
      <c r="F71" s="6" t="s">
        <v>48</v>
      </c>
      <c r="G71" s="6" t="s">
        <v>48</v>
      </c>
      <c r="H71" s="6" t="s">
        <v>48</v>
      </c>
      <c r="I71" s="6" t="s">
        <v>48</v>
      </c>
      <c r="J71" s="6" t="s">
        <v>48</v>
      </c>
      <c r="K71" s="6" t="s">
        <v>2000</v>
      </c>
      <c r="L71" s="8" t="s">
        <v>48</v>
      </c>
      <c r="M71" t="str">
        <f>IF('[2]Red. effect treatment'!K72&lt;&gt;"", '[2]Red. effect treatment'!K72,"")</f>
        <v/>
      </c>
    </row>
    <row r="72" spans="1:13" x14ac:dyDescent="0.3">
      <c r="A72" t="s">
        <v>1809</v>
      </c>
      <c r="B72" t="s">
        <v>31</v>
      </c>
      <c r="C72" t="s">
        <v>559</v>
      </c>
      <c r="D72" s="5" t="s">
        <v>48</v>
      </c>
      <c r="E72" s="6" t="s">
        <v>48</v>
      </c>
      <c r="F72" s="6" t="s">
        <v>48</v>
      </c>
      <c r="G72" s="6" t="s">
        <v>48</v>
      </c>
      <c r="H72" s="6" t="s">
        <v>48</v>
      </c>
      <c r="I72" s="6" t="s">
        <v>48</v>
      </c>
      <c r="J72" s="6" t="s">
        <v>48</v>
      </c>
      <c r="K72" s="6" t="s">
        <v>2000</v>
      </c>
      <c r="L72" s="8" t="s">
        <v>48</v>
      </c>
      <c r="M72" t="str">
        <f>IF('[2]Red. effect treatment'!K73&lt;&gt;"", '[2]Red. effect treatment'!K73,"")</f>
        <v/>
      </c>
    </row>
    <row r="73" spans="1:13" x14ac:dyDescent="0.3">
      <c r="A73" t="s">
        <v>1809</v>
      </c>
      <c r="B73" t="s">
        <v>31</v>
      </c>
      <c r="C73" t="s">
        <v>429</v>
      </c>
      <c r="D73" s="5" t="s">
        <v>48</v>
      </c>
      <c r="E73" s="6" t="s">
        <v>48</v>
      </c>
      <c r="F73" s="6" t="s">
        <v>48</v>
      </c>
      <c r="G73" s="6" t="s">
        <v>48</v>
      </c>
      <c r="H73" s="6" t="s">
        <v>48</v>
      </c>
      <c r="I73" s="6" t="s">
        <v>48</v>
      </c>
      <c r="J73" s="6" t="s">
        <v>48</v>
      </c>
      <c r="K73" s="6" t="s">
        <v>2000</v>
      </c>
      <c r="L73" s="8" t="s">
        <v>48</v>
      </c>
      <c r="M73" t="str">
        <f>IF('[2]Red. effect treatment'!K74&lt;&gt;"", '[2]Red. effect treatment'!K74,"")</f>
        <v/>
      </c>
    </row>
    <row r="74" spans="1:13" x14ac:dyDescent="0.3">
      <c r="A74" t="s">
        <v>1809</v>
      </c>
      <c r="B74" t="s">
        <v>31</v>
      </c>
      <c r="C74" t="s">
        <v>61</v>
      </c>
      <c r="D74" s="5" t="s">
        <v>48</v>
      </c>
      <c r="E74" s="6" t="s">
        <v>48</v>
      </c>
      <c r="F74" s="6" t="s">
        <v>48</v>
      </c>
      <c r="G74" s="6" t="s">
        <v>48</v>
      </c>
      <c r="H74" s="6" t="s">
        <v>48</v>
      </c>
      <c r="I74" s="6" t="s">
        <v>48</v>
      </c>
      <c r="J74" s="6" t="s">
        <v>48</v>
      </c>
      <c r="K74" s="6" t="s">
        <v>2000</v>
      </c>
      <c r="L74" s="8" t="s">
        <v>48</v>
      </c>
      <c r="M74" t="str">
        <f>IF('[2]Red. effect treatment'!K75&lt;&gt;"", '[2]Red. effect treatment'!K75,"")</f>
        <v/>
      </c>
    </row>
    <row r="75" spans="1:13" x14ac:dyDescent="0.3">
      <c r="A75" t="s">
        <v>1809</v>
      </c>
      <c r="B75" t="s">
        <v>31</v>
      </c>
      <c r="C75" t="s">
        <v>128</v>
      </c>
      <c r="D75" s="5" t="s">
        <v>48</v>
      </c>
      <c r="E75" s="6" t="s">
        <v>48</v>
      </c>
      <c r="F75" s="6" t="s">
        <v>48</v>
      </c>
      <c r="G75" s="6" t="s">
        <v>48</v>
      </c>
      <c r="H75" s="6" t="s">
        <v>48</v>
      </c>
      <c r="I75" s="6" t="s">
        <v>48</v>
      </c>
      <c r="J75" s="6" t="s">
        <v>48</v>
      </c>
      <c r="K75" s="6" t="s">
        <v>2000</v>
      </c>
      <c r="L75" s="8" t="s">
        <v>48</v>
      </c>
      <c r="M75" t="str">
        <f>IF('[2]Red. effect treatment'!K76&lt;&gt;"", '[2]Red. effect treatment'!K76,"")</f>
        <v/>
      </c>
    </row>
    <row r="76" spans="1:13" x14ac:dyDescent="0.3">
      <c r="A76" t="s">
        <v>1809</v>
      </c>
      <c r="B76" t="s">
        <v>31</v>
      </c>
      <c r="C76" t="s">
        <v>428</v>
      </c>
      <c r="D76" s="5" t="s">
        <v>48</v>
      </c>
      <c r="E76" s="6" t="s">
        <v>48</v>
      </c>
      <c r="F76" s="6" t="s">
        <v>48</v>
      </c>
      <c r="G76" s="6" t="s">
        <v>48</v>
      </c>
      <c r="H76" s="6" t="s">
        <v>48</v>
      </c>
      <c r="I76" s="6" t="s">
        <v>48</v>
      </c>
      <c r="J76" s="6" t="s">
        <v>48</v>
      </c>
      <c r="K76" s="6" t="s">
        <v>2000</v>
      </c>
      <c r="L76" s="8" t="s">
        <v>48</v>
      </c>
      <c r="M76" t="str">
        <f>IF('[2]Red. effect treatment'!K77&lt;&gt;"", '[2]Red. effect treatment'!K77,"")</f>
        <v/>
      </c>
    </row>
    <row r="77" spans="1:13" x14ac:dyDescent="0.3">
      <c r="A77" t="s">
        <v>1809</v>
      </c>
      <c r="B77" t="s">
        <v>31</v>
      </c>
      <c r="C77" t="s">
        <v>59</v>
      </c>
      <c r="D77" s="5" t="s">
        <v>48</v>
      </c>
      <c r="E77" s="6" t="s">
        <v>48</v>
      </c>
      <c r="F77" s="6" t="s">
        <v>48</v>
      </c>
      <c r="G77" s="6" t="s">
        <v>48</v>
      </c>
      <c r="H77" s="6" t="s">
        <v>48</v>
      </c>
      <c r="I77" s="6" t="s">
        <v>48</v>
      </c>
      <c r="J77" s="6" t="s">
        <v>48</v>
      </c>
      <c r="K77" s="6" t="s">
        <v>2000</v>
      </c>
      <c r="L77" s="8" t="s">
        <v>48</v>
      </c>
      <c r="M77" t="str">
        <f>IF('[2]Red. effect treatment'!K78&lt;&gt;"", '[2]Red. effect treatment'!K78,"")</f>
        <v/>
      </c>
    </row>
    <row r="78" spans="1:13" x14ac:dyDescent="0.3">
      <c r="A78" t="s">
        <v>1809</v>
      </c>
      <c r="B78" t="s">
        <v>66</v>
      </c>
      <c r="C78" t="s">
        <v>459</v>
      </c>
      <c r="D78" s="5" t="s">
        <v>48</v>
      </c>
      <c r="E78" s="6" t="s">
        <v>48</v>
      </c>
      <c r="F78" s="6" t="s">
        <v>48</v>
      </c>
      <c r="G78" s="6" t="s">
        <v>48</v>
      </c>
      <c r="H78" s="6" t="s">
        <v>48</v>
      </c>
      <c r="I78" s="6" t="s">
        <v>48</v>
      </c>
      <c r="J78" s="6" t="s">
        <v>48</v>
      </c>
      <c r="K78" s="6" t="s">
        <v>2000</v>
      </c>
      <c r="L78" s="8" t="s">
        <v>48</v>
      </c>
      <c r="M78" t="str">
        <f>IF('[2]Red. effect treatment'!K79&lt;&gt;"", '[2]Red. effect treatment'!K79,"")</f>
        <v/>
      </c>
    </row>
    <row r="79" spans="1:13" x14ac:dyDescent="0.3">
      <c r="A79" t="s">
        <v>1809</v>
      </c>
      <c r="B79" t="s">
        <v>66</v>
      </c>
      <c r="C79" t="s">
        <v>567</v>
      </c>
      <c r="D79" s="5">
        <v>1</v>
      </c>
      <c r="E79" s="6">
        <v>-11.3</v>
      </c>
      <c r="F79" s="6">
        <v>-11.3</v>
      </c>
      <c r="G79" s="6">
        <v>-11.3</v>
      </c>
      <c r="H79" s="6">
        <v>-11.3</v>
      </c>
      <c r="I79" s="6">
        <v>-11.3</v>
      </c>
      <c r="J79" s="6">
        <v>-11.3</v>
      </c>
      <c r="K79" s="6" t="s">
        <v>2000</v>
      </c>
      <c r="L79" s="8">
        <v>605</v>
      </c>
      <c r="M79" t="str">
        <f>IF('[2]Red. effect treatment'!K80&lt;&gt;"", '[2]Red. effect treatment'!K80,"")</f>
        <v/>
      </c>
    </row>
    <row r="80" spans="1:13" x14ac:dyDescent="0.3">
      <c r="A80" t="s">
        <v>1809</v>
      </c>
      <c r="B80" t="s">
        <v>66</v>
      </c>
      <c r="C80" t="s">
        <v>559</v>
      </c>
      <c r="D80" s="5" t="s">
        <v>48</v>
      </c>
      <c r="E80" s="6" t="s">
        <v>48</v>
      </c>
      <c r="F80" s="6" t="s">
        <v>48</v>
      </c>
      <c r="G80" s="6" t="s">
        <v>48</v>
      </c>
      <c r="H80" s="6" t="s">
        <v>48</v>
      </c>
      <c r="I80" s="6" t="s">
        <v>48</v>
      </c>
      <c r="J80" s="6" t="s">
        <v>48</v>
      </c>
      <c r="K80" s="6" t="s">
        <v>2000</v>
      </c>
      <c r="L80" s="8" t="s">
        <v>48</v>
      </c>
      <c r="M80" t="str">
        <f>IF('[2]Red. effect treatment'!K81&lt;&gt;"", '[2]Red. effect treatment'!K81,"")</f>
        <v/>
      </c>
    </row>
    <row r="81" spans="1:13" x14ac:dyDescent="0.3">
      <c r="A81" t="s">
        <v>1809</v>
      </c>
      <c r="B81" t="s">
        <v>66</v>
      </c>
      <c r="C81" t="s">
        <v>429</v>
      </c>
      <c r="D81" s="5" t="s">
        <v>48</v>
      </c>
      <c r="E81" s="6" t="s">
        <v>48</v>
      </c>
      <c r="F81" s="6" t="s">
        <v>48</v>
      </c>
      <c r="G81" s="6" t="s">
        <v>48</v>
      </c>
      <c r="H81" s="6" t="s">
        <v>48</v>
      </c>
      <c r="I81" s="6" t="s">
        <v>48</v>
      </c>
      <c r="J81" s="6" t="s">
        <v>48</v>
      </c>
      <c r="K81" s="6" t="s">
        <v>2000</v>
      </c>
      <c r="L81" s="8" t="s">
        <v>48</v>
      </c>
      <c r="M81" t="str">
        <f>IF('[2]Red. effect treatment'!K82&lt;&gt;"", '[2]Red. effect treatment'!K82,"")</f>
        <v/>
      </c>
    </row>
    <row r="82" spans="1:13" x14ac:dyDescent="0.3">
      <c r="A82" t="s">
        <v>1809</v>
      </c>
      <c r="B82" t="s">
        <v>66</v>
      </c>
      <c r="C82" t="s">
        <v>61</v>
      </c>
      <c r="D82" s="5" t="s">
        <v>48</v>
      </c>
      <c r="E82" s="6" t="s">
        <v>48</v>
      </c>
      <c r="F82" s="6" t="s">
        <v>48</v>
      </c>
      <c r="G82" s="6" t="s">
        <v>48</v>
      </c>
      <c r="H82" s="6" t="s">
        <v>48</v>
      </c>
      <c r="I82" s="6" t="s">
        <v>48</v>
      </c>
      <c r="J82" s="6" t="s">
        <v>48</v>
      </c>
      <c r="K82" s="6" t="s">
        <v>2000</v>
      </c>
      <c r="L82" s="8" t="s">
        <v>48</v>
      </c>
      <c r="M82" t="str">
        <f>IF('[2]Red. effect treatment'!K83&lt;&gt;"", '[2]Red. effect treatment'!K83,"")</f>
        <v/>
      </c>
    </row>
    <row r="83" spans="1:13" x14ac:dyDescent="0.3">
      <c r="A83" t="s">
        <v>1809</v>
      </c>
      <c r="B83" t="s">
        <v>66</v>
      </c>
      <c r="C83" t="s">
        <v>128</v>
      </c>
      <c r="D83" s="5" t="s">
        <v>48</v>
      </c>
      <c r="E83" s="6" t="s">
        <v>48</v>
      </c>
      <c r="F83" s="6" t="s">
        <v>48</v>
      </c>
      <c r="G83" s="6" t="s">
        <v>48</v>
      </c>
      <c r="H83" s="6" t="s">
        <v>48</v>
      </c>
      <c r="I83" s="6" t="s">
        <v>48</v>
      </c>
      <c r="J83" s="6" t="s">
        <v>48</v>
      </c>
      <c r="K83" s="6" t="s">
        <v>2000</v>
      </c>
      <c r="L83" s="8" t="s">
        <v>48</v>
      </c>
      <c r="M83" t="str">
        <f>IF('[2]Red. effect treatment'!K84&lt;&gt;"", '[2]Red. effect treatment'!K84,"")</f>
        <v/>
      </c>
    </row>
    <row r="84" spans="1:13" x14ac:dyDescent="0.3">
      <c r="A84" t="s">
        <v>1809</v>
      </c>
      <c r="B84" t="s">
        <v>66</v>
      </c>
      <c r="C84" t="s">
        <v>428</v>
      </c>
      <c r="D84" s="5" t="s">
        <v>48</v>
      </c>
      <c r="E84" s="6" t="s">
        <v>48</v>
      </c>
      <c r="F84" s="6" t="s">
        <v>48</v>
      </c>
      <c r="G84" s="6" t="s">
        <v>48</v>
      </c>
      <c r="H84" s="6" t="s">
        <v>48</v>
      </c>
      <c r="I84" s="6" t="s">
        <v>48</v>
      </c>
      <c r="J84" s="6" t="s">
        <v>48</v>
      </c>
      <c r="K84" s="6" t="s">
        <v>2000</v>
      </c>
      <c r="L84" s="8" t="s">
        <v>48</v>
      </c>
      <c r="M84" t="str">
        <f>IF('[2]Red. effect treatment'!K85&lt;&gt;"", '[2]Red. effect treatment'!K85,"")</f>
        <v/>
      </c>
    </row>
    <row r="85" spans="1:13" x14ac:dyDescent="0.3">
      <c r="A85" t="s">
        <v>1809</v>
      </c>
      <c r="B85" t="s">
        <v>66</v>
      </c>
      <c r="C85" t="s">
        <v>59</v>
      </c>
      <c r="D85" s="5" t="s">
        <v>48</v>
      </c>
      <c r="E85" s="6" t="s">
        <v>48</v>
      </c>
      <c r="F85" s="6" t="s">
        <v>48</v>
      </c>
      <c r="G85" s="6" t="s">
        <v>48</v>
      </c>
      <c r="H85" s="6" t="s">
        <v>48</v>
      </c>
      <c r="I85" s="6" t="s">
        <v>48</v>
      </c>
      <c r="J85" s="6" t="s">
        <v>48</v>
      </c>
      <c r="K85" s="6" t="s">
        <v>2000</v>
      </c>
      <c r="L85" s="8" t="s">
        <v>48</v>
      </c>
      <c r="M85" t="str">
        <f>IF('[2]Red. effect treatment'!K86&lt;&gt;"", '[2]Red. effect treatment'!K86,"")</f>
        <v/>
      </c>
    </row>
    <row r="86" spans="1:13" x14ac:dyDescent="0.3">
      <c r="B86" t="s">
        <v>48</v>
      </c>
      <c r="C86" t="s">
        <v>48</v>
      </c>
      <c r="D86" s="5" t="s">
        <v>48</v>
      </c>
      <c r="E86" s="6" t="s">
        <v>48</v>
      </c>
      <c r="F86" s="6" t="s">
        <v>48</v>
      </c>
      <c r="G86" s="6" t="s">
        <v>48</v>
      </c>
      <c r="H86" s="6" t="s">
        <v>48</v>
      </c>
      <c r="I86" s="6" t="s">
        <v>48</v>
      </c>
      <c r="J86" s="6" t="s">
        <v>48</v>
      </c>
      <c r="K86" s="6"/>
      <c r="L86" s="8" t="s">
        <v>48</v>
      </c>
      <c r="M86" t="str">
        <f>IF('[2]Red. effect treatment'!K87&lt;&gt;"", '[2]Red. effect treatment'!K87,"")</f>
        <v/>
      </c>
    </row>
    <row r="87" spans="1:13" x14ac:dyDescent="0.3">
      <c r="B87" t="s">
        <v>48</v>
      </c>
      <c r="C87" t="s">
        <v>48</v>
      </c>
      <c r="D87" s="5" t="s">
        <v>48</v>
      </c>
      <c r="E87" s="6" t="s">
        <v>48</v>
      </c>
      <c r="F87" s="6" t="s">
        <v>48</v>
      </c>
      <c r="G87" s="6" t="s">
        <v>48</v>
      </c>
      <c r="H87" s="6" t="s">
        <v>48</v>
      </c>
      <c r="I87" s="6" t="s">
        <v>48</v>
      </c>
      <c r="J87" s="6" t="s">
        <v>48</v>
      </c>
      <c r="K87" s="6"/>
      <c r="L87" s="8" t="s">
        <v>48</v>
      </c>
      <c r="M87" t="str">
        <f>IF('[2]Red. effect treatment'!K88&lt;&gt;"", '[2]Red. effect treatment'!K88,"")</f>
        <v/>
      </c>
    </row>
    <row r="88" spans="1:13" x14ac:dyDescent="0.3">
      <c r="B88" t="s">
        <v>48</v>
      </c>
      <c r="C88" t="s">
        <v>48</v>
      </c>
      <c r="D88" s="5" t="s">
        <v>48</v>
      </c>
      <c r="E88" s="6" t="s">
        <v>48</v>
      </c>
      <c r="F88" s="6" t="s">
        <v>48</v>
      </c>
      <c r="G88" s="6" t="s">
        <v>48</v>
      </c>
      <c r="H88" s="6" t="s">
        <v>48</v>
      </c>
      <c r="I88" s="6" t="s">
        <v>48</v>
      </c>
      <c r="J88" s="6" t="s">
        <v>48</v>
      </c>
      <c r="K88" s="6"/>
      <c r="L88" s="8" t="s">
        <v>48</v>
      </c>
      <c r="M88" t="str">
        <f>IF('[2]Red. effect treatment'!K89&lt;&gt;"", '[2]Red. effect treatment'!K89,"")</f>
        <v/>
      </c>
    </row>
    <row r="89" spans="1:13" x14ac:dyDescent="0.3">
      <c r="B89" t="s">
        <v>48</v>
      </c>
      <c r="C89" t="s">
        <v>48</v>
      </c>
      <c r="D89" s="5" t="s">
        <v>48</v>
      </c>
      <c r="E89" s="6" t="s">
        <v>48</v>
      </c>
      <c r="F89" s="6" t="s">
        <v>48</v>
      </c>
      <c r="G89" s="6" t="s">
        <v>48</v>
      </c>
      <c r="H89" s="6" t="s">
        <v>48</v>
      </c>
      <c r="I89" s="6" t="s">
        <v>48</v>
      </c>
      <c r="J89" s="6" t="s">
        <v>48</v>
      </c>
      <c r="K89" s="6"/>
      <c r="L89" s="8" t="s">
        <v>48</v>
      </c>
      <c r="M89" t="str">
        <f>IF('[2]Red. effect treatment'!K90&lt;&gt;"", '[2]Red. effect treatment'!K90,"")</f>
        <v/>
      </c>
    </row>
    <row r="90" spans="1:13" x14ac:dyDescent="0.3">
      <c r="B90" t="s">
        <v>48</v>
      </c>
      <c r="C90" t="s">
        <v>48</v>
      </c>
      <c r="D90" s="5" t="s">
        <v>48</v>
      </c>
      <c r="E90" s="6" t="s">
        <v>48</v>
      </c>
      <c r="F90" s="6" t="s">
        <v>48</v>
      </c>
      <c r="G90" s="6" t="s">
        <v>48</v>
      </c>
      <c r="H90" s="6" t="s">
        <v>48</v>
      </c>
      <c r="I90" s="6" t="s">
        <v>48</v>
      </c>
      <c r="J90" s="6" t="s">
        <v>48</v>
      </c>
      <c r="K90" s="6"/>
      <c r="L90" s="8" t="s">
        <v>48</v>
      </c>
      <c r="M90" t="str">
        <f>IF('[2]Red. effect treatment'!K91&lt;&gt;"", '[2]Red. effect treatment'!K91,"")</f>
        <v/>
      </c>
    </row>
    <row r="91" spans="1:13" x14ac:dyDescent="0.3">
      <c r="B91" t="s">
        <v>48</v>
      </c>
      <c r="C91" t="s">
        <v>48</v>
      </c>
      <c r="D91" s="5" t="s">
        <v>48</v>
      </c>
      <c r="E91" s="6" t="s">
        <v>48</v>
      </c>
      <c r="F91" s="6" t="s">
        <v>48</v>
      </c>
      <c r="G91" s="6" t="s">
        <v>48</v>
      </c>
      <c r="H91" s="6" t="s">
        <v>48</v>
      </c>
      <c r="I91" s="6" t="s">
        <v>48</v>
      </c>
      <c r="J91" s="6" t="s">
        <v>48</v>
      </c>
      <c r="K91" s="6"/>
      <c r="L91" s="8" t="s">
        <v>48</v>
      </c>
      <c r="M91" t="str">
        <f>IF('[2]Red. effect treatment'!K92&lt;&gt;"", '[2]Red. effect treatment'!K92,"")</f>
        <v/>
      </c>
    </row>
    <row r="92" spans="1:13" x14ac:dyDescent="0.3">
      <c r="B92" t="s">
        <v>48</v>
      </c>
      <c r="C92" t="s">
        <v>48</v>
      </c>
      <c r="D92" s="5" t="s">
        <v>48</v>
      </c>
      <c r="E92" s="6" t="s">
        <v>48</v>
      </c>
      <c r="F92" s="6" t="s">
        <v>48</v>
      </c>
      <c r="G92" s="6" t="s">
        <v>48</v>
      </c>
      <c r="H92" s="6" t="s">
        <v>48</v>
      </c>
      <c r="I92" s="6" t="s">
        <v>48</v>
      </c>
      <c r="J92" s="6" t="s">
        <v>48</v>
      </c>
      <c r="K92" s="6"/>
      <c r="L92" s="8" t="s">
        <v>48</v>
      </c>
      <c r="M92" t="str">
        <f>IF('[2]Red. effect treatment'!K93&lt;&gt;"", '[2]Red. effect treatment'!K93,"")</f>
        <v/>
      </c>
    </row>
    <row r="93" spans="1:13" x14ac:dyDescent="0.3">
      <c r="B93" t="s">
        <v>48</v>
      </c>
      <c r="C93" t="s">
        <v>48</v>
      </c>
      <c r="D93" s="5" t="s">
        <v>48</v>
      </c>
      <c r="E93" s="6" t="s">
        <v>48</v>
      </c>
      <c r="F93" s="6" t="s">
        <v>48</v>
      </c>
      <c r="G93" s="6" t="s">
        <v>48</v>
      </c>
      <c r="H93" s="6" t="s">
        <v>48</v>
      </c>
      <c r="I93" s="6" t="s">
        <v>48</v>
      </c>
      <c r="J93" s="6" t="s">
        <v>48</v>
      </c>
      <c r="K93" s="6"/>
      <c r="L93" s="8" t="s">
        <v>48</v>
      </c>
      <c r="M93" t="str">
        <f>IF('[2]Red. effect treatment'!K94&lt;&gt;"", '[2]Red. effect treatment'!K94,"")</f>
        <v/>
      </c>
    </row>
    <row r="94" spans="1:13" x14ac:dyDescent="0.3">
      <c r="B94" t="s">
        <v>48</v>
      </c>
      <c r="C94" t="s">
        <v>48</v>
      </c>
      <c r="D94" s="5" t="s">
        <v>48</v>
      </c>
      <c r="E94" s="6" t="s">
        <v>48</v>
      </c>
      <c r="F94" s="6" t="s">
        <v>48</v>
      </c>
      <c r="G94" s="6" t="s">
        <v>48</v>
      </c>
      <c r="H94" s="6" t="s">
        <v>48</v>
      </c>
      <c r="I94" s="6" t="s">
        <v>48</v>
      </c>
      <c r="J94" s="6" t="s">
        <v>48</v>
      </c>
      <c r="K94" s="6"/>
      <c r="L94" s="8" t="s">
        <v>48</v>
      </c>
      <c r="M94" t="str">
        <f>IF('[2]Red. effect treatment'!K95&lt;&gt;"", '[2]Red. effect treatment'!K95,"")</f>
        <v/>
      </c>
    </row>
    <row r="95" spans="1:13" x14ac:dyDescent="0.3">
      <c r="B95" t="s">
        <v>48</v>
      </c>
      <c r="C95" t="s">
        <v>48</v>
      </c>
      <c r="D95" s="5" t="s">
        <v>48</v>
      </c>
      <c r="E95" s="6" t="s">
        <v>48</v>
      </c>
      <c r="F95" s="6" t="s">
        <v>48</v>
      </c>
      <c r="G95" s="6" t="s">
        <v>48</v>
      </c>
      <c r="H95" s="6" t="s">
        <v>48</v>
      </c>
      <c r="I95" s="6" t="s">
        <v>48</v>
      </c>
      <c r="J95" s="6" t="s">
        <v>48</v>
      </c>
      <c r="K95" s="6"/>
      <c r="L95" s="8" t="s">
        <v>48</v>
      </c>
      <c r="M95" t="str">
        <f>IF('[2]Red. effect treatment'!K96&lt;&gt;"", '[2]Red. effect treatment'!K96,"")</f>
        <v/>
      </c>
    </row>
    <row r="96" spans="1:13" x14ac:dyDescent="0.3">
      <c r="B96" t="s">
        <v>48</v>
      </c>
      <c r="C96" t="s">
        <v>48</v>
      </c>
      <c r="D96" s="5" t="s">
        <v>48</v>
      </c>
      <c r="E96" s="6" t="s">
        <v>48</v>
      </c>
      <c r="F96" s="6" t="s">
        <v>48</v>
      </c>
      <c r="G96" s="6" t="s">
        <v>48</v>
      </c>
      <c r="H96" s="6" t="s">
        <v>48</v>
      </c>
      <c r="I96" s="6" t="s">
        <v>48</v>
      </c>
      <c r="J96" s="6" t="s">
        <v>48</v>
      </c>
      <c r="K96" s="6"/>
      <c r="L96" s="8" t="s">
        <v>48</v>
      </c>
      <c r="M96" t="str">
        <f>IF('[2]Red. effect treatment'!K97&lt;&gt;"", '[2]Red. effect treatment'!K97,"")</f>
        <v/>
      </c>
    </row>
    <row r="97" spans="2:13" x14ac:dyDescent="0.3">
      <c r="B97" t="s">
        <v>48</v>
      </c>
      <c r="C97" t="s">
        <v>48</v>
      </c>
      <c r="D97" s="5" t="s">
        <v>48</v>
      </c>
      <c r="E97" s="6" t="s">
        <v>48</v>
      </c>
      <c r="F97" s="6" t="s">
        <v>48</v>
      </c>
      <c r="G97" s="6" t="s">
        <v>48</v>
      </c>
      <c r="H97" s="6" t="s">
        <v>48</v>
      </c>
      <c r="I97" s="6" t="s">
        <v>48</v>
      </c>
      <c r="J97" s="6" t="s">
        <v>48</v>
      </c>
      <c r="K97" s="6"/>
      <c r="L97" s="8" t="s">
        <v>48</v>
      </c>
      <c r="M97" t="str">
        <f>IF('[2]Red. effect treatment'!K98&lt;&gt;"", '[2]Red. effect treatment'!K98,"")</f>
        <v/>
      </c>
    </row>
    <row r="98" spans="2:13" x14ac:dyDescent="0.3">
      <c r="B98" t="s">
        <v>48</v>
      </c>
      <c r="C98" t="s">
        <v>48</v>
      </c>
      <c r="D98" s="5" t="s">
        <v>48</v>
      </c>
      <c r="E98" s="6" t="s">
        <v>48</v>
      </c>
      <c r="F98" s="6" t="s">
        <v>48</v>
      </c>
      <c r="G98" s="6" t="s">
        <v>48</v>
      </c>
      <c r="H98" s="6" t="s">
        <v>48</v>
      </c>
      <c r="I98" s="6" t="s">
        <v>48</v>
      </c>
      <c r="J98" s="6" t="s">
        <v>48</v>
      </c>
      <c r="K98" s="6"/>
      <c r="L98" s="8" t="s">
        <v>48</v>
      </c>
      <c r="M98" t="str">
        <f>IF('[2]Red. effect treatment'!K99&lt;&gt;"", '[2]Red. effect treatment'!K99,"")</f>
        <v/>
      </c>
    </row>
    <row r="99" spans="2:13" x14ac:dyDescent="0.3">
      <c r="B99" t="s">
        <v>48</v>
      </c>
      <c r="C99" t="s">
        <v>48</v>
      </c>
      <c r="D99" s="5" t="s">
        <v>48</v>
      </c>
      <c r="E99" s="6" t="s">
        <v>48</v>
      </c>
      <c r="F99" s="6" t="s">
        <v>48</v>
      </c>
      <c r="G99" s="6" t="s">
        <v>48</v>
      </c>
      <c r="H99" s="6" t="s">
        <v>48</v>
      </c>
      <c r="I99" s="6" t="s">
        <v>48</v>
      </c>
      <c r="J99" s="6" t="s">
        <v>48</v>
      </c>
      <c r="K99" s="6"/>
      <c r="L99" s="8" t="s">
        <v>48</v>
      </c>
      <c r="M99" t="str">
        <f>IF('[2]Red. effect treatment'!K100&lt;&gt;"", '[2]Red. effect treatment'!K100,"")</f>
        <v/>
      </c>
    </row>
    <row r="100" spans="2:13" x14ac:dyDescent="0.3">
      <c r="B100" t="s">
        <v>48</v>
      </c>
      <c r="C100" t="s">
        <v>48</v>
      </c>
      <c r="D100" s="5" t="s">
        <v>48</v>
      </c>
      <c r="E100" s="6" t="s">
        <v>48</v>
      </c>
      <c r="F100" s="6" t="s">
        <v>48</v>
      </c>
      <c r="G100" s="6" t="s">
        <v>48</v>
      </c>
      <c r="H100" s="6" t="s">
        <v>48</v>
      </c>
      <c r="I100" s="6" t="s">
        <v>48</v>
      </c>
      <c r="J100" s="6" t="s">
        <v>48</v>
      </c>
      <c r="K100" s="6"/>
      <c r="L100" s="8" t="s">
        <v>48</v>
      </c>
      <c r="M100" t="str">
        <f>IF('[2]Red. effect treatment'!K101&lt;&gt;"", '[2]Red. effect treatment'!K101,"")</f>
        <v/>
      </c>
    </row>
    <row r="101" spans="2:13" x14ac:dyDescent="0.3">
      <c r="B101" t="s">
        <v>48</v>
      </c>
      <c r="C101" t="s">
        <v>48</v>
      </c>
      <c r="D101" s="5" t="s">
        <v>48</v>
      </c>
      <c r="E101" s="6" t="s">
        <v>48</v>
      </c>
      <c r="F101" s="6" t="s">
        <v>48</v>
      </c>
      <c r="G101" s="6" t="s">
        <v>48</v>
      </c>
      <c r="H101" s="6" t="s">
        <v>48</v>
      </c>
      <c r="I101" s="6" t="s">
        <v>48</v>
      </c>
      <c r="J101" s="6" t="s">
        <v>48</v>
      </c>
      <c r="K101" s="6"/>
      <c r="L101" s="8" t="s">
        <v>48</v>
      </c>
      <c r="M101" t="str">
        <f>IF('[2]Red. effect treatment'!K102&lt;&gt;"", '[2]Red. effect treatment'!K102,"")</f>
        <v/>
      </c>
    </row>
    <row r="102" spans="2:13" x14ac:dyDescent="0.3">
      <c r="B102" t="s">
        <v>48</v>
      </c>
      <c r="C102" t="s">
        <v>48</v>
      </c>
      <c r="D102" s="5" t="s">
        <v>48</v>
      </c>
      <c r="E102" s="6" t="s">
        <v>48</v>
      </c>
      <c r="F102" s="6" t="s">
        <v>48</v>
      </c>
      <c r="G102" s="6" t="s">
        <v>48</v>
      </c>
      <c r="H102" s="6" t="s">
        <v>48</v>
      </c>
      <c r="I102" s="6" t="s">
        <v>48</v>
      </c>
      <c r="J102" s="6" t="s">
        <v>48</v>
      </c>
      <c r="K102" s="6"/>
      <c r="L102" s="8" t="s">
        <v>48</v>
      </c>
      <c r="M102" t="str">
        <f>IF('[2]Red. effect treatment'!K103&lt;&gt;"", '[2]Red. effect treatment'!K103,"")</f>
        <v/>
      </c>
    </row>
    <row r="103" spans="2:13" x14ac:dyDescent="0.3">
      <c r="B103" t="s">
        <v>48</v>
      </c>
      <c r="C103" t="s">
        <v>48</v>
      </c>
      <c r="D103" s="5" t="s">
        <v>48</v>
      </c>
      <c r="E103" s="6" t="s">
        <v>48</v>
      </c>
      <c r="F103" s="6" t="s">
        <v>48</v>
      </c>
      <c r="G103" s="6" t="s">
        <v>48</v>
      </c>
      <c r="H103" s="6" t="s">
        <v>48</v>
      </c>
      <c r="I103" s="6" t="s">
        <v>48</v>
      </c>
      <c r="J103" s="6" t="s">
        <v>48</v>
      </c>
      <c r="K103" s="6"/>
      <c r="L103" s="8" t="s">
        <v>48</v>
      </c>
      <c r="M103" t="str">
        <f>IF('[2]Red. effect treatment'!K104&lt;&gt;"", '[2]Red. effect treatment'!K104,"")</f>
        <v/>
      </c>
    </row>
    <row r="104" spans="2:13" x14ac:dyDescent="0.3">
      <c r="B104" t="s">
        <v>48</v>
      </c>
      <c r="C104" t="s">
        <v>48</v>
      </c>
      <c r="D104" s="5" t="s">
        <v>48</v>
      </c>
      <c r="E104" s="6" t="s">
        <v>48</v>
      </c>
      <c r="F104" s="6" t="s">
        <v>48</v>
      </c>
      <c r="G104" s="6" t="s">
        <v>48</v>
      </c>
      <c r="H104" s="6" t="s">
        <v>48</v>
      </c>
      <c r="I104" s="6" t="s">
        <v>48</v>
      </c>
      <c r="J104" s="6" t="s">
        <v>48</v>
      </c>
      <c r="K104" s="6"/>
      <c r="L104" s="8" t="s">
        <v>48</v>
      </c>
      <c r="M104" t="str">
        <f>IF('[2]Red. effect treatment'!K105&lt;&gt;"", '[2]Red. effect treatment'!K105,"")</f>
        <v/>
      </c>
    </row>
    <row r="105" spans="2:13" x14ac:dyDescent="0.3">
      <c r="B105" t="s">
        <v>48</v>
      </c>
      <c r="C105" t="s">
        <v>48</v>
      </c>
      <c r="D105" s="5" t="s">
        <v>48</v>
      </c>
      <c r="E105" s="6" t="s">
        <v>48</v>
      </c>
      <c r="F105" s="6" t="s">
        <v>48</v>
      </c>
      <c r="G105" s="6" t="s">
        <v>48</v>
      </c>
      <c r="H105" s="6" t="s">
        <v>48</v>
      </c>
      <c r="I105" s="6" t="s">
        <v>48</v>
      </c>
      <c r="J105" s="6" t="s">
        <v>48</v>
      </c>
      <c r="K105" s="6"/>
      <c r="L105" s="8" t="s">
        <v>48</v>
      </c>
      <c r="M105" t="str">
        <f>IF('[2]Red. effect treatment'!K106&lt;&gt;"", '[2]Red. effect treatment'!K106,"")</f>
        <v/>
      </c>
    </row>
    <row r="106" spans="2:13" x14ac:dyDescent="0.3">
      <c r="B106" t="s">
        <v>48</v>
      </c>
      <c r="C106" t="s">
        <v>48</v>
      </c>
      <c r="D106" s="5" t="s">
        <v>48</v>
      </c>
      <c r="E106" s="6" t="s">
        <v>48</v>
      </c>
      <c r="F106" s="6" t="s">
        <v>48</v>
      </c>
      <c r="G106" s="6" t="s">
        <v>48</v>
      </c>
      <c r="H106" s="6" t="s">
        <v>48</v>
      </c>
      <c r="I106" s="6" t="s">
        <v>48</v>
      </c>
      <c r="J106" s="6" t="s">
        <v>48</v>
      </c>
      <c r="K106" s="6"/>
      <c r="L106" s="8" t="s">
        <v>48</v>
      </c>
      <c r="M106" t="str">
        <f>IF('[2]Red. effect treatment'!K107&lt;&gt;"", '[2]Red. effect treatment'!K107,"")</f>
        <v/>
      </c>
    </row>
    <row r="107" spans="2:13" x14ac:dyDescent="0.3">
      <c r="B107" t="s">
        <v>48</v>
      </c>
      <c r="C107" t="s">
        <v>48</v>
      </c>
      <c r="D107" s="5" t="s">
        <v>48</v>
      </c>
      <c r="E107" s="6" t="s">
        <v>48</v>
      </c>
      <c r="F107" s="6" t="s">
        <v>48</v>
      </c>
      <c r="G107" s="6" t="s">
        <v>48</v>
      </c>
      <c r="H107" s="6" t="s">
        <v>48</v>
      </c>
      <c r="I107" s="6" t="s">
        <v>48</v>
      </c>
      <c r="J107" s="6" t="s">
        <v>48</v>
      </c>
      <c r="K107" s="6"/>
      <c r="L107" s="8" t="s">
        <v>48</v>
      </c>
      <c r="M107" t="str">
        <f>IF('[2]Red. effect treatment'!K108&lt;&gt;"", '[2]Red. effect treatment'!K108,"")</f>
        <v/>
      </c>
    </row>
    <row r="108" spans="2:13" x14ac:dyDescent="0.3">
      <c r="B108" t="s">
        <v>48</v>
      </c>
      <c r="C108" t="s">
        <v>48</v>
      </c>
      <c r="D108" s="5" t="s">
        <v>48</v>
      </c>
      <c r="E108" s="6" t="s">
        <v>48</v>
      </c>
      <c r="F108" s="6" t="s">
        <v>48</v>
      </c>
      <c r="G108" s="6" t="s">
        <v>48</v>
      </c>
      <c r="H108" s="6" t="s">
        <v>48</v>
      </c>
      <c r="I108" s="6" t="s">
        <v>48</v>
      </c>
      <c r="J108" s="6" t="s">
        <v>48</v>
      </c>
      <c r="K108" s="6"/>
      <c r="L108" s="8" t="s">
        <v>48</v>
      </c>
      <c r="M108" t="str">
        <f>IF('[2]Red. effect treatment'!K109&lt;&gt;"", '[2]Red. effect treatment'!K109,"")</f>
        <v/>
      </c>
    </row>
    <row r="109" spans="2:13" x14ac:dyDescent="0.3">
      <c r="B109" t="s">
        <v>48</v>
      </c>
      <c r="C109" t="s">
        <v>48</v>
      </c>
      <c r="D109" s="5" t="s">
        <v>48</v>
      </c>
      <c r="E109" s="6" t="s">
        <v>48</v>
      </c>
      <c r="F109" s="6" t="s">
        <v>48</v>
      </c>
      <c r="G109" s="6" t="s">
        <v>48</v>
      </c>
      <c r="H109" s="6" t="s">
        <v>48</v>
      </c>
      <c r="I109" s="6" t="s">
        <v>48</v>
      </c>
      <c r="J109" s="6" t="s">
        <v>48</v>
      </c>
      <c r="K109" s="6"/>
      <c r="L109" s="8" t="s">
        <v>48</v>
      </c>
      <c r="M109" t="str">
        <f>IF('[2]Red. effect treatment'!K110&lt;&gt;"", '[2]Red. effect treatment'!K110,"")</f>
        <v/>
      </c>
    </row>
    <row r="110" spans="2:13" x14ac:dyDescent="0.3">
      <c r="B110" t="s">
        <v>48</v>
      </c>
      <c r="C110" t="s">
        <v>48</v>
      </c>
      <c r="D110" s="5" t="s">
        <v>48</v>
      </c>
      <c r="E110" s="6" t="s">
        <v>48</v>
      </c>
      <c r="F110" s="6" t="s">
        <v>48</v>
      </c>
      <c r="G110" s="6" t="s">
        <v>48</v>
      </c>
      <c r="H110" s="6" t="s">
        <v>48</v>
      </c>
      <c r="I110" s="6" t="s">
        <v>48</v>
      </c>
      <c r="J110" s="6" t="s">
        <v>48</v>
      </c>
      <c r="K110" s="6"/>
      <c r="L110" s="8" t="s">
        <v>48</v>
      </c>
      <c r="M110" t="str">
        <f>IF('[2]Red. effect treatment'!K111&lt;&gt;"", '[2]Red. effect treatment'!K111,"")</f>
        <v/>
      </c>
    </row>
    <row r="111" spans="2:13" x14ac:dyDescent="0.3">
      <c r="B111" t="s">
        <v>48</v>
      </c>
      <c r="C111" t="s">
        <v>48</v>
      </c>
      <c r="D111" s="5" t="s">
        <v>48</v>
      </c>
      <c r="E111" s="6" t="s">
        <v>48</v>
      </c>
      <c r="F111" s="6" t="s">
        <v>48</v>
      </c>
      <c r="G111" s="6" t="s">
        <v>48</v>
      </c>
      <c r="H111" s="6" t="s">
        <v>48</v>
      </c>
      <c r="I111" s="6" t="s">
        <v>48</v>
      </c>
      <c r="J111" s="6" t="s">
        <v>48</v>
      </c>
      <c r="K111" s="6"/>
      <c r="L111" s="8" t="s">
        <v>48</v>
      </c>
      <c r="M111" t="str">
        <f>IF('[2]Red. effect treatment'!K112&lt;&gt;"", '[2]Red. effect treatment'!K112,"")</f>
        <v/>
      </c>
    </row>
    <row r="112" spans="2:13" x14ac:dyDescent="0.3">
      <c r="B112" t="s">
        <v>48</v>
      </c>
      <c r="C112" t="s">
        <v>48</v>
      </c>
      <c r="D112" s="5" t="s">
        <v>48</v>
      </c>
      <c r="E112" s="6" t="s">
        <v>48</v>
      </c>
      <c r="F112" s="6" t="s">
        <v>48</v>
      </c>
      <c r="G112" s="6" t="s">
        <v>48</v>
      </c>
      <c r="H112" s="6" t="s">
        <v>48</v>
      </c>
      <c r="I112" s="6" t="s">
        <v>48</v>
      </c>
      <c r="J112" s="6" t="s">
        <v>48</v>
      </c>
      <c r="K112" s="6"/>
      <c r="L112" s="8" t="s">
        <v>48</v>
      </c>
      <c r="M112" t="str">
        <f>IF('[2]Red. effect treatment'!K113&lt;&gt;"", '[2]Red. effect treatment'!K113,"")</f>
        <v/>
      </c>
    </row>
    <row r="113" spans="2:13" x14ac:dyDescent="0.3">
      <c r="B113" t="s">
        <v>48</v>
      </c>
      <c r="C113" t="s">
        <v>48</v>
      </c>
      <c r="D113" s="5" t="s">
        <v>48</v>
      </c>
      <c r="E113" s="6" t="s">
        <v>48</v>
      </c>
      <c r="F113" s="6" t="s">
        <v>48</v>
      </c>
      <c r="G113" s="6" t="s">
        <v>48</v>
      </c>
      <c r="H113" s="6" t="s">
        <v>48</v>
      </c>
      <c r="I113" s="6" t="s">
        <v>48</v>
      </c>
      <c r="J113" s="6" t="s">
        <v>48</v>
      </c>
      <c r="K113" s="6"/>
      <c r="L113" s="8" t="s">
        <v>48</v>
      </c>
      <c r="M113" t="str">
        <f>IF('[2]Red. effect treatment'!K114&lt;&gt;"", '[2]Red. effect treatment'!K114,"")</f>
        <v/>
      </c>
    </row>
    <row r="114" spans="2:13" x14ac:dyDescent="0.3">
      <c r="B114" t="s">
        <v>48</v>
      </c>
      <c r="C114" t="s">
        <v>48</v>
      </c>
      <c r="D114" s="5" t="s">
        <v>48</v>
      </c>
      <c r="E114" s="6" t="s">
        <v>48</v>
      </c>
      <c r="F114" s="6" t="s">
        <v>48</v>
      </c>
      <c r="G114" s="6" t="s">
        <v>48</v>
      </c>
      <c r="H114" s="6" t="s">
        <v>48</v>
      </c>
      <c r="I114" s="6" t="s">
        <v>48</v>
      </c>
      <c r="J114" s="6" t="s">
        <v>48</v>
      </c>
      <c r="K114" s="6"/>
      <c r="L114" s="8" t="s">
        <v>48</v>
      </c>
      <c r="M114" t="str">
        <f>IF('[2]Red. effect treatment'!K115&lt;&gt;"", '[2]Red. effect treatment'!K115,"")</f>
        <v/>
      </c>
    </row>
    <row r="115" spans="2:13" x14ac:dyDescent="0.3">
      <c r="B115" t="s">
        <v>48</v>
      </c>
      <c r="C115" t="s">
        <v>48</v>
      </c>
      <c r="D115" s="5" t="s">
        <v>48</v>
      </c>
      <c r="E115" s="6" t="s">
        <v>48</v>
      </c>
      <c r="F115" s="6" t="s">
        <v>48</v>
      </c>
      <c r="G115" s="6" t="s">
        <v>48</v>
      </c>
      <c r="H115" s="6" t="s">
        <v>48</v>
      </c>
      <c r="I115" s="6" t="s">
        <v>48</v>
      </c>
      <c r="J115" s="6" t="s">
        <v>48</v>
      </c>
      <c r="K115" s="6"/>
      <c r="L115" s="8" t="s">
        <v>48</v>
      </c>
      <c r="M115" t="str">
        <f>IF('[2]Red. effect treatment'!K116&lt;&gt;"", '[2]Red. effect treatment'!K116,"")</f>
        <v/>
      </c>
    </row>
    <row r="116" spans="2:13" x14ac:dyDescent="0.3">
      <c r="B116" t="s">
        <v>48</v>
      </c>
      <c r="C116" t="s">
        <v>48</v>
      </c>
      <c r="D116" s="5" t="s">
        <v>48</v>
      </c>
      <c r="E116" s="6" t="s">
        <v>48</v>
      </c>
      <c r="F116" s="6" t="s">
        <v>48</v>
      </c>
      <c r="G116" s="6" t="s">
        <v>48</v>
      </c>
      <c r="H116" s="6" t="s">
        <v>48</v>
      </c>
      <c r="I116" s="6" t="s">
        <v>48</v>
      </c>
      <c r="J116" s="6" t="s">
        <v>48</v>
      </c>
      <c r="K116" s="6"/>
      <c r="L116" s="8" t="s">
        <v>48</v>
      </c>
      <c r="M116" t="str">
        <f>IF('[2]Red. effect treatment'!K117&lt;&gt;"", '[2]Red. effect treatment'!K117,"")</f>
        <v/>
      </c>
    </row>
    <row r="117" spans="2:13" x14ac:dyDescent="0.3">
      <c r="B117" t="s">
        <v>48</v>
      </c>
      <c r="C117" t="s">
        <v>48</v>
      </c>
      <c r="D117" s="5" t="s">
        <v>48</v>
      </c>
      <c r="E117" s="6" t="s">
        <v>48</v>
      </c>
      <c r="F117" s="6" t="s">
        <v>48</v>
      </c>
      <c r="G117" s="6" t="s">
        <v>48</v>
      </c>
      <c r="H117" s="6" t="s">
        <v>48</v>
      </c>
      <c r="I117" s="6" t="s">
        <v>48</v>
      </c>
      <c r="J117" s="6" t="s">
        <v>48</v>
      </c>
      <c r="K117" s="6"/>
      <c r="L117" s="8" t="s">
        <v>48</v>
      </c>
      <c r="M117" t="str">
        <f>IF('[2]Red. effect treatment'!K118&lt;&gt;"", '[2]Red. effect treatment'!K118,"")</f>
        <v/>
      </c>
    </row>
    <row r="118" spans="2:13" x14ac:dyDescent="0.3">
      <c r="B118" t="s">
        <v>48</v>
      </c>
      <c r="C118" t="s">
        <v>48</v>
      </c>
      <c r="D118" s="5" t="s">
        <v>48</v>
      </c>
      <c r="E118" s="6" t="s">
        <v>48</v>
      </c>
      <c r="F118" s="6" t="s">
        <v>48</v>
      </c>
      <c r="G118" s="6" t="s">
        <v>48</v>
      </c>
      <c r="H118" s="6" t="s">
        <v>48</v>
      </c>
      <c r="I118" s="6" t="s">
        <v>48</v>
      </c>
      <c r="J118" s="6" t="s">
        <v>48</v>
      </c>
      <c r="K118" s="6"/>
      <c r="L118" s="8" t="s">
        <v>48</v>
      </c>
      <c r="M118" t="str">
        <f>IF('[2]Red. effect treatment'!K119&lt;&gt;"", '[2]Red. effect treatment'!K119,"")</f>
        <v/>
      </c>
    </row>
    <row r="119" spans="2:13" x14ac:dyDescent="0.3">
      <c r="B119" t="s">
        <v>48</v>
      </c>
      <c r="C119" t="s">
        <v>48</v>
      </c>
      <c r="D119" s="5" t="s">
        <v>48</v>
      </c>
      <c r="E119" s="6" t="s">
        <v>48</v>
      </c>
      <c r="F119" s="6" t="s">
        <v>48</v>
      </c>
      <c r="G119" s="6" t="s">
        <v>48</v>
      </c>
      <c r="H119" s="6" t="s">
        <v>48</v>
      </c>
      <c r="I119" s="6" t="s">
        <v>48</v>
      </c>
      <c r="J119" s="6" t="s">
        <v>48</v>
      </c>
      <c r="K119" s="6"/>
      <c r="L119" s="8" t="s">
        <v>48</v>
      </c>
      <c r="M119" t="str">
        <f>IF('[2]Red. effect treatment'!K120&lt;&gt;"", '[2]Red. effect treatment'!K120,"")</f>
        <v/>
      </c>
    </row>
    <row r="120" spans="2:13" x14ac:dyDescent="0.3">
      <c r="B120" t="s">
        <v>48</v>
      </c>
      <c r="C120" t="s">
        <v>48</v>
      </c>
      <c r="D120" s="5" t="s">
        <v>48</v>
      </c>
      <c r="E120" s="6" t="s">
        <v>48</v>
      </c>
      <c r="F120" s="6" t="s">
        <v>48</v>
      </c>
      <c r="G120" s="6" t="s">
        <v>48</v>
      </c>
      <c r="H120" s="6" t="s">
        <v>48</v>
      </c>
      <c r="I120" s="6" t="s">
        <v>48</v>
      </c>
      <c r="J120" s="6" t="s">
        <v>48</v>
      </c>
      <c r="K120" s="6"/>
      <c r="L120" s="8" t="s">
        <v>48</v>
      </c>
      <c r="M120" t="str">
        <f>IF('[2]Red. effect treatment'!K121&lt;&gt;"", '[2]Red. effect treatment'!K121,"")</f>
        <v/>
      </c>
    </row>
    <row r="121" spans="2:13" x14ac:dyDescent="0.3">
      <c r="B121" t="s">
        <v>48</v>
      </c>
      <c r="C121" t="s">
        <v>48</v>
      </c>
      <c r="D121" s="5" t="s">
        <v>48</v>
      </c>
      <c r="E121" s="6" t="s">
        <v>48</v>
      </c>
      <c r="F121" s="6" t="s">
        <v>48</v>
      </c>
      <c r="G121" s="6" t="s">
        <v>48</v>
      </c>
      <c r="H121" s="6" t="s">
        <v>48</v>
      </c>
      <c r="I121" s="6" t="s">
        <v>48</v>
      </c>
      <c r="J121" s="6" t="s">
        <v>48</v>
      </c>
      <c r="K121" s="6"/>
      <c r="L121" s="8" t="s">
        <v>48</v>
      </c>
      <c r="M121" t="str">
        <f>IF('[2]Red. effect treatment'!K122&lt;&gt;"", '[2]Red. effect treatment'!K122,"")</f>
        <v/>
      </c>
    </row>
    <row r="122" spans="2:13" x14ac:dyDescent="0.3">
      <c r="B122" t="s">
        <v>48</v>
      </c>
      <c r="C122" t="s">
        <v>48</v>
      </c>
      <c r="D122" s="5" t="s">
        <v>48</v>
      </c>
      <c r="E122" s="6" t="s">
        <v>48</v>
      </c>
      <c r="F122" s="6" t="s">
        <v>48</v>
      </c>
      <c r="G122" s="6" t="s">
        <v>48</v>
      </c>
      <c r="H122" s="6" t="s">
        <v>48</v>
      </c>
      <c r="I122" s="6" t="s">
        <v>48</v>
      </c>
      <c r="J122" s="6" t="s">
        <v>48</v>
      </c>
      <c r="K122" s="6"/>
      <c r="L122" s="8" t="s">
        <v>48</v>
      </c>
      <c r="M122" t="str">
        <f>IF('[2]Red. effect treatment'!K123&lt;&gt;"", '[2]Red. effect treatment'!K123,"")</f>
        <v/>
      </c>
    </row>
    <row r="123" spans="2:13" x14ac:dyDescent="0.3">
      <c r="B123" t="s">
        <v>48</v>
      </c>
      <c r="C123" t="s">
        <v>48</v>
      </c>
      <c r="D123" s="5" t="s">
        <v>48</v>
      </c>
      <c r="E123" s="6" t="s">
        <v>48</v>
      </c>
      <c r="F123" s="6" t="s">
        <v>48</v>
      </c>
      <c r="G123" s="6" t="s">
        <v>48</v>
      </c>
      <c r="H123" s="6" t="s">
        <v>48</v>
      </c>
      <c r="I123" s="6" t="s">
        <v>48</v>
      </c>
      <c r="J123" s="6" t="s">
        <v>48</v>
      </c>
      <c r="K123" s="6"/>
      <c r="L123" s="8" t="s">
        <v>48</v>
      </c>
      <c r="M123" t="str">
        <f>IF('[2]Red. effect treatment'!K124&lt;&gt;"", '[2]Red. effect treatment'!K124,"")</f>
        <v/>
      </c>
    </row>
    <row r="124" spans="2:13" x14ac:dyDescent="0.3">
      <c r="B124" t="s">
        <v>48</v>
      </c>
      <c r="C124" t="s">
        <v>48</v>
      </c>
      <c r="D124" s="5" t="s">
        <v>48</v>
      </c>
      <c r="E124" s="6" t="s">
        <v>48</v>
      </c>
      <c r="F124" s="6" t="s">
        <v>48</v>
      </c>
      <c r="G124" s="6" t="s">
        <v>48</v>
      </c>
      <c r="H124" s="6" t="s">
        <v>48</v>
      </c>
      <c r="I124" s="6" t="s">
        <v>48</v>
      </c>
      <c r="J124" s="6" t="s">
        <v>48</v>
      </c>
      <c r="K124" s="6"/>
      <c r="L124" s="8" t="s">
        <v>48</v>
      </c>
      <c r="M124" t="str">
        <f>IF('[2]Red. effect treatment'!K125&lt;&gt;"", '[2]Red. effect treatment'!K125,"")</f>
        <v/>
      </c>
    </row>
    <row r="125" spans="2:13" x14ac:dyDescent="0.3">
      <c r="B125" t="s">
        <v>48</v>
      </c>
      <c r="C125" t="s">
        <v>48</v>
      </c>
      <c r="D125" s="5" t="s">
        <v>48</v>
      </c>
      <c r="E125" s="6" t="s">
        <v>48</v>
      </c>
      <c r="F125" s="6" t="s">
        <v>48</v>
      </c>
      <c r="G125" s="6" t="s">
        <v>48</v>
      </c>
      <c r="H125" s="6" t="s">
        <v>48</v>
      </c>
      <c r="I125" s="6" t="s">
        <v>48</v>
      </c>
      <c r="J125" s="6" t="s">
        <v>48</v>
      </c>
      <c r="K125" s="6"/>
      <c r="L125" s="8" t="s">
        <v>48</v>
      </c>
      <c r="M125" t="str">
        <f>IF('[2]Red. effect treatment'!K126&lt;&gt;"", '[2]Red. effect treatment'!K126,"")</f>
        <v/>
      </c>
    </row>
    <row r="126" spans="2:13" x14ac:dyDescent="0.3">
      <c r="B126" t="s">
        <v>48</v>
      </c>
      <c r="C126" t="s">
        <v>48</v>
      </c>
      <c r="D126" s="5" t="s">
        <v>48</v>
      </c>
      <c r="E126" s="6" t="s">
        <v>48</v>
      </c>
      <c r="F126" s="6" t="s">
        <v>48</v>
      </c>
      <c r="G126" s="6" t="s">
        <v>48</v>
      </c>
      <c r="H126" s="6" t="s">
        <v>48</v>
      </c>
      <c r="I126" s="6" t="s">
        <v>48</v>
      </c>
      <c r="J126" s="6" t="s">
        <v>48</v>
      </c>
      <c r="K126" s="6"/>
      <c r="L126" s="8" t="s">
        <v>48</v>
      </c>
      <c r="M126" t="str">
        <f>IF('[2]Red. effect treatment'!K127&lt;&gt;"", '[2]Red. effect treatment'!K127,"")</f>
        <v/>
      </c>
    </row>
    <row r="127" spans="2:13" x14ac:dyDescent="0.3">
      <c r="B127" t="s">
        <v>48</v>
      </c>
      <c r="C127" t="s">
        <v>48</v>
      </c>
      <c r="D127" s="5" t="s">
        <v>48</v>
      </c>
      <c r="E127" s="6" t="s">
        <v>48</v>
      </c>
      <c r="F127" s="6" t="s">
        <v>48</v>
      </c>
      <c r="G127" s="6" t="s">
        <v>48</v>
      </c>
      <c r="H127" s="6" t="s">
        <v>48</v>
      </c>
      <c r="I127" s="6" t="s">
        <v>48</v>
      </c>
      <c r="J127" s="6" t="s">
        <v>48</v>
      </c>
      <c r="K127" s="6"/>
      <c r="L127" s="8" t="s">
        <v>48</v>
      </c>
      <c r="M127" t="str">
        <f>IF('[2]Red. effect treatment'!K128&lt;&gt;"", '[2]Red. effect treatment'!K128,"")</f>
        <v/>
      </c>
    </row>
    <row r="128" spans="2:13" x14ac:dyDescent="0.3">
      <c r="B128" t="s">
        <v>48</v>
      </c>
      <c r="C128" t="s">
        <v>48</v>
      </c>
      <c r="D128" s="5" t="s">
        <v>48</v>
      </c>
      <c r="E128" s="6" t="s">
        <v>48</v>
      </c>
      <c r="F128" s="6" t="s">
        <v>48</v>
      </c>
      <c r="G128" s="6" t="s">
        <v>48</v>
      </c>
      <c r="H128" s="6" t="s">
        <v>48</v>
      </c>
      <c r="I128" s="6" t="s">
        <v>48</v>
      </c>
      <c r="J128" s="6" t="s">
        <v>48</v>
      </c>
      <c r="K128" s="6"/>
      <c r="L128" s="8" t="s">
        <v>48</v>
      </c>
      <c r="M128" t="str">
        <f>IF('[2]Red. effect treatment'!K129&lt;&gt;"", '[2]Red. effect treatment'!K129,"")</f>
        <v/>
      </c>
    </row>
    <row r="129" spans="2:13" x14ac:dyDescent="0.3">
      <c r="B129" t="s">
        <v>48</v>
      </c>
      <c r="C129" t="s">
        <v>48</v>
      </c>
      <c r="D129" s="5" t="s">
        <v>48</v>
      </c>
      <c r="E129" s="6" t="s">
        <v>48</v>
      </c>
      <c r="F129" s="6" t="s">
        <v>48</v>
      </c>
      <c r="G129" s="6" t="s">
        <v>48</v>
      </c>
      <c r="H129" s="6" t="s">
        <v>48</v>
      </c>
      <c r="I129" s="6" t="s">
        <v>48</v>
      </c>
      <c r="J129" s="6" t="s">
        <v>48</v>
      </c>
      <c r="K129" s="6"/>
      <c r="L129" s="8" t="s">
        <v>48</v>
      </c>
      <c r="M129" t="str">
        <f>IF('[2]Red. effect treatment'!K130&lt;&gt;"", '[2]Red. effect treatment'!K130,"")</f>
        <v/>
      </c>
    </row>
    <row r="130" spans="2:13" x14ac:dyDescent="0.3">
      <c r="B130" t="s">
        <v>48</v>
      </c>
      <c r="C130" t="s">
        <v>48</v>
      </c>
      <c r="D130" s="5" t="s">
        <v>48</v>
      </c>
      <c r="E130" s="6" t="s">
        <v>48</v>
      </c>
      <c r="F130" s="6" t="s">
        <v>48</v>
      </c>
      <c r="G130" s="6" t="s">
        <v>48</v>
      </c>
      <c r="H130" s="6" t="s">
        <v>48</v>
      </c>
      <c r="I130" s="6" t="s">
        <v>48</v>
      </c>
      <c r="J130" s="6" t="s">
        <v>48</v>
      </c>
      <c r="K130" s="6"/>
      <c r="L130" s="8" t="s">
        <v>48</v>
      </c>
      <c r="M130" t="str">
        <f>IF('[2]Red. effect treatment'!K131&lt;&gt;"", '[2]Red. effect treatment'!K131,"")</f>
        <v/>
      </c>
    </row>
    <row r="131" spans="2:13" x14ac:dyDescent="0.3">
      <c r="B131" t="s">
        <v>48</v>
      </c>
      <c r="C131" t="s">
        <v>48</v>
      </c>
      <c r="D131" s="5" t="s">
        <v>48</v>
      </c>
      <c r="E131" s="6" t="s">
        <v>48</v>
      </c>
      <c r="F131" s="6" t="s">
        <v>48</v>
      </c>
      <c r="G131" s="6" t="s">
        <v>48</v>
      </c>
      <c r="H131" s="6" t="s">
        <v>48</v>
      </c>
      <c r="I131" s="6" t="s">
        <v>48</v>
      </c>
      <c r="J131" s="6" t="s">
        <v>48</v>
      </c>
      <c r="K131" s="6"/>
      <c r="L131" s="8" t="s">
        <v>48</v>
      </c>
      <c r="M131" t="str">
        <f>IF('[2]Red. effect treatment'!K132&lt;&gt;"", '[2]Red. effect treatment'!K132,"")</f>
        <v/>
      </c>
    </row>
    <row r="132" spans="2:13" x14ac:dyDescent="0.3">
      <c r="B132" t="s">
        <v>48</v>
      </c>
      <c r="C132" t="s">
        <v>48</v>
      </c>
      <c r="D132" s="5" t="s">
        <v>48</v>
      </c>
      <c r="E132" s="6" t="s">
        <v>48</v>
      </c>
      <c r="F132" s="6" t="s">
        <v>48</v>
      </c>
      <c r="G132" s="6" t="s">
        <v>48</v>
      </c>
      <c r="H132" s="6" t="s">
        <v>48</v>
      </c>
      <c r="I132" s="6" t="s">
        <v>48</v>
      </c>
      <c r="J132" s="6" t="s">
        <v>48</v>
      </c>
      <c r="K132" s="6"/>
      <c r="L132" s="8" t="s">
        <v>48</v>
      </c>
      <c r="M132" t="str">
        <f>IF('[2]Red. effect treatment'!K133&lt;&gt;"", '[2]Red. effect treatment'!K133,"")</f>
        <v/>
      </c>
    </row>
    <row r="133" spans="2:13" x14ac:dyDescent="0.3">
      <c r="B133" t="s">
        <v>48</v>
      </c>
      <c r="C133" t="s">
        <v>48</v>
      </c>
      <c r="D133" s="5" t="s">
        <v>48</v>
      </c>
      <c r="E133" s="6" t="s">
        <v>48</v>
      </c>
      <c r="F133" s="6" t="s">
        <v>48</v>
      </c>
      <c r="G133" s="6" t="s">
        <v>48</v>
      </c>
      <c r="H133" s="6" t="s">
        <v>48</v>
      </c>
      <c r="I133" s="6" t="s">
        <v>48</v>
      </c>
      <c r="J133" s="6" t="s">
        <v>48</v>
      </c>
      <c r="K133" s="6"/>
      <c r="L133" s="8" t="s">
        <v>48</v>
      </c>
      <c r="M133" t="str">
        <f>IF('[2]Red. effect treatment'!K134&lt;&gt;"", '[2]Red. effect treatment'!K134,"")</f>
        <v/>
      </c>
    </row>
    <row r="134" spans="2:13" x14ac:dyDescent="0.3">
      <c r="B134" t="s">
        <v>48</v>
      </c>
      <c r="C134" t="s">
        <v>48</v>
      </c>
      <c r="D134" s="5" t="s">
        <v>48</v>
      </c>
      <c r="E134" s="6" t="s">
        <v>48</v>
      </c>
      <c r="F134" s="6" t="s">
        <v>48</v>
      </c>
      <c r="G134" s="6" t="s">
        <v>48</v>
      </c>
      <c r="H134" s="6" t="s">
        <v>48</v>
      </c>
      <c r="I134" s="6" t="s">
        <v>48</v>
      </c>
      <c r="J134" s="6" t="s">
        <v>48</v>
      </c>
      <c r="K134" s="6"/>
      <c r="L134" s="8" t="s">
        <v>48</v>
      </c>
      <c r="M134" t="str">
        <f>IF('[2]Red. effect treatment'!K135&lt;&gt;"", '[2]Red. effect treatment'!K135,"")</f>
        <v/>
      </c>
    </row>
    <row r="135" spans="2:13" x14ac:dyDescent="0.3">
      <c r="B135" t="s">
        <v>48</v>
      </c>
      <c r="C135" t="s">
        <v>48</v>
      </c>
      <c r="D135" s="5" t="s">
        <v>48</v>
      </c>
      <c r="E135" s="5" t="s">
        <v>48</v>
      </c>
      <c r="F135" s="5" t="s">
        <v>48</v>
      </c>
      <c r="G135" s="5" t="s">
        <v>48</v>
      </c>
      <c r="H135" s="5" t="s">
        <v>48</v>
      </c>
      <c r="I135" s="5" t="s">
        <v>48</v>
      </c>
      <c r="J135" s="5" t="s">
        <v>48</v>
      </c>
      <c r="L135" s="8" t="s">
        <v>48</v>
      </c>
      <c r="M135" t="str">
        <f>IF('[2]Red. effect treatment'!K136&lt;&gt;"", '[2]Red. effect treatment'!K136,"")</f>
        <v/>
      </c>
    </row>
    <row r="136" spans="2:13" x14ac:dyDescent="0.3">
      <c r="B136" t="s">
        <v>48</v>
      </c>
      <c r="C136" t="s">
        <v>48</v>
      </c>
      <c r="D136" s="5" t="s">
        <v>48</v>
      </c>
      <c r="E136" s="5" t="s">
        <v>48</v>
      </c>
      <c r="F136" s="5" t="s">
        <v>48</v>
      </c>
      <c r="G136" s="5" t="s">
        <v>48</v>
      </c>
      <c r="H136" s="5" t="s">
        <v>48</v>
      </c>
      <c r="I136" s="5" t="s">
        <v>48</v>
      </c>
      <c r="J136" s="5" t="s">
        <v>48</v>
      </c>
      <c r="L136" s="8" t="s">
        <v>48</v>
      </c>
      <c r="M136" t="str">
        <f>IF('[2]Red. effect treatment'!K137&lt;&gt;"", '[2]Red. effect treatment'!K137,"")</f>
        <v/>
      </c>
    </row>
    <row r="137" spans="2:13" x14ac:dyDescent="0.3">
      <c r="B137" t="s">
        <v>48</v>
      </c>
      <c r="C137" t="s">
        <v>48</v>
      </c>
      <c r="D137" s="5" t="s">
        <v>48</v>
      </c>
      <c r="E137" s="5" t="s">
        <v>48</v>
      </c>
      <c r="F137" s="5" t="s">
        <v>48</v>
      </c>
      <c r="G137" s="5" t="s">
        <v>48</v>
      </c>
      <c r="H137" s="5" t="s">
        <v>48</v>
      </c>
      <c r="I137" s="5" t="s">
        <v>48</v>
      </c>
      <c r="J137" s="5" t="s">
        <v>48</v>
      </c>
      <c r="L137" s="8" t="s">
        <v>48</v>
      </c>
      <c r="M137" t="str">
        <f>IF('[2]Red. effect treatment'!K138&lt;&gt;"", '[2]Red. effect treatment'!K138,"")</f>
        <v/>
      </c>
    </row>
    <row r="138" spans="2:13" x14ac:dyDescent="0.3">
      <c r="B138" t="s">
        <v>48</v>
      </c>
      <c r="C138" t="s">
        <v>48</v>
      </c>
      <c r="D138" s="5" t="s">
        <v>48</v>
      </c>
      <c r="E138" s="5" t="s">
        <v>48</v>
      </c>
      <c r="F138" s="5" t="s">
        <v>48</v>
      </c>
      <c r="G138" s="5" t="s">
        <v>48</v>
      </c>
      <c r="H138" s="5" t="s">
        <v>48</v>
      </c>
      <c r="I138" s="5" t="s">
        <v>48</v>
      </c>
      <c r="J138" s="5" t="s">
        <v>48</v>
      </c>
      <c r="L138" s="8" t="s">
        <v>48</v>
      </c>
      <c r="M138" t="str">
        <f>IF('[2]Red. effect treatment'!K139&lt;&gt;"", '[2]Red. effect treatment'!K139,"")</f>
        <v/>
      </c>
    </row>
    <row r="139" spans="2:13" x14ac:dyDescent="0.3">
      <c r="B139" t="s">
        <v>48</v>
      </c>
      <c r="C139" t="s">
        <v>48</v>
      </c>
      <c r="D139" s="5" t="s">
        <v>48</v>
      </c>
      <c r="E139" s="5" t="s">
        <v>48</v>
      </c>
      <c r="F139" s="5" t="s">
        <v>48</v>
      </c>
      <c r="G139" s="5" t="s">
        <v>48</v>
      </c>
      <c r="H139" s="5" t="s">
        <v>48</v>
      </c>
      <c r="I139" s="5" t="s">
        <v>48</v>
      </c>
      <c r="J139" s="5" t="s">
        <v>48</v>
      </c>
      <c r="L139" s="8" t="s">
        <v>48</v>
      </c>
      <c r="M139" t="str">
        <f>IF('[2]Red. effect treatment'!K140&lt;&gt;"", '[2]Red. effect treatment'!K140,"")</f>
        <v/>
      </c>
    </row>
    <row r="140" spans="2:13" x14ac:dyDescent="0.3">
      <c r="B140" t="s">
        <v>48</v>
      </c>
      <c r="C140" t="s">
        <v>48</v>
      </c>
      <c r="D140" s="5" t="s">
        <v>48</v>
      </c>
      <c r="E140" s="5" t="s">
        <v>48</v>
      </c>
      <c r="F140" s="5" t="s">
        <v>48</v>
      </c>
      <c r="G140" s="5" t="s">
        <v>48</v>
      </c>
      <c r="H140" s="5" t="s">
        <v>48</v>
      </c>
      <c r="I140" s="5" t="s">
        <v>48</v>
      </c>
      <c r="J140" s="5" t="s">
        <v>48</v>
      </c>
      <c r="L140" s="8" t="s">
        <v>48</v>
      </c>
      <c r="M140" t="str">
        <f>IF('[2]Red. effect treatment'!K141&lt;&gt;"", '[2]Red. effect treatment'!K141,"")</f>
        <v/>
      </c>
    </row>
    <row r="141" spans="2:13" x14ac:dyDescent="0.3">
      <c r="B141" t="s">
        <v>48</v>
      </c>
      <c r="C141" t="s">
        <v>48</v>
      </c>
      <c r="D141" s="5" t="s">
        <v>48</v>
      </c>
      <c r="E141" s="5" t="s">
        <v>48</v>
      </c>
      <c r="F141" s="5" t="s">
        <v>48</v>
      </c>
      <c r="G141" s="5" t="s">
        <v>48</v>
      </c>
      <c r="H141" s="5" t="s">
        <v>48</v>
      </c>
      <c r="I141" s="5" t="s">
        <v>48</v>
      </c>
      <c r="J141" s="5" t="s">
        <v>48</v>
      </c>
      <c r="L141" s="8" t="s">
        <v>48</v>
      </c>
      <c r="M141" t="str">
        <f>IF('[2]Red. effect treatment'!K142&lt;&gt;"", '[2]Red. effect treatment'!K142,"")</f>
        <v/>
      </c>
    </row>
    <row r="142" spans="2:13" x14ac:dyDescent="0.3">
      <c r="B142" t="s">
        <v>48</v>
      </c>
      <c r="C142" t="s">
        <v>48</v>
      </c>
      <c r="D142" s="5" t="s">
        <v>48</v>
      </c>
      <c r="E142" s="5" t="s">
        <v>48</v>
      </c>
      <c r="F142" s="5" t="s">
        <v>48</v>
      </c>
      <c r="G142" s="5" t="s">
        <v>48</v>
      </c>
      <c r="H142" s="5" t="s">
        <v>48</v>
      </c>
      <c r="I142" s="5" t="s">
        <v>48</v>
      </c>
      <c r="J142" s="5" t="s">
        <v>48</v>
      </c>
      <c r="L142" s="8" t="s">
        <v>48</v>
      </c>
      <c r="M142" t="str">
        <f>IF('[2]Red. effect treatment'!K143&lt;&gt;"", '[2]Red. effect treatment'!K143,"")</f>
        <v/>
      </c>
    </row>
  </sheetData>
  <autoFilter ref="A1:M142" xr:uid="{F915AC9D-3D29-4F65-B935-FF39CBECDB49}"/>
  <pageMargins left="0.7" right="0.7" top="0.75" bottom="0.75" header="0.3" footer="0.3"/>
  <pageSetup paperSize="9" orientation="portrait" verticalDpi="0" r:id="rId1"/>
  <headerFooter>
    <oddHeader>&amp;R&amp;"Calibri"&amp;10&amp;K000000 Unclassified / Non classifié&amp;1#_x000D_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41D96-69A1-49EA-BBE9-D3EC2A4CF897}">
  <sheetPr codeName="Sheet5"/>
  <dimension ref="A1:M134"/>
  <sheetViews>
    <sheetView workbookViewId="0">
      <pane xSplit="5" ySplit="1" topLeftCell="F2" activePane="bottomRight" state="frozen"/>
      <selection activeCell="A111" sqref="A111:A120"/>
      <selection pane="topRight" activeCell="A111" sqref="A111:A120"/>
      <selection pane="bottomLeft" activeCell="A111" sqref="A111:A120"/>
      <selection pane="bottomRight"/>
    </sheetView>
  </sheetViews>
  <sheetFormatPr defaultRowHeight="13" x14ac:dyDescent="0.3"/>
  <cols>
    <col min="1" max="1" width="5.09765625" customWidth="1"/>
    <col min="3" max="3" width="19.69921875" customWidth="1"/>
    <col min="4" max="4" width="39.8984375" customWidth="1"/>
    <col min="5" max="5" width="3.59765625" style="5" customWidth="1"/>
    <col min="6" max="7" width="7.3984375" style="5" customWidth="1"/>
    <col min="8" max="8" width="10" style="5" customWidth="1"/>
    <col min="9" max="9" width="7.3984375" style="5" customWidth="1"/>
    <col min="10" max="10" width="9.69921875" style="5" customWidth="1"/>
    <col min="11" max="11" width="10.59765625" style="5" customWidth="1"/>
    <col min="12" max="12" width="10.09765625" style="5" customWidth="1"/>
    <col min="13" max="13" width="42.296875" style="8" customWidth="1"/>
    <col min="14" max="14" width="16.296875" customWidth="1"/>
  </cols>
  <sheetData>
    <row r="1" spans="1:13" x14ac:dyDescent="0.3">
      <c r="B1" t="s">
        <v>0</v>
      </c>
      <c r="C1" t="s">
        <v>23</v>
      </c>
      <c r="D1" t="s">
        <v>23</v>
      </c>
      <c r="E1" s="5" t="s">
        <v>1745</v>
      </c>
      <c r="F1" s="5" t="s">
        <v>1746</v>
      </c>
      <c r="G1" s="5" t="s">
        <v>1747</v>
      </c>
      <c r="H1" s="5" t="s">
        <v>1748</v>
      </c>
      <c r="I1" s="5" t="s">
        <v>797</v>
      </c>
      <c r="J1" s="5" t="s">
        <v>1749</v>
      </c>
      <c r="K1" s="5" t="s">
        <v>1750</v>
      </c>
      <c r="L1" s="5" t="s">
        <v>1825</v>
      </c>
      <c r="M1" s="17" t="s">
        <v>796</v>
      </c>
    </row>
    <row r="2" spans="1:13" x14ac:dyDescent="0.3">
      <c r="A2" t="s">
        <v>1805</v>
      </c>
      <c r="B2" t="s">
        <v>31</v>
      </c>
      <c r="C2" t="s">
        <v>1993</v>
      </c>
      <c r="D2" t="s">
        <v>141</v>
      </c>
      <c r="E2" s="5">
        <v>4</v>
      </c>
      <c r="F2" s="6">
        <v>1.73913043478261</v>
      </c>
      <c r="G2" s="6">
        <v>48.260869565217398</v>
      </c>
      <c r="H2" s="6">
        <v>73.384057971014499</v>
      </c>
      <c r="I2" s="6">
        <v>58.626811594202898</v>
      </c>
      <c r="J2" s="6">
        <v>83.75</v>
      </c>
      <c r="K2" s="6">
        <v>86</v>
      </c>
      <c r="L2" s="6" t="s">
        <v>2000</v>
      </c>
      <c r="M2" s="8" t="s">
        <v>1767</v>
      </c>
    </row>
    <row r="3" spans="1:13" x14ac:dyDescent="0.3">
      <c r="A3" t="s">
        <v>1805</v>
      </c>
      <c r="B3" t="s">
        <v>31</v>
      </c>
      <c r="C3" t="s">
        <v>1993</v>
      </c>
      <c r="D3" t="s">
        <v>208</v>
      </c>
      <c r="E3" s="5">
        <v>2</v>
      </c>
      <c r="F3" s="6">
        <v>77.692307692307693</v>
      </c>
      <c r="G3" s="6">
        <v>78.519230769230802</v>
      </c>
      <c r="H3" s="6">
        <v>79.346153846153797</v>
      </c>
      <c r="I3" s="6">
        <v>79.346153846153797</v>
      </c>
      <c r="J3" s="6">
        <v>80.173076923076906</v>
      </c>
      <c r="K3" s="6">
        <v>81</v>
      </c>
      <c r="L3" s="6" t="s">
        <v>2000</v>
      </c>
      <c r="M3" s="8" t="s">
        <v>1768</v>
      </c>
    </row>
    <row r="4" spans="1:13" x14ac:dyDescent="0.3">
      <c r="A4" t="s">
        <v>1805</v>
      </c>
      <c r="B4" t="s">
        <v>31</v>
      </c>
      <c r="C4" t="s">
        <v>1993</v>
      </c>
      <c r="D4" t="s">
        <v>218</v>
      </c>
      <c r="E4" s="5" t="s">
        <v>48</v>
      </c>
      <c r="F4" s="6" t="s">
        <v>48</v>
      </c>
      <c r="G4" s="6" t="s">
        <v>48</v>
      </c>
      <c r="H4" s="6" t="s">
        <v>48</v>
      </c>
      <c r="I4" s="6" t="s">
        <v>48</v>
      </c>
      <c r="J4" s="6" t="s">
        <v>48</v>
      </c>
      <c r="K4" s="6" t="s">
        <v>48</v>
      </c>
      <c r="L4" s="6" t="s">
        <v>2000</v>
      </c>
      <c r="M4" s="8" t="s">
        <v>48</v>
      </c>
    </row>
    <row r="5" spans="1:13" x14ac:dyDescent="0.3">
      <c r="A5" t="s">
        <v>1805</v>
      </c>
      <c r="B5" t="s">
        <v>31</v>
      </c>
      <c r="C5" s="22" t="s">
        <v>1995</v>
      </c>
      <c r="D5" t="s">
        <v>434</v>
      </c>
      <c r="E5" s="5">
        <v>4</v>
      </c>
      <c r="F5" s="6">
        <v>46.153846153846203</v>
      </c>
      <c r="G5" s="6">
        <v>49.038461538461497</v>
      </c>
      <c r="H5" s="6">
        <v>62</v>
      </c>
      <c r="I5" s="6">
        <v>65.788461538461505</v>
      </c>
      <c r="J5" s="6">
        <v>78.75</v>
      </c>
      <c r="K5" s="6">
        <v>93</v>
      </c>
      <c r="L5" s="6" t="s">
        <v>2000</v>
      </c>
      <c r="M5" s="8" t="s">
        <v>1769</v>
      </c>
    </row>
    <row r="6" spans="1:13" x14ac:dyDescent="0.3">
      <c r="A6" t="s">
        <v>1805</v>
      </c>
      <c r="B6" t="s">
        <v>31</v>
      </c>
      <c r="C6" t="s">
        <v>1996</v>
      </c>
      <c r="D6" t="s">
        <v>419</v>
      </c>
      <c r="E6" s="5">
        <v>2</v>
      </c>
      <c r="F6" s="6">
        <v>81</v>
      </c>
      <c r="G6" s="6">
        <v>85.5</v>
      </c>
      <c r="H6" s="6">
        <v>90</v>
      </c>
      <c r="I6" s="6">
        <v>90</v>
      </c>
      <c r="J6" s="6">
        <v>94.5</v>
      </c>
      <c r="K6" s="6">
        <v>99</v>
      </c>
      <c r="L6" s="6" t="s">
        <v>2000</v>
      </c>
      <c r="M6" s="8" t="s">
        <v>1770</v>
      </c>
    </row>
    <row r="7" spans="1:13" x14ac:dyDescent="0.3">
      <c r="A7" t="s">
        <v>1805</v>
      </c>
      <c r="B7" t="s">
        <v>31</v>
      </c>
      <c r="C7" t="s">
        <v>1993</v>
      </c>
      <c r="D7" t="s">
        <v>1823</v>
      </c>
      <c r="E7" s="5">
        <v>1</v>
      </c>
      <c r="F7" s="6">
        <v>89.005165420229304</v>
      </c>
      <c r="G7" s="6">
        <v>89.005165420229304</v>
      </c>
      <c r="H7" s="6">
        <v>89.005165420229304</v>
      </c>
      <c r="I7" s="6">
        <v>89.005165420229304</v>
      </c>
      <c r="J7" s="6">
        <v>89.005165420229304</v>
      </c>
      <c r="K7" s="6">
        <v>89.005165420229304</v>
      </c>
      <c r="L7" s="6" t="s">
        <v>2000</v>
      </c>
      <c r="M7" s="8">
        <v>629</v>
      </c>
    </row>
    <row r="8" spans="1:13" x14ac:dyDescent="0.3">
      <c r="A8" t="s">
        <v>1805</v>
      </c>
      <c r="B8" t="s">
        <v>31</v>
      </c>
      <c r="C8" s="22" t="s">
        <v>1994</v>
      </c>
      <c r="D8" s="22" t="s">
        <v>1999</v>
      </c>
      <c r="E8" s="5">
        <v>6</v>
      </c>
      <c r="F8" s="6">
        <v>27.999999870003101</v>
      </c>
      <c r="G8" s="6">
        <v>54.852940705386096</v>
      </c>
      <c r="H8" s="6">
        <v>84.153846153846203</v>
      </c>
      <c r="I8" s="6">
        <v>73.001508169274302</v>
      </c>
      <c r="J8" s="6">
        <v>94.25</v>
      </c>
      <c r="K8" s="6">
        <v>99</v>
      </c>
      <c r="L8" s="6" t="s">
        <v>2000</v>
      </c>
      <c r="M8" s="8" t="s">
        <v>1771</v>
      </c>
    </row>
    <row r="9" spans="1:13" x14ac:dyDescent="0.3">
      <c r="A9" t="s">
        <v>1805</v>
      </c>
      <c r="B9" t="s">
        <v>31</v>
      </c>
      <c r="C9" s="22" t="s">
        <v>1996</v>
      </c>
      <c r="D9" t="s">
        <v>63</v>
      </c>
      <c r="E9" s="5">
        <v>8</v>
      </c>
      <c r="F9" s="6">
        <v>40</v>
      </c>
      <c r="G9" s="6">
        <v>62.021978021978001</v>
      </c>
      <c r="H9" s="6">
        <v>69.556122045553906</v>
      </c>
      <c r="I9" s="6">
        <v>71.226452083230498</v>
      </c>
      <c r="J9" s="6">
        <v>80.073979980502898</v>
      </c>
      <c r="K9" s="6">
        <v>100</v>
      </c>
      <c r="L9" s="6" t="s">
        <v>2000</v>
      </c>
      <c r="M9" s="8" t="s">
        <v>1772</v>
      </c>
    </row>
    <row r="10" spans="1:13" x14ac:dyDescent="0.3">
      <c r="A10" t="s">
        <v>1805</v>
      </c>
      <c r="B10" t="s">
        <v>31</v>
      </c>
      <c r="C10" s="22" t="s">
        <v>1994</v>
      </c>
      <c r="D10" t="s">
        <v>1998</v>
      </c>
      <c r="E10" s="5">
        <v>2</v>
      </c>
      <c r="F10" s="6">
        <v>70.769230769230802</v>
      </c>
      <c r="G10" s="6">
        <v>74.076923076923094</v>
      </c>
      <c r="H10" s="6">
        <v>77.384615384615401</v>
      </c>
      <c r="I10" s="6">
        <v>77.384615384615401</v>
      </c>
      <c r="J10" s="6">
        <v>80.692307692307693</v>
      </c>
      <c r="K10" s="6">
        <v>84</v>
      </c>
      <c r="L10" s="6" t="s">
        <v>2000</v>
      </c>
      <c r="M10" s="8" t="s">
        <v>1773</v>
      </c>
    </row>
    <row r="11" spans="1:13" x14ac:dyDescent="0.3">
      <c r="A11" t="s">
        <v>1805</v>
      </c>
      <c r="B11" t="s">
        <v>31</v>
      </c>
      <c r="C11" s="22" t="s">
        <v>1996</v>
      </c>
      <c r="D11" t="s">
        <v>1997</v>
      </c>
      <c r="E11" s="5">
        <v>4</v>
      </c>
      <c r="F11" s="6">
        <v>16.470588235294102</v>
      </c>
      <c r="G11" s="6">
        <v>31.680147058823501</v>
      </c>
      <c r="H11" s="6">
        <v>48.5</v>
      </c>
      <c r="I11" s="6">
        <v>51.161764705882298</v>
      </c>
      <c r="J11" s="6">
        <v>67.981617647058798</v>
      </c>
      <c r="K11" s="6">
        <v>91.176470588235304</v>
      </c>
      <c r="L11" s="6" t="s">
        <v>2000</v>
      </c>
      <c r="M11" s="8" t="s">
        <v>1774</v>
      </c>
    </row>
    <row r="12" spans="1:13" x14ac:dyDescent="0.3">
      <c r="A12" t="s">
        <v>1805</v>
      </c>
      <c r="B12" t="s">
        <v>31</v>
      </c>
      <c r="C12" s="22" t="s">
        <v>1996</v>
      </c>
      <c r="D12" t="s">
        <v>309</v>
      </c>
      <c r="E12" s="5">
        <v>4</v>
      </c>
      <c r="F12" s="6">
        <v>52</v>
      </c>
      <c r="G12" s="6">
        <v>64.5625</v>
      </c>
      <c r="H12" s="6">
        <v>70.875</v>
      </c>
      <c r="I12" s="6">
        <v>71.1805555555555</v>
      </c>
      <c r="J12" s="6">
        <v>77.4930555555556</v>
      </c>
      <c r="K12" s="6">
        <v>90.9722222222222</v>
      </c>
      <c r="L12" s="6" t="s">
        <v>2000</v>
      </c>
      <c r="M12" s="8" t="s">
        <v>1775</v>
      </c>
    </row>
    <row r="13" spans="1:13" x14ac:dyDescent="0.3">
      <c r="A13" t="s">
        <v>1805</v>
      </c>
      <c r="B13" t="s">
        <v>66</v>
      </c>
      <c r="C13" t="s">
        <v>1993</v>
      </c>
      <c r="D13" t="s">
        <v>141</v>
      </c>
      <c r="E13" s="5">
        <v>12</v>
      </c>
      <c r="F13" s="6">
        <v>16.718266253869999</v>
      </c>
      <c r="G13" s="6">
        <v>72.978385347994902</v>
      </c>
      <c r="H13" s="6">
        <v>76.920588619751996</v>
      </c>
      <c r="I13" s="6">
        <v>74.154008244227299</v>
      </c>
      <c r="J13" s="6">
        <v>84.6383000681585</v>
      </c>
      <c r="K13" s="6">
        <v>95</v>
      </c>
      <c r="L13" s="6" t="s">
        <v>2000</v>
      </c>
      <c r="M13" s="8" t="s">
        <v>1776</v>
      </c>
    </row>
    <row r="14" spans="1:13" x14ac:dyDescent="0.3">
      <c r="A14" t="s">
        <v>1805</v>
      </c>
      <c r="B14" t="s">
        <v>66</v>
      </c>
      <c r="C14" t="s">
        <v>1993</v>
      </c>
      <c r="D14" t="s">
        <v>208</v>
      </c>
      <c r="E14" s="5">
        <v>4</v>
      </c>
      <c r="F14" s="6">
        <v>16.666667215686299</v>
      </c>
      <c r="G14" s="6">
        <v>62.023809830476203</v>
      </c>
      <c r="H14" s="6">
        <v>77.571428684369707</v>
      </c>
      <c r="I14" s="6">
        <v>64.202381146106404</v>
      </c>
      <c r="J14" s="6">
        <v>79.75</v>
      </c>
      <c r="K14" s="6">
        <v>85</v>
      </c>
      <c r="L14" s="6" t="s">
        <v>2000</v>
      </c>
      <c r="M14" s="8" t="s">
        <v>1777</v>
      </c>
    </row>
    <row r="15" spans="1:13" x14ac:dyDescent="0.3">
      <c r="A15" t="s">
        <v>1805</v>
      </c>
      <c r="B15" t="s">
        <v>66</v>
      </c>
      <c r="C15" t="s">
        <v>1993</v>
      </c>
      <c r="D15" t="s">
        <v>218</v>
      </c>
      <c r="E15" s="5">
        <v>2</v>
      </c>
      <c r="F15" s="6">
        <v>79.899999830736803</v>
      </c>
      <c r="G15" s="6">
        <v>83.924999873052599</v>
      </c>
      <c r="H15" s="6">
        <v>87.949999915368394</v>
      </c>
      <c r="I15" s="6">
        <v>87.949999915368394</v>
      </c>
      <c r="J15" s="6">
        <v>91.974999957684204</v>
      </c>
      <c r="K15" s="6">
        <v>96</v>
      </c>
      <c r="L15" s="6" t="s">
        <v>2000</v>
      </c>
      <c r="M15" s="8" t="s">
        <v>1778</v>
      </c>
    </row>
    <row r="16" spans="1:13" x14ac:dyDescent="0.3">
      <c r="A16" t="s">
        <v>1805</v>
      </c>
      <c r="B16" t="s">
        <v>66</v>
      </c>
      <c r="C16" s="22" t="s">
        <v>1995</v>
      </c>
      <c r="D16" t="s">
        <v>434</v>
      </c>
      <c r="E16" s="5">
        <v>6</v>
      </c>
      <c r="F16" s="6">
        <v>54</v>
      </c>
      <c r="G16" s="6">
        <v>85.75</v>
      </c>
      <c r="H16" s="6">
        <v>94.5</v>
      </c>
      <c r="I16" s="6">
        <v>87.666666805614</v>
      </c>
      <c r="J16" s="6">
        <v>98.750000625263198</v>
      </c>
      <c r="K16" s="6">
        <v>100</v>
      </c>
      <c r="L16" s="6" t="s">
        <v>2000</v>
      </c>
      <c r="M16" s="8" t="s">
        <v>1779</v>
      </c>
    </row>
    <row r="17" spans="1:13" x14ac:dyDescent="0.3">
      <c r="A17" t="s">
        <v>1805</v>
      </c>
      <c r="B17" t="s">
        <v>66</v>
      </c>
      <c r="C17" t="s">
        <v>1996</v>
      </c>
      <c r="D17" t="s">
        <v>419</v>
      </c>
      <c r="E17" s="5">
        <v>3</v>
      </c>
      <c r="F17" s="6">
        <v>24.390243878923599</v>
      </c>
      <c r="G17" s="6">
        <v>46.195121939461799</v>
      </c>
      <c r="H17" s="6">
        <v>68</v>
      </c>
      <c r="I17" s="6">
        <v>58.796747959641202</v>
      </c>
      <c r="J17" s="6">
        <v>76</v>
      </c>
      <c r="K17" s="6">
        <v>84</v>
      </c>
      <c r="L17" s="6" t="s">
        <v>2000</v>
      </c>
      <c r="M17" s="8" t="s">
        <v>1780</v>
      </c>
    </row>
    <row r="18" spans="1:13" x14ac:dyDescent="0.3">
      <c r="A18" t="s">
        <v>1805</v>
      </c>
      <c r="B18" t="s">
        <v>66</v>
      </c>
      <c r="C18" t="s">
        <v>1993</v>
      </c>
      <c r="D18" t="s">
        <v>1823</v>
      </c>
      <c r="E18" s="5">
        <v>5</v>
      </c>
      <c r="F18" s="6">
        <v>17.2222222222222</v>
      </c>
      <c r="G18" s="6">
        <v>28.971962616822399</v>
      </c>
      <c r="H18" s="6">
        <v>45.238095238095198</v>
      </c>
      <c r="I18" s="6">
        <v>39.047325580645399</v>
      </c>
      <c r="J18" s="6">
        <v>50</v>
      </c>
      <c r="K18" s="6">
        <v>53.804347826087003</v>
      </c>
      <c r="L18" s="6" t="s">
        <v>2000</v>
      </c>
      <c r="M18" s="8" t="s">
        <v>1824</v>
      </c>
    </row>
    <row r="19" spans="1:13" x14ac:dyDescent="0.3">
      <c r="A19" t="s">
        <v>1805</v>
      </c>
      <c r="B19" t="s">
        <v>66</v>
      </c>
      <c r="C19" s="22" t="s">
        <v>1994</v>
      </c>
      <c r="D19" s="22" t="s">
        <v>1999</v>
      </c>
      <c r="E19" s="5">
        <v>7</v>
      </c>
      <c r="F19" s="6">
        <v>13.6363631495466</v>
      </c>
      <c r="G19" s="6">
        <v>36.112845565903903</v>
      </c>
      <c r="H19" s="6">
        <v>73</v>
      </c>
      <c r="I19" s="6">
        <v>63.980293468764899</v>
      </c>
      <c r="J19" s="6">
        <v>94.5</v>
      </c>
      <c r="K19" s="6">
        <v>100</v>
      </c>
      <c r="L19" s="6" t="s">
        <v>2000</v>
      </c>
      <c r="M19" s="8" t="s">
        <v>1781</v>
      </c>
    </row>
    <row r="20" spans="1:13" x14ac:dyDescent="0.3">
      <c r="A20" t="s">
        <v>1805</v>
      </c>
      <c r="B20" t="s">
        <v>66</v>
      </c>
      <c r="C20" s="22" t="s">
        <v>1996</v>
      </c>
      <c r="D20" t="s">
        <v>63</v>
      </c>
      <c r="E20" s="5">
        <v>8</v>
      </c>
      <c r="F20" s="6">
        <v>34.232121922626</v>
      </c>
      <c r="G20" s="6">
        <v>60.321258770129603</v>
      </c>
      <c r="H20" s="6">
        <v>83.653443631306899</v>
      </c>
      <c r="I20" s="6">
        <v>73.423067448958506</v>
      </c>
      <c r="J20" s="6">
        <v>86.674308663746601</v>
      </c>
      <c r="K20" s="6">
        <v>97</v>
      </c>
      <c r="L20" s="6" t="s">
        <v>2000</v>
      </c>
      <c r="M20" s="8" t="s">
        <v>1782</v>
      </c>
    </row>
    <row r="21" spans="1:13" x14ac:dyDescent="0.3">
      <c r="A21" t="s">
        <v>1805</v>
      </c>
      <c r="B21" t="s">
        <v>66</v>
      </c>
      <c r="C21" s="22" t="s">
        <v>1994</v>
      </c>
      <c r="D21" t="s">
        <v>1998</v>
      </c>
      <c r="E21" s="5">
        <v>2</v>
      </c>
      <c r="F21" s="6">
        <v>84</v>
      </c>
      <c r="G21" s="6">
        <v>86.5</v>
      </c>
      <c r="H21" s="6">
        <v>89</v>
      </c>
      <c r="I21" s="6">
        <v>89</v>
      </c>
      <c r="J21" s="6">
        <v>91.5</v>
      </c>
      <c r="K21" s="6">
        <v>94</v>
      </c>
      <c r="L21" s="6" t="s">
        <v>2000</v>
      </c>
      <c r="M21" s="8" t="s">
        <v>1783</v>
      </c>
    </row>
    <row r="22" spans="1:13" x14ac:dyDescent="0.3">
      <c r="A22" t="s">
        <v>1805</v>
      </c>
      <c r="B22" t="s">
        <v>66</v>
      </c>
      <c r="C22" s="22" t="s">
        <v>1996</v>
      </c>
      <c r="D22" t="s">
        <v>1997</v>
      </c>
      <c r="E22" s="5">
        <v>4</v>
      </c>
      <c r="F22" s="6">
        <v>0.46511627906977399</v>
      </c>
      <c r="G22" s="6">
        <v>10.761440360090001</v>
      </c>
      <c r="H22" s="6">
        <v>47.096774193548399</v>
      </c>
      <c r="I22" s="6">
        <v>44.672730682670696</v>
      </c>
      <c r="J22" s="6">
        <v>81.008064516128997</v>
      </c>
      <c r="K22" s="6">
        <v>84.0322580645161</v>
      </c>
      <c r="L22" s="6" t="s">
        <v>2000</v>
      </c>
      <c r="M22" s="8" t="s">
        <v>1784</v>
      </c>
    </row>
    <row r="23" spans="1:13" x14ac:dyDescent="0.3">
      <c r="A23" t="s">
        <v>1805</v>
      </c>
      <c r="B23" t="s">
        <v>66</v>
      </c>
      <c r="C23" s="22" t="s">
        <v>1996</v>
      </c>
      <c r="D23" t="s">
        <v>309</v>
      </c>
      <c r="E23" s="5">
        <v>4</v>
      </c>
      <c r="F23" s="6">
        <v>79.611650485436897</v>
      </c>
      <c r="G23" s="6">
        <v>93.402912621359206</v>
      </c>
      <c r="H23" s="6">
        <v>99</v>
      </c>
      <c r="I23" s="6">
        <v>94.402912621359206</v>
      </c>
      <c r="J23" s="6">
        <v>100</v>
      </c>
      <c r="K23" s="6">
        <v>100</v>
      </c>
      <c r="L23" s="6" t="s">
        <v>2000</v>
      </c>
      <c r="M23" s="8" t="s">
        <v>1785</v>
      </c>
    </row>
    <row r="24" spans="1:13" x14ac:dyDescent="0.3">
      <c r="D24" t="s">
        <v>48</v>
      </c>
      <c r="E24" s="5" t="s">
        <v>48</v>
      </c>
      <c r="F24" s="6" t="s">
        <v>48</v>
      </c>
      <c r="G24" s="6" t="s">
        <v>48</v>
      </c>
      <c r="H24" s="6" t="s">
        <v>48</v>
      </c>
      <c r="I24" s="6" t="s">
        <v>48</v>
      </c>
      <c r="J24" s="6" t="s">
        <v>48</v>
      </c>
      <c r="K24" s="6" t="s">
        <v>48</v>
      </c>
      <c r="L24" s="6"/>
      <c r="M24" s="8" t="s">
        <v>48</v>
      </c>
    </row>
    <row r="25" spans="1:13" x14ac:dyDescent="0.3">
      <c r="A25" t="s">
        <v>1806</v>
      </c>
      <c r="B25" t="s">
        <v>31</v>
      </c>
      <c r="C25" t="s">
        <v>1993</v>
      </c>
      <c r="D25" t="s">
        <v>141</v>
      </c>
      <c r="E25" s="5" t="s">
        <v>48</v>
      </c>
      <c r="F25" s="6" t="s">
        <v>48</v>
      </c>
      <c r="G25" s="6" t="s">
        <v>48</v>
      </c>
      <c r="H25" s="6" t="s">
        <v>48</v>
      </c>
      <c r="I25" s="6" t="s">
        <v>48</v>
      </c>
      <c r="J25" s="6" t="s">
        <v>48</v>
      </c>
      <c r="K25" s="6" t="s">
        <v>48</v>
      </c>
      <c r="L25" s="6" t="s">
        <v>2000</v>
      </c>
      <c r="M25" s="8" t="s">
        <v>48</v>
      </c>
    </row>
    <row r="26" spans="1:13" x14ac:dyDescent="0.3">
      <c r="A26" t="s">
        <v>1806</v>
      </c>
      <c r="B26" t="s">
        <v>31</v>
      </c>
      <c r="C26" t="s">
        <v>1993</v>
      </c>
      <c r="D26" t="s">
        <v>208</v>
      </c>
      <c r="E26" s="5" t="s">
        <v>48</v>
      </c>
      <c r="F26" s="6" t="s">
        <v>48</v>
      </c>
      <c r="G26" s="6" t="s">
        <v>48</v>
      </c>
      <c r="H26" s="6" t="s">
        <v>48</v>
      </c>
      <c r="I26" s="6" t="s">
        <v>48</v>
      </c>
      <c r="J26" s="6" t="s">
        <v>48</v>
      </c>
      <c r="K26" s="6" t="s">
        <v>48</v>
      </c>
      <c r="L26" s="6" t="s">
        <v>2000</v>
      </c>
      <c r="M26" s="8" t="s">
        <v>48</v>
      </c>
    </row>
    <row r="27" spans="1:13" x14ac:dyDescent="0.3">
      <c r="A27" t="s">
        <v>1806</v>
      </c>
      <c r="B27" t="s">
        <v>31</v>
      </c>
      <c r="C27" t="s">
        <v>1993</v>
      </c>
      <c r="D27" t="s">
        <v>218</v>
      </c>
      <c r="E27" s="5" t="s">
        <v>48</v>
      </c>
      <c r="F27" s="6" t="s">
        <v>48</v>
      </c>
      <c r="G27" s="6" t="s">
        <v>48</v>
      </c>
      <c r="H27" s="6" t="s">
        <v>48</v>
      </c>
      <c r="I27" s="6" t="s">
        <v>48</v>
      </c>
      <c r="J27" s="6" t="s">
        <v>48</v>
      </c>
      <c r="K27" s="6" t="s">
        <v>48</v>
      </c>
      <c r="L27" s="6" t="s">
        <v>2000</v>
      </c>
      <c r="M27" s="8" t="s">
        <v>48</v>
      </c>
    </row>
    <row r="28" spans="1:13" x14ac:dyDescent="0.3">
      <c r="A28" t="s">
        <v>1806</v>
      </c>
      <c r="B28" t="s">
        <v>31</v>
      </c>
      <c r="C28" s="22" t="s">
        <v>1995</v>
      </c>
      <c r="D28" t="s">
        <v>434</v>
      </c>
      <c r="E28" s="5" t="s">
        <v>48</v>
      </c>
      <c r="F28" s="6" t="s">
        <v>48</v>
      </c>
      <c r="G28" s="6" t="s">
        <v>48</v>
      </c>
      <c r="H28" s="6" t="s">
        <v>48</v>
      </c>
      <c r="I28" s="6" t="s">
        <v>48</v>
      </c>
      <c r="J28" s="6" t="s">
        <v>48</v>
      </c>
      <c r="K28" s="6" t="s">
        <v>48</v>
      </c>
      <c r="L28" s="6" t="s">
        <v>2000</v>
      </c>
      <c r="M28" s="8" t="s">
        <v>48</v>
      </c>
    </row>
    <row r="29" spans="1:13" x14ac:dyDescent="0.3">
      <c r="A29" t="s">
        <v>1806</v>
      </c>
      <c r="B29" t="s">
        <v>31</v>
      </c>
      <c r="C29" t="s">
        <v>1996</v>
      </c>
      <c r="D29" t="s">
        <v>419</v>
      </c>
      <c r="E29" s="5" t="s">
        <v>48</v>
      </c>
      <c r="F29" s="6" t="s">
        <v>48</v>
      </c>
      <c r="G29" s="6" t="s">
        <v>48</v>
      </c>
      <c r="H29" s="6" t="s">
        <v>48</v>
      </c>
      <c r="I29" s="6" t="s">
        <v>48</v>
      </c>
      <c r="J29" s="6" t="s">
        <v>48</v>
      </c>
      <c r="K29" s="6" t="s">
        <v>48</v>
      </c>
      <c r="L29" s="6" t="s">
        <v>2000</v>
      </c>
      <c r="M29" s="8" t="s">
        <v>48</v>
      </c>
    </row>
    <row r="30" spans="1:13" x14ac:dyDescent="0.3">
      <c r="A30" t="s">
        <v>1806</v>
      </c>
      <c r="B30" t="s">
        <v>31</v>
      </c>
      <c r="C30" t="s">
        <v>1993</v>
      </c>
      <c r="D30" t="s">
        <v>1823</v>
      </c>
      <c r="E30" s="5">
        <v>1</v>
      </c>
      <c r="F30" s="6">
        <v>68.100403324725804</v>
      </c>
      <c r="G30" s="6">
        <v>68.100403324725804</v>
      </c>
      <c r="H30" s="6">
        <v>68.100403324725804</v>
      </c>
      <c r="I30" s="6">
        <v>68.100403324725804</v>
      </c>
      <c r="J30" s="6">
        <v>68.100403324725804</v>
      </c>
      <c r="K30" s="6">
        <v>68.100403324725804</v>
      </c>
      <c r="L30" s="6" t="s">
        <v>2000</v>
      </c>
      <c r="M30" s="8">
        <v>629</v>
      </c>
    </row>
    <row r="31" spans="1:13" x14ac:dyDescent="0.3">
      <c r="A31" t="s">
        <v>1806</v>
      </c>
      <c r="B31" t="s">
        <v>31</v>
      </c>
      <c r="C31" s="22" t="s">
        <v>1994</v>
      </c>
      <c r="D31" s="22" t="s">
        <v>1999</v>
      </c>
      <c r="E31" s="5">
        <v>2</v>
      </c>
      <c r="F31" s="6">
        <v>-20.328542344809399</v>
      </c>
      <c r="G31" s="6">
        <v>-11.950952152300401</v>
      </c>
      <c r="H31" s="6">
        <v>-3.5733619597913502</v>
      </c>
      <c r="I31" s="6">
        <v>-3.5733619597913502</v>
      </c>
      <c r="J31" s="6">
        <v>4.8042282327176702</v>
      </c>
      <c r="K31" s="6">
        <v>13.1818184252267</v>
      </c>
      <c r="L31" s="6" t="s">
        <v>2000</v>
      </c>
      <c r="M31" s="8" t="s">
        <v>1786</v>
      </c>
    </row>
    <row r="32" spans="1:13" x14ac:dyDescent="0.3">
      <c r="A32" t="s">
        <v>1806</v>
      </c>
      <c r="B32" t="s">
        <v>31</v>
      </c>
      <c r="C32" s="22" t="s">
        <v>1996</v>
      </c>
      <c r="D32" t="s">
        <v>63</v>
      </c>
      <c r="E32" s="5">
        <v>2</v>
      </c>
      <c r="F32" s="6">
        <v>-100</v>
      </c>
      <c r="G32" s="6">
        <v>-89.2872570194384</v>
      </c>
      <c r="H32" s="6">
        <v>-78.574514038876899</v>
      </c>
      <c r="I32" s="6">
        <v>-78.574514038876899</v>
      </c>
      <c r="J32" s="6">
        <v>-67.861771058315398</v>
      </c>
      <c r="K32" s="6">
        <v>-57.149028077753798</v>
      </c>
      <c r="L32" s="6" t="s">
        <v>2000</v>
      </c>
      <c r="M32" s="8" t="s">
        <v>1787</v>
      </c>
    </row>
    <row r="33" spans="1:13" x14ac:dyDescent="0.3">
      <c r="A33" t="s">
        <v>1806</v>
      </c>
      <c r="B33" t="s">
        <v>31</v>
      </c>
      <c r="C33" s="22" t="s">
        <v>1994</v>
      </c>
      <c r="D33" t="s">
        <v>1998</v>
      </c>
      <c r="E33" s="5" t="s">
        <v>48</v>
      </c>
      <c r="F33" s="6" t="s">
        <v>48</v>
      </c>
      <c r="G33" s="6" t="s">
        <v>48</v>
      </c>
      <c r="H33" s="6" t="s">
        <v>48</v>
      </c>
      <c r="I33" s="6" t="s">
        <v>48</v>
      </c>
      <c r="J33" s="6" t="s">
        <v>48</v>
      </c>
      <c r="K33" s="6" t="s">
        <v>48</v>
      </c>
      <c r="L33" s="6" t="s">
        <v>2000</v>
      </c>
      <c r="M33" s="8" t="s">
        <v>48</v>
      </c>
    </row>
    <row r="34" spans="1:13" x14ac:dyDescent="0.3">
      <c r="A34" t="s">
        <v>1806</v>
      </c>
      <c r="B34" t="s">
        <v>31</v>
      </c>
      <c r="C34" s="22" t="s">
        <v>1996</v>
      </c>
      <c r="D34" t="s">
        <v>1997</v>
      </c>
      <c r="E34" s="5" t="s">
        <v>48</v>
      </c>
      <c r="F34" s="6" t="s">
        <v>48</v>
      </c>
      <c r="G34" s="6" t="s">
        <v>48</v>
      </c>
      <c r="H34" s="6" t="s">
        <v>48</v>
      </c>
      <c r="I34" s="6" t="s">
        <v>48</v>
      </c>
      <c r="J34" s="6" t="s">
        <v>48</v>
      </c>
      <c r="K34" s="6" t="s">
        <v>48</v>
      </c>
      <c r="L34" s="6" t="s">
        <v>2000</v>
      </c>
      <c r="M34" s="8" t="s">
        <v>48</v>
      </c>
    </row>
    <row r="35" spans="1:13" x14ac:dyDescent="0.3">
      <c r="A35" t="s">
        <v>1806</v>
      </c>
      <c r="B35" t="s">
        <v>31</v>
      </c>
      <c r="C35" s="22" t="s">
        <v>1996</v>
      </c>
      <c r="D35" t="s">
        <v>309</v>
      </c>
      <c r="E35" s="5" t="s">
        <v>48</v>
      </c>
      <c r="F35" s="6" t="s">
        <v>48</v>
      </c>
      <c r="G35" s="6" t="s">
        <v>48</v>
      </c>
      <c r="H35" s="6" t="s">
        <v>48</v>
      </c>
      <c r="I35" s="6" t="s">
        <v>48</v>
      </c>
      <c r="J35" s="6" t="s">
        <v>48</v>
      </c>
      <c r="K35" s="6" t="s">
        <v>48</v>
      </c>
      <c r="L35" s="6" t="s">
        <v>2000</v>
      </c>
      <c r="M35" s="8" t="s">
        <v>48</v>
      </c>
    </row>
    <row r="36" spans="1:13" x14ac:dyDescent="0.3">
      <c r="A36" t="s">
        <v>1806</v>
      </c>
      <c r="B36" t="s">
        <v>66</v>
      </c>
      <c r="C36" t="s">
        <v>1993</v>
      </c>
      <c r="D36" t="s">
        <v>141</v>
      </c>
      <c r="E36" s="5">
        <v>1</v>
      </c>
      <c r="F36" s="6">
        <v>-8.2999999999999901</v>
      </c>
      <c r="G36" s="6">
        <v>-8.2999999999999901</v>
      </c>
      <c r="H36" s="6">
        <v>-8.2999999999999901</v>
      </c>
      <c r="I36" s="6">
        <v>-8.2999999999999901</v>
      </c>
      <c r="J36" s="6">
        <v>-8.2999999999999901</v>
      </c>
      <c r="K36" s="6">
        <v>-8.2999999999999901</v>
      </c>
      <c r="L36" s="6" t="s">
        <v>2000</v>
      </c>
      <c r="M36" s="8">
        <v>133</v>
      </c>
    </row>
    <row r="37" spans="1:13" x14ac:dyDescent="0.3">
      <c r="A37" t="s">
        <v>1806</v>
      </c>
      <c r="B37" t="s">
        <v>66</v>
      </c>
      <c r="C37" t="s">
        <v>1993</v>
      </c>
      <c r="D37" t="s">
        <v>208</v>
      </c>
      <c r="E37" s="5" t="s">
        <v>48</v>
      </c>
      <c r="F37" s="6" t="s">
        <v>48</v>
      </c>
      <c r="G37" s="6" t="s">
        <v>48</v>
      </c>
      <c r="H37" s="6" t="s">
        <v>48</v>
      </c>
      <c r="I37" s="6" t="s">
        <v>48</v>
      </c>
      <c r="J37" s="6" t="s">
        <v>48</v>
      </c>
      <c r="K37" s="6" t="s">
        <v>48</v>
      </c>
      <c r="L37" s="6" t="s">
        <v>2000</v>
      </c>
      <c r="M37" s="8" t="s">
        <v>48</v>
      </c>
    </row>
    <row r="38" spans="1:13" x14ac:dyDescent="0.3">
      <c r="A38" t="s">
        <v>1806</v>
      </c>
      <c r="B38" t="s">
        <v>66</v>
      </c>
      <c r="C38" t="s">
        <v>1993</v>
      </c>
      <c r="D38" t="s">
        <v>218</v>
      </c>
      <c r="E38" s="5">
        <v>1</v>
      </c>
      <c r="F38" s="6">
        <v>-6.7</v>
      </c>
      <c r="G38" s="6">
        <v>-6.7</v>
      </c>
      <c r="H38" s="6">
        <v>-6.7</v>
      </c>
      <c r="I38" s="6">
        <v>-6.7</v>
      </c>
      <c r="J38" s="6">
        <v>-6.7</v>
      </c>
      <c r="K38" s="6">
        <v>-6.7</v>
      </c>
      <c r="L38" s="6" t="s">
        <v>2000</v>
      </c>
      <c r="M38" s="8">
        <v>134</v>
      </c>
    </row>
    <row r="39" spans="1:13" x14ac:dyDescent="0.3">
      <c r="A39" t="s">
        <v>1806</v>
      </c>
      <c r="B39" t="s">
        <v>66</v>
      </c>
      <c r="C39" s="22" t="s">
        <v>1995</v>
      </c>
      <c r="D39" t="s">
        <v>434</v>
      </c>
      <c r="E39" s="5">
        <v>2</v>
      </c>
      <c r="F39" s="6">
        <v>100</v>
      </c>
      <c r="G39" s="6">
        <v>100</v>
      </c>
      <c r="H39" s="6">
        <v>100</v>
      </c>
      <c r="I39" s="6">
        <v>100</v>
      </c>
      <c r="J39" s="6">
        <v>100</v>
      </c>
      <c r="K39" s="6">
        <v>100</v>
      </c>
      <c r="L39" s="6" t="s">
        <v>2000</v>
      </c>
      <c r="M39" s="8" t="s">
        <v>1788</v>
      </c>
    </row>
    <row r="40" spans="1:13" x14ac:dyDescent="0.3">
      <c r="A40" t="s">
        <v>1806</v>
      </c>
      <c r="B40" t="s">
        <v>66</v>
      </c>
      <c r="C40" t="s">
        <v>1996</v>
      </c>
      <c r="D40" t="s">
        <v>419</v>
      </c>
      <c r="E40" s="5" t="s">
        <v>48</v>
      </c>
      <c r="F40" s="6" t="s">
        <v>48</v>
      </c>
      <c r="G40" s="6" t="s">
        <v>48</v>
      </c>
      <c r="H40" s="6" t="s">
        <v>48</v>
      </c>
      <c r="I40" s="6" t="s">
        <v>48</v>
      </c>
      <c r="J40" s="6" t="s">
        <v>48</v>
      </c>
      <c r="K40" s="6" t="s">
        <v>48</v>
      </c>
      <c r="L40" s="6" t="s">
        <v>2000</v>
      </c>
      <c r="M40" s="8" t="s">
        <v>48</v>
      </c>
    </row>
    <row r="41" spans="1:13" x14ac:dyDescent="0.3">
      <c r="A41" t="s">
        <v>1806</v>
      </c>
      <c r="B41" t="s">
        <v>66</v>
      </c>
      <c r="C41" t="s">
        <v>1993</v>
      </c>
      <c r="D41" t="s">
        <v>1823</v>
      </c>
      <c r="E41" s="5" t="s">
        <v>48</v>
      </c>
      <c r="F41" s="6" t="s">
        <v>48</v>
      </c>
      <c r="G41" s="6" t="s">
        <v>48</v>
      </c>
      <c r="H41" s="6" t="s">
        <v>48</v>
      </c>
      <c r="I41" s="6" t="s">
        <v>48</v>
      </c>
      <c r="J41" s="6" t="s">
        <v>48</v>
      </c>
      <c r="K41" s="6" t="s">
        <v>48</v>
      </c>
      <c r="L41" s="6" t="s">
        <v>2000</v>
      </c>
      <c r="M41" s="8" t="s">
        <v>48</v>
      </c>
    </row>
    <row r="42" spans="1:13" x14ac:dyDescent="0.3">
      <c r="A42" t="s">
        <v>1806</v>
      </c>
      <c r="B42" t="s">
        <v>66</v>
      </c>
      <c r="C42" s="22" t="s">
        <v>1994</v>
      </c>
      <c r="D42" s="22" t="s">
        <v>1999</v>
      </c>
      <c r="E42" s="5">
        <v>4</v>
      </c>
      <c r="F42" s="6">
        <v>-30.434782163290301</v>
      </c>
      <c r="G42" s="6">
        <v>-4.4574349243102196</v>
      </c>
      <c r="H42" s="6">
        <v>27.1008404110082</v>
      </c>
      <c r="I42" s="6">
        <v>30.941724664681502</v>
      </c>
      <c r="J42" s="6">
        <v>62.5</v>
      </c>
      <c r="K42" s="6">
        <v>100</v>
      </c>
      <c r="L42" s="6" t="s">
        <v>2000</v>
      </c>
      <c r="M42" s="8" t="s">
        <v>1789</v>
      </c>
    </row>
    <row r="43" spans="1:13" x14ac:dyDescent="0.3">
      <c r="A43" t="s">
        <v>1806</v>
      </c>
      <c r="B43" t="s">
        <v>66</v>
      </c>
      <c r="C43" s="22" t="s">
        <v>1996</v>
      </c>
      <c r="D43" t="s">
        <v>63</v>
      </c>
      <c r="E43" s="5">
        <v>3</v>
      </c>
      <c r="F43" s="6" t="s">
        <v>48</v>
      </c>
      <c r="G43" s="6" t="s">
        <v>48</v>
      </c>
      <c r="H43" s="6">
        <v>-39599.8250407698</v>
      </c>
      <c r="I43" s="6" t="s">
        <v>48</v>
      </c>
      <c r="J43" s="6">
        <v>-27211.455184185001</v>
      </c>
      <c r="K43" s="6">
        <v>-14823.0853276002</v>
      </c>
      <c r="L43" s="6" t="s">
        <v>2000</v>
      </c>
      <c r="M43" s="8" t="s">
        <v>1790</v>
      </c>
    </row>
    <row r="44" spans="1:13" x14ac:dyDescent="0.3">
      <c r="A44" t="s">
        <v>1806</v>
      </c>
      <c r="B44" t="s">
        <v>66</v>
      </c>
      <c r="C44" s="22" t="s">
        <v>1994</v>
      </c>
      <c r="D44" t="s">
        <v>1998</v>
      </c>
      <c r="E44" s="5" t="s">
        <v>48</v>
      </c>
      <c r="F44" s="6" t="s">
        <v>48</v>
      </c>
      <c r="G44" s="6" t="s">
        <v>48</v>
      </c>
      <c r="H44" s="6" t="s">
        <v>48</v>
      </c>
      <c r="I44" s="6" t="s">
        <v>48</v>
      </c>
      <c r="J44" s="6" t="s">
        <v>48</v>
      </c>
      <c r="K44" s="6" t="s">
        <v>48</v>
      </c>
      <c r="L44" s="6" t="s">
        <v>2000</v>
      </c>
      <c r="M44" s="8" t="s">
        <v>48</v>
      </c>
    </row>
    <row r="45" spans="1:13" x14ac:dyDescent="0.3">
      <c r="A45" t="s">
        <v>1806</v>
      </c>
      <c r="B45" t="s">
        <v>66</v>
      </c>
      <c r="C45" s="22" t="s">
        <v>1996</v>
      </c>
      <c r="D45" t="s">
        <v>1997</v>
      </c>
      <c r="E45" s="5" t="s">
        <v>48</v>
      </c>
      <c r="F45" s="6" t="s">
        <v>48</v>
      </c>
      <c r="G45" s="6" t="s">
        <v>48</v>
      </c>
      <c r="H45" s="6" t="s">
        <v>48</v>
      </c>
      <c r="I45" s="6" t="s">
        <v>48</v>
      </c>
      <c r="J45" s="6" t="s">
        <v>48</v>
      </c>
      <c r="K45" s="6" t="s">
        <v>48</v>
      </c>
      <c r="L45" s="6" t="s">
        <v>2000</v>
      </c>
      <c r="M45" s="8" t="s">
        <v>48</v>
      </c>
    </row>
    <row r="46" spans="1:13" x14ac:dyDescent="0.3">
      <c r="A46" t="s">
        <v>1806</v>
      </c>
      <c r="B46" t="s">
        <v>66</v>
      </c>
      <c r="C46" s="22" t="s">
        <v>1996</v>
      </c>
      <c r="D46" t="s">
        <v>309</v>
      </c>
      <c r="E46" s="5" t="s">
        <v>48</v>
      </c>
      <c r="F46" s="6" t="s">
        <v>48</v>
      </c>
      <c r="G46" s="6" t="s">
        <v>48</v>
      </c>
      <c r="H46" s="6" t="s">
        <v>48</v>
      </c>
      <c r="I46" s="6" t="s">
        <v>48</v>
      </c>
      <c r="J46" s="6" t="s">
        <v>48</v>
      </c>
      <c r="K46" s="6" t="s">
        <v>48</v>
      </c>
      <c r="L46" s="6" t="s">
        <v>2000</v>
      </c>
      <c r="M46" s="8" t="s">
        <v>48</v>
      </c>
    </row>
    <row r="47" spans="1:13" x14ac:dyDescent="0.3">
      <c r="D47" t="s">
        <v>48</v>
      </c>
      <c r="E47" s="5" t="s">
        <v>48</v>
      </c>
      <c r="F47" s="6" t="s">
        <v>48</v>
      </c>
      <c r="G47" s="6" t="s">
        <v>48</v>
      </c>
      <c r="H47" s="6" t="s">
        <v>48</v>
      </c>
      <c r="I47" s="6" t="s">
        <v>48</v>
      </c>
      <c r="J47" s="6" t="s">
        <v>48</v>
      </c>
      <c r="K47" s="6" t="s">
        <v>48</v>
      </c>
      <c r="L47" s="6"/>
      <c r="M47" s="8" t="s">
        <v>48</v>
      </c>
    </row>
    <row r="48" spans="1:13" x14ac:dyDescent="0.3">
      <c r="A48" t="s">
        <v>1807</v>
      </c>
      <c r="B48" t="s">
        <v>31</v>
      </c>
      <c r="C48" t="s">
        <v>1993</v>
      </c>
      <c r="D48" t="s">
        <v>141</v>
      </c>
      <c r="E48" s="5">
        <v>2</v>
      </c>
      <c r="F48" s="6">
        <v>5.5588409213900496</v>
      </c>
      <c r="G48" s="6">
        <v>8.2052040201994902</v>
      </c>
      <c r="H48" s="6">
        <v>10.8515671190089</v>
      </c>
      <c r="I48" s="6">
        <v>10.8515671190089</v>
      </c>
      <c r="J48" s="6">
        <v>13.4979302178184</v>
      </c>
      <c r="K48" s="6">
        <v>16.144293316627799</v>
      </c>
      <c r="L48" s="6" t="s">
        <v>2000</v>
      </c>
      <c r="M48" s="8" t="s">
        <v>1791</v>
      </c>
    </row>
    <row r="49" spans="1:13" x14ac:dyDescent="0.3">
      <c r="A49" t="s">
        <v>1807</v>
      </c>
      <c r="B49" t="s">
        <v>31</v>
      </c>
      <c r="C49" t="s">
        <v>1993</v>
      </c>
      <c r="D49" t="s">
        <v>208</v>
      </c>
      <c r="E49" s="5" t="s">
        <v>48</v>
      </c>
      <c r="F49" s="6" t="s">
        <v>48</v>
      </c>
      <c r="G49" s="6" t="s">
        <v>48</v>
      </c>
      <c r="H49" s="6" t="s">
        <v>48</v>
      </c>
      <c r="I49" s="6" t="s">
        <v>48</v>
      </c>
      <c r="J49" s="6" t="s">
        <v>48</v>
      </c>
      <c r="K49" s="6" t="s">
        <v>48</v>
      </c>
      <c r="L49" s="6" t="s">
        <v>2000</v>
      </c>
      <c r="M49" s="8" t="s">
        <v>48</v>
      </c>
    </row>
    <row r="50" spans="1:13" x14ac:dyDescent="0.3">
      <c r="A50" t="s">
        <v>1807</v>
      </c>
      <c r="B50" t="s">
        <v>31</v>
      </c>
      <c r="C50" t="s">
        <v>1993</v>
      </c>
      <c r="D50" t="s">
        <v>218</v>
      </c>
      <c r="E50" s="5" t="s">
        <v>48</v>
      </c>
      <c r="F50" s="6" t="s">
        <v>48</v>
      </c>
      <c r="G50" s="6" t="s">
        <v>48</v>
      </c>
      <c r="H50" s="6" t="s">
        <v>48</v>
      </c>
      <c r="I50" s="6" t="s">
        <v>48</v>
      </c>
      <c r="J50" s="6" t="s">
        <v>48</v>
      </c>
      <c r="K50" s="6" t="s">
        <v>48</v>
      </c>
      <c r="L50" s="6" t="s">
        <v>2000</v>
      </c>
      <c r="M50" s="8" t="s">
        <v>48</v>
      </c>
    </row>
    <row r="51" spans="1:13" x14ac:dyDescent="0.3">
      <c r="A51" t="s">
        <v>1807</v>
      </c>
      <c r="B51" t="s">
        <v>31</v>
      </c>
      <c r="C51" s="22" t="s">
        <v>1995</v>
      </c>
      <c r="D51" t="s">
        <v>434</v>
      </c>
      <c r="E51" s="5" t="s">
        <v>48</v>
      </c>
      <c r="F51" s="6" t="s">
        <v>48</v>
      </c>
      <c r="G51" s="6" t="s">
        <v>48</v>
      </c>
      <c r="H51" s="6" t="s">
        <v>48</v>
      </c>
      <c r="I51" s="6" t="s">
        <v>48</v>
      </c>
      <c r="J51" s="6" t="s">
        <v>48</v>
      </c>
      <c r="K51" s="6" t="s">
        <v>48</v>
      </c>
      <c r="L51" s="6" t="s">
        <v>2000</v>
      </c>
      <c r="M51" s="8" t="s">
        <v>48</v>
      </c>
    </row>
    <row r="52" spans="1:13" x14ac:dyDescent="0.3">
      <c r="A52" t="s">
        <v>1807</v>
      </c>
      <c r="B52" t="s">
        <v>31</v>
      </c>
      <c r="C52" t="s">
        <v>1996</v>
      </c>
      <c r="D52" t="s">
        <v>419</v>
      </c>
      <c r="E52" s="5" t="s">
        <v>48</v>
      </c>
      <c r="F52" s="6" t="s">
        <v>48</v>
      </c>
      <c r="G52" s="6" t="s">
        <v>48</v>
      </c>
      <c r="H52" s="6" t="s">
        <v>48</v>
      </c>
      <c r="I52" s="6" t="s">
        <v>48</v>
      </c>
      <c r="J52" s="6" t="s">
        <v>48</v>
      </c>
      <c r="K52" s="6" t="s">
        <v>48</v>
      </c>
      <c r="L52" s="6" t="s">
        <v>2000</v>
      </c>
      <c r="M52" s="8" t="s">
        <v>48</v>
      </c>
    </row>
    <row r="53" spans="1:13" x14ac:dyDescent="0.3">
      <c r="A53" t="s">
        <v>1807</v>
      </c>
      <c r="B53" t="s">
        <v>31</v>
      </c>
      <c r="C53" t="s">
        <v>1993</v>
      </c>
      <c r="D53" t="s">
        <v>1823</v>
      </c>
      <c r="E53" s="5">
        <v>1</v>
      </c>
      <c r="F53" s="6">
        <v>-2.3797718546267501</v>
      </c>
      <c r="G53" s="6">
        <v>-2.3797718546267501</v>
      </c>
      <c r="H53" s="6">
        <v>-2.3797718546267501</v>
      </c>
      <c r="I53" s="6">
        <v>-2.3797718546267501</v>
      </c>
      <c r="J53" s="6">
        <v>-2.3797718546267501</v>
      </c>
      <c r="K53" s="6">
        <v>-2.3797718546267501</v>
      </c>
      <c r="L53" s="6" t="s">
        <v>2000</v>
      </c>
      <c r="M53" s="8">
        <v>629</v>
      </c>
    </row>
    <row r="54" spans="1:13" x14ac:dyDescent="0.3">
      <c r="A54" t="s">
        <v>1807</v>
      </c>
      <c r="B54" t="s">
        <v>31</v>
      </c>
      <c r="C54" s="22" t="s">
        <v>1994</v>
      </c>
      <c r="D54" s="22" t="s">
        <v>1999</v>
      </c>
      <c r="E54" s="5">
        <v>2</v>
      </c>
      <c r="F54" s="6">
        <v>13.5727318981022</v>
      </c>
      <c r="G54" s="6">
        <v>14.302126334292099</v>
      </c>
      <c r="H54" s="6">
        <v>15.0315207704821</v>
      </c>
      <c r="I54" s="6">
        <v>15.0315207704821</v>
      </c>
      <c r="J54" s="6">
        <v>15.760915206672101</v>
      </c>
      <c r="K54" s="6">
        <v>16.490309642862002</v>
      </c>
      <c r="L54" s="6" t="s">
        <v>2000</v>
      </c>
      <c r="M54" s="8" t="s">
        <v>1786</v>
      </c>
    </row>
    <row r="55" spans="1:13" x14ac:dyDescent="0.3">
      <c r="A55" t="s">
        <v>1807</v>
      </c>
      <c r="B55" t="s">
        <v>31</v>
      </c>
      <c r="C55" s="22" t="s">
        <v>1996</v>
      </c>
      <c r="D55" t="s">
        <v>63</v>
      </c>
      <c r="E55" s="5">
        <v>4</v>
      </c>
      <c r="F55" s="6">
        <v>-36.564625850253798</v>
      </c>
      <c r="G55" s="6">
        <v>-11.564625850253799</v>
      </c>
      <c r="H55" s="6">
        <v>10.817982064675499</v>
      </c>
      <c r="I55" s="6">
        <v>2.9934982902915102</v>
      </c>
      <c r="J55" s="6">
        <v>25.3761062052208</v>
      </c>
      <c r="K55" s="6">
        <v>26.902654882068902</v>
      </c>
      <c r="L55" s="6" t="s">
        <v>2000</v>
      </c>
      <c r="M55" s="8" t="s">
        <v>1792</v>
      </c>
    </row>
    <row r="56" spans="1:13" x14ac:dyDescent="0.3">
      <c r="A56" t="s">
        <v>1807</v>
      </c>
      <c r="B56" t="s">
        <v>31</v>
      </c>
      <c r="C56" s="22" t="s">
        <v>1994</v>
      </c>
      <c r="D56" t="s">
        <v>1998</v>
      </c>
      <c r="E56" s="5" t="s">
        <v>48</v>
      </c>
      <c r="F56" s="6" t="s">
        <v>48</v>
      </c>
      <c r="G56" s="6" t="s">
        <v>48</v>
      </c>
      <c r="H56" s="6" t="s">
        <v>48</v>
      </c>
      <c r="I56" s="6" t="s">
        <v>48</v>
      </c>
      <c r="J56" s="6" t="s">
        <v>48</v>
      </c>
      <c r="K56" s="6" t="s">
        <v>48</v>
      </c>
      <c r="L56" s="6" t="s">
        <v>2000</v>
      </c>
      <c r="M56" s="8" t="s">
        <v>48</v>
      </c>
    </row>
    <row r="57" spans="1:13" x14ac:dyDescent="0.3">
      <c r="A57" t="s">
        <v>1807</v>
      </c>
      <c r="B57" t="s">
        <v>31</v>
      </c>
      <c r="C57" s="22" t="s">
        <v>1996</v>
      </c>
      <c r="D57" t="s">
        <v>1997</v>
      </c>
      <c r="E57" s="5">
        <v>4</v>
      </c>
      <c r="F57" s="6">
        <v>-52.586206898769397</v>
      </c>
      <c r="G57" s="6">
        <v>-36.716300942690197</v>
      </c>
      <c r="H57" s="6">
        <v>-14.981184163654699</v>
      </c>
      <c r="I57" s="6">
        <v>-12.726107770690801</v>
      </c>
      <c r="J57" s="6">
        <v>9.0090090083446395</v>
      </c>
      <c r="K57" s="6">
        <v>31.644144143315799</v>
      </c>
      <c r="L57" s="6" t="s">
        <v>2000</v>
      </c>
      <c r="M57" s="8" t="s">
        <v>1774</v>
      </c>
    </row>
    <row r="58" spans="1:13" x14ac:dyDescent="0.3">
      <c r="A58" t="s">
        <v>1807</v>
      </c>
      <c r="B58" t="s">
        <v>31</v>
      </c>
      <c r="C58" s="22" t="s">
        <v>1996</v>
      </c>
      <c r="D58" t="s">
        <v>309</v>
      </c>
      <c r="E58" s="5">
        <v>2</v>
      </c>
      <c r="F58" s="6">
        <v>34.131736525400498</v>
      </c>
      <c r="G58" s="6">
        <v>36.327345307997497</v>
      </c>
      <c r="H58" s="6">
        <v>38.522954090594403</v>
      </c>
      <c r="I58" s="6">
        <v>38.522954090594403</v>
      </c>
      <c r="J58" s="6">
        <v>40.718562873191402</v>
      </c>
      <c r="K58" s="6">
        <v>42.914171655788302</v>
      </c>
      <c r="L58" s="6" t="s">
        <v>2000</v>
      </c>
      <c r="M58" s="8" t="s">
        <v>1793</v>
      </c>
    </row>
    <row r="59" spans="1:13" x14ac:dyDescent="0.3">
      <c r="A59" t="s">
        <v>1807</v>
      </c>
      <c r="B59" t="s">
        <v>66</v>
      </c>
      <c r="C59" t="s">
        <v>1993</v>
      </c>
      <c r="D59" t="s">
        <v>141</v>
      </c>
      <c r="E59" s="5">
        <v>6</v>
      </c>
      <c r="F59" s="6">
        <v>-8.8669949026668995</v>
      </c>
      <c r="G59" s="6">
        <v>-3.0618937414765899</v>
      </c>
      <c r="H59" s="6">
        <v>3.2246893326540498</v>
      </c>
      <c r="I59" s="6">
        <v>8.1926091838380994</v>
      </c>
      <c r="J59" s="6">
        <v>14.854191978821101</v>
      </c>
      <c r="K59" s="6">
        <v>37.999999912364103</v>
      </c>
      <c r="L59" s="6" t="s">
        <v>2000</v>
      </c>
      <c r="M59" s="8" t="s">
        <v>1794</v>
      </c>
    </row>
    <row r="60" spans="1:13" x14ac:dyDescent="0.3">
      <c r="A60" t="s">
        <v>1807</v>
      </c>
      <c r="B60" t="s">
        <v>66</v>
      </c>
      <c r="C60" t="s">
        <v>1993</v>
      </c>
      <c r="D60" t="s">
        <v>208</v>
      </c>
      <c r="E60" s="5">
        <v>2</v>
      </c>
      <c r="F60" s="6">
        <v>-54.434589806085</v>
      </c>
      <c r="G60" s="6">
        <v>-40.0884792285228</v>
      </c>
      <c r="H60" s="6">
        <v>-25.7423686509606</v>
      </c>
      <c r="I60" s="6">
        <v>-25.7423686509606</v>
      </c>
      <c r="J60" s="6">
        <v>-11.396258073398499</v>
      </c>
      <c r="K60" s="6">
        <v>2.9498525041637298</v>
      </c>
      <c r="L60" s="6" t="s">
        <v>2000</v>
      </c>
      <c r="M60" s="8" t="s">
        <v>1795</v>
      </c>
    </row>
    <row r="61" spans="1:13" x14ac:dyDescent="0.3">
      <c r="A61" t="s">
        <v>1807</v>
      </c>
      <c r="B61" t="s">
        <v>66</v>
      </c>
      <c r="C61" t="s">
        <v>1993</v>
      </c>
      <c r="D61" t="s">
        <v>218</v>
      </c>
      <c r="E61" s="5">
        <v>1</v>
      </c>
      <c r="F61" s="6">
        <v>24.799999983503799</v>
      </c>
      <c r="G61" s="6">
        <v>24.799999983503799</v>
      </c>
      <c r="H61" s="6">
        <v>24.799999983503799</v>
      </c>
      <c r="I61" s="6">
        <v>24.799999983503799</v>
      </c>
      <c r="J61" s="6">
        <v>24.799999983503799</v>
      </c>
      <c r="K61" s="6">
        <v>24.799999983503799</v>
      </c>
      <c r="L61" s="6" t="s">
        <v>2000</v>
      </c>
      <c r="M61" s="8">
        <v>134</v>
      </c>
    </row>
    <row r="62" spans="1:13" x14ac:dyDescent="0.3">
      <c r="A62" t="s">
        <v>1807</v>
      </c>
      <c r="B62" t="s">
        <v>66</v>
      </c>
      <c r="C62" s="22" t="s">
        <v>1995</v>
      </c>
      <c r="D62" t="s">
        <v>434</v>
      </c>
      <c r="E62" s="5">
        <v>2</v>
      </c>
      <c r="F62" s="6">
        <v>23.399999932468798</v>
      </c>
      <c r="G62" s="6">
        <v>42.549999949351601</v>
      </c>
      <c r="H62" s="6">
        <v>61.699999966234401</v>
      </c>
      <c r="I62" s="6">
        <v>61.699999966234401</v>
      </c>
      <c r="J62" s="6">
        <v>80.8499999831172</v>
      </c>
      <c r="K62" s="6">
        <v>100</v>
      </c>
      <c r="L62" s="6" t="s">
        <v>2000</v>
      </c>
      <c r="M62" s="8" t="s">
        <v>1788</v>
      </c>
    </row>
    <row r="63" spans="1:13" x14ac:dyDescent="0.3">
      <c r="A63" t="s">
        <v>1807</v>
      </c>
      <c r="B63" t="s">
        <v>66</v>
      </c>
      <c r="C63" t="s">
        <v>1996</v>
      </c>
      <c r="D63" t="s">
        <v>419</v>
      </c>
      <c r="E63" s="5">
        <v>1</v>
      </c>
      <c r="F63" s="6">
        <v>-33.216168718215002</v>
      </c>
      <c r="G63" s="6">
        <v>-33.216168718215002</v>
      </c>
      <c r="H63" s="6">
        <v>-33.216168718215002</v>
      </c>
      <c r="I63" s="6">
        <v>-33.216168718215002</v>
      </c>
      <c r="J63" s="6">
        <v>-33.216168718215002</v>
      </c>
      <c r="K63" s="6">
        <v>-33.216168718215002</v>
      </c>
      <c r="L63" s="6" t="s">
        <v>2000</v>
      </c>
      <c r="M63" s="8">
        <v>355</v>
      </c>
    </row>
    <row r="64" spans="1:13" x14ac:dyDescent="0.3">
      <c r="A64" t="s">
        <v>1807</v>
      </c>
      <c r="B64" t="s">
        <v>66</v>
      </c>
      <c r="C64" t="s">
        <v>1993</v>
      </c>
      <c r="D64" t="s">
        <v>1823</v>
      </c>
      <c r="E64" s="5">
        <v>3</v>
      </c>
      <c r="F64" s="6">
        <v>-37.5</v>
      </c>
      <c r="G64" s="6">
        <v>-24.6141975308642</v>
      </c>
      <c r="H64" s="6">
        <v>-11.728395061728399</v>
      </c>
      <c r="I64" s="6">
        <v>-17.155733677292599</v>
      </c>
      <c r="J64" s="6">
        <v>-6.9836005159388304</v>
      </c>
      <c r="K64" s="6">
        <v>-2.23880597014927</v>
      </c>
      <c r="L64" s="6" t="s">
        <v>2000</v>
      </c>
      <c r="M64" s="8" t="s">
        <v>1796</v>
      </c>
    </row>
    <row r="65" spans="1:13" x14ac:dyDescent="0.3">
      <c r="A65" t="s">
        <v>1807</v>
      </c>
      <c r="B65" t="s">
        <v>66</v>
      </c>
      <c r="C65" s="22" t="s">
        <v>1994</v>
      </c>
      <c r="D65" s="22" t="s">
        <v>1999</v>
      </c>
      <c r="E65" s="5">
        <v>4</v>
      </c>
      <c r="F65" s="6">
        <v>31.999999731199999</v>
      </c>
      <c r="G65" s="6">
        <v>36.125000003112497</v>
      </c>
      <c r="H65" s="6">
        <v>40.033592519993299</v>
      </c>
      <c r="I65" s="6">
        <v>45.398770447691703</v>
      </c>
      <c r="J65" s="6">
        <v>49.307362964572498</v>
      </c>
      <c r="K65" s="6">
        <v>69.527897019580394</v>
      </c>
      <c r="L65" s="6" t="s">
        <v>2000</v>
      </c>
      <c r="M65" s="8" t="s">
        <v>1789</v>
      </c>
    </row>
    <row r="66" spans="1:13" x14ac:dyDescent="0.3">
      <c r="A66" t="s">
        <v>1807</v>
      </c>
      <c r="B66" t="s">
        <v>66</v>
      </c>
      <c r="C66" s="22" t="s">
        <v>1996</v>
      </c>
      <c r="D66" t="s">
        <v>63</v>
      </c>
      <c r="E66" s="5">
        <v>7</v>
      </c>
      <c r="F66" s="6">
        <v>-75.555552000000006</v>
      </c>
      <c r="G66" s="6">
        <v>-3.9299750825206301</v>
      </c>
      <c r="H66" s="6">
        <v>8.6956522028355305</v>
      </c>
      <c r="I66" s="6">
        <v>0.15467719100406599</v>
      </c>
      <c r="J66" s="6">
        <v>23.441365144153899</v>
      </c>
      <c r="K66" s="6">
        <v>28.919860010926399</v>
      </c>
      <c r="L66" s="6" t="s">
        <v>2000</v>
      </c>
      <c r="M66" s="8" t="s">
        <v>1797</v>
      </c>
    </row>
    <row r="67" spans="1:13" x14ac:dyDescent="0.3">
      <c r="A67" t="s">
        <v>1807</v>
      </c>
      <c r="B67" t="s">
        <v>66</v>
      </c>
      <c r="C67" s="22" t="s">
        <v>1994</v>
      </c>
      <c r="D67" t="s">
        <v>1998</v>
      </c>
      <c r="E67" s="5" t="s">
        <v>48</v>
      </c>
      <c r="F67" s="6" t="s">
        <v>48</v>
      </c>
      <c r="G67" s="6" t="s">
        <v>48</v>
      </c>
      <c r="H67" s="6" t="s">
        <v>48</v>
      </c>
      <c r="I67" s="6" t="s">
        <v>48</v>
      </c>
      <c r="J67" s="6" t="s">
        <v>48</v>
      </c>
      <c r="K67" s="6" t="s">
        <v>48</v>
      </c>
      <c r="L67" s="6" t="s">
        <v>2000</v>
      </c>
      <c r="M67" s="8" t="s">
        <v>48</v>
      </c>
    </row>
    <row r="68" spans="1:13" x14ac:dyDescent="0.3">
      <c r="A68" t="s">
        <v>1807</v>
      </c>
      <c r="B68" t="s">
        <v>66</v>
      </c>
      <c r="C68" s="22" t="s">
        <v>1996</v>
      </c>
      <c r="D68" t="s">
        <v>1997</v>
      </c>
      <c r="E68" s="5">
        <v>4</v>
      </c>
      <c r="F68" s="6">
        <v>-60.127737227293203</v>
      </c>
      <c r="G68" s="6">
        <v>-21.327554745574499</v>
      </c>
      <c r="H68" s="6">
        <v>-0.15981321316252101</v>
      </c>
      <c r="I68" s="6">
        <v>-8.7453812878981694</v>
      </c>
      <c r="J68" s="6">
        <v>12.422360244513801</v>
      </c>
      <c r="K68" s="6">
        <v>25.465838502025498</v>
      </c>
      <c r="L68" s="6" t="s">
        <v>2000</v>
      </c>
      <c r="M68" s="8" t="s">
        <v>1784</v>
      </c>
    </row>
    <row r="69" spans="1:13" x14ac:dyDescent="0.3">
      <c r="A69" t="s">
        <v>1807</v>
      </c>
      <c r="B69" t="s">
        <v>66</v>
      </c>
      <c r="C69" s="22" t="s">
        <v>1996</v>
      </c>
      <c r="D69" t="s">
        <v>309</v>
      </c>
      <c r="E69" s="5">
        <v>2</v>
      </c>
      <c r="F69" s="6">
        <v>10.066371680738399</v>
      </c>
      <c r="G69" s="6">
        <v>10.674778760897601</v>
      </c>
      <c r="H69" s="6">
        <v>11.2831858410569</v>
      </c>
      <c r="I69" s="6">
        <v>11.2831858410569</v>
      </c>
      <c r="J69" s="6">
        <v>11.891592921216199</v>
      </c>
      <c r="K69" s="6">
        <v>12.500000001375399</v>
      </c>
      <c r="L69" s="6" t="s">
        <v>2000</v>
      </c>
      <c r="M69" s="8" t="s">
        <v>1798</v>
      </c>
    </row>
    <row r="70" spans="1:13" x14ac:dyDescent="0.3">
      <c r="D70" t="s">
        <v>48</v>
      </c>
      <c r="E70" s="5" t="s">
        <v>48</v>
      </c>
      <c r="F70" s="6" t="s">
        <v>48</v>
      </c>
      <c r="G70" s="6" t="s">
        <v>48</v>
      </c>
      <c r="H70" s="6" t="s">
        <v>48</v>
      </c>
      <c r="I70" s="6" t="s">
        <v>48</v>
      </c>
      <c r="J70" s="6" t="s">
        <v>48</v>
      </c>
      <c r="K70" s="6" t="s">
        <v>48</v>
      </c>
      <c r="L70" s="6"/>
      <c r="M70" s="8" t="s">
        <v>48</v>
      </c>
    </row>
    <row r="71" spans="1:13" x14ac:dyDescent="0.3">
      <c r="A71" t="s">
        <v>1808</v>
      </c>
      <c r="B71" t="s">
        <v>31</v>
      </c>
      <c r="C71" t="s">
        <v>1993</v>
      </c>
      <c r="D71" t="s">
        <v>141</v>
      </c>
      <c r="E71" s="5">
        <v>2</v>
      </c>
      <c r="F71" s="6">
        <v>-0.67567567567567999</v>
      </c>
      <c r="G71" s="6">
        <v>-0.270270270270275</v>
      </c>
      <c r="H71" s="6">
        <v>0.13513513513513001</v>
      </c>
      <c r="I71" s="6">
        <v>0.13513513513513001</v>
      </c>
      <c r="J71" s="6">
        <v>0.54054054054053402</v>
      </c>
      <c r="K71" s="6">
        <v>0.94594594594593895</v>
      </c>
      <c r="L71" s="6" t="s">
        <v>2000</v>
      </c>
      <c r="M71" s="8" t="s">
        <v>1791</v>
      </c>
    </row>
    <row r="72" spans="1:13" x14ac:dyDescent="0.3">
      <c r="A72" t="s">
        <v>1808</v>
      </c>
      <c r="B72" t="s">
        <v>31</v>
      </c>
      <c r="C72" t="s">
        <v>1993</v>
      </c>
      <c r="D72" t="s">
        <v>208</v>
      </c>
      <c r="E72" s="5" t="s">
        <v>48</v>
      </c>
      <c r="F72" s="6" t="s">
        <v>48</v>
      </c>
      <c r="G72" s="6" t="s">
        <v>48</v>
      </c>
      <c r="H72" s="6" t="s">
        <v>48</v>
      </c>
      <c r="I72" s="6" t="s">
        <v>48</v>
      </c>
      <c r="J72" s="6" t="s">
        <v>48</v>
      </c>
      <c r="K72" s="6" t="s">
        <v>48</v>
      </c>
      <c r="L72" s="6" t="s">
        <v>2000</v>
      </c>
      <c r="M72" s="8" t="s">
        <v>48</v>
      </c>
    </row>
    <row r="73" spans="1:13" x14ac:dyDescent="0.3">
      <c r="A73" t="s">
        <v>1808</v>
      </c>
      <c r="B73" t="s">
        <v>31</v>
      </c>
      <c r="C73" t="s">
        <v>1993</v>
      </c>
      <c r="D73" t="s">
        <v>218</v>
      </c>
      <c r="E73" s="5" t="s">
        <v>48</v>
      </c>
      <c r="F73" s="6" t="s">
        <v>48</v>
      </c>
      <c r="G73" s="6" t="s">
        <v>48</v>
      </c>
      <c r="H73" s="6" t="s">
        <v>48</v>
      </c>
      <c r="I73" s="6" t="s">
        <v>48</v>
      </c>
      <c r="J73" s="6" t="s">
        <v>48</v>
      </c>
      <c r="K73" s="6" t="s">
        <v>48</v>
      </c>
      <c r="L73" s="6" t="s">
        <v>2000</v>
      </c>
      <c r="M73" s="8" t="s">
        <v>48</v>
      </c>
    </row>
    <row r="74" spans="1:13" x14ac:dyDescent="0.3">
      <c r="A74" t="s">
        <v>1808</v>
      </c>
      <c r="B74" t="s">
        <v>31</v>
      </c>
      <c r="C74" s="22" t="s">
        <v>1995</v>
      </c>
      <c r="D74" t="s">
        <v>434</v>
      </c>
      <c r="E74" s="5" t="s">
        <v>48</v>
      </c>
      <c r="F74" s="6" t="s">
        <v>48</v>
      </c>
      <c r="G74" s="6" t="s">
        <v>48</v>
      </c>
      <c r="H74" s="6" t="s">
        <v>48</v>
      </c>
      <c r="I74" s="6" t="s">
        <v>48</v>
      </c>
      <c r="J74" s="6" t="s">
        <v>48</v>
      </c>
      <c r="K74" s="6" t="s">
        <v>48</v>
      </c>
      <c r="L74" s="6" t="s">
        <v>2000</v>
      </c>
      <c r="M74" s="8" t="s">
        <v>48</v>
      </c>
    </row>
    <row r="75" spans="1:13" x14ac:dyDescent="0.3">
      <c r="A75" t="s">
        <v>1808</v>
      </c>
      <c r="B75" t="s">
        <v>31</v>
      </c>
      <c r="C75" t="s">
        <v>1996</v>
      </c>
      <c r="D75" t="s">
        <v>419</v>
      </c>
      <c r="E75" s="5" t="s">
        <v>48</v>
      </c>
      <c r="F75" s="6" t="s">
        <v>48</v>
      </c>
      <c r="G75" s="6" t="s">
        <v>48</v>
      </c>
      <c r="H75" s="6" t="s">
        <v>48</v>
      </c>
      <c r="I75" s="6" t="s">
        <v>48</v>
      </c>
      <c r="J75" s="6" t="s">
        <v>48</v>
      </c>
      <c r="K75" s="6" t="s">
        <v>48</v>
      </c>
      <c r="L75" s="6" t="s">
        <v>2000</v>
      </c>
      <c r="M75" s="8" t="s">
        <v>48</v>
      </c>
    </row>
    <row r="76" spans="1:13" x14ac:dyDescent="0.3">
      <c r="A76" t="s">
        <v>1808</v>
      </c>
      <c r="B76" t="s">
        <v>31</v>
      </c>
      <c r="C76" t="s">
        <v>1993</v>
      </c>
      <c r="D76" t="s">
        <v>1823</v>
      </c>
      <c r="E76" s="5">
        <v>1</v>
      </c>
      <c r="F76" s="6">
        <v>15.4877968810484</v>
      </c>
      <c r="G76" s="6">
        <v>15.4877968810484</v>
      </c>
      <c r="H76" s="6">
        <v>15.4877968810484</v>
      </c>
      <c r="I76" s="6">
        <v>15.4877968810484</v>
      </c>
      <c r="J76" s="6">
        <v>15.4877968810484</v>
      </c>
      <c r="K76" s="6">
        <v>15.4877968810484</v>
      </c>
      <c r="L76" s="6" t="s">
        <v>2000</v>
      </c>
      <c r="M76" s="8">
        <v>629</v>
      </c>
    </row>
    <row r="77" spans="1:13" x14ac:dyDescent="0.3">
      <c r="A77" t="s">
        <v>1808</v>
      </c>
      <c r="B77" t="s">
        <v>31</v>
      </c>
      <c r="C77" s="22" t="s">
        <v>1994</v>
      </c>
      <c r="D77" s="22" t="s">
        <v>1999</v>
      </c>
      <c r="E77" s="5" t="s">
        <v>48</v>
      </c>
      <c r="F77" s="6" t="s">
        <v>48</v>
      </c>
      <c r="G77" s="6" t="s">
        <v>48</v>
      </c>
      <c r="H77" s="6" t="s">
        <v>48</v>
      </c>
      <c r="I77" s="6" t="s">
        <v>48</v>
      </c>
      <c r="J77" s="6" t="s">
        <v>48</v>
      </c>
      <c r="K77" s="6" t="s">
        <v>48</v>
      </c>
      <c r="L77" s="6" t="s">
        <v>2000</v>
      </c>
      <c r="M77" s="8" t="s">
        <v>48</v>
      </c>
    </row>
    <row r="78" spans="1:13" x14ac:dyDescent="0.3">
      <c r="A78" t="s">
        <v>1808</v>
      </c>
      <c r="B78" t="s">
        <v>31</v>
      </c>
      <c r="C78" s="22" t="s">
        <v>1996</v>
      </c>
      <c r="D78" t="s">
        <v>63</v>
      </c>
      <c r="E78" s="5">
        <v>4</v>
      </c>
      <c r="F78" s="6">
        <v>-15.3333333427413</v>
      </c>
      <c r="G78" s="6">
        <v>-12.828265768117801</v>
      </c>
      <c r="H78" s="6">
        <v>-5.3299549562989501</v>
      </c>
      <c r="I78" s="6">
        <v>-5.5270270300510296</v>
      </c>
      <c r="J78" s="6">
        <v>1.97128378176779</v>
      </c>
      <c r="K78" s="6">
        <v>3.88513513513514</v>
      </c>
      <c r="L78" s="6" t="s">
        <v>2000</v>
      </c>
      <c r="M78" s="8" t="s">
        <v>1792</v>
      </c>
    </row>
    <row r="79" spans="1:13" x14ac:dyDescent="0.3">
      <c r="A79" t="s">
        <v>1808</v>
      </c>
      <c r="B79" t="s">
        <v>31</v>
      </c>
      <c r="C79" s="22" t="s">
        <v>1994</v>
      </c>
      <c r="D79" t="s">
        <v>1998</v>
      </c>
      <c r="E79" s="5" t="s">
        <v>48</v>
      </c>
      <c r="F79" s="6" t="s">
        <v>48</v>
      </c>
      <c r="G79" s="6" t="s">
        <v>48</v>
      </c>
      <c r="H79" s="6" t="s">
        <v>48</v>
      </c>
      <c r="I79" s="6" t="s">
        <v>48</v>
      </c>
      <c r="J79" s="6" t="s">
        <v>48</v>
      </c>
      <c r="K79" s="6" t="s">
        <v>48</v>
      </c>
      <c r="L79" s="6" t="s">
        <v>2000</v>
      </c>
      <c r="M79" s="8" t="s">
        <v>48</v>
      </c>
    </row>
    <row r="80" spans="1:13" x14ac:dyDescent="0.3">
      <c r="A80" t="s">
        <v>1808</v>
      </c>
      <c r="B80" t="s">
        <v>31</v>
      </c>
      <c r="C80" s="22" t="s">
        <v>1996</v>
      </c>
      <c r="D80" t="s">
        <v>1997</v>
      </c>
      <c r="E80" s="5">
        <v>4</v>
      </c>
      <c r="F80" s="6">
        <v>-122.234273318872</v>
      </c>
      <c r="G80" s="6">
        <v>-98.318872017353499</v>
      </c>
      <c r="H80" s="6">
        <v>-41.050728774213198</v>
      </c>
      <c r="I80" s="6">
        <v>-45.8646344712106</v>
      </c>
      <c r="J80" s="6">
        <v>11.403508771929801</v>
      </c>
      <c r="K80" s="6">
        <v>20.877192982456101</v>
      </c>
      <c r="L80" s="6" t="s">
        <v>2000</v>
      </c>
      <c r="M80" s="8" t="s">
        <v>1774</v>
      </c>
    </row>
    <row r="81" spans="1:13" x14ac:dyDescent="0.3">
      <c r="A81" t="s">
        <v>1808</v>
      </c>
      <c r="B81" t="s">
        <v>31</v>
      </c>
      <c r="C81" s="22" t="s">
        <v>1996</v>
      </c>
      <c r="D81" t="s">
        <v>309</v>
      </c>
      <c r="E81" s="5">
        <v>2</v>
      </c>
      <c r="F81" s="6">
        <v>21.173469387755102</v>
      </c>
      <c r="G81" s="6">
        <v>24.234693877550999</v>
      </c>
      <c r="H81" s="6">
        <v>27.2959183673469</v>
      </c>
      <c r="I81" s="6">
        <v>27.2959183673469</v>
      </c>
      <c r="J81" s="6">
        <v>30.3571428571429</v>
      </c>
      <c r="K81" s="6">
        <v>33.418367346938801</v>
      </c>
      <c r="L81" s="6" t="s">
        <v>2000</v>
      </c>
      <c r="M81" s="8" t="s">
        <v>1793</v>
      </c>
    </row>
    <row r="82" spans="1:13" x14ac:dyDescent="0.3">
      <c r="A82" t="s">
        <v>1808</v>
      </c>
      <c r="B82" t="s">
        <v>66</v>
      </c>
      <c r="C82" t="s">
        <v>1993</v>
      </c>
      <c r="D82" t="s">
        <v>141</v>
      </c>
      <c r="E82" s="5">
        <v>5</v>
      </c>
      <c r="F82" s="6">
        <v>19.516243775195601</v>
      </c>
      <c r="G82" s="6">
        <v>23.2509480882111</v>
      </c>
      <c r="H82" s="6">
        <v>28.7786259572689</v>
      </c>
      <c r="I82" s="6">
        <v>29.3392304653255</v>
      </c>
      <c r="J82" s="6">
        <v>34.882617974863699</v>
      </c>
      <c r="K82" s="6">
        <v>40.267716531088197</v>
      </c>
      <c r="L82" s="6" t="s">
        <v>2000</v>
      </c>
      <c r="M82" s="8" t="s">
        <v>1799</v>
      </c>
    </row>
    <row r="83" spans="1:13" x14ac:dyDescent="0.3">
      <c r="A83" t="s">
        <v>1808</v>
      </c>
      <c r="B83" t="s">
        <v>66</v>
      </c>
      <c r="C83" t="s">
        <v>1993</v>
      </c>
      <c r="D83" t="s">
        <v>208</v>
      </c>
      <c r="E83" s="5">
        <v>2</v>
      </c>
      <c r="F83" s="6">
        <v>1.7191976953764401</v>
      </c>
      <c r="G83" s="6">
        <v>14.0927455518281</v>
      </c>
      <c r="H83" s="6">
        <v>26.4662934082798</v>
      </c>
      <c r="I83" s="6">
        <v>26.4662934082798</v>
      </c>
      <c r="J83" s="6">
        <v>38.839841264731398</v>
      </c>
      <c r="K83" s="6">
        <v>51.213389121183098</v>
      </c>
      <c r="L83" s="6" t="s">
        <v>2000</v>
      </c>
      <c r="M83" s="8" t="s">
        <v>1795</v>
      </c>
    </row>
    <row r="84" spans="1:13" x14ac:dyDescent="0.3">
      <c r="A84" t="s">
        <v>1808</v>
      </c>
      <c r="B84" t="s">
        <v>66</v>
      </c>
      <c r="C84" t="s">
        <v>1993</v>
      </c>
      <c r="D84" t="s">
        <v>218</v>
      </c>
      <c r="E84" s="5" t="s">
        <v>48</v>
      </c>
      <c r="F84" s="6" t="s">
        <v>48</v>
      </c>
      <c r="G84" s="6" t="s">
        <v>48</v>
      </c>
      <c r="H84" s="6" t="s">
        <v>48</v>
      </c>
      <c r="I84" s="6" t="s">
        <v>48</v>
      </c>
      <c r="J84" s="6" t="s">
        <v>48</v>
      </c>
      <c r="K84" s="6" t="s">
        <v>48</v>
      </c>
      <c r="L84" s="6" t="s">
        <v>2000</v>
      </c>
      <c r="M84" s="8" t="s">
        <v>48</v>
      </c>
    </row>
    <row r="85" spans="1:13" x14ac:dyDescent="0.3">
      <c r="A85" t="s">
        <v>1808</v>
      </c>
      <c r="B85" t="s">
        <v>66</v>
      </c>
      <c r="C85" s="22" t="s">
        <v>1995</v>
      </c>
      <c r="D85" t="s">
        <v>434</v>
      </c>
      <c r="E85" s="5" t="s">
        <v>48</v>
      </c>
      <c r="F85" s="6" t="s">
        <v>48</v>
      </c>
      <c r="G85" s="6" t="s">
        <v>48</v>
      </c>
      <c r="H85" s="6" t="s">
        <v>48</v>
      </c>
      <c r="I85" s="6" t="s">
        <v>48</v>
      </c>
      <c r="J85" s="6" t="s">
        <v>48</v>
      </c>
      <c r="K85" s="6" t="s">
        <v>48</v>
      </c>
      <c r="L85" s="6" t="s">
        <v>2000</v>
      </c>
      <c r="M85" s="8" t="s">
        <v>48</v>
      </c>
    </row>
    <row r="86" spans="1:13" x14ac:dyDescent="0.3">
      <c r="A86" t="s">
        <v>1808</v>
      </c>
      <c r="B86" t="s">
        <v>66</v>
      </c>
      <c r="C86" t="s">
        <v>1996</v>
      </c>
      <c r="D86" t="s">
        <v>419</v>
      </c>
      <c r="E86" s="5">
        <v>1</v>
      </c>
      <c r="F86" s="6">
        <v>-31.460674159451901</v>
      </c>
      <c r="G86" s="6">
        <v>-31.460674159451901</v>
      </c>
      <c r="H86" s="6">
        <v>-31.460674159451901</v>
      </c>
      <c r="I86" s="6">
        <v>-31.460674159451901</v>
      </c>
      <c r="J86" s="6">
        <v>-31.460674159451901</v>
      </c>
      <c r="K86" s="6">
        <v>-31.460674159451901</v>
      </c>
      <c r="L86" s="6" t="s">
        <v>2000</v>
      </c>
      <c r="M86" s="8">
        <v>355</v>
      </c>
    </row>
    <row r="87" spans="1:13" x14ac:dyDescent="0.3">
      <c r="A87" t="s">
        <v>1808</v>
      </c>
      <c r="B87" t="s">
        <v>66</v>
      </c>
      <c r="C87" t="s">
        <v>1993</v>
      </c>
      <c r="D87" t="s">
        <v>1823</v>
      </c>
      <c r="E87" s="5" t="s">
        <v>48</v>
      </c>
      <c r="F87" s="6" t="s">
        <v>48</v>
      </c>
      <c r="G87" s="6" t="s">
        <v>48</v>
      </c>
      <c r="H87" s="6" t="s">
        <v>48</v>
      </c>
      <c r="I87" s="6" t="s">
        <v>48</v>
      </c>
      <c r="J87" s="6" t="s">
        <v>48</v>
      </c>
      <c r="K87" s="6" t="s">
        <v>48</v>
      </c>
      <c r="L87" s="6" t="s">
        <v>2000</v>
      </c>
      <c r="M87" s="8" t="s">
        <v>48</v>
      </c>
    </row>
    <row r="88" spans="1:13" x14ac:dyDescent="0.3">
      <c r="A88" t="s">
        <v>1808</v>
      </c>
      <c r="B88" t="s">
        <v>66</v>
      </c>
      <c r="C88" s="22" t="s">
        <v>1994</v>
      </c>
      <c r="D88" s="22" t="s">
        <v>1999</v>
      </c>
      <c r="E88" s="5" t="s">
        <v>48</v>
      </c>
      <c r="F88" s="6" t="s">
        <v>48</v>
      </c>
      <c r="G88" s="6" t="s">
        <v>48</v>
      </c>
      <c r="H88" s="6" t="s">
        <v>48</v>
      </c>
      <c r="I88" s="6" t="s">
        <v>48</v>
      </c>
      <c r="J88" s="6" t="s">
        <v>48</v>
      </c>
      <c r="K88" s="6" t="s">
        <v>48</v>
      </c>
      <c r="L88" s="6" t="s">
        <v>2000</v>
      </c>
      <c r="M88" s="8" t="s">
        <v>48</v>
      </c>
    </row>
    <row r="89" spans="1:13" x14ac:dyDescent="0.3">
      <c r="A89" t="s">
        <v>1808</v>
      </c>
      <c r="B89" t="s">
        <v>66</v>
      </c>
      <c r="C89" s="22" t="s">
        <v>1996</v>
      </c>
      <c r="D89" t="s">
        <v>63</v>
      </c>
      <c r="E89" s="5">
        <v>2</v>
      </c>
      <c r="F89" s="6">
        <v>6.8092173552003299</v>
      </c>
      <c r="G89" s="6">
        <v>10.04255760847</v>
      </c>
      <c r="H89" s="6">
        <v>13.275897861739701</v>
      </c>
      <c r="I89" s="6">
        <v>13.275897861739701</v>
      </c>
      <c r="J89" s="6">
        <v>16.5092381150093</v>
      </c>
      <c r="K89" s="6">
        <v>19.742578368278998</v>
      </c>
      <c r="L89" s="6" t="s">
        <v>2000</v>
      </c>
      <c r="M89" s="8" t="s">
        <v>1800</v>
      </c>
    </row>
    <row r="90" spans="1:13" x14ac:dyDescent="0.3">
      <c r="A90" t="s">
        <v>1808</v>
      </c>
      <c r="B90" t="s">
        <v>66</v>
      </c>
      <c r="C90" s="22" t="s">
        <v>1994</v>
      </c>
      <c r="D90" t="s">
        <v>1998</v>
      </c>
      <c r="E90" s="5" t="s">
        <v>48</v>
      </c>
      <c r="F90" s="6" t="s">
        <v>48</v>
      </c>
      <c r="G90" s="6" t="s">
        <v>48</v>
      </c>
      <c r="H90" s="6" t="s">
        <v>48</v>
      </c>
      <c r="I90" s="6" t="s">
        <v>48</v>
      </c>
      <c r="J90" s="6" t="s">
        <v>48</v>
      </c>
      <c r="K90" s="6" t="s">
        <v>48</v>
      </c>
      <c r="L90" s="6" t="s">
        <v>2000</v>
      </c>
      <c r="M90" s="8" t="s">
        <v>48</v>
      </c>
    </row>
    <row r="91" spans="1:13" x14ac:dyDescent="0.3">
      <c r="A91" t="s">
        <v>1808</v>
      </c>
      <c r="B91" t="s">
        <v>66</v>
      </c>
      <c r="C91" s="22" t="s">
        <v>1996</v>
      </c>
      <c r="D91" t="s">
        <v>1997</v>
      </c>
      <c r="E91" s="5">
        <v>4</v>
      </c>
      <c r="F91" s="6">
        <v>-1.8752074344507099</v>
      </c>
      <c r="G91" s="6">
        <v>10.8197809492201</v>
      </c>
      <c r="H91" s="6">
        <v>21.341511345572702</v>
      </c>
      <c r="I91" s="6">
        <v>19.5586789603725</v>
      </c>
      <c r="J91" s="6">
        <v>30.080409356725099</v>
      </c>
      <c r="K91" s="6">
        <v>37.426900584795298</v>
      </c>
      <c r="L91" s="6" t="s">
        <v>2000</v>
      </c>
      <c r="M91" s="8" t="s">
        <v>1784</v>
      </c>
    </row>
    <row r="92" spans="1:13" x14ac:dyDescent="0.3">
      <c r="A92" t="s">
        <v>1808</v>
      </c>
      <c r="B92" t="s">
        <v>66</v>
      </c>
      <c r="C92" s="22" t="s">
        <v>1996</v>
      </c>
      <c r="D92" t="s">
        <v>309</v>
      </c>
      <c r="E92" s="5" t="s">
        <v>48</v>
      </c>
      <c r="F92" s="6" t="s">
        <v>48</v>
      </c>
      <c r="G92" s="6" t="s">
        <v>48</v>
      </c>
      <c r="H92" s="6" t="s">
        <v>48</v>
      </c>
      <c r="I92" s="6" t="s">
        <v>48</v>
      </c>
      <c r="J92" s="6" t="s">
        <v>48</v>
      </c>
      <c r="K92" s="6" t="s">
        <v>48</v>
      </c>
      <c r="L92" s="6" t="s">
        <v>2000</v>
      </c>
      <c r="M92" s="8" t="s">
        <v>48</v>
      </c>
    </row>
    <row r="93" spans="1:13" x14ac:dyDescent="0.3">
      <c r="D93" t="s">
        <v>48</v>
      </c>
      <c r="E93" s="5" t="s">
        <v>48</v>
      </c>
      <c r="F93" s="6" t="s">
        <v>48</v>
      </c>
      <c r="G93" s="6" t="s">
        <v>48</v>
      </c>
      <c r="H93" s="6" t="s">
        <v>48</v>
      </c>
      <c r="I93" s="6" t="s">
        <v>48</v>
      </c>
      <c r="J93" s="6" t="s">
        <v>48</v>
      </c>
      <c r="K93" s="6" t="s">
        <v>48</v>
      </c>
      <c r="L93" s="6"/>
      <c r="M93" s="8" t="s">
        <v>48</v>
      </c>
    </row>
    <row r="94" spans="1:13" x14ac:dyDescent="0.3">
      <c r="A94" t="s">
        <v>1809</v>
      </c>
      <c r="B94" t="s">
        <v>31</v>
      </c>
      <c r="C94" t="s">
        <v>1993</v>
      </c>
      <c r="D94" t="s">
        <v>141</v>
      </c>
      <c r="E94" s="5" t="s">
        <v>48</v>
      </c>
      <c r="F94" s="6" t="s">
        <v>48</v>
      </c>
      <c r="G94" s="6" t="s">
        <v>48</v>
      </c>
      <c r="H94" s="6" t="s">
        <v>48</v>
      </c>
      <c r="I94" s="6" t="s">
        <v>48</v>
      </c>
      <c r="J94" s="6" t="s">
        <v>48</v>
      </c>
      <c r="K94" s="6" t="s">
        <v>48</v>
      </c>
      <c r="L94" s="6" t="s">
        <v>2000</v>
      </c>
      <c r="M94" s="8" t="s">
        <v>48</v>
      </c>
    </row>
    <row r="95" spans="1:13" x14ac:dyDescent="0.3">
      <c r="A95" t="s">
        <v>1809</v>
      </c>
      <c r="B95" t="s">
        <v>31</v>
      </c>
      <c r="C95" t="s">
        <v>1993</v>
      </c>
      <c r="D95" t="s">
        <v>208</v>
      </c>
      <c r="E95" s="5" t="s">
        <v>48</v>
      </c>
      <c r="F95" s="6" t="s">
        <v>48</v>
      </c>
      <c r="G95" s="6" t="s">
        <v>48</v>
      </c>
      <c r="H95" s="6" t="s">
        <v>48</v>
      </c>
      <c r="I95" s="6" t="s">
        <v>48</v>
      </c>
      <c r="J95" s="6" t="s">
        <v>48</v>
      </c>
      <c r="K95" s="6" t="s">
        <v>48</v>
      </c>
      <c r="L95" s="6" t="s">
        <v>2000</v>
      </c>
      <c r="M95" s="8" t="s">
        <v>48</v>
      </c>
    </row>
    <row r="96" spans="1:13" x14ac:dyDescent="0.3">
      <c r="A96" t="s">
        <v>1809</v>
      </c>
      <c r="B96" t="s">
        <v>31</v>
      </c>
      <c r="C96" t="s">
        <v>1993</v>
      </c>
      <c r="D96" t="s">
        <v>218</v>
      </c>
      <c r="E96" s="5" t="s">
        <v>48</v>
      </c>
      <c r="F96" s="6" t="s">
        <v>48</v>
      </c>
      <c r="G96" s="6" t="s">
        <v>48</v>
      </c>
      <c r="H96" s="6" t="s">
        <v>48</v>
      </c>
      <c r="I96" s="6" t="s">
        <v>48</v>
      </c>
      <c r="J96" s="6" t="s">
        <v>48</v>
      </c>
      <c r="K96" s="6" t="s">
        <v>48</v>
      </c>
      <c r="L96" s="6" t="s">
        <v>2000</v>
      </c>
      <c r="M96" s="8" t="s">
        <v>48</v>
      </c>
    </row>
    <row r="97" spans="1:13" x14ac:dyDescent="0.3">
      <c r="A97" t="s">
        <v>1809</v>
      </c>
      <c r="B97" t="s">
        <v>31</v>
      </c>
      <c r="C97" s="22" t="s">
        <v>1995</v>
      </c>
      <c r="D97" t="s">
        <v>434</v>
      </c>
      <c r="E97" s="5" t="s">
        <v>48</v>
      </c>
      <c r="F97" s="6" t="s">
        <v>48</v>
      </c>
      <c r="G97" s="6" t="s">
        <v>48</v>
      </c>
      <c r="H97" s="6" t="s">
        <v>48</v>
      </c>
      <c r="I97" s="6" t="s">
        <v>48</v>
      </c>
      <c r="J97" s="6" t="s">
        <v>48</v>
      </c>
      <c r="K97" s="6" t="s">
        <v>48</v>
      </c>
      <c r="L97" s="6" t="s">
        <v>2000</v>
      </c>
      <c r="M97" s="8" t="s">
        <v>48</v>
      </c>
    </row>
    <row r="98" spans="1:13" x14ac:dyDescent="0.3">
      <c r="A98" t="s">
        <v>1809</v>
      </c>
      <c r="B98" t="s">
        <v>31</v>
      </c>
      <c r="C98" t="s">
        <v>1996</v>
      </c>
      <c r="D98" t="s">
        <v>419</v>
      </c>
      <c r="E98" s="5" t="s">
        <v>48</v>
      </c>
      <c r="F98" s="6" t="s">
        <v>48</v>
      </c>
      <c r="G98" s="6" t="s">
        <v>48</v>
      </c>
      <c r="H98" s="6" t="s">
        <v>48</v>
      </c>
      <c r="I98" s="6" t="s">
        <v>48</v>
      </c>
      <c r="J98" s="6" t="s">
        <v>48</v>
      </c>
      <c r="K98" s="6" t="s">
        <v>48</v>
      </c>
      <c r="L98" s="6" t="s">
        <v>2000</v>
      </c>
      <c r="M98" s="8" t="s">
        <v>48</v>
      </c>
    </row>
    <row r="99" spans="1:13" x14ac:dyDescent="0.3">
      <c r="A99" t="s">
        <v>1809</v>
      </c>
      <c r="B99" t="s">
        <v>31</v>
      </c>
      <c r="C99" t="s">
        <v>1993</v>
      </c>
      <c r="D99" t="s">
        <v>1823</v>
      </c>
      <c r="E99" s="5" t="s">
        <v>48</v>
      </c>
      <c r="F99" s="6" t="s">
        <v>48</v>
      </c>
      <c r="G99" s="6" t="s">
        <v>48</v>
      </c>
      <c r="H99" s="6" t="s">
        <v>48</v>
      </c>
      <c r="I99" s="6" t="s">
        <v>48</v>
      </c>
      <c r="J99" s="6" t="s">
        <v>48</v>
      </c>
      <c r="K99" s="6" t="s">
        <v>48</v>
      </c>
      <c r="L99" s="6" t="s">
        <v>2000</v>
      </c>
      <c r="M99" s="8" t="s">
        <v>48</v>
      </c>
    </row>
    <row r="100" spans="1:13" x14ac:dyDescent="0.3">
      <c r="A100" t="s">
        <v>1809</v>
      </c>
      <c r="B100" t="s">
        <v>31</v>
      </c>
      <c r="C100" s="22" t="s">
        <v>1994</v>
      </c>
      <c r="D100" s="22" t="s">
        <v>1999</v>
      </c>
      <c r="E100" s="5" t="s">
        <v>48</v>
      </c>
      <c r="F100" s="6" t="s">
        <v>48</v>
      </c>
      <c r="G100" s="6" t="s">
        <v>48</v>
      </c>
      <c r="H100" s="6" t="s">
        <v>48</v>
      </c>
      <c r="I100" s="6" t="s">
        <v>48</v>
      </c>
      <c r="J100" s="6" t="s">
        <v>48</v>
      </c>
      <c r="K100" s="6" t="s">
        <v>48</v>
      </c>
      <c r="L100" s="6" t="s">
        <v>2000</v>
      </c>
      <c r="M100" s="8" t="s">
        <v>48</v>
      </c>
    </row>
    <row r="101" spans="1:13" x14ac:dyDescent="0.3">
      <c r="A101" t="s">
        <v>1809</v>
      </c>
      <c r="B101" t="s">
        <v>31</v>
      </c>
      <c r="C101" s="22" t="s">
        <v>1996</v>
      </c>
      <c r="D101" t="s">
        <v>63</v>
      </c>
      <c r="E101" s="5" t="s">
        <v>48</v>
      </c>
      <c r="F101" s="6" t="s">
        <v>48</v>
      </c>
      <c r="G101" s="6" t="s">
        <v>48</v>
      </c>
      <c r="H101" s="6" t="s">
        <v>48</v>
      </c>
      <c r="I101" s="6" t="s">
        <v>48</v>
      </c>
      <c r="J101" s="6" t="s">
        <v>48</v>
      </c>
      <c r="K101" s="6" t="s">
        <v>48</v>
      </c>
      <c r="L101" s="6" t="s">
        <v>2000</v>
      </c>
      <c r="M101" s="8" t="s">
        <v>48</v>
      </c>
    </row>
    <row r="102" spans="1:13" x14ac:dyDescent="0.3">
      <c r="A102" t="s">
        <v>1809</v>
      </c>
      <c r="B102" t="s">
        <v>31</v>
      </c>
      <c r="C102" s="22" t="s">
        <v>1994</v>
      </c>
      <c r="D102" t="s">
        <v>1998</v>
      </c>
      <c r="E102" s="5" t="s">
        <v>48</v>
      </c>
      <c r="F102" s="6" t="s">
        <v>48</v>
      </c>
      <c r="G102" s="6" t="s">
        <v>48</v>
      </c>
      <c r="H102" s="6" t="s">
        <v>48</v>
      </c>
      <c r="I102" s="6" t="s">
        <v>48</v>
      </c>
      <c r="J102" s="6" t="s">
        <v>48</v>
      </c>
      <c r="K102" s="6" t="s">
        <v>48</v>
      </c>
      <c r="L102" s="6" t="s">
        <v>2000</v>
      </c>
      <c r="M102" s="8" t="s">
        <v>48</v>
      </c>
    </row>
    <row r="103" spans="1:13" x14ac:dyDescent="0.3">
      <c r="A103" t="s">
        <v>1809</v>
      </c>
      <c r="B103" t="s">
        <v>31</v>
      </c>
      <c r="C103" s="22" t="s">
        <v>1996</v>
      </c>
      <c r="D103" t="s">
        <v>1997</v>
      </c>
      <c r="E103" s="5" t="s">
        <v>48</v>
      </c>
      <c r="F103" s="6" t="s">
        <v>48</v>
      </c>
      <c r="G103" s="6" t="s">
        <v>48</v>
      </c>
      <c r="H103" s="6" t="s">
        <v>48</v>
      </c>
      <c r="I103" s="6" t="s">
        <v>48</v>
      </c>
      <c r="J103" s="6" t="s">
        <v>48</v>
      </c>
      <c r="K103" s="6" t="s">
        <v>48</v>
      </c>
      <c r="L103" s="6" t="s">
        <v>2000</v>
      </c>
      <c r="M103" s="8" t="s">
        <v>48</v>
      </c>
    </row>
    <row r="104" spans="1:13" x14ac:dyDescent="0.3">
      <c r="A104" t="s">
        <v>1809</v>
      </c>
      <c r="B104" t="s">
        <v>31</v>
      </c>
      <c r="C104" s="22" t="s">
        <v>1996</v>
      </c>
      <c r="D104" t="s">
        <v>309</v>
      </c>
      <c r="E104" s="5" t="s">
        <v>48</v>
      </c>
      <c r="F104" s="6" t="s">
        <v>48</v>
      </c>
      <c r="G104" s="6" t="s">
        <v>48</v>
      </c>
      <c r="H104" s="6" t="s">
        <v>48</v>
      </c>
      <c r="I104" s="6" t="s">
        <v>48</v>
      </c>
      <c r="J104" s="6" t="s">
        <v>48</v>
      </c>
      <c r="K104" s="6" t="s">
        <v>48</v>
      </c>
      <c r="L104" s="6" t="s">
        <v>2000</v>
      </c>
      <c r="M104" s="8" t="s">
        <v>48</v>
      </c>
    </row>
    <row r="105" spans="1:13" x14ac:dyDescent="0.3">
      <c r="A105" t="s">
        <v>1809</v>
      </c>
      <c r="B105" t="s">
        <v>66</v>
      </c>
      <c r="C105" t="s">
        <v>1993</v>
      </c>
      <c r="D105" t="s">
        <v>141</v>
      </c>
      <c r="E105" s="5" t="s">
        <v>48</v>
      </c>
      <c r="F105" s="6" t="s">
        <v>48</v>
      </c>
      <c r="G105" s="6" t="s">
        <v>48</v>
      </c>
      <c r="H105" s="6" t="s">
        <v>48</v>
      </c>
      <c r="I105" s="6" t="s">
        <v>48</v>
      </c>
      <c r="J105" s="6" t="s">
        <v>48</v>
      </c>
      <c r="K105" s="6" t="s">
        <v>48</v>
      </c>
      <c r="L105" s="6" t="s">
        <v>2000</v>
      </c>
      <c r="M105" s="8" t="s">
        <v>48</v>
      </c>
    </row>
    <row r="106" spans="1:13" x14ac:dyDescent="0.3">
      <c r="A106" t="s">
        <v>1809</v>
      </c>
      <c r="B106" t="s">
        <v>66</v>
      </c>
      <c r="C106" t="s">
        <v>1993</v>
      </c>
      <c r="D106" t="s">
        <v>208</v>
      </c>
      <c r="E106" s="5" t="s">
        <v>48</v>
      </c>
      <c r="F106" s="6" t="s">
        <v>48</v>
      </c>
      <c r="G106" s="6" t="s">
        <v>48</v>
      </c>
      <c r="H106" s="6" t="s">
        <v>48</v>
      </c>
      <c r="I106" s="6" t="s">
        <v>48</v>
      </c>
      <c r="J106" s="6" t="s">
        <v>48</v>
      </c>
      <c r="K106" s="6" t="s">
        <v>48</v>
      </c>
      <c r="L106" s="6" t="s">
        <v>2000</v>
      </c>
      <c r="M106" s="8" t="s">
        <v>48</v>
      </c>
    </row>
    <row r="107" spans="1:13" x14ac:dyDescent="0.3">
      <c r="A107" t="s">
        <v>1809</v>
      </c>
      <c r="B107" t="s">
        <v>66</v>
      </c>
      <c r="C107" t="s">
        <v>1993</v>
      </c>
      <c r="D107" t="s">
        <v>218</v>
      </c>
      <c r="E107" s="5" t="s">
        <v>48</v>
      </c>
      <c r="F107" s="6" t="s">
        <v>48</v>
      </c>
      <c r="G107" s="6" t="s">
        <v>48</v>
      </c>
      <c r="H107" s="6" t="s">
        <v>48</v>
      </c>
      <c r="I107" s="6" t="s">
        <v>48</v>
      </c>
      <c r="J107" s="6" t="s">
        <v>48</v>
      </c>
      <c r="K107" s="6" t="s">
        <v>48</v>
      </c>
      <c r="L107" s="6" t="s">
        <v>2000</v>
      </c>
      <c r="M107" s="8" t="s">
        <v>48</v>
      </c>
    </row>
    <row r="108" spans="1:13" x14ac:dyDescent="0.3">
      <c r="A108" t="s">
        <v>1809</v>
      </c>
      <c r="B108" t="s">
        <v>66</v>
      </c>
      <c r="C108" s="22" t="s">
        <v>1995</v>
      </c>
      <c r="D108" t="s">
        <v>434</v>
      </c>
      <c r="E108" s="5" t="s">
        <v>48</v>
      </c>
      <c r="F108" s="6" t="s">
        <v>48</v>
      </c>
      <c r="G108" s="6" t="s">
        <v>48</v>
      </c>
      <c r="H108" s="6" t="s">
        <v>48</v>
      </c>
      <c r="I108" s="6" t="s">
        <v>48</v>
      </c>
      <c r="J108" s="6" t="s">
        <v>48</v>
      </c>
      <c r="K108" s="6" t="s">
        <v>48</v>
      </c>
      <c r="L108" s="6" t="s">
        <v>2000</v>
      </c>
      <c r="M108" s="8" t="s">
        <v>48</v>
      </c>
    </row>
    <row r="109" spans="1:13" x14ac:dyDescent="0.3">
      <c r="A109" t="s">
        <v>1809</v>
      </c>
      <c r="B109" t="s">
        <v>66</v>
      </c>
      <c r="C109" t="s">
        <v>1996</v>
      </c>
      <c r="D109" t="s">
        <v>419</v>
      </c>
      <c r="E109" s="5" t="s">
        <v>48</v>
      </c>
      <c r="F109" s="6" t="s">
        <v>48</v>
      </c>
      <c r="G109" s="6" t="s">
        <v>48</v>
      </c>
      <c r="H109" s="6" t="s">
        <v>48</v>
      </c>
      <c r="I109" s="6" t="s">
        <v>48</v>
      </c>
      <c r="J109" s="6" t="s">
        <v>48</v>
      </c>
      <c r="K109" s="6" t="s">
        <v>48</v>
      </c>
      <c r="L109" s="6" t="s">
        <v>2000</v>
      </c>
      <c r="M109" s="8" t="s">
        <v>48</v>
      </c>
    </row>
    <row r="110" spans="1:13" x14ac:dyDescent="0.3">
      <c r="A110" t="s">
        <v>1809</v>
      </c>
      <c r="B110" t="s">
        <v>66</v>
      </c>
      <c r="C110" t="s">
        <v>1993</v>
      </c>
      <c r="D110" t="s">
        <v>1823</v>
      </c>
      <c r="E110" s="5">
        <v>4</v>
      </c>
      <c r="F110" s="6">
        <v>23.287671232876701</v>
      </c>
      <c r="G110" s="6">
        <v>41.4926495155363</v>
      </c>
      <c r="H110" s="6">
        <v>52.927407236157698</v>
      </c>
      <c r="I110" s="6">
        <v>50.215308926298</v>
      </c>
      <c r="J110" s="6">
        <v>61.650066646919399</v>
      </c>
      <c r="K110" s="6">
        <v>71.71875</v>
      </c>
      <c r="L110" s="6" t="s">
        <v>2000</v>
      </c>
      <c r="M110" s="8" t="s">
        <v>1801</v>
      </c>
    </row>
    <row r="111" spans="1:13" x14ac:dyDescent="0.3">
      <c r="A111" t="s">
        <v>1809</v>
      </c>
      <c r="B111" t="s">
        <v>66</v>
      </c>
      <c r="C111" s="22" t="s">
        <v>1994</v>
      </c>
      <c r="D111" s="22" t="s">
        <v>1999</v>
      </c>
      <c r="E111" s="5" t="s">
        <v>48</v>
      </c>
      <c r="F111" s="6" t="s">
        <v>48</v>
      </c>
      <c r="G111" s="6" t="s">
        <v>48</v>
      </c>
      <c r="H111" s="6" t="s">
        <v>48</v>
      </c>
      <c r="I111" s="6" t="s">
        <v>48</v>
      </c>
      <c r="J111" s="6" t="s">
        <v>48</v>
      </c>
      <c r="K111" s="6" t="s">
        <v>48</v>
      </c>
      <c r="L111" s="6" t="s">
        <v>2000</v>
      </c>
      <c r="M111" s="8" t="s">
        <v>48</v>
      </c>
    </row>
    <row r="112" spans="1:13" x14ac:dyDescent="0.3">
      <c r="A112" t="s">
        <v>1809</v>
      </c>
      <c r="B112" t="s">
        <v>66</v>
      </c>
      <c r="C112" s="22" t="s">
        <v>1996</v>
      </c>
      <c r="D112" t="s">
        <v>63</v>
      </c>
      <c r="E112" s="5" t="s">
        <v>48</v>
      </c>
      <c r="F112" s="6" t="s">
        <v>48</v>
      </c>
      <c r="G112" s="6" t="s">
        <v>48</v>
      </c>
      <c r="H112" s="6" t="s">
        <v>48</v>
      </c>
      <c r="I112" s="6" t="s">
        <v>48</v>
      </c>
      <c r="J112" s="6" t="s">
        <v>48</v>
      </c>
      <c r="K112" s="6" t="s">
        <v>48</v>
      </c>
      <c r="L112" s="6" t="s">
        <v>2000</v>
      </c>
      <c r="M112" s="8" t="s">
        <v>48</v>
      </c>
    </row>
    <row r="113" spans="1:13" x14ac:dyDescent="0.3">
      <c r="A113" t="s">
        <v>1809</v>
      </c>
      <c r="B113" t="s">
        <v>66</v>
      </c>
      <c r="C113" s="22" t="s">
        <v>1994</v>
      </c>
      <c r="D113" t="s">
        <v>1998</v>
      </c>
      <c r="E113" s="5" t="s">
        <v>48</v>
      </c>
      <c r="F113" s="6" t="s">
        <v>48</v>
      </c>
      <c r="G113" s="6" t="s">
        <v>48</v>
      </c>
      <c r="H113" s="6" t="s">
        <v>48</v>
      </c>
      <c r="I113" s="6" t="s">
        <v>48</v>
      </c>
      <c r="J113" s="6" t="s">
        <v>48</v>
      </c>
      <c r="K113" s="6" t="s">
        <v>48</v>
      </c>
      <c r="L113" s="6" t="s">
        <v>2000</v>
      </c>
      <c r="M113" s="8" t="s">
        <v>48</v>
      </c>
    </row>
    <row r="114" spans="1:13" x14ac:dyDescent="0.3">
      <c r="A114" t="s">
        <v>1809</v>
      </c>
      <c r="B114" t="s">
        <v>66</v>
      </c>
      <c r="C114" s="22" t="s">
        <v>1996</v>
      </c>
      <c r="D114" t="s">
        <v>1997</v>
      </c>
      <c r="E114" s="5" t="s">
        <v>48</v>
      </c>
      <c r="F114" s="6" t="s">
        <v>48</v>
      </c>
      <c r="G114" s="6" t="s">
        <v>48</v>
      </c>
      <c r="H114" s="6" t="s">
        <v>48</v>
      </c>
      <c r="I114" s="6" t="s">
        <v>48</v>
      </c>
      <c r="J114" s="6" t="s">
        <v>48</v>
      </c>
      <c r="K114" s="6" t="s">
        <v>48</v>
      </c>
      <c r="L114" s="6" t="s">
        <v>2000</v>
      </c>
      <c r="M114" s="8" t="s">
        <v>48</v>
      </c>
    </row>
    <row r="115" spans="1:13" x14ac:dyDescent="0.3">
      <c r="A115" t="s">
        <v>1809</v>
      </c>
      <c r="B115" t="s">
        <v>66</v>
      </c>
      <c r="C115" s="22" t="s">
        <v>1996</v>
      </c>
      <c r="D115" t="s">
        <v>309</v>
      </c>
      <c r="E115" s="5" t="s">
        <v>48</v>
      </c>
      <c r="F115" s="6" t="s">
        <v>48</v>
      </c>
      <c r="G115" s="6" t="s">
        <v>48</v>
      </c>
      <c r="H115" s="6" t="s">
        <v>48</v>
      </c>
      <c r="I115" s="6" t="s">
        <v>48</v>
      </c>
      <c r="J115" s="6" t="s">
        <v>48</v>
      </c>
      <c r="K115" s="6" t="s">
        <v>48</v>
      </c>
      <c r="L115" s="6" t="s">
        <v>2000</v>
      </c>
      <c r="M115" s="8" t="s">
        <v>48</v>
      </c>
    </row>
    <row r="116" spans="1:13" x14ac:dyDescent="0.3">
      <c r="B116" t="s">
        <v>48</v>
      </c>
      <c r="D116" t="s">
        <v>48</v>
      </c>
      <c r="E116" s="5" t="s">
        <v>48</v>
      </c>
      <c r="F116" s="6" t="s">
        <v>48</v>
      </c>
      <c r="G116" s="6" t="s">
        <v>48</v>
      </c>
      <c r="H116" s="6" t="s">
        <v>48</v>
      </c>
      <c r="I116" s="6" t="s">
        <v>48</v>
      </c>
      <c r="J116" s="6" t="s">
        <v>48</v>
      </c>
      <c r="K116" s="6" t="s">
        <v>48</v>
      </c>
      <c r="L116" s="6"/>
      <c r="M116" s="8" t="s">
        <v>48</v>
      </c>
    </row>
    <row r="117" spans="1:13" x14ac:dyDescent="0.3">
      <c r="B117" t="s">
        <v>48</v>
      </c>
      <c r="D117" t="s">
        <v>48</v>
      </c>
      <c r="E117" s="5" t="s">
        <v>48</v>
      </c>
      <c r="F117" s="6" t="s">
        <v>48</v>
      </c>
      <c r="G117" s="6" t="s">
        <v>48</v>
      </c>
      <c r="H117" s="6" t="s">
        <v>48</v>
      </c>
      <c r="I117" s="6" t="s">
        <v>48</v>
      </c>
      <c r="J117" s="6" t="s">
        <v>48</v>
      </c>
      <c r="K117" s="6" t="s">
        <v>48</v>
      </c>
      <c r="L117" s="6"/>
      <c r="M117" s="8" t="s">
        <v>48</v>
      </c>
    </row>
    <row r="118" spans="1:13" x14ac:dyDescent="0.3">
      <c r="B118" t="s">
        <v>48</v>
      </c>
      <c r="D118" t="s">
        <v>48</v>
      </c>
      <c r="E118" s="5" t="s">
        <v>48</v>
      </c>
      <c r="F118" s="6" t="s">
        <v>48</v>
      </c>
      <c r="G118" s="6" t="s">
        <v>48</v>
      </c>
      <c r="H118" s="6" t="s">
        <v>48</v>
      </c>
      <c r="I118" s="6" t="s">
        <v>48</v>
      </c>
      <c r="J118" s="6" t="s">
        <v>48</v>
      </c>
      <c r="K118" s="6" t="s">
        <v>48</v>
      </c>
      <c r="L118" s="6"/>
      <c r="M118" s="8" t="s">
        <v>48</v>
      </c>
    </row>
    <row r="119" spans="1:13" x14ac:dyDescent="0.3">
      <c r="B119" t="s">
        <v>48</v>
      </c>
      <c r="D119" t="s">
        <v>48</v>
      </c>
      <c r="E119" s="5" t="s">
        <v>48</v>
      </c>
      <c r="F119" s="6" t="s">
        <v>48</v>
      </c>
      <c r="G119" s="6" t="s">
        <v>48</v>
      </c>
      <c r="H119" s="6" t="s">
        <v>48</v>
      </c>
      <c r="I119" s="6" t="s">
        <v>48</v>
      </c>
      <c r="J119" s="6" t="s">
        <v>48</v>
      </c>
      <c r="K119" s="6" t="s">
        <v>48</v>
      </c>
      <c r="L119" s="6"/>
      <c r="M119" s="8" t="s">
        <v>48</v>
      </c>
    </row>
    <row r="120" spans="1:13" x14ac:dyDescent="0.3">
      <c r="B120" t="s">
        <v>48</v>
      </c>
      <c r="D120" t="s">
        <v>48</v>
      </c>
      <c r="E120" s="5" t="s">
        <v>48</v>
      </c>
      <c r="F120" s="6" t="s">
        <v>48</v>
      </c>
      <c r="G120" s="6" t="s">
        <v>48</v>
      </c>
      <c r="H120" s="6" t="s">
        <v>48</v>
      </c>
      <c r="I120" s="6" t="s">
        <v>48</v>
      </c>
      <c r="J120" s="6" t="s">
        <v>48</v>
      </c>
      <c r="K120" s="6" t="s">
        <v>48</v>
      </c>
      <c r="L120" s="6"/>
      <c r="M120" s="8" t="s">
        <v>48</v>
      </c>
    </row>
    <row r="121" spans="1:13" x14ac:dyDescent="0.3">
      <c r="B121" t="s">
        <v>48</v>
      </c>
      <c r="D121" t="s">
        <v>48</v>
      </c>
      <c r="E121" s="5" t="s">
        <v>48</v>
      </c>
      <c r="F121" s="6" t="s">
        <v>48</v>
      </c>
      <c r="G121" s="6" t="s">
        <v>48</v>
      </c>
      <c r="H121" s="6" t="s">
        <v>48</v>
      </c>
      <c r="I121" s="6" t="s">
        <v>48</v>
      </c>
      <c r="J121" s="6" t="s">
        <v>48</v>
      </c>
      <c r="K121" s="6" t="s">
        <v>48</v>
      </c>
      <c r="L121" s="6"/>
      <c r="M121" s="8" t="s">
        <v>48</v>
      </c>
    </row>
    <row r="122" spans="1:13" x14ac:dyDescent="0.3">
      <c r="B122" t="s">
        <v>48</v>
      </c>
      <c r="D122" t="s">
        <v>48</v>
      </c>
      <c r="E122" s="5" t="s">
        <v>48</v>
      </c>
      <c r="F122" s="6" t="s">
        <v>48</v>
      </c>
      <c r="G122" s="6" t="s">
        <v>48</v>
      </c>
      <c r="H122" s="6" t="s">
        <v>48</v>
      </c>
      <c r="I122" s="6" t="s">
        <v>48</v>
      </c>
      <c r="J122" s="6" t="s">
        <v>48</v>
      </c>
      <c r="K122" s="6" t="s">
        <v>48</v>
      </c>
      <c r="L122" s="6"/>
      <c r="M122" s="8" t="s">
        <v>48</v>
      </c>
    </row>
    <row r="123" spans="1:13" x14ac:dyDescent="0.3">
      <c r="B123" t="s">
        <v>48</v>
      </c>
      <c r="D123" t="s">
        <v>48</v>
      </c>
      <c r="E123" s="5" t="s">
        <v>48</v>
      </c>
      <c r="F123" s="6" t="s">
        <v>48</v>
      </c>
      <c r="G123" s="6" t="s">
        <v>48</v>
      </c>
      <c r="H123" s="6" t="s">
        <v>48</v>
      </c>
      <c r="I123" s="6" t="s">
        <v>48</v>
      </c>
      <c r="J123" s="6" t="s">
        <v>48</v>
      </c>
      <c r="K123" s="6" t="s">
        <v>48</v>
      </c>
      <c r="L123" s="6"/>
      <c r="M123" s="8" t="s">
        <v>48</v>
      </c>
    </row>
    <row r="124" spans="1:13" x14ac:dyDescent="0.3">
      <c r="B124" t="s">
        <v>48</v>
      </c>
      <c r="D124" t="s">
        <v>48</v>
      </c>
      <c r="E124" s="5" t="s">
        <v>48</v>
      </c>
      <c r="F124" s="6" t="s">
        <v>48</v>
      </c>
      <c r="G124" s="6" t="s">
        <v>48</v>
      </c>
      <c r="H124" s="6" t="s">
        <v>48</v>
      </c>
      <c r="I124" s="6" t="s">
        <v>48</v>
      </c>
      <c r="J124" s="6" t="s">
        <v>48</v>
      </c>
      <c r="K124" s="6" t="s">
        <v>48</v>
      </c>
      <c r="L124" s="6"/>
      <c r="M124" s="8" t="s">
        <v>48</v>
      </c>
    </row>
    <row r="125" spans="1:13" x14ac:dyDescent="0.3">
      <c r="B125" t="s">
        <v>48</v>
      </c>
      <c r="D125" t="s">
        <v>48</v>
      </c>
      <c r="E125" s="5" t="s">
        <v>48</v>
      </c>
      <c r="F125" s="5" t="s">
        <v>48</v>
      </c>
      <c r="G125" s="5" t="s">
        <v>48</v>
      </c>
      <c r="H125" s="5" t="s">
        <v>48</v>
      </c>
      <c r="I125" s="5" t="s">
        <v>48</v>
      </c>
      <c r="J125" s="5" t="s">
        <v>48</v>
      </c>
      <c r="K125" s="5" t="s">
        <v>48</v>
      </c>
      <c r="L125" s="6"/>
      <c r="M125" s="8" t="s">
        <v>48</v>
      </c>
    </row>
    <row r="126" spans="1:13" x14ac:dyDescent="0.3">
      <c r="B126" t="s">
        <v>48</v>
      </c>
      <c r="D126" t="s">
        <v>48</v>
      </c>
      <c r="E126" s="5" t="s">
        <v>48</v>
      </c>
      <c r="F126" s="5" t="s">
        <v>48</v>
      </c>
      <c r="G126" s="5" t="s">
        <v>48</v>
      </c>
      <c r="H126" s="5" t="s">
        <v>48</v>
      </c>
      <c r="I126" s="5" t="s">
        <v>48</v>
      </c>
      <c r="J126" s="5" t="s">
        <v>48</v>
      </c>
      <c r="K126" s="5" t="s">
        <v>48</v>
      </c>
      <c r="L126" s="6"/>
      <c r="M126" s="8" t="s">
        <v>48</v>
      </c>
    </row>
    <row r="127" spans="1:13" x14ac:dyDescent="0.3">
      <c r="B127" t="s">
        <v>48</v>
      </c>
      <c r="D127" t="s">
        <v>48</v>
      </c>
      <c r="E127" s="5" t="s">
        <v>48</v>
      </c>
      <c r="F127" s="5" t="s">
        <v>48</v>
      </c>
      <c r="G127" s="5" t="s">
        <v>48</v>
      </c>
      <c r="H127" s="5" t="s">
        <v>48</v>
      </c>
      <c r="I127" s="5" t="s">
        <v>48</v>
      </c>
      <c r="J127" s="5" t="s">
        <v>48</v>
      </c>
      <c r="K127" s="5" t="s">
        <v>48</v>
      </c>
      <c r="L127" s="6"/>
      <c r="M127" s="8" t="s">
        <v>48</v>
      </c>
    </row>
    <row r="128" spans="1:13" x14ac:dyDescent="0.3">
      <c r="B128" t="s">
        <v>48</v>
      </c>
      <c r="D128" t="s">
        <v>48</v>
      </c>
      <c r="E128" s="5" t="s">
        <v>48</v>
      </c>
      <c r="F128" s="5" t="s">
        <v>48</v>
      </c>
      <c r="G128" s="5" t="s">
        <v>48</v>
      </c>
      <c r="H128" s="5" t="s">
        <v>48</v>
      </c>
      <c r="I128" s="5" t="s">
        <v>48</v>
      </c>
      <c r="J128" s="5" t="s">
        <v>48</v>
      </c>
      <c r="K128" s="5" t="s">
        <v>48</v>
      </c>
      <c r="L128" s="6"/>
      <c r="M128" s="8" t="s">
        <v>48</v>
      </c>
    </row>
    <row r="129" spans="2:13" x14ac:dyDescent="0.3">
      <c r="B129" t="s">
        <v>48</v>
      </c>
      <c r="D129" t="s">
        <v>48</v>
      </c>
      <c r="E129" s="5" t="s">
        <v>48</v>
      </c>
      <c r="F129" s="5" t="s">
        <v>48</v>
      </c>
      <c r="G129" s="5" t="s">
        <v>48</v>
      </c>
      <c r="H129" s="5" t="s">
        <v>48</v>
      </c>
      <c r="I129" s="5" t="s">
        <v>48</v>
      </c>
      <c r="J129" s="5" t="s">
        <v>48</v>
      </c>
      <c r="K129" s="5" t="s">
        <v>48</v>
      </c>
      <c r="L129" s="6"/>
      <c r="M129" s="8" t="s">
        <v>48</v>
      </c>
    </row>
    <row r="130" spans="2:13" x14ac:dyDescent="0.3">
      <c r="B130" t="s">
        <v>48</v>
      </c>
      <c r="D130" t="s">
        <v>48</v>
      </c>
      <c r="E130" s="5" t="s">
        <v>48</v>
      </c>
      <c r="F130" s="5" t="s">
        <v>48</v>
      </c>
      <c r="G130" s="5" t="s">
        <v>48</v>
      </c>
      <c r="H130" s="5" t="s">
        <v>48</v>
      </c>
      <c r="I130" s="5" t="s">
        <v>48</v>
      </c>
      <c r="J130" s="5" t="s">
        <v>48</v>
      </c>
      <c r="K130" s="5" t="s">
        <v>48</v>
      </c>
      <c r="L130" s="6"/>
      <c r="M130" s="8" t="s">
        <v>48</v>
      </c>
    </row>
    <row r="131" spans="2:13" x14ac:dyDescent="0.3">
      <c r="B131" t="s">
        <v>48</v>
      </c>
      <c r="D131" t="s">
        <v>48</v>
      </c>
      <c r="E131" s="5" t="s">
        <v>48</v>
      </c>
      <c r="F131" s="5" t="s">
        <v>48</v>
      </c>
      <c r="G131" s="5" t="s">
        <v>48</v>
      </c>
      <c r="H131" s="5" t="s">
        <v>48</v>
      </c>
      <c r="I131" s="5" t="s">
        <v>48</v>
      </c>
      <c r="J131" s="5" t="s">
        <v>48</v>
      </c>
      <c r="K131" s="5" t="s">
        <v>48</v>
      </c>
      <c r="L131" s="6"/>
      <c r="M131" s="8" t="s">
        <v>48</v>
      </c>
    </row>
    <row r="132" spans="2:13" x14ac:dyDescent="0.3">
      <c r="B132" t="s">
        <v>48</v>
      </c>
      <c r="D132" t="s">
        <v>48</v>
      </c>
      <c r="E132" s="5" t="s">
        <v>48</v>
      </c>
      <c r="F132" s="5" t="s">
        <v>48</v>
      </c>
      <c r="G132" s="5" t="s">
        <v>48</v>
      </c>
      <c r="H132" s="5" t="s">
        <v>48</v>
      </c>
      <c r="I132" s="5" t="s">
        <v>48</v>
      </c>
      <c r="J132" s="5" t="s">
        <v>48</v>
      </c>
      <c r="K132" s="5" t="s">
        <v>48</v>
      </c>
      <c r="L132" s="6"/>
      <c r="M132" s="8" t="s">
        <v>48</v>
      </c>
    </row>
    <row r="133" spans="2:13" x14ac:dyDescent="0.3">
      <c r="L133" s="6"/>
    </row>
    <row r="134" spans="2:13" x14ac:dyDescent="0.3">
      <c r="L134" s="6"/>
    </row>
  </sheetData>
  <autoFilter ref="A1:M132" xr:uid="{D1333DDF-DC2E-4821-B61B-716607B08971}"/>
  <pageMargins left="0.7" right="0.7" top="0.75" bottom="0.75" header="0.3" footer="0.3"/>
  <pageSetup paperSize="9" orientation="portrait" verticalDpi="0" r:id="rId1"/>
  <headerFooter>
    <oddHeader>&amp;R&amp;"Calibri"&amp;10&amp;K000000 Unclassified / Non classifié&amp;1#_x000D_</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Glossary for Suppl. data</vt:lpstr>
      <vt:lpstr>Suppl. data 1</vt:lpstr>
      <vt:lpstr>Suppl. data 2</vt:lpstr>
      <vt:lpstr>Suppl. data 3</vt:lpstr>
      <vt:lpstr>Suppl. data 4</vt:lpstr>
      <vt:lpstr>Suppl. data 5</vt:lpstr>
      <vt:lpstr>Suppl. data 6</vt:lpstr>
      <vt:lpstr>Suppl. data 7</vt:lpstr>
      <vt:lpstr>'Glossary for Suppl. data'!_GoBack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Johanna Pedersen</cp:lastModifiedBy>
  <dcterms:created xsi:type="dcterms:W3CDTF">2019-06-13T06:55:50Z</dcterms:created>
  <dcterms:modified xsi:type="dcterms:W3CDTF">2024-07-29T19:21:46Z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eb5799-d0fd-4e27-b9df-61ef8d68c68c_Enabled">
    <vt:lpwstr>true</vt:lpwstr>
  </property>
  <property fmtid="{D5CDD505-2E9C-101B-9397-08002B2CF9AE}" pid="3" name="MSIP_Label_89eb5799-d0fd-4e27-b9df-61ef8d68c68c_SetDate">
    <vt:lpwstr>2020-04-05T15:24:21Z</vt:lpwstr>
  </property>
  <property fmtid="{D5CDD505-2E9C-101B-9397-08002B2CF9AE}" pid="4" name="MSIP_Label_89eb5799-d0fd-4e27-b9df-61ef8d68c68c_Method">
    <vt:lpwstr>Privileged</vt:lpwstr>
  </property>
  <property fmtid="{D5CDD505-2E9C-101B-9397-08002B2CF9AE}" pid="5" name="MSIP_Label_89eb5799-d0fd-4e27-b9df-61ef8d68c68c_Name">
    <vt:lpwstr>89eb5799-d0fd-4e27-b9df-61ef8d68c68c</vt:lpwstr>
  </property>
  <property fmtid="{D5CDD505-2E9C-101B-9397-08002B2CF9AE}" pid="6" name="MSIP_Label_89eb5799-d0fd-4e27-b9df-61ef8d68c68c_SiteId">
    <vt:lpwstr>d6a1cf8c-768e-4187-a738-b6e50c4deb4a</vt:lpwstr>
  </property>
  <property fmtid="{D5CDD505-2E9C-101B-9397-08002B2CF9AE}" pid="7" name="MSIP_Label_89eb5799-d0fd-4e27-b9df-61ef8d68c68c_ActionId">
    <vt:lpwstr>fc421833-5b66-467b-935d-0000a4f06412</vt:lpwstr>
  </property>
  <property fmtid="{D5CDD505-2E9C-101B-9397-08002B2CF9AE}" pid="8" name="MSIP_Label_89eb5799-d0fd-4e27-b9df-61ef8d68c68c_ContentBits">
    <vt:lpwstr>0</vt:lpwstr>
  </property>
  <property fmtid="{D5CDD505-2E9C-101B-9397-08002B2CF9AE}" pid="9" name="MSIP_Label_baad8967-3ba6-4b00-a759-20a8ca19a393_Enabled">
    <vt:lpwstr>true</vt:lpwstr>
  </property>
  <property fmtid="{D5CDD505-2E9C-101B-9397-08002B2CF9AE}" pid="10" name="MSIP_Label_baad8967-3ba6-4b00-a759-20a8ca19a393_SetDate">
    <vt:lpwstr>2024-07-12T18:42:30Z</vt:lpwstr>
  </property>
  <property fmtid="{D5CDD505-2E9C-101B-9397-08002B2CF9AE}" pid="11" name="MSIP_Label_baad8967-3ba6-4b00-a759-20a8ca19a393_Method">
    <vt:lpwstr>Privileged</vt:lpwstr>
  </property>
  <property fmtid="{D5CDD505-2E9C-101B-9397-08002B2CF9AE}" pid="12" name="MSIP_Label_baad8967-3ba6-4b00-a759-20a8ca19a393_Name">
    <vt:lpwstr>UNCLASSIFIED</vt:lpwstr>
  </property>
  <property fmtid="{D5CDD505-2E9C-101B-9397-08002B2CF9AE}" pid="13" name="MSIP_Label_baad8967-3ba6-4b00-a759-20a8ca19a393_SiteId">
    <vt:lpwstr>9da98bb1-1857-4cc3-8751-9a49e35d24cd</vt:lpwstr>
  </property>
  <property fmtid="{D5CDD505-2E9C-101B-9397-08002B2CF9AE}" pid="14" name="MSIP_Label_baad8967-3ba6-4b00-a759-20a8ca19a393_ActionId">
    <vt:lpwstr>78209bd7-e86b-408d-98fb-4713612d1b5d</vt:lpwstr>
  </property>
  <property fmtid="{D5CDD505-2E9C-101B-9397-08002B2CF9AE}" pid="15" name="MSIP_Label_baad8967-3ba6-4b00-a759-20a8ca19a393_ContentBits">
    <vt:lpwstr>1</vt:lpwstr>
  </property>
</Properties>
</file>