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u323818\Dropbox\Git repos\Kamp-2024-Broiler-Litter\Manure analysis\"/>
    </mc:Choice>
  </mc:AlternateContent>
  <xr:revisionPtr revIDLastSave="0" documentId="13_ncr:1_{987E8F25-88CC-4314-9980-BF3D610C1B1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L18" i="1" s="1"/>
  <c r="I19" i="1"/>
  <c r="L19" i="1" s="1"/>
  <c r="G14" i="1"/>
  <c r="J14" i="1" s="1"/>
  <c r="G15" i="1"/>
  <c r="G16" i="1"/>
  <c r="G17" i="1"/>
  <c r="G18" i="1"/>
  <c r="G19" i="1"/>
  <c r="L14" i="1"/>
  <c r="L15" i="1"/>
  <c r="L16" i="1"/>
  <c r="L17" i="1"/>
  <c r="T14" i="1"/>
  <c r="T15" i="1"/>
  <c r="T16" i="1"/>
  <c r="T17" i="1"/>
  <c r="T18" i="1"/>
  <c r="T19" i="1"/>
  <c r="P14" i="1"/>
  <c r="O27" i="1" s="1"/>
  <c r="P15" i="1"/>
  <c r="P16" i="1"/>
  <c r="P17" i="1"/>
  <c r="P18" i="1"/>
  <c r="P19" i="1"/>
  <c r="P7" i="1"/>
  <c r="J16" i="1" l="1"/>
  <c r="J15" i="1"/>
  <c r="J17" i="1"/>
  <c r="H27" i="1"/>
  <c r="J19" i="1"/>
  <c r="I27" i="1"/>
  <c r="G27" i="1"/>
  <c r="J18" i="1"/>
  <c r="M27" i="1"/>
  <c r="N27" i="1"/>
  <c r="L27" i="1"/>
  <c r="K27" i="1"/>
  <c r="J27" i="1"/>
  <c r="E27" i="1"/>
  <c r="D27" i="1"/>
  <c r="F27" i="1"/>
  <c r="T3" i="1"/>
  <c r="T4" i="1"/>
  <c r="T7" i="1"/>
  <c r="T8" i="1"/>
  <c r="T9" i="1"/>
  <c r="T10" i="1"/>
  <c r="T11" i="1"/>
  <c r="T12" i="1"/>
  <c r="P3" i="1"/>
  <c r="P4" i="1"/>
  <c r="P5" i="1"/>
  <c r="P8" i="1"/>
  <c r="P9" i="1"/>
  <c r="P10" i="1"/>
  <c r="P11" i="1"/>
  <c r="P12" i="1"/>
  <c r="M25" i="1" l="1"/>
  <c r="J25" i="1"/>
  <c r="O26" i="1"/>
  <c r="N26" i="1"/>
  <c r="M26" i="1"/>
  <c r="L26" i="1"/>
  <c r="K26" i="1"/>
  <c r="J26" i="1"/>
  <c r="N25" i="1"/>
  <c r="K25" i="1"/>
  <c r="I12" i="1"/>
  <c r="G12" i="1"/>
  <c r="I11" i="1"/>
  <c r="L11" i="1" s="1"/>
  <c r="G11" i="1"/>
  <c r="I10" i="1"/>
  <c r="G10" i="1"/>
  <c r="I9" i="1"/>
  <c r="L9" i="1" s="1"/>
  <c r="G9" i="1"/>
  <c r="I8" i="1"/>
  <c r="G8" i="1"/>
  <c r="I7" i="1"/>
  <c r="L7" i="1" s="1"/>
  <c r="G7" i="1"/>
  <c r="I4" i="1"/>
  <c r="L4" i="1" s="1"/>
  <c r="G4" i="1"/>
  <c r="I3" i="1"/>
  <c r="G3" i="1"/>
  <c r="J8" i="1" l="1"/>
  <c r="J10" i="1"/>
  <c r="L10" i="1"/>
  <c r="J3" i="1"/>
  <c r="L8" i="1"/>
  <c r="L3" i="1"/>
  <c r="J12" i="1"/>
  <c r="L12" i="1"/>
  <c r="J4" i="1"/>
  <c r="J7" i="1"/>
  <c r="J9" i="1"/>
  <c r="J11" i="1"/>
  <c r="I26" i="1" l="1"/>
  <c r="H25" i="1"/>
  <c r="G25" i="1"/>
  <c r="D25" i="1"/>
  <c r="G26" i="1"/>
  <c r="H26" i="1"/>
  <c r="F26" i="1"/>
  <c r="E26" i="1"/>
  <c r="D26" i="1"/>
  <c r="E25" i="1"/>
</calcChain>
</file>

<file path=xl/sharedStrings.xml><?xml version="1.0" encoding="utf-8"?>
<sst xmlns="http://schemas.openxmlformats.org/spreadsheetml/2006/main" count="67" uniqueCount="36">
  <si>
    <t>tray</t>
  </si>
  <si>
    <t>tray+wet sample</t>
  </si>
  <si>
    <t>wet sample</t>
  </si>
  <si>
    <t>tray+dry sample</t>
  </si>
  <si>
    <t>dry sample</t>
  </si>
  <si>
    <t>drymatter</t>
  </si>
  <si>
    <t>tray+ash</t>
  </si>
  <si>
    <t>VS</t>
  </si>
  <si>
    <t xml:space="preserve">NH4-N </t>
  </si>
  <si>
    <t>prøve</t>
  </si>
  <si>
    <t>tilsat HCl</t>
  </si>
  <si>
    <t>Total N</t>
  </si>
  <si>
    <t>date</t>
  </si>
  <si>
    <t>sample ID</t>
  </si>
  <si>
    <t>gram</t>
  </si>
  <si>
    <t>%</t>
  </si>
  <si>
    <t>g</t>
  </si>
  <si>
    <t>ml</t>
  </si>
  <si>
    <t>g/kg</t>
  </si>
  <si>
    <t>Fjerkræ 1</t>
  </si>
  <si>
    <t>Fjerkræ 2</t>
  </si>
  <si>
    <t>mean</t>
  </si>
  <si>
    <t>std</t>
  </si>
  <si>
    <t>N</t>
  </si>
  <si>
    <t>Fjerkræ 3</t>
  </si>
  <si>
    <t>Litter</t>
  </si>
  <si>
    <t>Start</t>
  </si>
  <si>
    <t>End</t>
  </si>
  <si>
    <t>DM (%)</t>
  </si>
  <si>
    <t>Height (m)</t>
  </si>
  <si>
    <t>Weight (ton)</t>
  </si>
  <si>
    <t>-</t>
  </si>
  <si>
    <t>VS (%)</t>
  </si>
  <si>
    <t>TN (g kg-1)</t>
  </si>
  <si>
    <t>NH4-N (g kg-1)</t>
  </si>
  <si>
    <t>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</si>
</sst>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2" borderId="5" xfId="0" applyFill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1" fillId="2" borderId="2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0" fillId="2" borderId="0" xfId="0" applyNumberFormat="1" applyFill="1"/>
    <xf numFmtId="0" fontId="0" fillId="2" borderId="5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0" borderId="0" xfId="0" applyFont="1"/>
    <xf numFmtId="166" fontId="0" fillId="0" borderId="0" xfId="0" applyNumberFormat="1"/>
    <xf numFmtId="2" fontId="1" fillId="2" borderId="0" xfId="0" applyNumberFormat="1" applyFont="1" applyFill="1"/>
    <xf numFmtId="0" fontId="0" fillId="0" borderId="0" xfId="0" applyBorder="1"/>
    <xf numFmtId="0" fontId="3" fillId="0" borderId="0" xfId="0" applyFont="1" applyBorder="1"/>
    <xf numFmtId="164" fontId="0" fillId="0" borderId="0" xfId="0" applyNumberFormat="1" applyBorder="1"/>
    <xf numFmtId="164" fontId="0" fillId="0" borderId="0" xfId="0" applyNumberFormat="1" applyFont="1" applyBorder="1"/>
    <xf numFmtId="0" fontId="0" fillId="0" borderId="0" xfId="0" applyFont="1" applyBorder="1"/>
    <xf numFmtId="2" fontId="0" fillId="0" borderId="0" xfId="0" applyNumberFormat="1" applyFont="1" applyBorder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tabSelected="1" workbookViewId="0">
      <selection activeCell="E32" sqref="E32"/>
    </sheetView>
  </sheetViews>
  <sheetFormatPr defaultRowHeight="15" x14ac:dyDescent="0.25"/>
  <cols>
    <col min="1" max="1" width="11.140625" bestFit="1" customWidth="1"/>
    <col min="2" max="2" width="12.28515625" style="15" bestFit="1" customWidth="1"/>
    <col min="3" max="3" width="10.42578125" bestFit="1" customWidth="1"/>
    <col min="6" max="6" width="14.7109375" bestFit="1" customWidth="1"/>
    <col min="7" max="7" width="14.7109375" customWidth="1"/>
    <col min="8" max="8" width="14.42578125" bestFit="1" customWidth="1"/>
    <col min="9" max="9" width="10" bestFit="1" customWidth="1"/>
    <col min="10" max="10" width="9.140625" customWidth="1"/>
    <col min="12" max="12" width="11.85546875" bestFit="1" customWidth="1"/>
    <col min="16" max="16" width="11.7109375" customWidth="1"/>
  </cols>
  <sheetData>
    <row r="1" spans="1:20" x14ac:dyDescent="0.25">
      <c r="A1" s="1"/>
      <c r="B1" s="2"/>
      <c r="C1" s="3"/>
      <c r="D1" s="4"/>
      <c r="E1" s="5" t="s">
        <v>0</v>
      </c>
      <c r="F1" s="5" t="s">
        <v>1</v>
      </c>
      <c r="G1" s="6" t="s">
        <v>2</v>
      </c>
      <c r="H1" s="5" t="s">
        <v>3</v>
      </c>
      <c r="I1" s="5" t="s">
        <v>4</v>
      </c>
      <c r="J1" s="7" t="s">
        <v>5</v>
      </c>
      <c r="K1" s="5" t="s">
        <v>6</v>
      </c>
      <c r="L1" s="7" t="s">
        <v>7</v>
      </c>
      <c r="N1" s="15"/>
      <c r="O1" s="15"/>
      <c r="P1" s="19" t="s">
        <v>8</v>
      </c>
      <c r="R1" s="4" t="s">
        <v>9</v>
      </c>
      <c r="S1" s="2" t="s">
        <v>10</v>
      </c>
      <c r="T1" s="3" t="s">
        <v>11</v>
      </c>
    </row>
    <row r="2" spans="1:20" ht="15.75" thickBot="1" x14ac:dyDescent="0.3">
      <c r="A2" s="8" t="s">
        <v>12</v>
      </c>
      <c r="B2" s="9" t="s">
        <v>13</v>
      </c>
      <c r="C2" s="10"/>
      <c r="D2" s="11"/>
      <c r="E2" s="12" t="s">
        <v>14</v>
      </c>
      <c r="F2" s="12" t="s">
        <v>14</v>
      </c>
      <c r="G2" s="12" t="s">
        <v>14</v>
      </c>
      <c r="H2" s="12" t="s">
        <v>14</v>
      </c>
      <c r="I2" s="12" t="s">
        <v>14</v>
      </c>
      <c r="J2" s="13" t="s">
        <v>15</v>
      </c>
      <c r="K2" s="12" t="s">
        <v>14</v>
      </c>
      <c r="L2" s="13" t="s">
        <v>15</v>
      </c>
      <c r="N2" s="20" t="s">
        <v>16</v>
      </c>
      <c r="O2" s="20" t="s">
        <v>17</v>
      </c>
      <c r="P2" s="21" t="s">
        <v>18</v>
      </c>
      <c r="R2" s="9" t="s">
        <v>14</v>
      </c>
      <c r="S2" s="9" t="s">
        <v>17</v>
      </c>
      <c r="T2" s="23" t="s">
        <v>18</v>
      </c>
    </row>
    <row r="3" spans="1:20" x14ac:dyDescent="0.25">
      <c r="A3" s="14">
        <v>45084</v>
      </c>
      <c r="B3" s="15" t="s">
        <v>24</v>
      </c>
      <c r="C3" s="14">
        <v>45068</v>
      </c>
      <c r="E3" s="17">
        <v>4.415</v>
      </c>
      <c r="F3" s="17">
        <v>13.92</v>
      </c>
      <c r="G3" s="17">
        <f>+F3-E3</f>
        <v>9.504999999999999</v>
      </c>
      <c r="H3" s="17">
        <v>10.462999999999999</v>
      </c>
      <c r="I3" s="18">
        <f t="shared" ref="I3:I19" si="0">+H3-E3</f>
        <v>6.0479999999999992</v>
      </c>
      <c r="J3" s="28">
        <f t="shared" ref="J3:J19" si="1">+(I3/G3)*100</f>
        <v>63.629668595476062</v>
      </c>
      <c r="K3" s="18">
        <v>4.5270000000000001</v>
      </c>
      <c r="L3" s="28">
        <f t="shared" ref="L3:L19" si="2">+((H3-K3)/I3)*100</f>
        <v>98.148148148148152</v>
      </c>
      <c r="N3" s="15">
        <v>1.341</v>
      </c>
      <c r="O3" s="15">
        <v>0.34</v>
      </c>
      <c r="P3" s="22">
        <f>O3*1.401/N3</f>
        <v>0.35521252796420588</v>
      </c>
      <c r="R3">
        <v>1.7190000000000001</v>
      </c>
      <c r="S3" s="16">
        <v>4.9044999999999996</v>
      </c>
      <c r="T3" s="25">
        <f t="shared" ref="T3:T19" si="3">+(1.401*S3)/R3</f>
        <v>3.9972102966841181</v>
      </c>
    </row>
    <row r="4" spans="1:20" x14ac:dyDescent="0.25">
      <c r="A4" s="14">
        <v>45084</v>
      </c>
      <c r="B4" s="15" t="s">
        <v>24</v>
      </c>
      <c r="C4" s="14">
        <v>45068</v>
      </c>
      <c r="E4" s="17">
        <v>4.4240000000000004</v>
      </c>
      <c r="F4" s="17">
        <v>12.891999999999999</v>
      </c>
      <c r="G4" s="17">
        <f>+F4-E4</f>
        <v>8.468</v>
      </c>
      <c r="H4" s="17">
        <v>9.5660000000000007</v>
      </c>
      <c r="I4" s="18">
        <f t="shared" si="0"/>
        <v>5.1420000000000003</v>
      </c>
      <c r="J4" s="28">
        <f t="shared" si="1"/>
        <v>60.722720831365137</v>
      </c>
      <c r="K4" s="18">
        <v>4.5410000000000004</v>
      </c>
      <c r="L4" s="28">
        <f t="shared" si="2"/>
        <v>97.724620770128354</v>
      </c>
      <c r="N4" s="15">
        <v>2.3650000000000002</v>
      </c>
      <c r="O4" s="15">
        <v>0.57699999999999996</v>
      </c>
      <c r="P4" s="22">
        <f>O4*1.401/N4</f>
        <v>0.3418084566596194</v>
      </c>
      <c r="R4">
        <v>1.964</v>
      </c>
      <c r="S4" s="16">
        <v>4.6195000000000004</v>
      </c>
      <c r="T4" s="25">
        <f t="shared" si="3"/>
        <v>3.2952746945010185</v>
      </c>
    </row>
    <row r="5" spans="1:20" x14ac:dyDescent="0.25">
      <c r="A5" s="14">
        <v>45084</v>
      </c>
      <c r="B5" s="15" t="s">
        <v>24</v>
      </c>
      <c r="C5" s="14">
        <v>45068</v>
      </c>
      <c r="E5" s="17"/>
      <c r="F5" s="17"/>
      <c r="H5" s="17"/>
      <c r="I5" s="16"/>
      <c r="J5" s="22"/>
      <c r="K5" s="16"/>
      <c r="L5" s="22"/>
      <c r="N5" s="15">
        <v>3.0670000000000002</v>
      </c>
      <c r="O5" s="15">
        <v>0.69</v>
      </c>
      <c r="P5" s="22">
        <f>O5*1.401/N5</f>
        <v>0.31519074013694159</v>
      </c>
      <c r="T5" s="25"/>
    </row>
    <row r="6" spans="1:20" x14ac:dyDescent="0.25">
      <c r="A6" s="14"/>
      <c r="C6" s="16"/>
      <c r="E6" s="17"/>
      <c r="F6" s="17"/>
      <c r="H6" s="17"/>
      <c r="I6" s="16"/>
      <c r="J6" s="22"/>
      <c r="K6" s="16"/>
      <c r="L6" s="22"/>
      <c r="P6" s="22"/>
      <c r="T6" s="25"/>
    </row>
    <row r="7" spans="1:20" x14ac:dyDescent="0.25">
      <c r="A7" s="14">
        <v>45167</v>
      </c>
      <c r="B7" s="15" t="s">
        <v>19</v>
      </c>
      <c r="C7" s="14">
        <v>45167</v>
      </c>
      <c r="E7" s="17">
        <v>4.4240000000000004</v>
      </c>
      <c r="F7" s="17">
        <v>35.790999999999997</v>
      </c>
      <c r="G7">
        <f t="shared" ref="G7:G19" si="4">+F7-E7</f>
        <v>31.366999999999997</v>
      </c>
      <c r="H7" s="17">
        <v>20.498999999999999</v>
      </c>
      <c r="I7" s="16">
        <f t="shared" si="0"/>
        <v>16.074999999999999</v>
      </c>
      <c r="J7" s="22">
        <f t="shared" si="1"/>
        <v>51.248127012465325</v>
      </c>
      <c r="K7" s="16">
        <v>6.5419999999999998</v>
      </c>
      <c r="L7" s="22">
        <f t="shared" si="2"/>
        <v>86.824261275272164</v>
      </c>
      <c r="N7">
        <v>0.94299999999999995</v>
      </c>
      <c r="O7">
        <v>4.1253000000000002</v>
      </c>
      <c r="P7" s="22">
        <f>O7*1.401/N7</f>
        <v>6.1288921527041369</v>
      </c>
      <c r="R7">
        <v>3.5680000000000001</v>
      </c>
      <c r="S7">
        <v>52.3</v>
      </c>
      <c r="T7" s="25">
        <f t="shared" si="3"/>
        <v>20.535958520179371</v>
      </c>
    </row>
    <row r="8" spans="1:20" x14ac:dyDescent="0.25">
      <c r="A8" s="14">
        <v>45167</v>
      </c>
      <c r="B8" s="15" t="s">
        <v>19</v>
      </c>
      <c r="C8" s="14">
        <v>45167</v>
      </c>
      <c r="E8" s="17">
        <v>4.4210000000000003</v>
      </c>
      <c r="F8" s="17">
        <v>34.56</v>
      </c>
      <c r="G8">
        <f t="shared" si="4"/>
        <v>30.139000000000003</v>
      </c>
      <c r="H8" s="17">
        <v>16.616</v>
      </c>
      <c r="I8" s="16">
        <f t="shared" si="0"/>
        <v>12.195</v>
      </c>
      <c r="J8" s="22">
        <f t="shared" si="1"/>
        <v>40.462523640465839</v>
      </c>
      <c r="K8" s="16">
        <v>5.8570000000000002</v>
      </c>
      <c r="L8" s="22">
        <f t="shared" si="2"/>
        <v>88.224682246822468</v>
      </c>
      <c r="N8">
        <v>0.95499999999999996</v>
      </c>
      <c r="O8">
        <v>3.2113</v>
      </c>
      <c r="P8" s="22">
        <f t="shared" ref="P8:P19" si="5">O8*1.401/N8</f>
        <v>4.7110275392670165</v>
      </c>
      <c r="R8">
        <v>2.395</v>
      </c>
      <c r="S8">
        <v>49.2</v>
      </c>
      <c r="T8" s="25">
        <f t="shared" si="3"/>
        <v>28.780459290187896</v>
      </c>
    </row>
    <row r="9" spans="1:20" x14ac:dyDescent="0.25">
      <c r="A9" s="14">
        <v>45167</v>
      </c>
      <c r="B9" s="15" t="s">
        <v>20</v>
      </c>
      <c r="C9" s="14">
        <v>45167</v>
      </c>
      <c r="E9" s="17">
        <v>4.415</v>
      </c>
      <c r="F9" s="17">
        <v>50.311999999999998</v>
      </c>
      <c r="G9">
        <f t="shared" si="4"/>
        <v>45.896999999999998</v>
      </c>
      <c r="H9" s="17">
        <v>27.193000000000001</v>
      </c>
      <c r="I9" s="16">
        <f t="shared" si="0"/>
        <v>22.778000000000002</v>
      </c>
      <c r="J9" s="22">
        <f t="shared" si="1"/>
        <v>49.628516025012537</v>
      </c>
      <c r="K9" s="16">
        <v>7.516</v>
      </c>
      <c r="L9" s="22">
        <f t="shared" si="2"/>
        <v>86.385986478180683</v>
      </c>
      <c r="N9">
        <v>1.238</v>
      </c>
      <c r="O9">
        <v>5.4983000000000004</v>
      </c>
      <c r="P9" s="22">
        <f t="shared" si="5"/>
        <v>6.2222280290791607</v>
      </c>
      <c r="R9">
        <v>3.4489999999999998</v>
      </c>
      <c r="S9">
        <v>54.438000000000002</v>
      </c>
      <c r="T9" s="25">
        <f t="shared" si="3"/>
        <v>22.112971296027837</v>
      </c>
    </row>
    <row r="10" spans="1:20" x14ac:dyDescent="0.25">
      <c r="A10" s="14">
        <v>45167</v>
      </c>
      <c r="B10" s="15" t="s">
        <v>20</v>
      </c>
      <c r="C10" s="14">
        <v>45167</v>
      </c>
      <c r="E10" s="17">
        <v>4.4130000000000003</v>
      </c>
      <c r="F10" s="17">
        <v>39.710999999999999</v>
      </c>
      <c r="G10">
        <f t="shared" si="4"/>
        <v>35.298000000000002</v>
      </c>
      <c r="H10" s="17">
        <v>22.166</v>
      </c>
      <c r="I10" s="16">
        <f t="shared" si="0"/>
        <v>17.753</v>
      </c>
      <c r="J10" s="22">
        <f t="shared" si="1"/>
        <v>50.294634256898405</v>
      </c>
      <c r="K10" s="16">
        <v>6.8310000000000004</v>
      </c>
      <c r="L10" s="22">
        <f t="shared" si="2"/>
        <v>86.379766799977475</v>
      </c>
      <c r="N10">
        <v>1.3160000000000001</v>
      </c>
      <c r="O10">
        <v>4.4032999999999998</v>
      </c>
      <c r="P10" s="22">
        <f t="shared" si="5"/>
        <v>4.6877076747720361</v>
      </c>
      <c r="R10">
        <v>1.3819999999999999</v>
      </c>
      <c r="S10">
        <v>26.222999999999999</v>
      </c>
      <c r="T10" s="25">
        <f t="shared" si="3"/>
        <v>26.583518813314036</v>
      </c>
    </row>
    <row r="11" spans="1:20" x14ac:dyDescent="0.25">
      <c r="A11" s="14">
        <v>45167</v>
      </c>
      <c r="B11" s="15" t="s">
        <v>24</v>
      </c>
      <c r="C11" s="14">
        <v>45167</v>
      </c>
      <c r="E11" s="17">
        <v>4.42</v>
      </c>
      <c r="F11" s="17">
        <v>47.23</v>
      </c>
      <c r="G11">
        <f t="shared" si="4"/>
        <v>42.809999999999995</v>
      </c>
      <c r="H11" s="17">
        <v>32.165999999999997</v>
      </c>
      <c r="I11" s="16">
        <f t="shared" si="0"/>
        <v>27.745999999999995</v>
      </c>
      <c r="J11" s="22">
        <f t="shared" si="1"/>
        <v>64.81195982247138</v>
      </c>
      <c r="K11" s="16">
        <v>8.0850000000000009</v>
      </c>
      <c r="L11" s="22">
        <f t="shared" si="2"/>
        <v>86.79088877676061</v>
      </c>
      <c r="N11">
        <v>1.4970000000000001</v>
      </c>
      <c r="O11">
        <v>5.6363000000000003</v>
      </c>
      <c r="P11" s="22">
        <f t="shared" si="5"/>
        <v>5.2748539078156309</v>
      </c>
      <c r="R11">
        <v>3.2890000000000001</v>
      </c>
      <c r="S11">
        <v>66.516000000000005</v>
      </c>
      <c r="T11" s="25">
        <f t="shared" si="3"/>
        <v>28.333510489510491</v>
      </c>
    </row>
    <row r="12" spans="1:20" x14ac:dyDescent="0.25">
      <c r="A12" s="14">
        <v>45167</v>
      </c>
      <c r="B12" s="15" t="s">
        <v>24</v>
      </c>
      <c r="C12" s="14">
        <v>45167</v>
      </c>
      <c r="E12" s="17">
        <v>4.4249999999999998</v>
      </c>
      <c r="F12" s="17">
        <v>45.991</v>
      </c>
      <c r="G12">
        <f t="shared" si="4"/>
        <v>41.566000000000003</v>
      </c>
      <c r="H12" s="17">
        <v>25.49</v>
      </c>
      <c r="I12" s="16">
        <f t="shared" si="0"/>
        <v>21.064999999999998</v>
      </c>
      <c r="J12" s="22">
        <f t="shared" si="1"/>
        <v>50.678439108887062</v>
      </c>
      <c r="K12" s="16">
        <v>7.1710000000000003</v>
      </c>
      <c r="L12" s="22">
        <f t="shared" si="2"/>
        <v>86.964158556847863</v>
      </c>
      <c r="N12">
        <v>1.321</v>
      </c>
      <c r="O12">
        <v>5.2112999999999996</v>
      </c>
      <c r="P12" s="22">
        <f t="shared" si="5"/>
        <v>5.5268972747918248</v>
      </c>
      <c r="R12">
        <v>2.2530000000000001</v>
      </c>
      <c r="S12">
        <v>45.255000000000003</v>
      </c>
      <c r="T12" s="25">
        <f t="shared" si="3"/>
        <v>28.141258322237018</v>
      </c>
    </row>
    <row r="13" spans="1:20" x14ac:dyDescent="0.25">
      <c r="A13" s="14"/>
      <c r="I13" s="16"/>
      <c r="J13" s="22"/>
      <c r="L13" s="22"/>
      <c r="P13" s="22"/>
      <c r="T13" s="25"/>
    </row>
    <row r="14" spans="1:20" x14ac:dyDescent="0.25">
      <c r="A14" s="14">
        <v>45272</v>
      </c>
      <c r="B14" s="15" t="s">
        <v>19</v>
      </c>
      <c r="C14" s="14">
        <v>45211</v>
      </c>
      <c r="E14" s="27">
        <v>4.2130000000000001</v>
      </c>
      <c r="F14">
        <v>18.760000000000002</v>
      </c>
      <c r="G14">
        <f t="shared" si="4"/>
        <v>14.547000000000001</v>
      </c>
      <c r="H14">
        <v>11.451000000000001</v>
      </c>
      <c r="I14" s="16">
        <f t="shared" si="0"/>
        <v>7.2380000000000004</v>
      </c>
      <c r="J14" s="22">
        <f t="shared" si="1"/>
        <v>49.755963428885678</v>
      </c>
      <c r="K14">
        <v>5.2569999999999997</v>
      </c>
      <c r="L14" s="22">
        <f t="shared" si="2"/>
        <v>85.576126001657926</v>
      </c>
      <c r="N14">
        <v>0.80600000000000005</v>
      </c>
      <c r="O14">
        <v>4.0483000000000002</v>
      </c>
      <c r="P14" s="22">
        <f t="shared" si="5"/>
        <v>7.0368093052109177</v>
      </c>
      <c r="R14" s="27">
        <v>1.1080000000000001</v>
      </c>
      <c r="S14">
        <v>19.739999999999998</v>
      </c>
      <c r="T14" s="25">
        <f t="shared" si="3"/>
        <v>24.960054151624544</v>
      </c>
    </row>
    <row r="15" spans="1:20" x14ac:dyDescent="0.25">
      <c r="A15" s="14">
        <v>45272</v>
      </c>
      <c r="B15" s="15" t="s">
        <v>19</v>
      </c>
      <c r="C15" s="14">
        <v>45211</v>
      </c>
      <c r="E15" s="27">
        <v>4.2290000000000001</v>
      </c>
      <c r="F15">
        <v>19.565000000000001</v>
      </c>
      <c r="G15">
        <f t="shared" si="4"/>
        <v>15.336000000000002</v>
      </c>
      <c r="H15">
        <v>10.981</v>
      </c>
      <c r="I15" s="16">
        <f t="shared" si="0"/>
        <v>6.7519999999999998</v>
      </c>
      <c r="J15" s="22">
        <f t="shared" si="1"/>
        <v>44.027125717266557</v>
      </c>
      <c r="K15">
        <v>5.2480000000000002</v>
      </c>
      <c r="L15" s="22">
        <f t="shared" si="2"/>
        <v>84.908175355450226</v>
      </c>
      <c r="N15">
        <v>1.143</v>
      </c>
      <c r="O15">
        <v>5.9352999999999998</v>
      </c>
      <c r="P15" s="22">
        <f t="shared" si="5"/>
        <v>7.2750265091863522</v>
      </c>
      <c r="R15">
        <v>1.69</v>
      </c>
      <c r="S15">
        <v>33.682000000000002</v>
      </c>
      <c r="T15" s="25">
        <f t="shared" si="3"/>
        <v>27.922178698224855</v>
      </c>
    </row>
    <row r="16" spans="1:20" x14ac:dyDescent="0.25">
      <c r="A16" s="14">
        <v>45272</v>
      </c>
      <c r="B16" s="15" t="s">
        <v>20</v>
      </c>
      <c r="C16" s="14">
        <v>45211</v>
      </c>
      <c r="E16" s="27">
        <v>4.2460000000000004</v>
      </c>
      <c r="F16">
        <v>16.984000000000002</v>
      </c>
      <c r="G16">
        <f t="shared" si="4"/>
        <v>12.738000000000001</v>
      </c>
      <c r="H16">
        <v>11.37</v>
      </c>
      <c r="I16" s="16">
        <f t="shared" si="0"/>
        <v>7.1239999999999988</v>
      </c>
      <c r="J16" s="22">
        <f t="shared" si="1"/>
        <v>55.927147118856944</v>
      </c>
      <c r="K16">
        <v>5.22</v>
      </c>
      <c r="L16" s="22">
        <f t="shared" si="2"/>
        <v>86.327905670971376</v>
      </c>
      <c r="N16">
        <v>1.3560000000000001</v>
      </c>
      <c r="O16">
        <v>6.3582999999999998</v>
      </c>
      <c r="P16" s="22">
        <f t="shared" si="5"/>
        <v>6.5693055309734509</v>
      </c>
      <c r="R16">
        <v>1.512</v>
      </c>
      <c r="S16">
        <v>35.744999999999997</v>
      </c>
      <c r="T16" s="25">
        <f t="shared" si="3"/>
        <v>33.120863095238093</v>
      </c>
    </row>
    <row r="17" spans="1:20" x14ac:dyDescent="0.25">
      <c r="A17" s="14">
        <v>45272</v>
      </c>
      <c r="B17" s="15" t="s">
        <v>20</v>
      </c>
      <c r="C17" s="14">
        <v>45211</v>
      </c>
      <c r="E17" s="27">
        <v>4.3890000000000002</v>
      </c>
      <c r="F17">
        <v>14.81</v>
      </c>
      <c r="G17">
        <f t="shared" si="4"/>
        <v>10.420999999999999</v>
      </c>
      <c r="H17">
        <v>10.196</v>
      </c>
      <c r="I17" s="16">
        <f t="shared" si="0"/>
        <v>5.8069999999999995</v>
      </c>
      <c r="J17" s="22">
        <f t="shared" si="1"/>
        <v>55.724018808175799</v>
      </c>
      <c r="K17">
        <v>5.18</v>
      </c>
      <c r="L17" s="22">
        <f t="shared" si="2"/>
        <v>86.3785086964009</v>
      </c>
      <c r="N17">
        <v>0.91800000000000004</v>
      </c>
      <c r="O17">
        <v>4.3333000000000004</v>
      </c>
      <c r="P17" s="22">
        <f t="shared" si="5"/>
        <v>6.6132388888888887</v>
      </c>
      <c r="R17">
        <v>2.0249999999999999</v>
      </c>
      <c r="S17">
        <v>48.67</v>
      </c>
      <c r="T17" s="25">
        <f t="shared" si="3"/>
        <v>33.672429629629633</v>
      </c>
    </row>
    <row r="18" spans="1:20" x14ac:dyDescent="0.25">
      <c r="A18" s="14">
        <v>45272</v>
      </c>
      <c r="B18" s="15" t="s">
        <v>24</v>
      </c>
      <c r="C18" s="14">
        <v>45211</v>
      </c>
      <c r="E18" s="27">
        <v>4.3949999999999996</v>
      </c>
      <c r="F18">
        <v>22.989000000000001</v>
      </c>
      <c r="G18">
        <f t="shared" si="4"/>
        <v>18.594000000000001</v>
      </c>
      <c r="H18">
        <v>14.244999999999999</v>
      </c>
      <c r="I18" s="16">
        <f t="shared" si="0"/>
        <v>9.85</v>
      </c>
      <c r="J18" s="22">
        <f t="shared" si="1"/>
        <v>52.974077659460036</v>
      </c>
      <c r="K18">
        <v>7.6840000000000002</v>
      </c>
      <c r="L18" s="22">
        <f t="shared" si="2"/>
        <v>66.60913705583755</v>
      </c>
      <c r="N18">
        <v>0.92600000000000005</v>
      </c>
      <c r="O18">
        <v>3.2883</v>
      </c>
      <c r="P18" s="22">
        <f t="shared" si="5"/>
        <v>4.9750629589632824</v>
      </c>
      <c r="R18">
        <v>1.1579999999999999</v>
      </c>
      <c r="S18">
        <v>22.613</v>
      </c>
      <c r="T18" s="25">
        <f t="shared" si="3"/>
        <v>27.358215025906738</v>
      </c>
    </row>
    <row r="19" spans="1:20" x14ac:dyDescent="0.25">
      <c r="A19" s="14">
        <v>45272</v>
      </c>
      <c r="B19" s="15" t="s">
        <v>24</v>
      </c>
      <c r="C19" s="14">
        <v>45211</v>
      </c>
      <c r="E19" s="27">
        <v>4.3849999999999998</v>
      </c>
      <c r="F19">
        <v>16.181000000000001</v>
      </c>
      <c r="G19">
        <f t="shared" si="4"/>
        <v>11.796000000000001</v>
      </c>
      <c r="H19">
        <v>11.048999999999999</v>
      </c>
      <c r="I19" s="16">
        <f t="shared" si="0"/>
        <v>6.6639999999999997</v>
      </c>
      <c r="J19" s="22">
        <f t="shared" si="1"/>
        <v>56.493726687012533</v>
      </c>
      <c r="K19">
        <v>5.9009999999999998</v>
      </c>
      <c r="L19" s="22">
        <f t="shared" si="2"/>
        <v>77.250900360144058</v>
      </c>
      <c r="N19">
        <v>0.82299999999999995</v>
      </c>
      <c r="O19">
        <v>4.0412999999999997</v>
      </c>
      <c r="P19" s="22">
        <f t="shared" si="5"/>
        <v>6.8795398541919806</v>
      </c>
      <c r="R19">
        <v>1.835</v>
      </c>
      <c r="S19">
        <v>34.591999999999999</v>
      </c>
      <c r="T19" s="25">
        <f t="shared" si="3"/>
        <v>26.410567847411443</v>
      </c>
    </row>
    <row r="20" spans="1:20" x14ac:dyDescent="0.25">
      <c r="A20" s="14"/>
      <c r="J20" s="16"/>
      <c r="L20" s="16"/>
      <c r="P20" s="16"/>
      <c r="T20" s="24"/>
    </row>
    <row r="21" spans="1:20" x14ac:dyDescent="0.25">
      <c r="T21" s="24"/>
    </row>
    <row r="22" spans="1:20" x14ac:dyDescent="0.25">
      <c r="A22" s="26" t="s">
        <v>35</v>
      </c>
      <c r="T22" s="24"/>
    </row>
    <row r="23" spans="1:20" x14ac:dyDescent="0.25">
      <c r="A23" s="29"/>
      <c r="B23" s="15" t="s">
        <v>30</v>
      </c>
      <c r="C23" s="15" t="s">
        <v>29</v>
      </c>
      <c r="D23" s="29" t="s">
        <v>28</v>
      </c>
      <c r="E23" s="29"/>
      <c r="F23" s="29"/>
      <c r="G23" s="29" t="s">
        <v>32</v>
      </c>
      <c r="H23" s="29"/>
      <c r="I23" s="29"/>
      <c r="J23" s="29" t="s">
        <v>33</v>
      </c>
      <c r="K23" s="29"/>
      <c r="L23" s="29"/>
      <c r="M23" s="29" t="s">
        <v>34</v>
      </c>
      <c r="N23" s="29"/>
      <c r="O23" s="29"/>
      <c r="T23" s="24"/>
    </row>
    <row r="24" spans="1:20" x14ac:dyDescent="0.25">
      <c r="A24" s="29"/>
      <c r="D24" s="29" t="s">
        <v>21</v>
      </c>
      <c r="E24" s="29" t="s">
        <v>22</v>
      </c>
      <c r="F24" s="29" t="s">
        <v>23</v>
      </c>
      <c r="G24" s="29" t="s">
        <v>21</v>
      </c>
      <c r="H24" s="29" t="s">
        <v>22</v>
      </c>
      <c r="I24" s="29" t="s">
        <v>23</v>
      </c>
      <c r="J24" s="29" t="s">
        <v>21</v>
      </c>
      <c r="K24" s="29" t="s">
        <v>22</v>
      </c>
      <c r="L24" s="29" t="s">
        <v>23</v>
      </c>
      <c r="M24" s="29" t="s">
        <v>21</v>
      </c>
      <c r="N24" s="29" t="s">
        <v>22</v>
      </c>
      <c r="O24" s="29" t="s">
        <v>23</v>
      </c>
    </row>
    <row r="25" spans="1:20" x14ac:dyDescent="0.25">
      <c r="A25" s="30" t="s">
        <v>25</v>
      </c>
      <c r="B25" s="15" t="s">
        <v>31</v>
      </c>
      <c r="C25" t="s">
        <v>31</v>
      </c>
      <c r="D25" s="32">
        <f>AVERAGE(J3:J4)</f>
        <v>62.1761947134206</v>
      </c>
      <c r="E25" s="32">
        <f>STDEV(J3:J4)</f>
        <v>2.0555224765579068</v>
      </c>
      <c r="F25" s="33">
        <v>2</v>
      </c>
      <c r="G25" s="32">
        <f>AVERAGE(L3:L4)</f>
        <v>97.936384459138253</v>
      </c>
      <c r="H25" s="32">
        <f>STDEV(L3:L4)</f>
        <v>0.29947908101595788</v>
      </c>
      <c r="I25" s="33">
        <v>2</v>
      </c>
      <c r="J25" s="32">
        <f>AVERAGE(T3:T4)</f>
        <v>3.6462424955925683</v>
      </c>
      <c r="K25" s="32">
        <f>STDEV(T3:T4)</f>
        <v>0.49634342425993244</v>
      </c>
      <c r="L25" s="33">
        <v>2</v>
      </c>
      <c r="M25" s="32">
        <f>AVERAGE(P3:P5)</f>
        <v>0.33740390825358896</v>
      </c>
      <c r="N25" s="34">
        <f>STDEV(P3:P5)</f>
        <v>2.0371202964440734E-2</v>
      </c>
      <c r="O25" s="33">
        <v>3</v>
      </c>
    </row>
    <row r="26" spans="1:20" x14ac:dyDescent="0.25">
      <c r="A26" s="30" t="s">
        <v>26</v>
      </c>
      <c r="B26" s="35">
        <v>22</v>
      </c>
      <c r="C26">
        <v>1.8</v>
      </c>
      <c r="D26" s="31">
        <f>AVERAGE(J7:J12)</f>
        <v>51.187366644366755</v>
      </c>
      <c r="E26" s="31">
        <f>STDEV(J7:J12)</f>
        <v>7.7992497351345129</v>
      </c>
      <c r="F26" s="29">
        <f>COUNT(J7:J12)</f>
        <v>6</v>
      </c>
      <c r="G26" s="31">
        <f>AVERAGE(L7:L12)</f>
        <v>86.928290688976873</v>
      </c>
      <c r="H26" s="31">
        <f>STDEV(L7:L12)</f>
        <v>0.67920413624265763</v>
      </c>
      <c r="I26" s="29">
        <f>COUNT(L7:L12)</f>
        <v>6</v>
      </c>
      <c r="J26" s="31">
        <f>AVERAGE(T7:T12)</f>
        <v>25.74794612190944</v>
      </c>
      <c r="K26" s="31">
        <f>STDEV(T7:T12)</f>
        <v>3.5407700001844087</v>
      </c>
      <c r="L26" s="29">
        <f>COUNT(T7:T12)</f>
        <v>6</v>
      </c>
      <c r="M26" s="31">
        <f>AVERAGE(P7:P12)</f>
        <v>5.4252677630716351</v>
      </c>
      <c r="N26" s="31">
        <f>STDEV(P7:P12)</f>
        <v>0.66593089940907102</v>
      </c>
      <c r="O26" s="29">
        <f>COUNT(P7:P12)</f>
        <v>6</v>
      </c>
    </row>
    <row r="27" spans="1:20" x14ac:dyDescent="0.25">
      <c r="A27" s="30" t="s">
        <v>27</v>
      </c>
      <c r="B27" s="15">
        <v>22.6</v>
      </c>
      <c r="C27">
        <v>1.3</v>
      </c>
      <c r="D27" s="31">
        <f>AVERAGE(J14:J19)</f>
        <v>52.483676569942929</v>
      </c>
      <c r="E27" s="31">
        <f>STDEV(J14:J19)</f>
        <v>4.8504015032968475</v>
      </c>
      <c r="F27" s="29">
        <f>COUNT(J14:J19)</f>
        <v>6</v>
      </c>
      <c r="G27" s="31">
        <f>AVERAGE(L14:L19)</f>
        <v>81.175125523410344</v>
      </c>
      <c r="H27" s="31">
        <f>STDEV(L14:L19)</f>
        <v>7.930931460069047</v>
      </c>
      <c r="I27" s="29">
        <f>COUNT(L14:L19)</f>
        <v>6</v>
      </c>
      <c r="J27" s="31">
        <f>AVERAGE(T14:T19)</f>
        <v>28.907384741339218</v>
      </c>
      <c r="K27" s="31">
        <f>STDEV(T14:T19)</f>
        <v>3.6233996127145041</v>
      </c>
      <c r="L27" s="29">
        <f>COUNT(T14:T19)</f>
        <v>6</v>
      </c>
      <c r="M27" s="31">
        <f>AVERAGE(P14:P19)</f>
        <v>6.558163841235813</v>
      </c>
      <c r="N27" s="31">
        <f>STDEV(P14:P19)</f>
        <v>0.81922425600868964</v>
      </c>
      <c r="O27" s="29">
        <f>COUNT(P14:P19)</f>
        <v>6</v>
      </c>
    </row>
    <row r="28" spans="1:20" x14ac:dyDescent="0.25">
      <c r="A28" s="14"/>
    </row>
    <row r="29" spans="1:20" x14ac:dyDescent="0.25">
      <c r="A29" s="14"/>
    </row>
    <row r="30" spans="1:20" x14ac:dyDescent="0.25">
      <c r="A30" s="14"/>
    </row>
    <row r="31" spans="1:20" x14ac:dyDescent="0.25">
      <c r="A31" s="14"/>
    </row>
    <row r="32" spans="1:20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  <row r="38" spans="1:1" x14ac:dyDescent="0.25">
      <c r="A38" s="14"/>
    </row>
    <row r="39" spans="1:1" x14ac:dyDescent="0.25">
      <c r="A39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f42352-3182-481c-87ea-4ab76f0f3ad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A6A795B3264D4F859ECB954B11F065" ma:contentTypeVersion="13" ma:contentTypeDescription="Opret et nyt dokument." ma:contentTypeScope="" ma:versionID="d763f6b97c99ca101e320ca615f9e4b7">
  <xsd:schema xmlns:xsd="http://www.w3.org/2001/XMLSchema" xmlns:xs="http://www.w3.org/2001/XMLSchema" xmlns:p="http://schemas.microsoft.com/office/2006/metadata/properties" xmlns:ns3="fce77e05-e53d-40e3-924c-010633414056" xmlns:ns4="84f42352-3182-481c-87ea-4ab76f0f3ad6" targetNamespace="http://schemas.microsoft.com/office/2006/metadata/properties" ma:root="true" ma:fieldsID="14559515f30ca58a197814bb234dbbc0" ns3:_="" ns4:_="">
    <xsd:import namespace="fce77e05-e53d-40e3-924c-010633414056"/>
    <xsd:import namespace="84f42352-3182-481c-87ea-4ab76f0f3ad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e77e05-e53d-40e3-924c-01063341405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værdi for deling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42352-3182-481c-87ea-4ab76f0f3a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41D032-7BEE-4024-BC25-BF3E8C97E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BD65CE-D08C-4622-A86C-B207067B7788}">
  <ds:schemaRefs>
    <ds:schemaRef ds:uri="http://schemas.microsoft.com/office/2006/metadata/properties"/>
    <ds:schemaRef ds:uri="http://schemas.microsoft.com/office/infopath/2007/PartnerControls"/>
    <ds:schemaRef ds:uri="84f42352-3182-481c-87ea-4ab76f0f3ad6"/>
  </ds:schemaRefs>
</ds:datastoreItem>
</file>

<file path=customXml/itemProps3.xml><?xml version="1.0" encoding="utf-8"?>
<ds:datastoreItem xmlns:ds="http://schemas.openxmlformats.org/officeDocument/2006/customXml" ds:itemID="{F6EC26F6-1BED-4B88-B663-A0BEA92CB9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e77e05-e53d-40e3-924c-010633414056"/>
    <ds:schemaRef ds:uri="84f42352-3182-481c-87ea-4ab76f0f3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>Aarhus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Heidi Grønbæk</dc:creator>
  <cp:keywords/>
  <dc:description/>
  <cp:lastModifiedBy>Jesper Nørlem Kamp</cp:lastModifiedBy>
  <cp:revision/>
  <dcterms:created xsi:type="dcterms:W3CDTF">2023-06-14T07:07:23Z</dcterms:created>
  <dcterms:modified xsi:type="dcterms:W3CDTF">2023-12-15T13:51:53Z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0x010100BFA6A795B3264D4F859ECB954B11F065</vt:lpwstr>
  </property>
</Properties>
</file>