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323818\Dropbox\Uni\eGylle\3rd trial Nov21 NL\"/>
    </mc:Choice>
  </mc:AlternateContent>
  <xr:revisionPtr revIDLastSave="0" documentId="13_ncr:1_{F086C800-CAED-4ABF-8692-F4F373EDB171}" xr6:coauthVersionLast="47" xr6:coauthVersionMax="47" xr10:uidLastSave="{00000000-0000-0000-0000-000000000000}"/>
  <bookViews>
    <workbookView xWindow="-120" yWindow="-120" windowWidth="29040" windowHeight="17640" xr2:uid="{90549392-BB61-4CF8-A281-2E3FC61ECE10}"/>
  </bookViews>
  <sheets>
    <sheet name="Plot" sheetId="5" r:id="rId1"/>
    <sheet name="Sheet1" sheetId="6" r:id="rId2"/>
  </sheets>
  <externalReferences>
    <externalReference r:id="rId3"/>
  </externalReferences>
  <definedNames>
    <definedName name="analysedata">[1]analyses_sheet!$A$2:$C$144</definedName>
    <definedName name="DS_mest">[1]mestanalyes!$G$5</definedName>
    <definedName name="NNH4_mest">[1]mestanalyes!$F$5</definedName>
    <definedName name="NTot_mest">[1]mestanalyes!$E$5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I16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W9" i="5"/>
  <c r="W8" i="5"/>
  <c r="W7" i="5"/>
  <c r="W5" i="5"/>
  <c r="AF6" i="6"/>
  <c r="AG6" i="6"/>
  <c r="AF7" i="6"/>
  <c r="AG7" i="6"/>
  <c r="AF8" i="6"/>
  <c r="AG8" i="6"/>
  <c r="AF9" i="6"/>
  <c r="AG9" i="6"/>
  <c r="AF10" i="6"/>
  <c r="AG10" i="6"/>
  <c r="AF11" i="6"/>
  <c r="AG11" i="6"/>
  <c r="AF12" i="6"/>
  <c r="AG12" i="6"/>
  <c r="AG5" i="6"/>
  <c r="AF5" i="6"/>
  <c r="AD5" i="6"/>
  <c r="AD6" i="6" s="1"/>
  <c r="AD7" i="6" s="1"/>
  <c r="AD8" i="6" s="1"/>
  <c r="AD9" i="6" s="1"/>
  <c r="AD10" i="6" s="1"/>
  <c r="AD11" i="6" s="1"/>
  <c r="AD12" i="6" s="1"/>
  <c r="T5" i="6"/>
  <c r="T6" i="6" s="1"/>
  <c r="T7" i="6" s="1"/>
  <c r="T8" i="6" s="1"/>
  <c r="T9" i="6" s="1"/>
  <c r="T10" i="6" s="1"/>
  <c r="T11" i="6" s="1"/>
  <c r="T12" i="6" s="1"/>
  <c r="J7" i="6"/>
  <c r="J8" i="6"/>
  <c r="J9" i="6"/>
  <c r="J10" i="6" s="1"/>
  <c r="J11" i="6" s="1"/>
  <c r="J12" i="6" s="1"/>
  <c r="J6" i="6"/>
  <c r="J5" i="6"/>
  <c r="G5" i="6"/>
  <c r="I5" i="6" s="1"/>
  <c r="G6" i="6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Q5" i="6"/>
  <c r="S5" i="6" s="1"/>
  <c r="Q6" i="6"/>
  <c r="S6" i="6" s="1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AA5" i="6"/>
  <c r="AC5" i="6" s="1"/>
  <c r="AA6" i="6"/>
  <c r="AA7" i="6"/>
  <c r="AC7" i="6" s="1"/>
  <c r="AA8" i="6"/>
  <c r="AC8" i="6" s="1"/>
  <c r="AA9" i="6"/>
  <c r="AC9" i="6" s="1"/>
  <c r="AA10" i="6"/>
  <c r="AC10" i="6" s="1"/>
  <c r="AA11" i="6"/>
  <c r="AC11" i="6" s="1"/>
  <c r="AA12" i="6"/>
  <c r="AC12" i="6" s="1"/>
  <c r="I6" i="6"/>
  <c r="AC6" i="6"/>
  <c r="R2" i="5"/>
  <c r="R3" i="5" s="1"/>
  <c r="R4" i="5" s="1"/>
  <c r="R5" i="5" s="1"/>
  <c r="H14" i="5"/>
  <c r="I8" i="5"/>
  <c r="R6" i="5" l="1"/>
  <c r="R7" i="5" s="1"/>
  <c r="V5" i="5"/>
  <c r="I15" i="5"/>
  <c r="I5" i="5"/>
  <c r="H2" i="5"/>
  <c r="I14" i="5"/>
  <c r="I9" i="5"/>
  <c r="I10" i="5"/>
  <c r="I13" i="5"/>
  <c r="H8" i="5"/>
  <c r="I7" i="5"/>
  <c r="H11" i="5"/>
  <c r="H3" i="5"/>
  <c r="H7" i="5"/>
  <c r="I11" i="5"/>
  <c r="H5" i="5"/>
  <c r="I3" i="5"/>
  <c r="H10" i="5"/>
  <c r="I12" i="5"/>
  <c r="H15" i="5"/>
  <c r="I6" i="5"/>
  <c r="H13" i="5"/>
  <c r="I4" i="5"/>
  <c r="H4" i="5"/>
  <c r="H12" i="5"/>
  <c r="H9" i="5"/>
  <c r="H6" i="5"/>
  <c r="R8" i="5" l="1"/>
  <c r="V7" i="5"/>
  <c r="I2" i="5"/>
  <c r="R9" i="5" l="1"/>
  <c r="V9" i="5"/>
  <c r="V8" i="5"/>
</calcChain>
</file>

<file path=xl/sharedStrings.xml><?xml version="1.0" encoding="utf-8"?>
<sst xmlns="http://schemas.openxmlformats.org/spreadsheetml/2006/main" count="63" uniqueCount="21">
  <si>
    <t>Emis_avg</t>
  </si>
  <si>
    <t>Emis_std</t>
  </si>
  <si>
    <t>Time</t>
  </si>
  <si>
    <t>ConfP</t>
  </si>
  <si>
    <t>ConfM</t>
  </si>
  <si>
    <t>flux</t>
  </si>
  <si>
    <t>fluxsd</t>
  </si>
  <si>
    <t>Cum</t>
  </si>
  <si>
    <t>Shift time</t>
  </si>
  <si>
    <t>Cum hours</t>
  </si>
  <si>
    <t>Height</t>
  </si>
  <si>
    <t>Sensor</t>
  </si>
  <si>
    <t>Emis</t>
  </si>
  <si>
    <t>Plot</t>
  </si>
  <si>
    <t>st</t>
  </si>
  <si>
    <t>et</t>
  </si>
  <si>
    <t>TAN</t>
  </si>
  <si>
    <t>Shifttime</t>
  </si>
  <si>
    <t>AVG</t>
  </si>
  <si>
    <t>STD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</si>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</sst>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rhusuniversitet-my.sharepoint.com/personal/au323818_uni_au_dk/Documents/Desktop/Uitwerking%20NH3%20emissie%20metingen%20emmer-wasflessen%20methode%20mest%20experimenten%209%20nov%202021.xlsx" TargetMode="External"/><Relationship Id="rId1" Type="http://schemas.openxmlformats.org/officeDocument/2006/relationships/externalLinkPath" Target="https://aarhusuniversitet-my.sharepoint.com/personal/au323818_uni_au_dk/Documents/Desktop/Uitwerking%20NH3%20emissie%20metingen%20emmer-wasflessen%20methode%20mest%20experimenten%209%20nov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jdsduren"/>
      <sheetName val="Resultaten naast elkaar"/>
      <sheetName val="M1#1"/>
      <sheetName val="M1#2"/>
      <sheetName val="M1#3"/>
      <sheetName val="M1#4"/>
      <sheetName val="M2#1"/>
      <sheetName val="M2#2"/>
      <sheetName val="M2#3"/>
      <sheetName val="M2#4"/>
      <sheetName val="M3#1"/>
      <sheetName val="M3#2"/>
      <sheetName val="M3#3"/>
      <sheetName val="leeg1"/>
      <sheetName val="leeg2"/>
      <sheetName val="leeg3"/>
      <sheetName val="M3#4"/>
      <sheetName val="BM"/>
      <sheetName val="analyses_sheet"/>
      <sheetName val="mestanalyes"/>
      <sheetName val="Geert_Analyses_Wasvloeistoffen"/>
    </sheetNames>
    <sheetDataSet>
      <sheetData sheetId="0">
        <row r="5">
          <cell r="D5">
            <v>0.99999999994179234</v>
          </cell>
        </row>
      </sheetData>
      <sheetData sheetId="1"/>
      <sheetData sheetId="2">
        <row r="2">
          <cell r="B2" t="str">
            <v>M1#1</v>
          </cell>
        </row>
      </sheetData>
      <sheetData sheetId="3">
        <row r="17">
          <cell r="B17" t="str">
            <v>Eerste wasfles</v>
          </cell>
        </row>
      </sheetData>
      <sheetData sheetId="4">
        <row r="17">
          <cell r="B17" t="str">
            <v>Eerste wasfles</v>
          </cell>
        </row>
      </sheetData>
      <sheetData sheetId="5">
        <row r="17">
          <cell r="B17" t="str">
            <v>Eerste wasfles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M1.1u.#1</v>
          </cell>
          <cell r="B2">
            <v>100.16000000000001</v>
          </cell>
          <cell r="C2">
            <v>4.9441543974124063</v>
          </cell>
        </row>
        <row r="3">
          <cell r="A3" t="str">
            <v>M1.1u.#2</v>
          </cell>
          <cell r="B3">
            <v>100.75</v>
          </cell>
          <cell r="C3">
            <v>5.4926043523029611</v>
          </cell>
        </row>
        <row r="4">
          <cell r="A4" t="str">
            <v>M1.1u.#3</v>
          </cell>
          <cell r="B4">
            <v>99.800000000000011</v>
          </cell>
          <cell r="C4">
            <v>5.0732014456219492</v>
          </cell>
        </row>
        <row r="5">
          <cell r="A5" t="str">
            <v>M1.1u.#4</v>
          </cell>
          <cell r="B5">
            <v>99.59</v>
          </cell>
          <cell r="C5">
            <v>11.130386633841658</v>
          </cell>
        </row>
        <row r="6">
          <cell r="A6" t="str">
            <v>M2.1u.#1</v>
          </cell>
          <cell r="B6">
            <v>98.84</v>
          </cell>
          <cell r="C6">
            <v>3.3794589378717084</v>
          </cell>
        </row>
        <row r="7">
          <cell r="A7" t="str">
            <v>M2.1u.#2</v>
          </cell>
          <cell r="B7">
            <v>99.48</v>
          </cell>
          <cell r="C7">
            <v>4.226330191746829</v>
          </cell>
        </row>
        <row r="8">
          <cell r="A8" t="str">
            <v>M2.1u.#3</v>
          </cell>
          <cell r="B8">
            <v>99.07</v>
          </cell>
          <cell r="C8">
            <v>3.9682360953277445</v>
          </cell>
        </row>
        <row r="9">
          <cell r="A9" t="str">
            <v>M2.1u.#4</v>
          </cell>
          <cell r="B9">
            <v>99</v>
          </cell>
          <cell r="C9">
            <v>3.8230581660920091</v>
          </cell>
        </row>
        <row r="10">
          <cell r="A10" t="str">
            <v>M3.1u.#1</v>
          </cell>
          <cell r="B10">
            <v>100.2</v>
          </cell>
          <cell r="C10">
            <v>5.3958190661458048</v>
          </cell>
        </row>
        <row r="11">
          <cell r="A11" t="str">
            <v>M3.1u.#2</v>
          </cell>
          <cell r="B11">
            <v>100.03</v>
          </cell>
          <cell r="C11">
            <v>5.363557304093419</v>
          </cell>
        </row>
        <row r="12">
          <cell r="A12" t="str">
            <v>M3.1u.#3</v>
          </cell>
          <cell r="B12">
            <v>99.63000000000001</v>
          </cell>
          <cell r="C12">
            <v>5.4522771497374789</v>
          </cell>
        </row>
        <row r="13">
          <cell r="A13" t="str">
            <v>M3.1u.#4</v>
          </cell>
          <cell r="B13">
            <v>99.98</v>
          </cell>
          <cell r="C13">
            <v>2.6213075296406485</v>
          </cell>
        </row>
        <row r="14">
          <cell r="A14" t="str">
            <v>BM.1u</v>
          </cell>
          <cell r="B14">
            <v>100.13</v>
          </cell>
          <cell r="C14">
            <v>8.0693768015287798E-2</v>
          </cell>
        </row>
        <row r="15">
          <cell r="A15" t="str">
            <v>M1.3u.#1</v>
          </cell>
          <cell r="B15">
            <v>98.99</v>
          </cell>
          <cell r="C15">
            <v>15.001916168780891</v>
          </cell>
        </row>
        <row r="16">
          <cell r="A16" t="str">
            <v>M1.3u.#2</v>
          </cell>
          <cell r="B16">
            <v>98.34</v>
          </cell>
          <cell r="C16">
            <v>16.85696748679306</v>
          </cell>
        </row>
        <row r="17">
          <cell r="A17" t="str">
            <v>M1.3u.#3</v>
          </cell>
          <cell r="B17">
            <v>98.5</v>
          </cell>
          <cell r="C17">
            <v>13.993736104643846</v>
          </cell>
        </row>
        <row r="18">
          <cell r="A18" t="str">
            <v>M1.3u.#4</v>
          </cell>
          <cell r="B18">
            <v>98.69</v>
          </cell>
          <cell r="C18">
            <v>26.414514494812273</v>
          </cell>
        </row>
        <row r="19">
          <cell r="A19" t="str">
            <v>M2.3u.#1</v>
          </cell>
          <cell r="B19">
            <v>98.800000000000011</v>
          </cell>
          <cell r="C19">
            <v>12.259666394328121</v>
          </cell>
        </row>
        <row r="20">
          <cell r="A20" t="str">
            <v>M2.3u.#2</v>
          </cell>
          <cell r="B20">
            <v>98.03</v>
          </cell>
          <cell r="C20">
            <v>14.155044914905769</v>
          </cell>
        </row>
        <row r="21">
          <cell r="A21" t="str">
            <v>M2.3u.#3</v>
          </cell>
          <cell r="B21">
            <v>98.31</v>
          </cell>
          <cell r="C21">
            <v>15.606824207263122</v>
          </cell>
        </row>
        <row r="22">
          <cell r="A22" t="str">
            <v>M2.3u.#4</v>
          </cell>
          <cell r="B22">
            <v>98.69</v>
          </cell>
          <cell r="C22">
            <v>11.816067166107819</v>
          </cell>
        </row>
        <row r="23">
          <cell r="A23" t="str">
            <v>M3.3u.#1</v>
          </cell>
          <cell r="B23">
            <v>99.06</v>
          </cell>
          <cell r="C23">
            <v>16.85696748679306</v>
          </cell>
        </row>
        <row r="24">
          <cell r="A24" t="str">
            <v>M3.3u.#2</v>
          </cell>
          <cell r="B24">
            <v>98.97</v>
          </cell>
          <cell r="C24">
            <v>15.445515397001193</v>
          </cell>
        </row>
        <row r="25">
          <cell r="A25" t="str">
            <v>M3.3u.#3</v>
          </cell>
          <cell r="B25">
            <v>99.1</v>
          </cell>
          <cell r="C25">
            <v>16.534349866269206</v>
          </cell>
        </row>
        <row r="26">
          <cell r="A26" t="str">
            <v>M3.3u.#4</v>
          </cell>
          <cell r="B26">
            <v>98.960000000000008</v>
          </cell>
          <cell r="C26">
            <v>12.259666394328121</v>
          </cell>
        </row>
        <row r="27">
          <cell r="A27" t="str">
            <v>BM.3u</v>
          </cell>
          <cell r="B27">
            <v>98.800000000000011</v>
          </cell>
          <cell r="C27">
            <v>8.0693768015287798E-2</v>
          </cell>
        </row>
        <row r="28">
          <cell r="A28" t="str">
            <v>M1.7u.#1</v>
          </cell>
          <cell r="B28">
            <v>98.72999999999999</v>
          </cell>
          <cell r="C28">
            <v>22.584020694356354</v>
          </cell>
        </row>
        <row r="29">
          <cell r="A29" t="str">
            <v>M1.7u.#2</v>
          </cell>
          <cell r="B29">
            <v>98.66</v>
          </cell>
          <cell r="C29">
            <v>25.971505709856832</v>
          </cell>
        </row>
        <row r="30">
          <cell r="A30" t="str">
            <v>M1.7u.#3</v>
          </cell>
          <cell r="B30">
            <v>98.15</v>
          </cell>
          <cell r="C30">
            <v>21.454859022522857</v>
          </cell>
        </row>
        <row r="31">
          <cell r="A31" t="str">
            <v>M1.7u.#4</v>
          </cell>
          <cell r="B31">
            <v>98.240000000000009</v>
          </cell>
          <cell r="C31">
            <v>37.263122428191771</v>
          </cell>
        </row>
        <row r="32">
          <cell r="A32" t="str">
            <v>M2.7u.#1</v>
          </cell>
          <cell r="B32">
            <v>98.34</v>
          </cell>
          <cell r="C32">
            <v>20.348696691734194</v>
          </cell>
        </row>
        <row r="33">
          <cell r="A33" t="str">
            <v>M2.7u.#2</v>
          </cell>
          <cell r="B33">
            <v>98.12</v>
          </cell>
          <cell r="C33">
            <v>20.267909878465783</v>
          </cell>
        </row>
        <row r="34">
          <cell r="A34" t="str">
            <v>M2.7u.#3</v>
          </cell>
          <cell r="B34">
            <v>97.89</v>
          </cell>
          <cell r="C34">
            <v>24.307250541886312</v>
          </cell>
        </row>
        <row r="35">
          <cell r="A35" t="str">
            <v>M2.7u.#4</v>
          </cell>
          <cell r="B35">
            <v>97.87</v>
          </cell>
          <cell r="C35">
            <v>21.1565648244183</v>
          </cell>
        </row>
        <row r="36">
          <cell r="A36" t="str">
            <v>M3.7u.#1</v>
          </cell>
          <cell r="B36">
            <v>98.52000000000001</v>
          </cell>
          <cell r="C36">
            <v>26.730854939938627</v>
          </cell>
        </row>
        <row r="37">
          <cell r="A37" t="str">
            <v>M3.7u.#2</v>
          </cell>
          <cell r="B37">
            <v>98.710000000000008</v>
          </cell>
          <cell r="C37">
            <v>28.508164831843658</v>
          </cell>
        </row>
        <row r="38">
          <cell r="A38" t="str">
            <v>M3.7u.#3</v>
          </cell>
          <cell r="B38">
            <v>98.7</v>
          </cell>
          <cell r="C38">
            <v>27.942657138964787</v>
          </cell>
        </row>
        <row r="39">
          <cell r="A39" t="str">
            <v>M3.7u.#4</v>
          </cell>
          <cell r="B39">
            <v>98.990000000000009</v>
          </cell>
          <cell r="C39">
            <v>26.084560433791346</v>
          </cell>
        </row>
        <row r="40">
          <cell r="A40" t="str">
            <v>BM.7u</v>
          </cell>
          <cell r="B40">
            <v>98.87</v>
          </cell>
          <cell r="C40">
            <v>7.9828788077884183E-2</v>
          </cell>
        </row>
        <row r="41">
          <cell r="A41" t="str">
            <v>M1.1d.#1</v>
          </cell>
          <cell r="B41">
            <v>99.039999999999992</v>
          </cell>
          <cell r="C41">
            <v>67.680189015117506</v>
          </cell>
        </row>
        <row r="42">
          <cell r="A42" t="str">
            <v>M1.1d.#2</v>
          </cell>
          <cell r="B42">
            <v>99.58</v>
          </cell>
          <cell r="C42">
            <v>82.221815403431421</v>
          </cell>
        </row>
        <row r="43">
          <cell r="A43" t="str">
            <v>M1.1d.#3</v>
          </cell>
          <cell r="B43">
            <v>95.56</v>
          </cell>
          <cell r="C43">
            <v>81.737094523820957</v>
          </cell>
        </row>
        <row r="44">
          <cell r="A44" t="str">
            <v>M1.1d.#4</v>
          </cell>
          <cell r="B44">
            <v>98.07</v>
          </cell>
          <cell r="C44">
            <v>109.01429665282794</v>
          </cell>
        </row>
        <row r="45">
          <cell r="A45" t="str">
            <v>M2.1d.#1</v>
          </cell>
          <cell r="B45">
            <v>98.53</v>
          </cell>
          <cell r="C45">
            <v>70.265367039706646</v>
          </cell>
        </row>
        <row r="46">
          <cell r="A46" t="str">
            <v>M2.1d.#2</v>
          </cell>
          <cell r="B46">
            <v>96.27</v>
          </cell>
          <cell r="C46">
            <v>61.217243953644669</v>
          </cell>
        </row>
        <row r="47">
          <cell r="A47" t="str">
            <v>M2.1d.#3</v>
          </cell>
          <cell r="B47">
            <v>97.88</v>
          </cell>
          <cell r="C47">
            <v>63.640848351696988</v>
          </cell>
        </row>
        <row r="48">
          <cell r="A48" t="str">
            <v>M2.1d.#4</v>
          </cell>
          <cell r="B48">
            <v>98.800000000000011</v>
          </cell>
          <cell r="C48">
            <v>57.339476916760958</v>
          </cell>
        </row>
        <row r="49">
          <cell r="A49" t="str">
            <v>M3.1d.#1</v>
          </cell>
          <cell r="B49">
            <v>98.47</v>
          </cell>
          <cell r="C49">
            <v>106.18675818843354</v>
          </cell>
        </row>
        <row r="50">
          <cell r="A50" t="str">
            <v>M3.1d.#2</v>
          </cell>
          <cell r="B50">
            <v>97.359999999999985</v>
          </cell>
          <cell r="C50">
            <v>142.94475822556035</v>
          </cell>
        </row>
        <row r="51">
          <cell r="A51" t="str">
            <v>M3.1d.#3</v>
          </cell>
          <cell r="B51">
            <v>99.16</v>
          </cell>
          <cell r="C51">
            <v>83.029683536115527</v>
          </cell>
        </row>
        <row r="52">
          <cell r="A52" t="str">
            <v>M3.1d.#4</v>
          </cell>
          <cell r="B52">
            <v>98.679999999999993</v>
          </cell>
          <cell r="C52">
            <v>105.7828241220915</v>
          </cell>
        </row>
        <row r="53">
          <cell r="A53" t="str">
            <v>BM.1d</v>
          </cell>
          <cell r="B53">
            <v>93.81</v>
          </cell>
          <cell r="C53">
            <v>9.5986150731566286E-2</v>
          </cell>
        </row>
        <row r="54">
          <cell r="A54" t="str">
            <v>M1.1,5d.#1</v>
          </cell>
          <cell r="B54">
            <v>99.353692307692313</v>
          </cell>
          <cell r="C54">
            <v>17.243194506853019</v>
          </cell>
        </row>
        <row r="55">
          <cell r="A55" t="str">
            <v>M1.1,5d.#2</v>
          </cell>
          <cell r="B55">
            <v>98.893692307692305</v>
          </cell>
          <cell r="C55">
            <v>20.878601103931494</v>
          </cell>
        </row>
        <row r="56">
          <cell r="A56" t="str">
            <v>M1.1,5d.#3</v>
          </cell>
          <cell r="B56">
            <v>97.783692307692306</v>
          </cell>
          <cell r="C56">
            <v>20.959387917199908</v>
          </cell>
        </row>
        <row r="57">
          <cell r="A57" t="str">
            <v>M1.1,5d.#4</v>
          </cell>
          <cell r="B57">
            <v>98.193692307692316</v>
          </cell>
          <cell r="C57">
            <v>27.745480231746392</v>
          </cell>
        </row>
        <row r="58">
          <cell r="A58" t="str">
            <v>M2.1,5d.#1</v>
          </cell>
          <cell r="B58">
            <v>98.683692307692311</v>
          </cell>
          <cell r="C58">
            <v>17.970275826268715</v>
          </cell>
        </row>
        <row r="59">
          <cell r="A59" t="str">
            <v>M2.1,5d.#2</v>
          </cell>
          <cell r="B59">
            <v>97.613692307692318</v>
          </cell>
          <cell r="C59">
            <v>14.698409888898087</v>
          </cell>
        </row>
        <row r="60">
          <cell r="A60" t="str">
            <v>M2.1,5d.#3</v>
          </cell>
          <cell r="B60">
            <v>96.993692307692314</v>
          </cell>
          <cell r="C60">
            <v>16.475719780803118</v>
          </cell>
        </row>
        <row r="61">
          <cell r="A61" t="str">
            <v>M2.1,5d.#4</v>
          </cell>
          <cell r="B61">
            <v>98.373692307692309</v>
          </cell>
          <cell r="C61">
            <v>16.112179121095274</v>
          </cell>
        </row>
        <row r="62">
          <cell r="A62" t="str">
            <v>M3.1,5d.#1</v>
          </cell>
          <cell r="B62">
            <v>99.273692307692315</v>
          </cell>
          <cell r="C62">
            <v>37.909362121133874</v>
          </cell>
        </row>
        <row r="63">
          <cell r="A63" t="str">
            <v>M3.1,5d.#2</v>
          </cell>
          <cell r="B63">
            <v>98.723692307692318</v>
          </cell>
          <cell r="C63">
            <v>40.011997020373123</v>
          </cell>
        </row>
        <row r="64">
          <cell r="A64" t="str">
            <v>M3.1,5d.#3</v>
          </cell>
          <cell r="B64">
            <v>98.753692307692305</v>
          </cell>
          <cell r="C64">
            <v>24.357525971053569</v>
          </cell>
        </row>
        <row r="65">
          <cell r="A65" t="str">
            <v>M3.1,5d.#4</v>
          </cell>
          <cell r="B65">
            <v>98.753692307692305</v>
          </cell>
          <cell r="C65">
            <v>26.82407844900732</v>
          </cell>
        </row>
        <row r="66">
          <cell r="A66" t="str">
            <v>BM.1,5d</v>
          </cell>
          <cell r="B66">
            <v>98.843692307692308</v>
          </cell>
          <cell r="C66">
            <v>8.3967269789028492E-2</v>
          </cell>
        </row>
        <row r="67">
          <cell r="A67" t="str">
            <v>M1.2d.#1</v>
          </cell>
          <cell r="B67">
            <v>98.740000000000009</v>
          </cell>
          <cell r="C67">
            <v>31.352830539676475</v>
          </cell>
        </row>
        <row r="68">
          <cell r="A68" t="str">
            <v>M1.2d.#2</v>
          </cell>
          <cell r="B68">
            <v>98.36</v>
          </cell>
          <cell r="C68">
            <v>31.514571685771806</v>
          </cell>
        </row>
        <row r="69">
          <cell r="A69" t="str">
            <v>M1.2d.#3</v>
          </cell>
          <cell r="B69">
            <v>95.31</v>
          </cell>
          <cell r="C69">
            <v>32.929806714105922</v>
          </cell>
        </row>
        <row r="70">
          <cell r="A70" t="str">
            <v>M1.2d.#4</v>
          </cell>
          <cell r="B70">
            <v>97.45</v>
          </cell>
          <cell r="C70">
            <v>40.399478363200963</v>
          </cell>
        </row>
        <row r="71">
          <cell r="A71" t="str">
            <v>M2.2d.#1</v>
          </cell>
          <cell r="B71">
            <v>98.06</v>
          </cell>
          <cell r="C71">
            <v>23.006412791901553</v>
          </cell>
        </row>
        <row r="72">
          <cell r="A72" t="str">
            <v>M2.2d.#2</v>
          </cell>
          <cell r="B72">
            <v>94.97</v>
          </cell>
          <cell r="C72">
            <v>23.083298505301254</v>
          </cell>
        </row>
        <row r="73">
          <cell r="A73" t="str">
            <v>M2.2d.#3</v>
          </cell>
          <cell r="B73">
            <v>95.26</v>
          </cell>
          <cell r="C73">
            <v>25.48318300106239</v>
          </cell>
        </row>
        <row r="74">
          <cell r="A74" t="str">
            <v>M2.2d.#4</v>
          </cell>
          <cell r="B74">
            <v>96.92</v>
          </cell>
          <cell r="C74">
            <v>23.003302355442553</v>
          </cell>
        </row>
        <row r="75">
          <cell r="A75" t="str">
            <v>M3.2d.#1</v>
          </cell>
          <cell r="B75">
            <v>100.2</v>
          </cell>
          <cell r="C75">
            <v>57.846034889973353</v>
          </cell>
        </row>
        <row r="76">
          <cell r="A76" t="str">
            <v>M3.2d.#2</v>
          </cell>
          <cell r="B76">
            <v>97.71</v>
          </cell>
          <cell r="C76">
            <v>64.40571917838713</v>
          </cell>
        </row>
        <row r="77">
          <cell r="A77" t="str">
            <v>M3.2d.#3</v>
          </cell>
          <cell r="B77">
            <v>98.53</v>
          </cell>
          <cell r="C77">
            <v>30.122959692867248</v>
          </cell>
        </row>
        <row r="78">
          <cell r="A78" t="str">
            <v>M3.2d.#4</v>
          </cell>
          <cell r="B78">
            <v>96.31</v>
          </cell>
          <cell r="C78">
            <v>51.126358301842188</v>
          </cell>
        </row>
        <row r="79">
          <cell r="A79" t="str">
            <v>BM.2d</v>
          </cell>
          <cell r="B79">
            <v>97.88</v>
          </cell>
          <cell r="C79">
            <v>0.10843572941575431</v>
          </cell>
        </row>
        <row r="80">
          <cell r="A80" t="str">
            <v>M1.3d.#1</v>
          </cell>
          <cell r="B80">
            <v>98.78</v>
          </cell>
          <cell r="C80">
            <v>30.282951992584657</v>
          </cell>
        </row>
        <row r="81">
          <cell r="A81" t="str">
            <v>M1.3d.#2</v>
          </cell>
          <cell r="B81">
            <v>99.509999999999991</v>
          </cell>
          <cell r="C81">
            <v>28.443040545834457</v>
          </cell>
        </row>
        <row r="82">
          <cell r="A82" t="str">
            <v>M1.3d.#3</v>
          </cell>
          <cell r="B82">
            <v>93.59</v>
          </cell>
          <cell r="C82">
            <v>31.802878839900043</v>
          </cell>
        </row>
        <row r="83">
          <cell r="A83" t="str">
            <v>M1.3d.#4</v>
          </cell>
          <cell r="B83">
            <v>97.08</v>
          </cell>
          <cell r="C83">
            <v>35.962678632552667</v>
          </cell>
        </row>
        <row r="84">
          <cell r="A84" t="str">
            <v>M2.3d.#1</v>
          </cell>
          <cell r="B84">
            <v>97.139999999999986</v>
          </cell>
          <cell r="C84">
            <v>24.923209952051462</v>
          </cell>
        </row>
        <row r="85">
          <cell r="A85" t="str">
            <v>M2.3d.#2</v>
          </cell>
          <cell r="B85">
            <v>93.84</v>
          </cell>
          <cell r="C85">
            <v>22.763313905866443</v>
          </cell>
        </row>
        <row r="86">
          <cell r="A86" t="str">
            <v>M2.3d.#3</v>
          </cell>
          <cell r="B86">
            <v>96.990000000000009</v>
          </cell>
          <cell r="C86">
            <v>22.283337006714213</v>
          </cell>
        </row>
        <row r="87">
          <cell r="A87" t="str">
            <v>M2.3d.#4</v>
          </cell>
          <cell r="B87">
            <v>98.17</v>
          </cell>
          <cell r="C87">
            <v>20.763410159398831</v>
          </cell>
        </row>
        <row r="88">
          <cell r="A88" t="str">
            <v>M3.3d.#1</v>
          </cell>
          <cell r="B88">
            <v>97.82</v>
          </cell>
          <cell r="C88">
            <v>50.006412203820325</v>
          </cell>
        </row>
        <row r="89">
          <cell r="A89" t="str">
            <v>M3.3d.#2</v>
          </cell>
          <cell r="B89">
            <v>97.17</v>
          </cell>
          <cell r="C89">
            <v>54.646188895625187</v>
          </cell>
        </row>
        <row r="90">
          <cell r="A90" t="str">
            <v>M3.3d.#3</v>
          </cell>
          <cell r="B90">
            <v>99.27</v>
          </cell>
          <cell r="C90">
            <v>30.647343938013858</v>
          </cell>
        </row>
        <row r="91">
          <cell r="A91" t="str">
            <v>M3.3d.#4</v>
          </cell>
          <cell r="B91">
            <v>97.24</v>
          </cell>
          <cell r="C91">
            <v>42.806758716536933</v>
          </cell>
        </row>
        <row r="92">
          <cell r="A92" t="str">
            <v>BM.3d</v>
          </cell>
          <cell r="B92">
            <v>98.740000000000009</v>
          </cell>
          <cell r="C92">
            <v>0.17744642570670441</v>
          </cell>
        </row>
        <row r="93">
          <cell r="A93" t="str">
            <v>M1.4d.#1</v>
          </cell>
          <cell r="B93">
            <v>100.09</v>
          </cell>
          <cell r="C93">
            <v>18.796270939814121</v>
          </cell>
        </row>
        <row r="94">
          <cell r="A94" t="str">
            <v>M1.4d.#2</v>
          </cell>
          <cell r="B94">
            <v>99.36</v>
          </cell>
          <cell r="C94">
            <v>18.153938612163287</v>
          </cell>
        </row>
        <row r="95">
          <cell r="A95" t="str">
            <v>M1.4d.#3</v>
          </cell>
          <cell r="B95">
            <v>96.39</v>
          </cell>
          <cell r="C95">
            <v>19.117437103639539</v>
          </cell>
        </row>
        <row r="96">
          <cell r="A96" t="str">
            <v>M1.4d.#4</v>
          </cell>
          <cell r="B96">
            <v>97.039999999999992</v>
          </cell>
          <cell r="C96">
            <v>22.730556446675475</v>
          </cell>
        </row>
        <row r="97">
          <cell r="A97" t="str">
            <v>M2.4d.#1</v>
          </cell>
          <cell r="B97">
            <v>98.47999999999999</v>
          </cell>
          <cell r="C97">
            <v>18.153938612163287</v>
          </cell>
        </row>
        <row r="98">
          <cell r="A98" t="str">
            <v>M2.4d.#2</v>
          </cell>
          <cell r="B98">
            <v>97.81</v>
          </cell>
          <cell r="C98">
            <v>14.701402351040059</v>
          </cell>
        </row>
        <row r="99">
          <cell r="A99" t="str">
            <v>M2.4d.#3</v>
          </cell>
          <cell r="B99">
            <v>95.800000000000011</v>
          </cell>
          <cell r="C99">
            <v>16.06635854729808</v>
          </cell>
        </row>
        <row r="100">
          <cell r="A100" t="str">
            <v>M2.4d.#4</v>
          </cell>
          <cell r="B100">
            <v>97.289999999999992</v>
          </cell>
          <cell r="C100">
            <v>15.102860055821829</v>
          </cell>
        </row>
        <row r="101">
          <cell r="A101" t="str">
            <v>M3.4d.#1</v>
          </cell>
          <cell r="B101">
            <v>99.96</v>
          </cell>
          <cell r="C101">
            <v>34.059714077548655</v>
          </cell>
        </row>
        <row r="102">
          <cell r="A102" t="str">
            <v>M3.4d.#2</v>
          </cell>
          <cell r="B102">
            <v>101.05</v>
          </cell>
          <cell r="C102">
            <v>33.899130995635943</v>
          </cell>
        </row>
        <row r="103">
          <cell r="A103" t="str">
            <v>M3.4d.#3</v>
          </cell>
          <cell r="B103">
            <v>99.7</v>
          </cell>
          <cell r="C103">
            <v>20.00064405415943</v>
          </cell>
        </row>
        <row r="104">
          <cell r="A104" t="str">
            <v>M3.4d.#4</v>
          </cell>
          <cell r="B104">
            <v>99.14</v>
          </cell>
          <cell r="C104">
            <v>25.299885757278805</v>
          </cell>
        </row>
        <row r="105">
          <cell r="A105" t="str">
            <v>BM.4d</v>
          </cell>
          <cell r="B105">
            <v>99.75</v>
          </cell>
          <cell r="C105">
            <v>0.13730065522852733</v>
          </cell>
        </row>
        <row r="106">
          <cell r="A106" t="str">
            <v>M1.5d.#1</v>
          </cell>
          <cell r="B106">
            <v>99.81</v>
          </cell>
          <cell r="C106">
            <v>17.431314743556101</v>
          </cell>
        </row>
        <row r="107">
          <cell r="A107" t="str">
            <v>M1.5d.#2</v>
          </cell>
          <cell r="B107">
            <v>97.85</v>
          </cell>
          <cell r="C107">
            <v>17.270731661643389</v>
          </cell>
        </row>
        <row r="108">
          <cell r="A108" t="str">
            <v>M1.5d.#3</v>
          </cell>
          <cell r="B108">
            <v>95.149999999999991</v>
          </cell>
          <cell r="C108">
            <v>18.796270939814121</v>
          </cell>
        </row>
        <row r="109">
          <cell r="A109" t="str">
            <v>M1.5d.#4</v>
          </cell>
          <cell r="B109">
            <v>97.699999999999989</v>
          </cell>
          <cell r="C109">
            <v>20.964142545635681</v>
          </cell>
        </row>
        <row r="110">
          <cell r="A110" t="str">
            <v>M2.5d.#1</v>
          </cell>
          <cell r="B110">
            <v>96.12</v>
          </cell>
          <cell r="C110">
            <v>17.591897825468806</v>
          </cell>
        </row>
        <row r="111">
          <cell r="A111" t="str">
            <v>M2.5d.#2</v>
          </cell>
          <cell r="B111">
            <v>92.25</v>
          </cell>
          <cell r="C111">
            <v>15.584609301559954</v>
          </cell>
        </row>
        <row r="112">
          <cell r="A112" t="str">
            <v>M2.5d.#3</v>
          </cell>
          <cell r="B112">
            <v>98.509999999999991</v>
          </cell>
          <cell r="C112">
            <v>14.781693891996412</v>
          </cell>
        </row>
        <row r="113">
          <cell r="A113" t="str">
            <v>M2.5d.#4</v>
          </cell>
          <cell r="B113">
            <v>98.2</v>
          </cell>
          <cell r="C113">
            <v>12.533530745218497</v>
          </cell>
        </row>
        <row r="114">
          <cell r="A114" t="str">
            <v>M3.5d.#1</v>
          </cell>
          <cell r="B114">
            <v>99.72</v>
          </cell>
          <cell r="C114">
            <v>27.154641555302206</v>
          </cell>
        </row>
        <row r="115">
          <cell r="A115" t="str">
            <v>M3.5d.#2</v>
          </cell>
          <cell r="B115">
            <v>96.210000000000008</v>
          </cell>
          <cell r="C115">
            <v>29.402804702080118</v>
          </cell>
        </row>
        <row r="116">
          <cell r="A116" t="str">
            <v>M3.5d.#3</v>
          </cell>
          <cell r="B116">
            <v>99.65</v>
          </cell>
          <cell r="C116">
            <v>21.373650606444706</v>
          </cell>
        </row>
        <row r="117">
          <cell r="A117" t="str">
            <v>M3.5d.#4</v>
          </cell>
          <cell r="B117">
            <v>98.399999999999991</v>
          </cell>
          <cell r="C117">
            <v>27.957556964865748</v>
          </cell>
        </row>
        <row r="118">
          <cell r="A118" t="str">
            <v>BM.5d</v>
          </cell>
          <cell r="B118">
            <v>95.41</v>
          </cell>
          <cell r="C118">
            <v>0.13730065522852733</v>
          </cell>
        </row>
        <row r="119">
          <cell r="A119" t="str">
            <v>M1.6d.#1</v>
          </cell>
          <cell r="B119">
            <v>98.800000000000011</v>
          </cell>
          <cell r="C119">
            <v>16.307233170167144</v>
          </cell>
        </row>
        <row r="120">
          <cell r="A120" t="str">
            <v>M1.6d.#2</v>
          </cell>
          <cell r="B120">
            <v>96.64</v>
          </cell>
          <cell r="C120">
            <v>16.467816252079853</v>
          </cell>
        </row>
        <row r="121">
          <cell r="A121" t="str">
            <v>M1.6d.#3</v>
          </cell>
          <cell r="B121">
            <v>98.38</v>
          </cell>
          <cell r="C121">
            <v>16.788982415905267</v>
          </cell>
        </row>
        <row r="122">
          <cell r="A122" t="str">
            <v>M1.6d.#4</v>
          </cell>
          <cell r="B122">
            <v>99.649999999999991</v>
          </cell>
          <cell r="C122">
            <v>18.508359586739342</v>
          </cell>
        </row>
        <row r="123">
          <cell r="A123" t="str">
            <v>M2.6d.#1</v>
          </cell>
          <cell r="B123">
            <v>98.77</v>
          </cell>
          <cell r="C123">
            <v>13.793677996989384</v>
          </cell>
        </row>
        <row r="124">
          <cell r="A124" t="str">
            <v>M2.6d.#2</v>
          </cell>
          <cell r="B124">
            <v>95</v>
          </cell>
          <cell r="C124">
            <v>11.584187720891293</v>
          </cell>
        </row>
        <row r="125">
          <cell r="A125" t="str">
            <v>M2.6d.#3</v>
          </cell>
          <cell r="B125">
            <v>98.41</v>
          </cell>
          <cell r="C125">
            <v>12.106430877059932</v>
          </cell>
        </row>
        <row r="126">
          <cell r="A126" t="str">
            <v>M2.6d.#4</v>
          </cell>
          <cell r="B126">
            <v>99.58</v>
          </cell>
          <cell r="C126">
            <v>9.3345248943186938</v>
          </cell>
        </row>
        <row r="127">
          <cell r="A127" t="str">
            <v>M3.6d.#1</v>
          </cell>
          <cell r="B127">
            <v>98.72</v>
          </cell>
          <cell r="C127">
            <v>25.125644233023504</v>
          </cell>
        </row>
        <row r="128">
          <cell r="A128" t="str">
            <v>M3.6d.#2</v>
          </cell>
          <cell r="B128">
            <v>95.02</v>
          </cell>
          <cell r="C128">
            <v>26.250475646309805</v>
          </cell>
        </row>
        <row r="129">
          <cell r="A129" t="str">
            <v>M3.6d.#3</v>
          </cell>
          <cell r="B129">
            <v>98.070000000000007</v>
          </cell>
          <cell r="C129">
            <v>16.660422264911851</v>
          </cell>
        </row>
        <row r="130">
          <cell r="A130" t="str">
            <v>M3.6d.#4</v>
          </cell>
          <cell r="B130">
            <v>96.89</v>
          </cell>
          <cell r="C130">
            <v>23.518742214043073</v>
          </cell>
        </row>
        <row r="131">
          <cell r="A131" t="str">
            <v>BM.6d</v>
          </cell>
          <cell r="B131">
            <v>93.95</v>
          </cell>
          <cell r="C131">
            <v>0.16358883874448324</v>
          </cell>
        </row>
        <row r="132">
          <cell r="A132" t="str">
            <v>M1.7d.#1</v>
          </cell>
          <cell r="B132">
            <v>99.82</v>
          </cell>
          <cell r="C132">
            <v>12.40213191461371</v>
          </cell>
        </row>
        <row r="133">
          <cell r="A133" t="str">
            <v>M1.7d.#2</v>
          </cell>
          <cell r="B133">
            <v>97.67</v>
          </cell>
          <cell r="C133">
            <v>12.241441712715666</v>
          </cell>
        </row>
        <row r="134">
          <cell r="A134" t="str">
            <v>M1.7d.#3</v>
          </cell>
          <cell r="B134">
            <v>95.360000000000014</v>
          </cell>
          <cell r="C134">
            <v>12.88420252030784</v>
          </cell>
        </row>
        <row r="135">
          <cell r="A135" t="str">
            <v>M1.7d.#4</v>
          </cell>
          <cell r="B135">
            <v>91.179999999999993</v>
          </cell>
          <cell r="C135">
            <v>15.133865346880439</v>
          </cell>
        </row>
        <row r="136">
          <cell r="A136" t="str">
            <v>M2.7d.#1</v>
          </cell>
          <cell r="B136">
            <v>97.3</v>
          </cell>
          <cell r="C136">
            <v>9.17383469242065</v>
          </cell>
        </row>
        <row r="137">
          <cell r="A137" t="str">
            <v>M2.7d.#2</v>
          </cell>
          <cell r="B137">
            <v>94.36</v>
          </cell>
          <cell r="C137">
            <v>7.0045169667970697</v>
          </cell>
        </row>
        <row r="138">
          <cell r="A138" t="str">
            <v>M2.7d.#3</v>
          </cell>
          <cell r="B138">
            <v>99.17</v>
          </cell>
          <cell r="C138">
            <v>8.1695209305578818</v>
          </cell>
        </row>
        <row r="139">
          <cell r="A139" t="str">
            <v>M2.7d.#4</v>
          </cell>
          <cell r="B139">
            <v>99.62</v>
          </cell>
          <cell r="C139">
            <v>6.2010659573068549</v>
          </cell>
        </row>
        <row r="140">
          <cell r="A140" t="str">
            <v>M3.7d.#1</v>
          </cell>
          <cell r="B140">
            <v>99.19</v>
          </cell>
          <cell r="C140">
            <v>17.945943880096191</v>
          </cell>
        </row>
        <row r="141">
          <cell r="A141" t="str">
            <v>M3.7d.#2</v>
          </cell>
          <cell r="B141">
            <v>96</v>
          </cell>
          <cell r="C141">
            <v>18.82973999053543</v>
          </cell>
        </row>
        <row r="142">
          <cell r="A142" t="str">
            <v>M3.7d.#3</v>
          </cell>
          <cell r="B142">
            <v>98.26</v>
          </cell>
          <cell r="C142">
            <v>11.759371107021536</v>
          </cell>
        </row>
        <row r="143">
          <cell r="A143" t="str">
            <v>M3.7d.#4</v>
          </cell>
          <cell r="B143">
            <v>97.3</v>
          </cell>
          <cell r="C143">
            <v>16.499732063013806</v>
          </cell>
        </row>
        <row r="144">
          <cell r="A144" t="str">
            <v>BM.7d</v>
          </cell>
          <cell r="B144">
            <v>94.64</v>
          </cell>
          <cell r="C144">
            <v>0.1555543286495811</v>
          </cell>
        </row>
      </sheetData>
      <sheetData sheetId="19">
        <row r="5">
          <cell r="E5">
            <v>3.48</v>
          </cell>
          <cell r="F5">
            <v>1.72</v>
          </cell>
          <cell r="G5">
            <v>67.599999999999994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AF23-46D4-4D86-A5B1-87890E5556F9}">
  <dimension ref="A1:W39"/>
  <sheetViews>
    <sheetView tabSelected="1" workbookViewId="0">
      <selection activeCell="F20" sqref="F20"/>
    </sheetView>
  </sheetViews>
  <sheetFormatPr defaultRowHeight="14.5" x14ac:dyDescent="0.35"/>
  <cols>
    <col min="1" max="1" width="20.7265625" bestFit="1" customWidth="1"/>
    <col min="5" max="5" width="20.7265625" bestFit="1" customWidth="1"/>
  </cols>
  <sheetData>
    <row r="1" spans="1:23" x14ac:dyDescent="0.35">
      <c r="A1" t="s">
        <v>2</v>
      </c>
      <c r="B1" t="s">
        <v>0</v>
      </c>
      <c r="C1" t="s">
        <v>1</v>
      </c>
      <c r="E1" t="s">
        <v>2</v>
      </c>
      <c r="F1" t="s">
        <v>5</v>
      </c>
      <c r="G1" t="s">
        <v>6</v>
      </c>
      <c r="H1" t="s">
        <v>3</v>
      </c>
      <c r="I1" t="s">
        <v>4</v>
      </c>
      <c r="Q1" t="s">
        <v>8</v>
      </c>
      <c r="R1" t="s">
        <v>9</v>
      </c>
      <c r="S1" t="s">
        <v>7</v>
      </c>
      <c r="T1" t="s">
        <v>19</v>
      </c>
    </row>
    <row r="2" spans="1:23" x14ac:dyDescent="0.35">
      <c r="A2" s="1">
        <v>44509.430555555555</v>
      </c>
      <c r="B2">
        <v>7.3421315619758003</v>
      </c>
      <c r="C2">
        <v>2.6864595518495502</v>
      </c>
      <c r="E2" s="1">
        <f>A2</f>
        <v>44509.430555555555</v>
      </c>
      <c r="F2">
        <f>B2</f>
        <v>7.3421315619758003</v>
      </c>
      <c r="G2">
        <f>C2</f>
        <v>2.6864595518495502</v>
      </c>
      <c r="H2">
        <f t="shared" ref="H2:H15" si="0">F2+G2</f>
        <v>10.02859111382535</v>
      </c>
      <c r="I2">
        <f t="shared" ref="I2:I15" si="1">F2-G2</f>
        <v>4.6556720101262501</v>
      </c>
      <c r="Q2">
        <v>1.1499999999999999</v>
      </c>
      <c r="R2">
        <f>Q2</f>
        <v>1.1499999999999999</v>
      </c>
      <c r="S2" s="2">
        <v>0.82741561041311296</v>
      </c>
      <c r="T2" s="3">
        <v>0.3027449858574533</v>
      </c>
      <c r="W2" s="3"/>
    </row>
    <row r="3" spans="1:23" x14ac:dyDescent="0.35">
      <c r="A3" s="1">
        <v>44509.478472222225</v>
      </c>
      <c r="B3">
        <v>10.5995739565215</v>
      </c>
      <c r="C3">
        <v>1.9366092781427999</v>
      </c>
      <c r="E3" s="1">
        <f>A3</f>
        <v>44509.478472222225</v>
      </c>
      <c r="F3">
        <f>B2</f>
        <v>7.3421315619758003</v>
      </c>
      <c r="G3">
        <f>C2</f>
        <v>2.6864595518495502</v>
      </c>
      <c r="H3">
        <f t="shared" si="0"/>
        <v>10.02859111382535</v>
      </c>
      <c r="I3">
        <f t="shared" si="1"/>
        <v>4.6556720101262501</v>
      </c>
      <c r="Q3">
        <v>1.93</v>
      </c>
      <c r="R3">
        <f>Q3+R2</f>
        <v>3.08</v>
      </c>
      <c r="S3" s="2">
        <v>2.83211577506103</v>
      </c>
      <c r="T3" s="3">
        <v>0.31168503544026938</v>
      </c>
      <c r="W3" s="3"/>
    </row>
    <row r="4" spans="1:23" x14ac:dyDescent="0.35">
      <c r="A4" s="1">
        <v>44509.559027777781</v>
      </c>
      <c r="B4">
        <v>6.25633085254906</v>
      </c>
      <c r="C4">
        <v>0.82273555906512197</v>
      </c>
      <c r="E4" s="1">
        <f>A3</f>
        <v>44509.478472222225</v>
      </c>
      <c r="F4">
        <f>B3</f>
        <v>10.5995739565215</v>
      </c>
      <c r="G4">
        <f>C3</f>
        <v>1.9366092781427999</v>
      </c>
      <c r="H4">
        <f t="shared" si="0"/>
        <v>12.5361832346643</v>
      </c>
      <c r="I4">
        <f t="shared" si="1"/>
        <v>8.6629646783786995</v>
      </c>
      <c r="Q4">
        <v>3.2</v>
      </c>
      <c r="R4">
        <f t="shared" ref="R4:R9" si="2">Q4+R3</f>
        <v>6.28</v>
      </c>
      <c r="S4" s="2">
        <v>4.7940000821926398</v>
      </c>
      <c r="T4" s="3">
        <v>0.54727421266965526</v>
      </c>
      <c r="W4" s="3"/>
    </row>
    <row r="5" spans="1:23" x14ac:dyDescent="0.35">
      <c r="A5" s="1">
        <v>44509.692361111112</v>
      </c>
      <c r="B5">
        <v>1.3916093813900501</v>
      </c>
      <c r="C5">
        <v>0.69722768670248803</v>
      </c>
      <c r="E5" s="1">
        <f>A4</f>
        <v>44509.559027777781</v>
      </c>
      <c r="F5">
        <f>B3</f>
        <v>10.5995739565215</v>
      </c>
      <c r="G5">
        <f>C3</f>
        <v>1.9366092781427999</v>
      </c>
      <c r="H5">
        <f t="shared" si="0"/>
        <v>12.5361832346643</v>
      </c>
      <c r="I5">
        <f t="shared" si="1"/>
        <v>8.6629646783786995</v>
      </c>
      <c r="Q5">
        <v>16.670000000000002</v>
      </c>
      <c r="R5">
        <f t="shared" si="2"/>
        <v>22.950000000000003</v>
      </c>
      <c r="S5" s="2">
        <v>7.06729957630884</v>
      </c>
      <c r="T5" s="3">
        <v>1.5518230108442901</v>
      </c>
      <c r="U5">
        <v>24</v>
      </c>
      <c r="V5" s="4">
        <f>SLOPE(S5:S6,R5:R6)*U5+INTERCEPT(S5:S6,R5:R6)</f>
        <v>7.1971794258334185</v>
      </c>
      <c r="W5" s="4">
        <f>SLOPE(T5:T6,R5:R6)*U5+INTERCEPT(T5:T6,R5:R6)</f>
        <v>1.5610101229041193</v>
      </c>
    </row>
    <row r="6" spans="1:23" x14ac:dyDescent="0.35">
      <c r="A6" s="1">
        <v>44510.386805555558</v>
      </c>
      <c r="B6">
        <v>1.2622598549791899</v>
      </c>
      <c r="C6">
        <v>0.14948732207868501</v>
      </c>
      <c r="E6" s="1">
        <f>A4</f>
        <v>44509.559027777781</v>
      </c>
      <c r="F6">
        <f>B4</f>
        <v>6.25633085254906</v>
      </c>
      <c r="G6">
        <f>C4</f>
        <v>0.82273555906512197</v>
      </c>
      <c r="H6">
        <f t="shared" si="0"/>
        <v>7.0790664116141819</v>
      </c>
      <c r="I6">
        <f t="shared" si="1"/>
        <v>5.433595293483938</v>
      </c>
      <c r="Q6">
        <v>7.08</v>
      </c>
      <c r="R6">
        <f t="shared" si="2"/>
        <v>30.03</v>
      </c>
      <c r="S6" s="2">
        <v>7.9430608473888604</v>
      </c>
      <c r="T6" s="3">
        <v>1.6137703950191387</v>
      </c>
      <c r="V6" s="4"/>
      <c r="W6" s="3"/>
    </row>
    <row r="7" spans="1:23" x14ac:dyDescent="0.35">
      <c r="A7" s="1">
        <v>44510.681944444441</v>
      </c>
      <c r="B7">
        <v>0.69744090436052797</v>
      </c>
      <c r="C7">
        <v>0.159896231016698</v>
      </c>
      <c r="E7" s="1">
        <f>A5</f>
        <v>44509.692361111112</v>
      </c>
      <c r="F7">
        <f>B4</f>
        <v>6.25633085254906</v>
      </c>
      <c r="G7">
        <f>C4</f>
        <v>0.82273555906512197</v>
      </c>
      <c r="H7">
        <f t="shared" si="0"/>
        <v>7.0790664116141819</v>
      </c>
      <c r="I7">
        <f t="shared" si="1"/>
        <v>5.433595293483938</v>
      </c>
      <c r="Q7">
        <v>17.37</v>
      </c>
      <c r="R7">
        <f t="shared" si="2"/>
        <v>47.400000000000006</v>
      </c>
      <c r="S7" s="2">
        <v>9.1302254554995201</v>
      </c>
      <c r="T7" s="3">
        <v>1.8787007681374934</v>
      </c>
      <c r="U7">
        <v>48</v>
      </c>
      <c r="V7" s="4">
        <f>SLOPE(S7:S8,R7:R8)*U7+INTERCEPT(S7:S8,R7:R8)</f>
        <v>9.1919018837925357</v>
      </c>
      <c r="W7" s="4">
        <f>SLOPE(T7:T8,R7:R8)*U7+INTERCEPT(T7:T8,R7:R8)</f>
        <v>1.8813968958244667</v>
      </c>
    </row>
    <row r="8" spans="1:23" x14ac:dyDescent="0.35">
      <c r="A8" s="1">
        <v>44511.405555555553</v>
      </c>
      <c r="B8">
        <v>1.0489728738219199</v>
      </c>
      <c r="C8">
        <v>0.11718084176378001</v>
      </c>
      <c r="E8" s="1">
        <f>A5</f>
        <v>44509.692361111112</v>
      </c>
      <c r="F8">
        <f>B5</f>
        <v>1.3916093813900501</v>
      </c>
      <c r="G8">
        <f>C5</f>
        <v>0.69722768670248803</v>
      </c>
      <c r="H8">
        <f t="shared" si="0"/>
        <v>2.0888370680925381</v>
      </c>
      <c r="I8">
        <f t="shared" si="1"/>
        <v>0.69438169468756206</v>
      </c>
      <c r="Q8">
        <v>23.18</v>
      </c>
      <c r="R8">
        <f t="shared" si="2"/>
        <v>70.580000000000013</v>
      </c>
      <c r="S8" s="2">
        <v>11.512991468553</v>
      </c>
      <c r="T8" s="3">
        <v>1.9828611677775621</v>
      </c>
      <c r="U8">
        <v>70</v>
      </c>
      <c r="V8" s="4">
        <f>SLOPE(S8:S9,R8:R9)*U8+INTERCEPT(S8:S9,R8:R9)</f>
        <v>11.438018093928852</v>
      </c>
      <c r="W8" s="4">
        <f>SLOPE(T8:T9,R8:R9)*U8+INTERCEPT(T8:T9,R8:R9)</f>
        <v>1.9747488613423574</v>
      </c>
    </row>
    <row r="9" spans="1:23" x14ac:dyDescent="0.35">
      <c r="A9" s="1">
        <v>44512.371527777781</v>
      </c>
      <c r="B9">
        <v>1.31909282513037</v>
      </c>
      <c r="C9">
        <v>1.39344735223877</v>
      </c>
      <c r="E9" s="1">
        <f>A6</f>
        <v>44510.386805555558</v>
      </c>
      <c r="F9">
        <f>B5</f>
        <v>1.3916093813900501</v>
      </c>
      <c r="G9">
        <f>C5</f>
        <v>0.69722768670248803</v>
      </c>
      <c r="H9">
        <f t="shared" si="0"/>
        <v>2.0888370680925381</v>
      </c>
      <c r="I9">
        <f t="shared" si="1"/>
        <v>0.69438169468756206</v>
      </c>
      <c r="Q9">
        <v>25.85</v>
      </c>
      <c r="R9">
        <f t="shared" si="2"/>
        <v>96.43</v>
      </c>
      <c r="S9" s="2">
        <v>14.854477216887799</v>
      </c>
      <c r="T9" s="3">
        <v>2.3444182735534884</v>
      </c>
      <c r="U9">
        <v>96</v>
      </c>
      <c r="V9" s="4">
        <f>SLOPE(S8:S9,R8:R9)*U9+INTERCEPT(S8:S9,R8:R9)</f>
        <v>14.798893508114723</v>
      </c>
      <c r="W9" s="4">
        <f>SLOPE(T8:T9,R8:R9)*U9+INTERCEPT(T8:T9,R8:R9)</f>
        <v>2.3384039774032503</v>
      </c>
    </row>
    <row r="10" spans="1:23" x14ac:dyDescent="0.35">
      <c r="A10" s="1"/>
      <c r="E10" s="1">
        <f>A6</f>
        <v>44510.386805555558</v>
      </c>
      <c r="F10">
        <f>B6</f>
        <v>1.2622598549791899</v>
      </c>
      <c r="G10">
        <f>C6</f>
        <v>0.14948732207868501</v>
      </c>
      <c r="H10">
        <f t="shared" si="0"/>
        <v>1.4117471770578749</v>
      </c>
      <c r="I10">
        <f t="shared" si="1"/>
        <v>1.1127725329005049</v>
      </c>
    </row>
    <row r="11" spans="1:23" x14ac:dyDescent="0.35">
      <c r="A11" s="1"/>
      <c r="E11" s="1">
        <f>A7</f>
        <v>44510.681944444441</v>
      </c>
      <c r="F11">
        <f>B6</f>
        <v>1.2622598549791899</v>
      </c>
      <c r="G11">
        <f>C6</f>
        <v>0.14948732207868501</v>
      </c>
      <c r="H11">
        <f t="shared" si="0"/>
        <v>1.4117471770578749</v>
      </c>
      <c r="I11">
        <f t="shared" si="1"/>
        <v>1.1127725329005049</v>
      </c>
    </row>
    <row r="12" spans="1:23" x14ac:dyDescent="0.35">
      <c r="A12" s="1"/>
      <c r="E12" s="1">
        <f>A7</f>
        <v>44510.681944444441</v>
      </c>
      <c r="F12">
        <f>B7</f>
        <v>0.69744090436052797</v>
      </c>
      <c r="G12">
        <f>C7</f>
        <v>0.159896231016698</v>
      </c>
      <c r="H12">
        <f t="shared" si="0"/>
        <v>0.857337135377226</v>
      </c>
      <c r="I12">
        <f t="shared" si="1"/>
        <v>0.53754467334382994</v>
      </c>
    </row>
    <row r="13" spans="1:23" x14ac:dyDescent="0.35">
      <c r="A13" s="1"/>
      <c r="E13" s="1">
        <f>A8</f>
        <v>44511.405555555553</v>
      </c>
      <c r="F13">
        <f>B7</f>
        <v>0.69744090436052797</v>
      </c>
      <c r="G13">
        <f>C7</f>
        <v>0.159896231016698</v>
      </c>
      <c r="H13">
        <f t="shared" si="0"/>
        <v>0.857337135377226</v>
      </c>
      <c r="I13">
        <f t="shared" si="1"/>
        <v>0.53754467334382994</v>
      </c>
    </row>
    <row r="14" spans="1:23" x14ac:dyDescent="0.35">
      <c r="E14" s="1">
        <f>A8</f>
        <v>44511.405555555553</v>
      </c>
      <c r="F14">
        <f>B8</f>
        <v>1.0489728738219199</v>
      </c>
      <c r="G14">
        <f>C8</f>
        <v>0.11718084176378001</v>
      </c>
      <c r="H14">
        <f t="shared" si="0"/>
        <v>1.1661537155857</v>
      </c>
      <c r="I14">
        <f t="shared" si="1"/>
        <v>0.93179203205813999</v>
      </c>
    </row>
    <row r="15" spans="1:23" x14ac:dyDescent="0.35">
      <c r="E15" s="1">
        <f>A9</f>
        <v>44512.371527777781</v>
      </c>
      <c r="F15">
        <f>B8</f>
        <v>1.0489728738219199</v>
      </c>
      <c r="G15">
        <f>C8</f>
        <v>0.11718084176378001</v>
      </c>
      <c r="H15">
        <f t="shared" si="0"/>
        <v>1.1661537155857</v>
      </c>
      <c r="I15">
        <f t="shared" si="1"/>
        <v>0.93179203205813999</v>
      </c>
    </row>
    <row r="16" spans="1:23" x14ac:dyDescent="0.35">
      <c r="E16" s="1">
        <f>A9</f>
        <v>44512.371527777781</v>
      </c>
      <c r="F16">
        <f>B9</f>
        <v>1.31909282513037</v>
      </c>
      <c r="G16">
        <f>C9</f>
        <v>1.39344735223877</v>
      </c>
      <c r="H16">
        <f t="shared" ref="H16" si="3">F16+G16</f>
        <v>2.71254017736914</v>
      </c>
      <c r="I16">
        <f t="shared" ref="I16" si="4">F16-G16</f>
        <v>-7.435452710840007E-2</v>
      </c>
    </row>
    <row r="17" spans="5:5" x14ac:dyDescent="0.35">
      <c r="E17" s="1"/>
    </row>
    <row r="18" spans="5:5" x14ac:dyDescent="0.35">
      <c r="E18" s="1"/>
    </row>
    <row r="19" spans="5:5" x14ac:dyDescent="0.35">
      <c r="E19" s="1"/>
    </row>
    <row r="20" spans="5:5" x14ac:dyDescent="0.35">
      <c r="E20" s="1"/>
    </row>
    <row r="21" spans="5:5" x14ac:dyDescent="0.35">
      <c r="E21" s="1"/>
    </row>
    <row r="22" spans="5:5" x14ac:dyDescent="0.35">
      <c r="E22" s="1"/>
    </row>
    <row r="23" spans="5:5" x14ac:dyDescent="0.35">
      <c r="E23" s="1"/>
    </row>
    <row r="24" spans="5:5" x14ac:dyDescent="0.35">
      <c r="E24" s="1"/>
    </row>
    <row r="25" spans="5:5" x14ac:dyDescent="0.35">
      <c r="E25" s="1"/>
    </row>
    <row r="26" spans="5:5" x14ac:dyDescent="0.35">
      <c r="E26" s="1"/>
    </row>
    <row r="27" spans="5:5" x14ac:dyDescent="0.35">
      <c r="E27" s="1"/>
    </row>
    <row r="28" spans="5:5" x14ac:dyDescent="0.35">
      <c r="E28" s="1"/>
    </row>
    <row r="29" spans="5:5" x14ac:dyDescent="0.35">
      <c r="E29" s="1"/>
    </row>
    <row r="30" spans="5:5" x14ac:dyDescent="0.35">
      <c r="E30" s="1"/>
    </row>
    <row r="31" spans="5:5" x14ac:dyDescent="0.35">
      <c r="E31" s="1"/>
    </row>
    <row r="32" spans="5:5" x14ac:dyDescent="0.35">
      <c r="E32" s="1"/>
    </row>
    <row r="33" spans="5:5" x14ac:dyDescent="0.35">
      <c r="E33" s="1"/>
    </row>
    <row r="34" spans="5:5" x14ac:dyDescent="0.35">
      <c r="E34" s="1"/>
    </row>
    <row r="35" spans="5:5" x14ac:dyDescent="0.35">
      <c r="E35" s="1"/>
    </row>
    <row r="36" spans="5:5" x14ac:dyDescent="0.35">
      <c r="E36" s="1"/>
    </row>
    <row r="37" spans="5:5" x14ac:dyDescent="0.35">
      <c r="E37" s="1"/>
    </row>
    <row r="38" spans="5:5" x14ac:dyDescent="0.35">
      <c r="E38" s="1"/>
    </row>
    <row r="39" spans="5:5" x14ac:dyDescent="0.35"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2D7A-3DD6-49D1-A3A7-F8C13ECE3018}">
  <dimension ref="A1:AG12"/>
  <sheetViews>
    <sheetView workbookViewId="0">
      <selection activeCell="AF4" sqref="AF4:AG12"/>
    </sheetView>
  </sheetViews>
  <sheetFormatPr defaultRowHeight="14.5" x14ac:dyDescent="0.35"/>
  <cols>
    <col min="1" max="6" width="4.7265625" customWidth="1"/>
    <col min="11" max="16" width="4.453125" customWidth="1"/>
    <col min="21" max="26" width="4.1796875" customWidth="1"/>
  </cols>
  <sheetData>
    <row r="1" spans="1:33" x14ac:dyDescent="0.35">
      <c r="G1" t="s">
        <v>16</v>
      </c>
      <c r="H1" s="5">
        <v>3673700</v>
      </c>
    </row>
    <row r="4" spans="1:33" x14ac:dyDescent="0.35">
      <c r="B4" t="s">
        <v>11</v>
      </c>
      <c r="D4" t="s">
        <v>10</v>
      </c>
      <c r="E4" t="s">
        <v>14</v>
      </c>
      <c r="F4" t="s">
        <v>15</v>
      </c>
      <c r="G4" t="s">
        <v>17</v>
      </c>
      <c r="H4" t="s">
        <v>12</v>
      </c>
      <c r="I4" t="s">
        <v>7</v>
      </c>
      <c r="J4" s="6" t="s">
        <v>20</v>
      </c>
      <c r="L4" t="s">
        <v>11</v>
      </c>
      <c r="N4" t="s">
        <v>10</v>
      </c>
      <c r="O4" t="s">
        <v>14</v>
      </c>
      <c r="P4" t="s">
        <v>15</v>
      </c>
      <c r="Q4" t="s">
        <v>17</v>
      </c>
      <c r="R4" t="s">
        <v>12</v>
      </c>
      <c r="S4" t="s">
        <v>7</v>
      </c>
      <c r="T4" s="6" t="s">
        <v>20</v>
      </c>
      <c r="V4" t="s">
        <v>11</v>
      </c>
      <c r="X4" t="s">
        <v>10</v>
      </c>
      <c r="Y4" t="s">
        <v>14</v>
      </c>
      <c r="Z4" t="s">
        <v>15</v>
      </c>
      <c r="AA4" t="s">
        <v>17</v>
      </c>
      <c r="AB4" t="s">
        <v>12</v>
      </c>
      <c r="AC4" t="s">
        <v>7</v>
      </c>
      <c r="AD4" s="6" t="s">
        <v>20</v>
      </c>
      <c r="AF4" t="s">
        <v>18</v>
      </c>
      <c r="AG4" t="s">
        <v>19</v>
      </c>
    </row>
    <row r="5" spans="1:33" x14ac:dyDescent="0.35">
      <c r="A5">
        <v>1</v>
      </c>
      <c r="B5">
        <v>1</v>
      </c>
      <c r="C5" t="s">
        <v>13</v>
      </c>
      <c r="D5">
        <v>0.25</v>
      </c>
      <c r="E5" s="1">
        <v>44509.430555555555</v>
      </c>
      <c r="F5" s="1">
        <v>44509.478472222225</v>
      </c>
      <c r="G5" s="3">
        <f t="shared" ref="G5:G12" si="0">(F5-E5)*24</f>
        <v>1.1500000000814907</v>
      </c>
      <c r="H5">
        <v>9.9594112226454001</v>
      </c>
      <c r="I5" s="3">
        <f t="shared" ref="I5:I12" si="1">H5*G5*60*60/$H$1*100</f>
        <v>1.1223551859072249</v>
      </c>
      <c r="J5" s="7">
        <f>I5</f>
        <v>1.1223551859072249</v>
      </c>
      <c r="K5">
        <v>1</v>
      </c>
      <c r="L5">
        <v>2</v>
      </c>
      <c r="M5" t="s">
        <v>13</v>
      </c>
      <c r="N5">
        <v>0.54</v>
      </c>
      <c r="O5" s="1">
        <v>44509.430555555555</v>
      </c>
      <c r="P5" s="1">
        <v>44509.478472222225</v>
      </c>
      <c r="Q5" s="3">
        <f t="shared" ref="Q5:Q12" si="2">(P5-O5)*24</f>
        <v>1.1500000000814907</v>
      </c>
      <c r="R5">
        <v>7.47552165751204</v>
      </c>
      <c r="S5" s="3">
        <f t="shared" ref="S5:S12" si="3">R5*Q5*60*60/$H$1*100</f>
        <v>0.84243840445036111</v>
      </c>
      <c r="T5" s="7">
        <f>S5</f>
        <v>0.84243840445036111</v>
      </c>
      <c r="U5">
        <v>1</v>
      </c>
      <c r="V5">
        <v>3</v>
      </c>
      <c r="W5" t="s">
        <v>13</v>
      </c>
      <c r="X5">
        <v>1.04</v>
      </c>
      <c r="Y5" s="1">
        <v>44509.430555555555</v>
      </c>
      <c r="Z5" s="1">
        <v>44509.478472222225</v>
      </c>
      <c r="AA5" s="3">
        <f t="shared" ref="AA5:AA12" si="4">(Z5-Y5)*24</f>
        <v>1.1500000000814907</v>
      </c>
      <c r="AB5">
        <v>4.5914618057699697</v>
      </c>
      <c r="AC5" s="3">
        <f t="shared" ref="AC5:AC12" si="5">AB5*AA5*60*60/$H$1*100</f>
        <v>0.51742526273878264</v>
      </c>
      <c r="AD5" s="7">
        <f>AC5</f>
        <v>0.51742526273878264</v>
      </c>
      <c r="AF5" s="4">
        <f>AVERAGE(J5,T5,AD5)</f>
        <v>0.82740628436545627</v>
      </c>
      <c r="AG5" s="4">
        <f>STDEV(J5,T5,AD5)</f>
        <v>0.3027449858574533</v>
      </c>
    </row>
    <row r="6" spans="1:33" x14ac:dyDescent="0.35">
      <c r="A6">
        <v>2</v>
      </c>
      <c r="B6">
        <v>1</v>
      </c>
      <c r="C6" t="s">
        <v>13</v>
      </c>
      <c r="D6">
        <v>0.25</v>
      </c>
      <c r="E6" s="1">
        <v>44509.478472222225</v>
      </c>
      <c r="F6" s="1">
        <v>44509.559027777781</v>
      </c>
      <c r="G6" s="3">
        <f t="shared" si="0"/>
        <v>1.9333333333488554</v>
      </c>
      <c r="H6">
        <v>10.4797133670618</v>
      </c>
      <c r="I6" s="3">
        <f t="shared" si="1"/>
        <v>1.9854317183040453</v>
      </c>
      <c r="J6" s="7">
        <f>I6+J5</f>
        <v>3.1077869042112702</v>
      </c>
      <c r="K6">
        <v>2</v>
      </c>
      <c r="L6">
        <v>2</v>
      </c>
      <c r="M6" t="s">
        <v>13</v>
      </c>
      <c r="N6">
        <v>0.54</v>
      </c>
      <c r="O6" s="1">
        <v>44509.478472222225</v>
      </c>
      <c r="P6" s="1">
        <v>44509.559027777781</v>
      </c>
      <c r="Q6" s="3">
        <f t="shared" si="2"/>
        <v>1.9333333333488554</v>
      </c>
      <c r="R6">
        <v>8.7256788776692904</v>
      </c>
      <c r="S6" s="3">
        <f t="shared" si="3"/>
        <v>1.6531215120740901</v>
      </c>
      <c r="T6" s="7">
        <f>S6+T5</f>
        <v>2.4955599165244511</v>
      </c>
      <c r="U6">
        <v>2</v>
      </c>
      <c r="V6">
        <v>3</v>
      </c>
      <c r="W6" t="s">
        <v>13</v>
      </c>
      <c r="X6">
        <v>1.04</v>
      </c>
      <c r="Y6" s="1">
        <v>44509.478472222225</v>
      </c>
      <c r="Z6" s="1">
        <v>44509.559027777781</v>
      </c>
      <c r="AA6" s="3">
        <f t="shared" si="4"/>
        <v>1.9333333333488554</v>
      </c>
      <c r="AB6">
        <v>12.5933296248333</v>
      </c>
      <c r="AC6" s="3">
        <f t="shared" si="5"/>
        <v>2.3858664068798077</v>
      </c>
      <c r="AD6" s="7">
        <f>AC6+AD5</f>
        <v>2.9032916696185902</v>
      </c>
      <c r="AF6" s="4">
        <f t="shared" ref="AF6:AF12" si="6">AVERAGE(J6,T6,AD6)</f>
        <v>2.8355461634514376</v>
      </c>
      <c r="AG6" s="4">
        <f t="shared" ref="AG6:AG12" si="7">STDEV(J6,T6,AD6)</f>
        <v>0.31168503544026938</v>
      </c>
    </row>
    <row r="7" spans="1:33" x14ac:dyDescent="0.35">
      <c r="A7">
        <v>3</v>
      </c>
      <c r="B7">
        <v>1</v>
      </c>
      <c r="C7" t="s">
        <v>13</v>
      </c>
      <c r="D7">
        <v>0.25</v>
      </c>
      <c r="E7" s="1">
        <v>44509.559027777781</v>
      </c>
      <c r="F7" s="1">
        <v>44509.692361111112</v>
      </c>
      <c r="G7" s="3">
        <f t="shared" si="0"/>
        <v>3.1999999999534339</v>
      </c>
      <c r="H7">
        <v>7.1960136894500302</v>
      </c>
      <c r="I7" s="3">
        <f t="shared" si="1"/>
        <v>2.2565282331507208</v>
      </c>
      <c r="J7" s="7">
        <f t="shared" ref="J7:J12" si="8">I7+J6</f>
        <v>5.3643151373619915</v>
      </c>
      <c r="K7">
        <v>3</v>
      </c>
      <c r="L7">
        <v>2</v>
      </c>
      <c r="M7" t="s">
        <v>13</v>
      </c>
      <c r="N7">
        <v>0.54</v>
      </c>
      <c r="O7" s="1">
        <v>44509.559027777781</v>
      </c>
      <c r="P7" s="1">
        <v>44509.692361111112</v>
      </c>
      <c r="Q7" s="3">
        <f t="shared" si="2"/>
        <v>3.1999999999534339</v>
      </c>
      <c r="R7">
        <v>5.6654897453572204</v>
      </c>
      <c r="S7" s="3">
        <f t="shared" si="3"/>
        <v>1.7765860539936691</v>
      </c>
      <c r="T7" s="7">
        <f t="shared" ref="T7:T12" si="9">S7+T6</f>
        <v>4.2721459705181202</v>
      </c>
      <c r="U7">
        <v>3</v>
      </c>
      <c r="V7">
        <v>3</v>
      </c>
      <c r="W7" t="s">
        <v>13</v>
      </c>
      <c r="X7">
        <v>1.04</v>
      </c>
      <c r="Y7" s="1">
        <v>44509.559027777781</v>
      </c>
      <c r="Z7" s="1">
        <v>44509.692361111112</v>
      </c>
      <c r="AA7" s="3">
        <f t="shared" si="4"/>
        <v>3.1999999999534339</v>
      </c>
      <c r="AB7">
        <v>5.9074891228399196</v>
      </c>
      <c r="AC7" s="3">
        <f t="shared" si="5"/>
        <v>1.8524722948015775</v>
      </c>
      <c r="AD7" s="7">
        <f t="shared" ref="AD7:AD12" si="10">AC7+AD6</f>
        <v>4.7557639644201677</v>
      </c>
      <c r="AF7" s="4">
        <f t="shared" si="6"/>
        <v>4.7974083574334268</v>
      </c>
      <c r="AG7" s="4">
        <f t="shared" si="7"/>
        <v>0.54727421266965526</v>
      </c>
    </row>
    <row r="8" spans="1:33" x14ac:dyDescent="0.35">
      <c r="A8">
        <v>4</v>
      </c>
      <c r="B8">
        <v>1</v>
      </c>
      <c r="C8" t="s">
        <v>13</v>
      </c>
      <c r="D8">
        <v>0.25</v>
      </c>
      <c r="E8" s="1">
        <v>44509.692361111112</v>
      </c>
      <c r="F8" s="1">
        <v>44510.386805555558</v>
      </c>
      <c r="G8" s="3">
        <f t="shared" si="0"/>
        <v>16.666666666686069</v>
      </c>
      <c r="H8">
        <v>2.1319841666437802</v>
      </c>
      <c r="I8" s="3">
        <f t="shared" si="1"/>
        <v>3.4820222119055915</v>
      </c>
      <c r="J8" s="7">
        <f t="shared" si="8"/>
        <v>8.8463373492675821</v>
      </c>
      <c r="K8">
        <v>4</v>
      </c>
      <c r="L8">
        <v>2</v>
      </c>
      <c r="M8" t="s">
        <v>13</v>
      </c>
      <c r="N8">
        <v>0.54</v>
      </c>
      <c r="O8" s="1">
        <v>44509.692361111112</v>
      </c>
      <c r="P8" s="1">
        <v>44510.386805555558</v>
      </c>
      <c r="Q8" s="3">
        <f t="shared" si="2"/>
        <v>16.666666666686069</v>
      </c>
      <c r="R8">
        <v>1.29530212700778</v>
      </c>
      <c r="S8" s="3">
        <f t="shared" si="3"/>
        <v>2.1155273326770634</v>
      </c>
      <c r="T8" s="7">
        <f t="shared" si="9"/>
        <v>6.387673303195184</v>
      </c>
      <c r="U8">
        <v>4</v>
      </c>
      <c r="V8">
        <v>3</v>
      </c>
      <c r="W8" t="s">
        <v>13</v>
      </c>
      <c r="X8">
        <v>1.04</v>
      </c>
      <c r="Y8" s="1">
        <v>44509.692361111112</v>
      </c>
      <c r="Z8" s="1">
        <v>44510.386805555558</v>
      </c>
      <c r="AA8" s="3">
        <f t="shared" si="4"/>
        <v>16.666666666686069</v>
      </c>
      <c r="AB8">
        <v>0.747541850518599</v>
      </c>
      <c r="AC8" s="3">
        <f t="shared" si="5"/>
        <v>1.2209083766003799</v>
      </c>
      <c r="AD8" s="7">
        <f t="shared" si="10"/>
        <v>5.9766723410205476</v>
      </c>
      <c r="AF8" s="4">
        <f t="shared" si="6"/>
        <v>7.0702276644944382</v>
      </c>
      <c r="AG8" s="4">
        <f t="shared" si="7"/>
        <v>1.5518230108442872</v>
      </c>
    </row>
    <row r="9" spans="1:33" x14ac:dyDescent="0.35">
      <c r="A9">
        <v>5</v>
      </c>
      <c r="B9">
        <v>1</v>
      </c>
      <c r="C9" t="s">
        <v>13</v>
      </c>
      <c r="D9">
        <v>0.25</v>
      </c>
      <c r="E9" s="1">
        <v>44510.386805555558</v>
      </c>
      <c r="F9" s="1">
        <v>44510.681944444441</v>
      </c>
      <c r="G9" s="3">
        <f t="shared" si="0"/>
        <v>7.0833333331975155</v>
      </c>
      <c r="H9">
        <v>1.3420291641103701</v>
      </c>
      <c r="I9" s="3">
        <f t="shared" si="1"/>
        <v>0.93153343180331183</v>
      </c>
      <c r="J9" s="7">
        <f t="shared" si="8"/>
        <v>9.7778707810708934</v>
      </c>
      <c r="K9">
        <v>5</v>
      </c>
      <c r="L9">
        <v>2</v>
      </c>
      <c r="M9" t="s">
        <v>13</v>
      </c>
      <c r="N9">
        <v>0.54</v>
      </c>
      <c r="O9" s="1">
        <v>44510.386805555558</v>
      </c>
      <c r="P9" s="1">
        <v>44510.681944444441</v>
      </c>
      <c r="Q9" s="3">
        <f t="shared" si="2"/>
        <v>7.0833333331975155</v>
      </c>
      <c r="R9">
        <v>1.35494255104265</v>
      </c>
      <c r="S9" s="3">
        <f t="shared" si="3"/>
        <v>0.94049691185793871</v>
      </c>
      <c r="T9" s="7">
        <f t="shared" si="9"/>
        <v>7.3281702150531229</v>
      </c>
      <c r="U9">
        <v>5</v>
      </c>
      <c r="V9">
        <v>3</v>
      </c>
      <c r="W9" t="s">
        <v>13</v>
      </c>
      <c r="X9">
        <v>1.04</v>
      </c>
      <c r="Y9" s="1">
        <v>44510.386805555558</v>
      </c>
      <c r="Z9" s="1">
        <v>44510.681944444441</v>
      </c>
      <c r="AA9" s="3">
        <f t="shared" si="4"/>
        <v>7.0833333331975155</v>
      </c>
      <c r="AB9">
        <v>1.08980784978454</v>
      </c>
      <c r="AC9" s="3">
        <f t="shared" si="5"/>
        <v>0.75646079345000727</v>
      </c>
      <c r="AD9" s="7">
        <f t="shared" si="10"/>
        <v>6.7331331344705552</v>
      </c>
      <c r="AF9" s="4">
        <f t="shared" si="6"/>
        <v>7.9463913768648569</v>
      </c>
      <c r="AG9" s="4">
        <f t="shared" si="7"/>
        <v>1.6137703950191387</v>
      </c>
    </row>
    <row r="10" spans="1:33" x14ac:dyDescent="0.35">
      <c r="A10">
        <v>6</v>
      </c>
      <c r="B10">
        <v>1</v>
      </c>
      <c r="C10" t="s">
        <v>13</v>
      </c>
      <c r="D10">
        <v>0.25</v>
      </c>
      <c r="E10" s="1">
        <v>44510.681944444441</v>
      </c>
      <c r="F10" s="1">
        <v>44511.405555555553</v>
      </c>
      <c r="G10" s="3">
        <f t="shared" si="0"/>
        <v>17.366666666697711</v>
      </c>
      <c r="H10">
        <v>0.86493640538789596</v>
      </c>
      <c r="I10" s="3">
        <f t="shared" si="1"/>
        <v>1.4719716924340016</v>
      </c>
      <c r="J10" s="7">
        <f t="shared" si="8"/>
        <v>11.249842473504895</v>
      </c>
      <c r="K10">
        <v>6</v>
      </c>
      <c r="L10">
        <v>2</v>
      </c>
      <c r="M10" t="s">
        <v>13</v>
      </c>
      <c r="N10">
        <v>0.54</v>
      </c>
      <c r="O10" s="1">
        <v>44510.681944444441</v>
      </c>
      <c r="P10" s="1">
        <v>44511.405555555553</v>
      </c>
      <c r="Q10" s="3">
        <f t="shared" si="2"/>
        <v>17.366666666697711</v>
      </c>
      <c r="R10">
        <v>0.68096683031125904</v>
      </c>
      <c r="S10" s="3">
        <f t="shared" si="3"/>
        <v>1.1588873950277925</v>
      </c>
      <c r="T10" s="7">
        <f t="shared" si="9"/>
        <v>8.4870576100809156</v>
      </c>
      <c r="U10">
        <v>6</v>
      </c>
      <c r="V10">
        <v>3</v>
      </c>
      <c r="W10" t="s">
        <v>13</v>
      </c>
      <c r="X10">
        <v>1.04</v>
      </c>
      <c r="Y10" s="1">
        <v>44510.681944444441</v>
      </c>
      <c r="Z10" s="1">
        <v>44511.405555555553</v>
      </c>
      <c r="AA10" s="3">
        <f t="shared" si="4"/>
        <v>17.366666666697711</v>
      </c>
      <c r="AB10">
        <v>0.54641947738243002</v>
      </c>
      <c r="AC10" s="3">
        <f t="shared" si="5"/>
        <v>0.92991114478619896</v>
      </c>
      <c r="AD10" s="7">
        <f t="shared" si="10"/>
        <v>7.6630442792567539</v>
      </c>
      <c r="AF10" s="4">
        <f t="shared" si="6"/>
        <v>9.1333147876141876</v>
      </c>
      <c r="AG10" s="4">
        <f t="shared" si="7"/>
        <v>1.8787007681374934</v>
      </c>
    </row>
    <row r="11" spans="1:33" x14ac:dyDescent="0.35">
      <c r="A11">
        <v>7</v>
      </c>
      <c r="B11">
        <v>1</v>
      </c>
      <c r="C11" t="s">
        <v>13</v>
      </c>
      <c r="D11">
        <v>0.25</v>
      </c>
      <c r="E11" s="1">
        <v>44511.405555555553</v>
      </c>
      <c r="F11" s="1">
        <v>44512.371527777781</v>
      </c>
      <c r="G11" s="3">
        <f t="shared" si="0"/>
        <v>23.183333333465271</v>
      </c>
      <c r="H11">
        <v>1.0647059181652401</v>
      </c>
      <c r="I11" s="3">
        <f t="shared" si="1"/>
        <v>2.4188245074605068</v>
      </c>
      <c r="J11" s="7">
        <f t="shared" si="8"/>
        <v>13.668666980965401</v>
      </c>
      <c r="K11">
        <v>7</v>
      </c>
      <c r="L11">
        <v>2</v>
      </c>
      <c r="M11" t="s">
        <v>13</v>
      </c>
      <c r="N11">
        <v>0.54</v>
      </c>
      <c r="O11" s="1">
        <v>44511.405555555553</v>
      </c>
      <c r="P11" s="1">
        <v>44512.371527777781</v>
      </c>
      <c r="Q11" s="3">
        <f t="shared" si="2"/>
        <v>23.183333333465271</v>
      </c>
      <c r="R11">
        <v>1.1574923609608101</v>
      </c>
      <c r="S11" s="3">
        <f t="shared" si="3"/>
        <v>2.6296189794032991</v>
      </c>
      <c r="T11" s="7">
        <f t="shared" si="9"/>
        <v>11.116676589484214</v>
      </c>
      <c r="U11">
        <v>7</v>
      </c>
      <c r="V11">
        <v>3</v>
      </c>
      <c r="W11" t="s">
        <v>13</v>
      </c>
      <c r="X11">
        <v>1.04</v>
      </c>
      <c r="Y11" s="1">
        <v>44511.405555555553</v>
      </c>
      <c r="Z11" s="1">
        <v>44512.371527777781</v>
      </c>
      <c r="AA11" s="3">
        <f t="shared" si="4"/>
        <v>23.183333333465271</v>
      </c>
      <c r="AB11">
        <v>0.92472034233970302</v>
      </c>
      <c r="AC11" s="3">
        <f t="shared" si="5"/>
        <v>2.1008019101208819</v>
      </c>
      <c r="AD11" s="7">
        <f t="shared" si="10"/>
        <v>9.7638461893776363</v>
      </c>
      <c r="AF11" s="4">
        <f t="shared" si="6"/>
        <v>11.516396586609083</v>
      </c>
      <c r="AG11" s="4">
        <f t="shared" si="7"/>
        <v>1.9828611677775621</v>
      </c>
    </row>
    <row r="12" spans="1:33" x14ac:dyDescent="0.35">
      <c r="A12">
        <v>8</v>
      </c>
      <c r="B12">
        <v>1</v>
      </c>
      <c r="C12" t="s">
        <v>13</v>
      </c>
      <c r="D12">
        <v>0.25</v>
      </c>
      <c r="E12" s="1">
        <v>44512.371527777781</v>
      </c>
      <c r="F12" s="1">
        <v>44513.448611111111</v>
      </c>
      <c r="G12" s="3">
        <f t="shared" si="0"/>
        <v>25.849999999918509</v>
      </c>
      <c r="H12">
        <v>0.48653667759541103</v>
      </c>
      <c r="I12" s="3">
        <f t="shared" si="1"/>
        <v>1.2324659938722873</v>
      </c>
      <c r="J12" s="7">
        <f t="shared" si="8"/>
        <v>14.901132974837688</v>
      </c>
      <c r="K12">
        <v>8</v>
      </c>
      <c r="L12">
        <v>2</v>
      </c>
      <c r="M12" t="s">
        <v>13</v>
      </c>
      <c r="N12">
        <v>0.54</v>
      </c>
      <c r="O12" s="1">
        <v>44512.371527777781</v>
      </c>
      <c r="P12" s="1">
        <v>44513.448611111111</v>
      </c>
      <c r="Q12" s="3">
        <f t="shared" si="2"/>
        <v>25.849999999918509</v>
      </c>
      <c r="R12">
        <v>0.54296441645886295</v>
      </c>
      <c r="S12" s="3">
        <f t="shared" si="3"/>
        <v>1.3754054113156353</v>
      </c>
      <c r="T12" s="7">
        <f t="shared" si="9"/>
        <v>12.492082000799849</v>
      </c>
      <c r="U12">
        <v>8</v>
      </c>
      <c r="V12">
        <v>3</v>
      </c>
      <c r="W12" t="s">
        <v>13</v>
      </c>
      <c r="X12">
        <v>1.04</v>
      </c>
      <c r="Y12" s="1">
        <v>44512.371527777781</v>
      </c>
      <c r="Z12" s="1">
        <v>44513.448611111111</v>
      </c>
      <c r="AA12" s="3">
        <f t="shared" si="4"/>
        <v>25.849999999918509</v>
      </c>
      <c r="AB12">
        <v>2.9277773813368499</v>
      </c>
      <c r="AC12" s="3">
        <f t="shared" si="5"/>
        <v>7.4164728504327631</v>
      </c>
      <c r="AD12" s="7">
        <f t="shared" si="10"/>
        <v>17.180319039810399</v>
      </c>
      <c r="AF12" s="4">
        <f t="shared" si="6"/>
        <v>14.857844671815977</v>
      </c>
      <c r="AG12" s="4">
        <f t="shared" si="7"/>
        <v>2.3444182735534884</v>
      </c>
    </row>
  </sheetData>
  <sortState xmlns:xlrd2="http://schemas.microsoft.com/office/spreadsheetml/2017/richdata2" ref="A2:H41">
    <sortCondition ref="D2:D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Nørlem Kamp</dc:creator>
  <cp:lastModifiedBy>Jesper Nørlem Kamp</cp:lastModifiedBy>
  <dcterms:created xsi:type="dcterms:W3CDTF">2023-06-15T16:13:25Z</dcterms:created>
  <dcterms:modified xsi:type="dcterms:W3CDTF">2023-09-09T20:48:24Z</dcterms:modified>
</cp:coreProperties>
</file>