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\Dropbox\Bachelorprojekt\Bilag\Integrationstest\Mekanisk effekt\"/>
    </mc:Choice>
  </mc:AlternateContent>
  <bookViews>
    <workbookView xWindow="0" yWindow="0" windowWidth="15345" windowHeight="4755" activeTab="2"/>
  </bookViews>
  <sheets>
    <sheet name="Test af moment og log" sheetId="1" r:id="rId1"/>
    <sheet name="Test af hastighed" sheetId="2" r:id="rId2"/>
    <sheet name="Test af mekanisk effek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E9" i="3" l="1"/>
  <c r="E8" i="3"/>
  <c r="E7" i="3"/>
  <c r="E6" i="3"/>
  <c r="E5" i="3"/>
  <c r="E4" i="3"/>
  <c r="C9" i="3"/>
  <c r="F9" i="3" s="1"/>
  <c r="H9" i="3" s="1"/>
  <c r="A8" i="3"/>
  <c r="C8" i="3" s="1"/>
  <c r="A7" i="3"/>
  <c r="C7" i="3" s="1"/>
  <c r="A6" i="3"/>
  <c r="C6" i="3" s="1"/>
  <c r="A5" i="3"/>
  <c r="C5" i="3" s="1"/>
  <c r="A4" i="3"/>
  <c r="C4" i="3" s="1"/>
  <c r="B7" i="1"/>
  <c r="D7" i="1" s="1"/>
  <c r="B6" i="1"/>
  <c r="D6" i="1" s="1"/>
  <c r="B5" i="1"/>
  <c r="D5" i="1" s="1"/>
  <c r="B3" i="1"/>
  <c r="D3" i="1" s="1"/>
  <c r="B4" i="1"/>
  <c r="D4" i="1" s="1"/>
  <c r="B2" i="1"/>
  <c r="D2" i="1" s="1"/>
  <c r="A3" i="2"/>
  <c r="C3" i="2" s="1"/>
  <c r="E3" i="2" s="1"/>
  <c r="A8" i="2"/>
  <c r="C8" i="2" s="1"/>
  <c r="E8" i="2" s="1"/>
  <c r="A7" i="2"/>
  <c r="C7" i="2" s="1"/>
  <c r="E7" i="2" s="1"/>
  <c r="A6" i="2"/>
  <c r="C6" i="2" s="1"/>
  <c r="E6" i="2" s="1"/>
  <c r="A4" i="2"/>
  <c r="C4" i="2" s="1"/>
  <c r="E4" i="2" s="1"/>
  <c r="A5" i="2"/>
  <c r="C5" i="2" s="1"/>
  <c r="E5" i="2" s="1"/>
  <c r="F7" i="3" l="1"/>
  <c r="H7" i="3" s="1"/>
  <c r="F8" i="3"/>
  <c r="H8" i="3" s="1"/>
  <c r="H6" i="3"/>
  <c r="F5" i="3"/>
  <c r="H5" i="3" s="1"/>
  <c r="F4" i="3"/>
  <c r="H4" i="3" s="1"/>
</calcChain>
</file>

<file path=xl/sharedStrings.xml><?xml version="1.0" encoding="utf-8"?>
<sst xmlns="http://schemas.openxmlformats.org/spreadsheetml/2006/main" count="20" uniqueCount="14">
  <si>
    <t>Inputspænding [V]</t>
  </si>
  <si>
    <t>Tilsvarende målt moment [Nm]</t>
  </si>
  <si>
    <t>Aktuel moment [Nm] (Fra dataloggen)</t>
  </si>
  <si>
    <t>Nøjagtighed [%]</t>
  </si>
  <si>
    <t>Inputfrekvens [Hz]:</t>
  </si>
  <si>
    <t>Beregnet vinkelhastighed på aksel [rad/sek]:</t>
  </si>
  <si>
    <t>Målt vinkelhastighed på aksel [rad/sek] (Fra dataloggen):</t>
  </si>
  <si>
    <t>Rotationshastighed [RPM]:</t>
  </si>
  <si>
    <t>Nøjagtighed [%]:</t>
  </si>
  <si>
    <t>Hastighed:</t>
  </si>
  <si>
    <t>Moment:</t>
  </si>
  <si>
    <t>Beregnet effekt [W]:</t>
  </si>
  <si>
    <t>Målt effekt [W]:</t>
  </si>
  <si>
    <t>Mekanisk effekt: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</si>
</sst>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4" xfId="0" applyNumberFormat="1" applyBorder="1"/>
    <xf numFmtId="0" fontId="0" fillId="0" borderId="0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1" sqref="B11"/>
    </sheetView>
  </sheetViews>
  <sheetFormatPr defaultRowHeight="15" x14ac:dyDescent="0.25"/>
  <cols>
    <col min="1" max="1" width="17.85546875" style="1" bestFit="1" customWidth="1"/>
    <col min="2" max="2" width="29.28515625" bestFit="1" customWidth="1"/>
    <col min="3" max="3" width="35.5703125" bestFit="1" customWidth="1"/>
    <col min="4" max="4" width="15.42578125" style="2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4.976</v>
      </c>
      <c r="B2">
        <f>A2</f>
        <v>4.976</v>
      </c>
      <c r="C2">
        <v>4.63</v>
      </c>
      <c r="D2" s="2">
        <f>((B2-C2)/B2)*100</f>
        <v>6.9533762057877828</v>
      </c>
    </row>
    <row r="3" spans="1:4" x14ac:dyDescent="0.25">
      <c r="A3" s="1">
        <v>2.9824999999999999</v>
      </c>
      <c r="B3">
        <f t="shared" ref="B3:B4" si="0">A3</f>
        <v>2.9824999999999999</v>
      </c>
      <c r="C3">
        <v>3.09</v>
      </c>
      <c r="D3" s="2">
        <f t="shared" ref="D3:D4" si="1">((B3-C3)/B3)*100</f>
        <v>-3.6043587594300064</v>
      </c>
    </row>
    <row r="4" spans="1:4" x14ac:dyDescent="0.25">
      <c r="A4" s="1">
        <v>0.98909999999999998</v>
      </c>
      <c r="B4">
        <f t="shared" si="0"/>
        <v>0.98909999999999998</v>
      </c>
      <c r="C4">
        <v>1.05</v>
      </c>
      <c r="D4" s="2">
        <f t="shared" si="1"/>
        <v>-6.1571125265392848</v>
      </c>
    </row>
    <row r="5" spans="1:4" x14ac:dyDescent="0.25">
      <c r="A5" s="1">
        <v>-1.004</v>
      </c>
      <c r="B5">
        <f>ABS(A5)</f>
        <v>1.004</v>
      </c>
      <c r="C5">
        <v>1.1499999999999999</v>
      </c>
      <c r="D5" s="2">
        <f>((ABS(B5)-C5)/ABS(B5))*100</f>
        <v>-14.5418326693227</v>
      </c>
    </row>
    <row r="6" spans="1:4" x14ac:dyDescent="0.25">
      <c r="A6" s="1">
        <v>-2.9977999999999998</v>
      </c>
      <c r="B6">
        <f>ABS(A6)</f>
        <v>2.9977999999999998</v>
      </c>
      <c r="C6">
        <v>3.2</v>
      </c>
      <c r="D6" s="2">
        <f t="shared" ref="D6:D7" si="2">((ABS(B6)-C6)/ABS(B6))*100</f>
        <v>-6.7449462939489084</v>
      </c>
    </row>
    <row r="7" spans="1:4" x14ac:dyDescent="0.25">
      <c r="A7" s="1">
        <v>-4.992</v>
      </c>
      <c r="B7">
        <f>ABS(A7)</f>
        <v>4.992</v>
      </c>
      <c r="C7">
        <v>5.21</v>
      </c>
      <c r="D7" s="2">
        <f t="shared" si="2"/>
        <v>-4.3669871794871788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E1" sqref="E1:E1048576"/>
    </sheetView>
  </sheetViews>
  <sheetFormatPr defaultRowHeight="15" x14ac:dyDescent="0.25"/>
  <cols>
    <col min="1" max="1" width="25" style="2" bestFit="1" customWidth="1"/>
    <col min="2" max="2" width="18.28515625" bestFit="1" customWidth="1"/>
    <col min="3" max="3" width="41.42578125" style="2" bestFit="1" customWidth="1"/>
    <col min="4" max="4" width="52.5703125" style="2" bestFit="1" customWidth="1"/>
    <col min="5" max="5" width="16" style="2" bestFit="1" customWidth="1"/>
  </cols>
  <sheetData>
    <row r="2" spans="1:5" x14ac:dyDescent="0.25">
      <c r="A2" s="2" t="s">
        <v>7</v>
      </c>
      <c r="B2" t="s">
        <v>4</v>
      </c>
      <c r="C2" s="2" t="s">
        <v>5</v>
      </c>
      <c r="D2" s="2" t="s">
        <v>6</v>
      </c>
      <c r="E2" s="2" t="s">
        <v>8</v>
      </c>
    </row>
    <row r="3" spans="1:5" x14ac:dyDescent="0.25">
      <c r="A3" s="2">
        <f>(B3*60)/360</f>
        <v>0</v>
      </c>
      <c r="B3">
        <v>0</v>
      </c>
      <c r="C3" s="2">
        <f>(A3/60)*2*PI()</f>
        <v>0</v>
      </c>
      <c r="D3" s="2">
        <v>0</v>
      </c>
      <c r="E3" s="2" t="e">
        <f>((C3-D3)/C3)*100</f>
        <v>#DIV/0!</v>
      </c>
    </row>
    <row r="4" spans="1:5" x14ac:dyDescent="0.25">
      <c r="A4" s="2">
        <f t="shared" ref="A4:A8" si="0">(B4*60)/360</f>
        <v>83.333333333333329</v>
      </c>
      <c r="B4">
        <v>500</v>
      </c>
      <c r="C4" s="2">
        <f t="shared" ref="C4:C8" si="1">(A4/60)*2*PI()</f>
        <v>8.7266462599716466</v>
      </c>
      <c r="D4" s="2">
        <v>8.73</v>
      </c>
      <c r="E4" s="2">
        <f>((C4-D4)/C4)*100</f>
        <v>-3.8431029841752354E-2</v>
      </c>
    </row>
    <row r="5" spans="1:5" x14ac:dyDescent="0.25">
      <c r="A5" s="2">
        <f t="shared" si="0"/>
        <v>166.66666666666666</v>
      </c>
      <c r="B5">
        <v>1000</v>
      </c>
      <c r="C5" s="2">
        <f t="shared" si="1"/>
        <v>17.453292519943293</v>
      </c>
      <c r="D5" s="2">
        <v>17.45</v>
      </c>
      <c r="E5" s="2">
        <f t="shared" ref="E5:E8" si="2">((C5-D5)/C5)*100</f>
        <v>1.8864749671338936E-2</v>
      </c>
    </row>
    <row r="6" spans="1:5" x14ac:dyDescent="0.25">
      <c r="A6" s="2">
        <f t="shared" si="0"/>
        <v>416.66666666666669</v>
      </c>
      <c r="B6">
        <v>2500</v>
      </c>
      <c r="C6" s="2">
        <f t="shared" si="1"/>
        <v>43.633231299858238</v>
      </c>
      <c r="D6" s="2">
        <v>43.63</v>
      </c>
      <c r="E6" s="2">
        <f t="shared" si="2"/>
        <v>7.4055937687247508E-3</v>
      </c>
    </row>
    <row r="7" spans="1:5" x14ac:dyDescent="0.25">
      <c r="A7" s="2">
        <f t="shared" si="0"/>
        <v>666.66666666666663</v>
      </c>
      <c r="B7">
        <v>4000</v>
      </c>
      <c r="C7" s="2">
        <f t="shared" si="1"/>
        <v>69.813170079773172</v>
      </c>
      <c r="D7" s="2">
        <v>69.81</v>
      </c>
      <c r="E7" s="2">
        <f t="shared" si="2"/>
        <v>4.5408047930610273E-3</v>
      </c>
    </row>
    <row r="8" spans="1:5" x14ac:dyDescent="0.25">
      <c r="A8" s="2">
        <f t="shared" si="0"/>
        <v>1050</v>
      </c>
      <c r="B8">
        <v>6300</v>
      </c>
      <c r="C8" s="2">
        <f t="shared" si="1"/>
        <v>109.95574287564276</v>
      </c>
      <c r="D8" s="2">
        <v>109.96</v>
      </c>
      <c r="E8" s="2">
        <f t="shared" si="2"/>
        <v>-3.8716707703507062E-3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tabSelected="1" workbookViewId="0">
      <selection activeCell="F4" sqref="F4"/>
    </sheetView>
  </sheetViews>
  <sheetFormatPr defaultRowHeight="15" x14ac:dyDescent="0.25"/>
  <cols>
    <col min="1" max="1" width="25" bestFit="1" customWidth="1"/>
    <col min="2" max="2" width="18.28515625" bestFit="1" customWidth="1"/>
    <col min="3" max="3" width="41.42578125" bestFit="1" customWidth="1"/>
    <col min="4" max="4" width="17.85546875" bestFit="1" customWidth="1"/>
    <col min="5" max="5" width="29.28515625" bestFit="1" customWidth="1"/>
    <col min="6" max="6" width="19.5703125" style="2" bestFit="1" customWidth="1"/>
    <col min="7" max="7" width="15.28515625" bestFit="1" customWidth="1"/>
    <col min="8" max="8" width="16" style="2" bestFit="1" customWidth="1"/>
  </cols>
  <sheetData>
    <row r="2" spans="1:8" x14ac:dyDescent="0.25">
      <c r="A2" s="13" t="s">
        <v>9</v>
      </c>
      <c r="B2" s="14"/>
      <c r="C2" s="15"/>
      <c r="D2" s="13" t="s">
        <v>10</v>
      </c>
      <c r="E2" s="15"/>
      <c r="F2" s="13" t="s">
        <v>13</v>
      </c>
      <c r="G2" s="14"/>
      <c r="H2" s="16"/>
    </row>
    <row r="3" spans="1:8" x14ac:dyDescent="0.25">
      <c r="A3" s="3" t="s">
        <v>7</v>
      </c>
      <c r="B3" s="4" t="s">
        <v>4</v>
      </c>
      <c r="C3" s="5" t="s">
        <v>5</v>
      </c>
      <c r="D3" s="9" t="s">
        <v>0</v>
      </c>
      <c r="E3" s="10" t="s">
        <v>1</v>
      </c>
      <c r="F3" s="3" t="s">
        <v>11</v>
      </c>
      <c r="G3" s="4" t="s">
        <v>12</v>
      </c>
      <c r="H3" s="5" t="s">
        <v>8</v>
      </c>
    </row>
    <row r="4" spans="1:8" x14ac:dyDescent="0.25">
      <c r="A4" s="3">
        <f>(B4*60)/360</f>
        <v>1050</v>
      </c>
      <c r="B4" s="4">
        <v>6300</v>
      </c>
      <c r="C4" s="5">
        <f>(A4/60)*2*PI()</f>
        <v>109.95574287564276</v>
      </c>
      <c r="D4" s="9">
        <v>4.9779999999999998</v>
      </c>
      <c r="E4" s="10">
        <f>D4</f>
        <v>4.9779999999999998</v>
      </c>
      <c r="F4" s="3">
        <f>E4*C4</f>
        <v>547.35968803494961</v>
      </c>
      <c r="G4" s="4">
        <v>508.99</v>
      </c>
      <c r="H4" s="5">
        <f>((F4-G4)/F4)*100</f>
        <v>7.0099586932860962</v>
      </c>
    </row>
    <row r="5" spans="1:8" x14ac:dyDescent="0.25">
      <c r="A5" s="3">
        <f t="shared" ref="A5:A8" si="0">(B5*60)/360</f>
        <v>1050</v>
      </c>
      <c r="B5" s="4">
        <v>6300</v>
      </c>
      <c r="C5" s="5">
        <f t="shared" ref="C5:C9" si="1">(A5/60)*2*PI()</f>
        <v>109.95574287564276</v>
      </c>
      <c r="D5" s="9">
        <v>2.9836</v>
      </c>
      <c r="E5" s="10">
        <f t="shared" ref="E5:E6" si="2">D5</f>
        <v>2.9836</v>
      </c>
      <c r="F5" s="3">
        <f t="shared" ref="F5:F9" si="3">E5*C5</f>
        <v>328.06395444376773</v>
      </c>
      <c r="G5" s="4">
        <v>340.71800000000002</v>
      </c>
      <c r="H5" s="5">
        <f t="shared" ref="H5:H9" si="4">((F5-G5)/F5)*100</f>
        <v>-3.8571886319200228</v>
      </c>
    </row>
    <row r="6" spans="1:8" x14ac:dyDescent="0.25">
      <c r="A6" s="3">
        <f t="shared" si="0"/>
        <v>1050</v>
      </c>
      <c r="B6" s="4">
        <v>6300</v>
      </c>
      <c r="C6" s="5">
        <f t="shared" si="1"/>
        <v>109.95574287564276</v>
      </c>
      <c r="D6" s="9">
        <v>0.99009999999999998</v>
      </c>
      <c r="E6" s="10">
        <f t="shared" si="2"/>
        <v>0.99009999999999998</v>
      </c>
      <c r="F6" s="3">
        <f>E6*C6</f>
        <v>108.86718102117389</v>
      </c>
      <c r="G6" s="4">
        <v>116.14100000000001</v>
      </c>
      <c r="H6" s="5">
        <f t="shared" si="4"/>
        <v>-6.6813698220140454</v>
      </c>
    </row>
    <row r="7" spans="1:8" x14ac:dyDescent="0.25">
      <c r="A7" s="3">
        <f t="shared" si="0"/>
        <v>1050</v>
      </c>
      <c r="B7" s="4">
        <v>6300</v>
      </c>
      <c r="C7" s="5">
        <f t="shared" si="1"/>
        <v>109.95574287564276</v>
      </c>
      <c r="D7" s="9">
        <v>-1.004</v>
      </c>
      <c r="E7" s="10">
        <f>ABS(D7)</f>
        <v>1.004</v>
      </c>
      <c r="F7" s="3">
        <f t="shared" si="3"/>
        <v>110.39556584714532</v>
      </c>
      <c r="G7" s="4">
        <v>126.137</v>
      </c>
      <c r="H7" s="5">
        <f t="shared" si="4"/>
        <v>-14.25911813763463</v>
      </c>
    </row>
    <row r="8" spans="1:8" x14ac:dyDescent="0.25">
      <c r="A8" s="3">
        <f t="shared" si="0"/>
        <v>1050</v>
      </c>
      <c r="B8" s="4">
        <v>6300</v>
      </c>
      <c r="C8" s="5">
        <f t="shared" si="1"/>
        <v>109.95574287564276</v>
      </c>
      <c r="D8" s="9">
        <v>-2.9971000000000001</v>
      </c>
      <c r="E8" s="10">
        <f>ABS(D8)</f>
        <v>2.9971000000000001</v>
      </c>
      <c r="F8" s="3">
        <f t="shared" si="3"/>
        <v>329.54835697258892</v>
      </c>
      <c r="G8" s="4">
        <v>351.15899999999999</v>
      </c>
      <c r="H8" s="5">
        <f t="shared" si="4"/>
        <v>-6.5576546112801877</v>
      </c>
    </row>
    <row r="9" spans="1:8" x14ac:dyDescent="0.25">
      <c r="A9" s="6">
        <v>1047</v>
      </c>
      <c r="B9" s="7">
        <v>6300</v>
      </c>
      <c r="C9" s="8">
        <f t="shared" si="1"/>
        <v>109.64158361028377</v>
      </c>
      <c r="D9" s="11">
        <v>-4.992</v>
      </c>
      <c r="E9" s="12">
        <f>ABS(D9)</f>
        <v>4.992</v>
      </c>
      <c r="F9" s="6">
        <f t="shared" si="3"/>
        <v>547.33078538253665</v>
      </c>
      <c r="G9" s="7">
        <v>573.15800000000002</v>
      </c>
      <c r="H9" s="8">
        <f t="shared" si="4"/>
        <v>-4.7187578896027915</v>
      </c>
    </row>
  </sheetData>
  <mergeCells count="3">
    <mergeCell ref="A2:C2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af moment og log</vt:lpstr>
      <vt:lpstr>Test af hastighed</vt:lpstr>
      <vt:lpstr>Test af mekanisk effekt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Oztoprak</dc:creator>
  <cp:lastModifiedBy>Simon Madsen</cp:lastModifiedBy>
  <dcterms:created xsi:type="dcterms:W3CDTF">2015-11-20T14:28:38Z</dcterms:created>
  <dcterms:modified xsi:type="dcterms:W3CDTF">2015-11-24T14:40:02Z</dcterms:modified>
</cp:coreProperties>
</file>