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k0002\Desktop\"/>
    </mc:Choice>
  </mc:AlternateContent>
  <bookViews>
    <workbookView xWindow="0" yWindow="0" windowWidth="28800" windowHeight="12300"/>
  </bookViews>
  <sheets>
    <sheet name="Sheet1 (2)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" i="1" l="1"/>
  <c r="U3" i="1"/>
  <c r="U4" i="1"/>
  <c r="U5" i="1"/>
  <c r="U6" i="1"/>
  <c r="U7" i="1"/>
  <c r="U8" i="1"/>
  <c r="U9" i="1"/>
  <c r="U10" i="1"/>
  <c r="U11" i="1"/>
  <c r="U2" i="1"/>
  <c r="T3" i="1"/>
  <c r="T4" i="1"/>
  <c r="T5" i="1"/>
  <c r="T6" i="1"/>
  <c r="T7" i="1"/>
  <c r="T8" i="1"/>
  <c r="T9" i="1"/>
  <c r="T10" i="1"/>
  <c r="T11" i="1"/>
  <c r="T2" i="1"/>
  <c r="O3" i="1" l="1"/>
  <c r="O4" i="1"/>
  <c r="O5" i="1"/>
  <c r="O6" i="1"/>
  <c r="O7" i="1"/>
  <c r="O8" i="1"/>
  <c r="O9" i="1"/>
  <c r="O10" i="1"/>
  <c r="O11" i="1"/>
</calcChain>
</file>

<file path=xl/sharedStrings.xml><?xml version="1.0" encoding="utf-8"?>
<sst xmlns="http://schemas.openxmlformats.org/spreadsheetml/2006/main" count="190" uniqueCount="107">
  <si>
    <t>Bioproject</t>
  </si>
  <si>
    <t>Sample Name</t>
  </si>
  <si>
    <t>NCBI Sample ID</t>
  </si>
  <si>
    <t>Organism</t>
  </si>
  <si>
    <t>BioSample</t>
  </si>
  <si>
    <t>SRA</t>
  </si>
  <si>
    <t>SRA_run_ID</t>
  </si>
  <si>
    <t>Sequence_platform</t>
  </si>
  <si>
    <t>Layout</t>
  </si>
  <si>
    <t>PRJNA548885</t>
  </si>
  <si>
    <t>AUCVM14-126</t>
  </si>
  <si>
    <t>19-037946-AUCVM14-126</t>
  </si>
  <si>
    <t>Salmonella Muenster</t>
  </si>
  <si>
    <t>SAMN13637052 </t>
  </si>
  <si>
    <t>SRS5863183</t>
  </si>
  <si>
    <t>SRR10740748</t>
  </si>
  <si>
    <t>1 ILLUMINA (Illumina MiSeq)</t>
  </si>
  <si>
    <t>paired</t>
  </si>
  <si>
    <t>AUCVM14-257</t>
  </si>
  <si>
    <t>19-037946-AUCVM14-257</t>
  </si>
  <si>
    <t>SAMN13637053</t>
  </si>
  <si>
    <t>SRS5863182</t>
  </si>
  <si>
    <t>SRR10740747</t>
  </si>
  <si>
    <t>AUCVM15-107</t>
  </si>
  <si>
    <t>19-037946-AUCVM15-107</t>
  </si>
  <si>
    <t>SAMN13637054</t>
  </si>
  <si>
    <t>SRS5863184</t>
  </si>
  <si>
    <t>SRR10740746</t>
  </si>
  <si>
    <t>AUCVM15-155</t>
  </si>
  <si>
    <t>19-037946-AUCVM15-155</t>
  </si>
  <si>
    <t>SAMN13637055</t>
  </si>
  <si>
    <t>SRS5863185</t>
  </si>
  <si>
    <t>SRR10740745</t>
  </si>
  <si>
    <t>AUCVM16-5</t>
  </si>
  <si>
    <t xml:space="preserve">19-037946-AUCVM16-5 </t>
  </si>
  <si>
    <t>SAMN13637056</t>
  </si>
  <si>
    <t>SRS5863186</t>
  </si>
  <si>
    <t>SRR10740744</t>
  </si>
  <si>
    <t>AUCVM16-178</t>
  </si>
  <si>
    <t>19-037946-AUCVM16-178</t>
  </si>
  <si>
    <t>SAMN13637057</t>
  </si>
  <si>
    <t>SRS5863189</t>
  </si>
  <si>
    <t>SRR10740743</t>
  </si>
  <si>
    <t>AUVER19-1</t>
  </si>
  <si>
    <t xml:space="preserve">19-037946-AUVER19-1 </t>
  </si>
  <si>
    <t>SAMN13637058</t>
  </si>
  <si>
    <t>SRS5863188</t>
  </si>
  <si>
    <t>SRR10740742</t>
  </si>
  <si>
    <t>COW 318E 2016</t>
  </si>
  <si>
    <t>19-037946-Cow318E2016</t>
  </si>
  <si>
    <t>SAMN13637059</t>
  </si>
  <si>
    <t>SRS5863187</t>
  </si>
  <si>
    <t>SRR10740741</t>
  </si>
  <si>
    <t>CALF 703 8/8/2017</t>
  </si>
  <si>
    <t>19-037946-Calf703-8-8-2017</t>
  </si>
  <si>
    <t>SAMN13637060</t>
  </si>
  <si>
    <t>SRS5863190</t>
  </si>
  <si>
    <t>SRR10740740</t>
  </si>
  <si>
    <t>CALF 112 3/15/2012</t>
  </si>
  <si>
    <t>19-037946-Calf112-3-15-2012</t>
  </si>
  <si>
    <t>SAMN13637061</t>
  </si>
  <si>
    <t>SRS5863191</t>
  </si>
  <si>
    <t>SRR10740739</t>
  </si>
  <si>
    <t>Salmonella enterica CVM N51250 v1.0</t>
  </si>
  <si>
    <t>https://www.ncbi.nlm.nih.gov/assembly/GCF_001246125.1</t>
  </si>
  <si>
    <t>SAMN03894341</t>
  </si>
  <si>
    <t>https://trace.ncbi.nlm.nih.gov/Traces/sra/?run=SRR10740740</t>
  </si>
  <si>
    <t>https://trace.ncbi.nlm.nih.gov/Traces/sra/?run=SRR10740739</t>
  </si>
  <si>
    <t>https://trace.ncbi.nlm.nih.gov/Traces/sra/?run=SRR10740748</t>
  </si>
  <si>
    <t>https://trace.ncbi.nlm.nih.gov/Traces/sra/?run=SRR10740747</t>
  </si>
  <si>
    <t>https://trace.ncbi.nlm.nih.gov/Traces/sra/?run=SRR10740746</t>
  </si>
  <si>
    <t>https://trace.ncbi.nlm.nih.gov/Traces/sra/?run=SRR10740745</t>
  </si>
  <si>
    <t>https://trace.ncbi.nlm.nih.gov/Traces/sra/?run=SRR10740744</t>
  </si>
  <si>
    <t>https://trace.ncbi.nlm.nih.gov/Traces/sra/?run=SRR10740743</t>
  </si>
  <si>
    <t>https://trace.ncbi.nlm.nih.gov/Traces/sra/?run=SRR10740742</t>
  </si>
  <si>
    <t>https://trace.ncbi.nlm.nih.gov/Traces/sra/?run=SRR10740741</t>
  </si>
  <si>
    <t>SRR Reads</t>
  </si>
  <si>
    <r>
      <t xml:space="preserve">Coverage compared to </t>
    </r>
    <r>
      <rPr>
        <i/>
        <sz val="11"/>
        <color theme="1"/>
        <rFont val="Calibri"/>
        <family val="2"/>
        <scheme val="minor"/>
      </rPr>
      <t xml:space="preserve">Salmonella </t>
    </r>
    <r>
      <rPr>
        <sz val="11"/>
        <color theme="1"/>
        <rFont val="Calibri"/>
        <family val="2"/>
        <scheme val="minor"/>
      </rPr>
      <t>enterica</t>
    </r>
  </si>
  <si>
    <t>Avg Read Length</t>
  </si>
  <si>
    <t># of Reads</t>
  </si>
  <si>
    <t>Reference Genome Size</t>
  </si>
  <si>
    <t>Calculated Coverage</t>
  </si>
  <si>
    <t>NCBI Coverage</t>
  </si>
  <si>
    <t>Trim or No Trim</t>
  </si>
  <si>
    <t>No Trim</t>
  </si>
  <si>
    <t>Calc. Coverage</t>
  </si>
  <si>
    <t># of contigs</t>
  </si>
  <si>
    <t>Avg read length</t>
  </si>
  <si>
    <t>Drain Swab</t>
  </si>
  <si>
    <t>Equine Repro</t>
  </si>
  <si>
    <t>Calf Feces</t>
  </si>
  <si>
    <t>Dairy Herd</t>
  </si>
  <si>
    <t>Cow Feces</t>
  </si>
  <si>
    <t>Water on Dairy Rd</t>
  </si>
  <si>
    <t>Water Sample</t>
  </si>
  <si>
    <t>Equine Barns</t>
  </si>
  <si>
    <t>Dairy Barn</t>
  </si>
  <si>
    <t>Food Animal Barn</t>
  </si>
  <si>
    <t>Hay Sample</t>
  </si>
  <si>
    <t>Necropsy Calf</t>
  </si>
  <si>
    <t>Year</t>
  </si>
  <si>
    <t>Sample</t>
  </si>
  <si>
    <t>Unit</t>
  </si>
  <si>
    <t>Dairy Herd Unit</t>
  </si>
  <si>
    <t>Equine Reproduction Unit</t>
  </si>
  <si>
    <t>Equine Medicine Unit</t>
  </si>
  <si>
    <t>Food Animal Medicine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</si>
</sst>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1"/>
    <xf numFmtId="0" fontId="0" fillId="0" borderId="4" xfId="0" applyBorder="1"/>
    <xf numFmtId="0" fontId="0" fillId="0" borderId="1" xfId="0" applyFill="1" applyBorder="1"/>
    <xf numFmtId="0" fontId="2" fillId="0" borderId="1" xfId="1" applyFont="1" applyBorder="1"/>
    <xf numFmtId="0" fontId="1" fillId="0" borderId="1" xfId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e.ncbi.nlm.nih.gov/Traces/sra/?run=SRR107407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5" sqref="G15"/>
    </sheetView>
  </sheetViews>
  <sheetFormatPr defaultRowHeight="15" x14ac:dyDescent="0.25"/>
  <cols>
    <col min="1" max="1" width="22.85546875" bestFit="1" customWidth="1"/>
    <col min="2" max="2" width="16.42578125" bestFit="1" customWidth="1"/>
    <col min="3" max="3" width="19.5703125" bestFit="1" customWidth="1"/>
    <col min="4" max="4" width="19.85546875" bestFit="1" customWidth="1"/>
    <col min="5" max="5" width="9.42578125" customWidth="1"/>
    <col min="7" max="7" width="25.5703125" bestFit="1" customWidth="1"/>
  </cols>
  <sheetData>
    <row r="1" spans="1:7" ht="15.75" thickBot="1" x14ac:dyDescent="0.3">
      <c r="A1" s="27" t="s">
        <v>1</v>
      </c>
      <c r="B1" s="26" t="s">
        <v>6</v>
      </c>
      <c r="C1" s="26" t="s">
        <v>102</v>
      </c>
      <c r="D1" s="26" t="s">
        <v>101</v>
      </c>
      <c r="E1" s="25" t="s">
        <v>100</v>
      </c>
      <c r="G1" s="28" t="s">
        <v>102</v>
      </c>
    </row>
    <row r="2" spans="1:7" x14ac:dyDescent="0.25">
      <c r="A2" s="24" t="s">
        <v>58</v>
      </c>
      <c r="B2" s="23" t="s">
        <v>62</v>
      </c>
      <c r="C2" s="22" t="s">
        <v>91</v>
      </c>
      <c r="D2" s="22" t="s">
        <v>99</v>
      </c>
      <c r="E2" s="21">
        <v>2012</v>
      </c>
      <c r="F2">
        <v>1</v>
      </c>
      <c r="G2" t="s">
        <v>103</v>
      </c>
    </row>
    <row r="3" spans="1:7" x14ac:dyDescent="0.25">
      <c r="A3" s="20" t="s">
        <v>10</v>
      </c>
      <c r="B3" s="19" t="s">
        <v>15</v>
      </c>
      <c r="C3" s="18" t="s">
        <v>95</v>
      </c>
      <c r="D3" s="18" t="s">
        <v>98</v>
      </c>
      <c r="E3" s="17">
        <v>2014</v>
      </c>
      <c r="F3">
        <v>2</v>
      </c>
      <c r="G3" t="s">
        <v>105</v>
      </c>
    </row>
    <row r="4" spans="1:7" x14ac:dyDescent="0.25">
      <c r="A4" s="20" t="s">
        <v>18</v>
      </c>
      <c r="B4" s="19" t="s">
        <v>22</v>
      </c>
      <c r="C4" s="18" t="s">
        <v>97</v>
      </c>
      <c r="D4" s="18" t="s">
        <v>94</v>
      </c>
      <c r="E4" s="17">
        <v>2014</v>
      </c>
      <c r="F4">
        <v>3</v>
      </c>
      <c r="G4" t="s">
        <v>106</v>
      </c>
    </row>
    <row r="5" spans="1:7" x14ac:dyDescent="0.25">
      <c r="A5" s="20" t="s">
        <v>23</v>
      </c>
      <c r="B5" s="19" t="s">
        <v>27</v>
      </c>
      <c r="C5" s="18" t="s">
        <v>96</v>
      </c>
      <c r="D5" s="18" t="s">
        <v>94</v>
      </c>
      <c r="E5" s="17">
        <v>2015</v>
      </c>
      <c r="F5">
        <v>4</v>
      </c>
      <c r="G5" t="s">
        <v>105</v>
      </c>
    </row>
    <row r="6" spans="1:7" x14ac:dyDescent="0.25">
      <c r="A6" s="20" t="s">
        <v>28</v>
      </c>
      <c r="B6" s="19" t="s">
        <v>32</v>
      </c>
      <c r="C6" s="18" t="s">
        <v>95</v>
      </c>
      <c r="D6" s="18" t="s">
        <v>94</v>
      </c>
      <c r="E6" s="17">
        <v>2015</v>
      </c>
      <c r="F6">
        <v>5</v>
      </c>
      <c r="G6" t="s">
        <v>105</v>
      </c>
    </row>
    <row r="7" spans="1:7" x14ac:dyDescent="0.25">
      <c r="A7" s="20" t="s">
        <v>33</v>
      </c>
      <c r="B7" s="19" t="s">
        <v>37</v>
      </c>
      <c r="C7" s="18" t="s">
        <v>95</v>
      </c>
      <c r="D7" s="18" t="s">
        <v>94</v>
      </c>
      <c r="E7" s="17">
        <v>2016</v>
      </c>
      <c r="F7">
        <v>6</v>
      </c>
      <c r="G7" t="s">
        <v>105</v>
      </c>
    </row>
    <row r="8" spans="1:7" x14ac:dyDescent="0.25">
      <c r="A8" s="20" t="s">
        <v>38</v>
      </c>
      <c r="B8" s="19" t="s">
        <v>42</v>
      </c>
      <c r="C8" s="18" t="s">
        <v>91</v>
      </c>
      <c r="D8" s="18" t="s">
        <v>93</v>
      </c>
      <c r="E8" s="17">
        <v>2016</v>
      </c>
      <c r="F8">
        <v>7</v>
      </c>
      <c r="G8" t="s">
        <v>103</v>
      </c>
    </row>
    <row r="9" spans="1:7" x14ac:dyDescent="0.25">
      <c r="A9" s="20" t="s">
        <v>48</v>
      </c>
      <c r="B9" s="19" t="s">
        <v>52</v>
      </c>
      <c r="C9" s="18" t="s">
        <v>91</v>
      </c>
      <c r="D9" s="18" t="s">
        <v>92</v>
      </c>
      <c r="E9" s="17">
        <v>2016</v>
      </c>
      <c r="F9">
        <v>8</v>
      </c>
      <c r="G9" t="s">
        <v>103</v>
      </c>
    </row>
    <row r="10" spans="1:7" x14ac:dyDescent="0.25">
      <c r="A10" s="20" t="s">
        <v>53</v>
      </c>
      <c r="B10" s="19" t="s">
        <v>57</v>
      </c>
      <c r="C10" s="18" t="s">
        <v>91</v>
      </c>
      <c r="D10" s="18" t="s">
        <v>90</v>
      </c>
      <c r="E10" s="17">
        <v>2017</v>
      </c>
      <c r="F10">
        <v>9</v>
      </c>
      <c r="G10" t="s">
        <v>103</v>
      </c>
    </row>
    <row r="11" spans="1:7" ht="15.75" thickBot="1" x14ac:dyDescent="0.3">
      <c r="A11" s="16" t="s">
        <v>43</v>
      </c>
      <c r="B11" s="15" t="s">
        <v>47</v>
      </c>
      <c r="C11" s="14" t="s">
        <v>89</v>
      </c>
      <c r="D11" s="14" t="s">
        <v>88</v>
      </c>
      <c r="E11" s="13">
        <v>2019</v>
      </c>
      <c r="F11">
        <v>10</v>
      </c>
      <c r="G11" t="s">
        <v>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selection activeCell="G1" sqref="G1:G11"/>
    </sheetView>
  </sheetViews>
  <sheetFormatPr defaultRowHeight="15" x14ac:dyDescent="0.25"/>
  <cols>
    <col min="10" max="10" width="15.85546875" customWidth="1"/>
    <col min="11" max="11" width="56.28515625" bestFit="1" customWidth="1"/>
    <col min="12" max="12" width="15.7109375" bestFit="1" customWidth="1"/>
    <col min="13" max="13" width="10" bestFit="1" customWidth="1"/>
    <col min="14" max="14" width="22.5703125" bestFit="1" customWidth="1"/>
    <col min="15" max="15" width="19.28515625" bestFit="1" customWidth="1"/>
    <col min="16" max="16" width="14.85546875" bestFit="1" customWidth="1"/>
    <col min="18" max="18" width="15" bestFit="1" customWidth="1"/>
    <col min="20" max="20" width="11" bestFit="1" customWidth="1"/>
    <col min="21" max="21" width="14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2" t="s">
        <v>7</v>
      </c>
      <c r="I1" s="5" t="s">
        <v>8</v>
      </c>
      <c r="J1" s="6" t="s">
        <v>82</v>
      </c>
      <c r="K1" s="7" t="s">
        <v>76</v>
      </c>
      <c r="L1" s="9" t="s">
        <v>78</v>
      </c>
      <c r="M1" s="9" t="s">
        <v>79</v>
      </c>
      <c r="N1" s="9" t="s">
        <v>80</v>
      </c>
      <c r="O1" s="9" t="s">
        <v>81</v>
      </c>
      <c r="P1" s="9" t="s">
        <v>83</v>
      </c>
      <c r="R1" s="12" t="s">
        <v>87</v>
      </c>
      <c r="T1" t="s">
        <v>86</v>
      </c>
      <c r="U1" t="s">
        <v>85</v>
      </c>
    </row>
    <row r="2" spans="1:21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3" t="s">
        <v>14</v>
      </c>
      <c r="G2" s="2" t="s">
        <v>15</v>
      </c>
      <c r="H2" s="2" t="s">
        <v>16</v>
      </c>
      <c r="I2" s="5" t="s">
        <v>17</v>
      </c>
      <c r="J2" s="1">
        <v>94.5</v>
      </c>
      <c r="K2" s="8" t="s">
        <v>68</v>
      </c>
      <c r="L2" s="10">
        <v>222</v>
      </c>
      <c r="M2" s="10">
        <v>1076023</v>
      </c>
      <c r="N2" s="10">
        <v>4707217</v>
      </c>
      <c r="O2" s="11">
        <f t="shared" ref="O2:O11" si="0">(L2*M2)/N2</f>
        <v>50.746992543577235</v>
      </c>
      <c r="P2" s="1" t="s">
        <v>84</v>
      </c>
      <c r="R2">
        <v>228</v>
      </c>
      <c r="S2">
        <v>4304092</v>
      </c>
      <c r="T2">
        <f>S2/4</f>
        <v>1076023</v>
      </c>
      <c r="U2">
        <f>((T2*2)*R2)/(N2)</f>
        <v>104.23706576518568</v>
      </c>
    </row>
    <row r="3" spans="1:21" x14ac:dyDescent="0.25">
      <c r="A3" s="1" t="s">
        <v>9</v>
      </c>
      <c r="B3" s="1" t="s">
        <v>18</v>
      </c>
      <c r="C3" s="1" t="s">
        <v>19</v>
      </c>
      <c r="D3" s="1" t="s">
        <v>12</v>
      </c>
      <c r="E3" s="1" t="s">
        <v>20</v>
      </c>
      <c r="F3" s="3" t="s">
        <v>21</v>
      </c>
      <c r="G3" s="2" t="s">
        <v>22</v>
      </c>
      <c r="H3" s="2" t="s">
        <v>16</v>
      </c>
      <c r="I3" s="5" t="s">
        <v>17</v>
      </c>
      <c r="J3" s="1">
        <v>90.4</v>
      </c>
      <c r="K3" s="8" t="s">
        <v>69</v>
      </c>
      <c r="L3" s="10">
        <v>216</v>
      </c>
      <c r="M3" s="10">
        <v>104205</v>
      </c>
      <c r="N3" s="10">
        <v>4707217</v>
      </c>
      <c r="O3" s="11">
        <f t="shared" si="0"/>
        <v>4.781653363335491</v>
      </c>
      <c r="P3" s="1" t="s">
        <v>84</v>
      </c>
      <c r="R3">
        <v>223</v>
      </c>
      <c r="S3">
        <v>4111252</v>
      </c>
      <c r="T3">
        <f t="shared" ref="T3:T11" si="1">S3/4</f>
        <v>1027813</v>
      </c>
      <c r="U3">
        <f t="shared" ref="U3:U11" si="2">((T3*2)*R3)/(N3)</f>
        <v>97.38335793739698</v>
      </c>
    </row>
    <row r="4" spans="1:21" x14ac:dyDescent="0.25">
      <c r="A4" s="1" t="s">
        <v>9</v>
      </c>
      <c r="B4" s="1" t="s">
        <v>23</v>
      </c>
      <c r="C4" s="1" t="s">
        <v>24</v>
      </c>
      <c r="D4" s="1" t="s">
        <v>12</v>
      </c>
      <c r="E4" s="1" t="s">
        <v>25</v>
      </c>
      <c r="F4" s="3" t="s">
        <v>26</v>
      </c>
      <c r="G4" s="2" t="s">
        <v>27</v>
      </c>
      <c r="H4" s="2" t="s">
        <v>16</v>
      </c>
      <c r="I4" s="5" t="s">
        <v>17</v>
      </c>
      <c r="J4" s="1">
        <v>91.6</v>
      </c>
      <c r="K4" s="8" t="s">
        <v>70</v>
      </c>
      <c r="L4" s="10">
        <v>222</v>
      </c>
      <c r="M4" s="10">
        <v>105359</v>
      </c>
      <c r="N4" s="10">
        <v>4707217</v>
      </c>
      <c r="O4" s="11">
        <f t="shared" si="0"/>
        <v>4.9689015823999618</v>
      </c>
      <c r="P4" s="1" t="s">
        <v>84</v>
      </c>
      <c r="R4">
        <v>223</v>
      </c>
      <c r="S4">
        <v>3507416</v>
      </c>
      <c r="T4">
        <f t="shared" si="1"/>
        <v>876854</v>
      </c>
      <c r="U4">
        <f t="shared" si="2"/>
        <v>83.080275245436951</v>
      </c>
    </row>
    <row r="5" spans="1:21" x14ac:dyDescent="0.25">
      <c r="A5" s="1" t="s">
        <v>9</v>
      </c>
      <c r="B5" s="1" t="s">
        <v>28</v>
      </c>
      <c r="C5" s="1" t="s">
        <v>29</v>
      </c>
      <c r="D5" s="1" t="s">
        <v>12</v>
      </c>
      <c r="E5" s="1" t="s">
        <v>30</v>
      </c>
      <c r="F5" s="3" t="s">
        <v>31</v>
      </c>
      <c r="G5" s="2" t="s">
        <v>32</v>
      </c>
      <c r="H5" s="2" t="s">
        <v>16</v>
      </c>
      <c r="I5" s="5" t="s">
        <v>17</v>
      </c>
      <c r="J5" s="1">
        <v>95.3</v>
      </c>
      <c r="K5" s="8" t="s">
        <v>71</v>
      </c>
      <c r="L5" s="10">
        <v>226</v>
      </c>
      <c r="M5" s="10">
        <v>105121</v>
      </c>
      <c r="N5" s="10">
        <v>4707217</v>
      </c>
      <c r="O5" s="11">
        <f t="shared" si="0"/>
        <v>5.0470046313989769</v>
      </c>
      <c r="P5" s="1" t="s">
        <v>84</v>
      </c>
      <c r="R5">
        <v>224</v>
      </c>
      <c r="S5">
        <v>3849152</v>
      </c>
      <c r="T5">
        <f t="shared" si="1"/>
        <v>962288</v>
      </c>
      <c r="U5">
        <f t="shared" si="2"/>
        <v>91.583843277248533</v>
      </c>
    </row>
    <row r="6" spans="1:21" x14ac:dyDescent="0.25">
      <c r="A6" s="1" t="s">
        <v>9</v>
      </c>
      <c r="B6" s="1" t="s">
        <v>33</v>
      </c>
      <c r="C6" s="1" t="s">
        <v>34</v>
      </c>
      <c r="D6" s="1" t="s">
        <v>12</v>
      </c>
      <c r="E6" s="1" t="s">
        <v>35</v>
      </c>
      <c r="F6" s="3" t="s">
        <v>36</v>
      </c>
      <c r="G6" s="2" t="s">
        <v>37</v>
      </c>
      <c r="H6" s="2" t="s">
        <v>16</v>
      </c>
      <c r="I6" s="5" t="s">
        <v>17</v>
      </c>
      <c r="J6" s="1">
        <v>92.4</v>
      </c>
      <c r="K6" s="8" t="s">
        <v>72</v>
      </c>
      <c r="L6" s="10">
        <v>225</v>
      </c>
      <c r="M6" s="10">
        <v>101502</v>
      </c>
      <c r="N6" s="10">
        <v>4707217</v>
      </c>
      <c r="O6" s="11">
        <f t="shared" si="0"/>
        <v>4.8516883755305944</v>
      </c>
      <c r="P6" s="1" t="s">
        <v>84</v>
      </c>
      <c r="R6">
        <v>225</v>
      </c>
      <c r="S6">
        <v>3821280</v>
      </c>
      <c r="T6">
        <f t="shared" si="1"/>
        <v>955320</v>
      </c>
      <c r="U6">
        <f t="shared" si="2"/>
        <v>91.326573642132914</v>
      </c>
    </row>
    <row r="7" spans="1:21" x14ac:dyDescent="0.25">
      <c r="A7" s="1" t="s">
        <v>9</v>
      </c>
      <c r="B7" s="1" t="s">
        <v>38</v>
      </c>
      <c r="C7" s="1" t="s">
        <v>39</v>
      </c>
      <c r="D7" s="1" t="s">
        <v>12</v>
      </c>
      <c r="E7" s="1" t="s">
        <v>40</v>
      </c>
      <c r="F7" s="3" t="s">
        <v>41</v>
      </c>
      <c r="G7" s="2" t="s">
        <v>42</v>
      </c>
      <c r="H7" s="2" t="s">
        <v>16</v>
      </c>
      <c r="I7" s="5" t="s">
        <v>17</v>
      </c>
      <c r="J7" s="1">
        <v>86.4</v>
      </c>
      <c r="K7" s="8" t="s">
        <v>73</v>
      </c>
      <c r="L7" s="10">
        <v>225</v>
      </c>
      <c r="M7" s="10">
        <v>95532</v>
      </c>
      <c r="N7" s="10">
        <v>4707217</v>
      </c>
      <c r="O7" s="11">
        <f t="shared" si="0"/>
        <v>4.5663286821066462</v>
      </c>
      <c r="P7" s="1" t="s">
        <v>84</v>
      </c>
      <c r="R7">
        <v>225</v>
      </c>
      <c r="S7">
        <v>4060060</v>
      </c>
      <c r="T7">
        <f t="shared" si="1"/>
        <v>1015015</v>
      </c>
      <c r="U7">
        <f t="shared" si="2"/>
        <v>97.033289521175675</v>
      </c>
    </row>
    <row r="8" spans="1:21" x14ac:dyDescent="0.25">
      <c r="A8" s="1" t="s">
        <v>9</v>
      </c>
      <c r="B8" s="1" t="s">
        <v>43</v>
      </c>
      <c r="C8" s="1" t="s">
        <v>44</v>
      </c>
      <c r="D8" s="1" t="s">
        <v>12</v>
      </c>
      <c r="E8" s="1" t="s">
        <v>45</v>
      </c>
      <c r="F8" s="3" t="s">
        <v>46</v>
      </c>
      <c r="G8" s="2" t="s">
        <v>47</v>
      </c>
      <c r="H8" s="2" t="s">
        <v>16</v>
      </c>
      <c r="I8" s="5" t="s">
        <v>17</v>
      </c>
      <c r="J8" s="1">
        <v>88</v>
      </c>
      <c r="K8" s="8" t="s">
        <v>74</v>
      </c>
      <c r="L8" s="10">
        <v>225</v>
      </c>
      <c r="M8" s="10">
        <v>96229</v>
      </c>
      <c r="N8" s="10">
        <v>4707217</v>
      </c>
      <c r="O8" s="11">
        <f t="shared" si="0"/>
        <v>4.5996445458112509</v>
      </c>
      <c r="P8" s="1" t="s">
        <v>84</v>
      </c>
      <c r="R8">
        <v>225</v>
      </c>
      <c r="S8">
        <v>4204808</v>
      </c>
      <c r="T8">
        <f t="shared" si="1"/>
        <v>1051202</v>
      </c>
      <c r="U8">
        <f t="shared" si="2"/>
        <v>100.49269026688168</v>
      </c>
    </row>
    <row r="9" spans="1:21" x14ac:dyDescent="0.25">
      <c r="A9" s="1" t="s">
        <v>9</v>
      </c>
      <c r="B9" s="1" t="s">
        <v>48</v>
      </c>
      <c r="C9" s="1" t="s">
        <v>49</v>
      </c>
      <c r="D9" s="1" t="s">
        <v>12</v>
      </c>
      <c r="E9" s="1" t="s">
        <v>50</v>
      </c>
      <c r="F9" s="3" t="s">
        <v>51</v>
      </c>
      <c r="G9" s="2" t="s">
        <v>52</v>
      </c>
      <c r="H9" s="2" t="s">
        <v>16</v>
      </c>
      <c r="I9" s="5" t="s">
        <v>17</v>
      </c>
      <c r="J9" s="1">
        <v>79.3</v>
      </c>
      <c r="K9" s="8" t="s">
        <v>75</v>
      </c>
      <c r="L9" s="10">
        <v>223</v>
      </c>
      <c r="M9" s="10">
        <v>87686</v>
      </c>
      <c r="N9" s="10">
        <v>4707217</v>
      </c>
      <c r="O9" s="11">
        <f t="shared" si="0"/>
        <v>4.1540421867103214</v>
      </c>
      <c r="P9" s="1" t="s">
        <v>84</v>
      </c>
      <c r="R9">
        <v>225</v>
      </c>
      <c r="S9">
        <v>3998368</v>
      </c>
      <c r="T9">
        <f t="shared" si="1"/>
        <v>999592</v>
      </c>
      <c r="U9">
        <f t="shared" si="2"/>
        <v>95.558883306208315</v>
      </c>
    </row>
    <row r="10" spans="1:21" x14ac:dyDescent="0.25">
      <c r="A10" s="1" t="s">
        <v>9</v>
      </c>
      <c r="B10" s="1" t="s">
        <v>53</v>
      </c>
      <c r="C10" s="1" t="s">
        <v>54</v>
      </c>
      <c r="D10" s="1" t="s">
        <v>12</v>
      </c>
      <c r="E10" s="1" t="s">
        <v>55</v>
      </c>
      <c r="F10" s="3" t="s">
        <v>56</v>
      </c>
      <c r="G10" s="2" t="s">
        <v>57</v>
      </c>
      <c r="H10" s="2" t="s">
        <v>16</v>
      </c>
      <c r="I10" s="5" t="s">
        <v>17</v>
      </c>
      <c r="J10" s="1">
        <v>92.8</v>
      </c>
      <c r="K10" s="8" t="s">
        <v>66</v>
      </c>
      <c r="L10" s="10">
        <v>223</v>
      </c>
      <c r="M10" s="10">
        <v>102782</v>
      </c>
      <c r="N10" s="10">
        <v>4707217</v>
      </c>
      <c r="O10" s="11">
        <f t="shared" si="0"/>
        <v>4.8692010587147356</v>
      </c>
      <c r="P10" s="1" t="s">
        <v>84</v>
      </c>
      <c r="R10">
        <v>216</v>
      </c>
      <c r="S10">
        <v>4168176</v>
      </c>
      <c r="T10">
        <f t="shared" si="1"/>
        <v>1042044</v>
      </c>
      <c r="U10">
        <f t="shared" si="2"/>
        <v>95.632516622879294</v>
      </c>
    </row>
    <row r="11" spans="1:21" x14ac:dyDescent="0.25">
      <c r="A11" s="1" t="s">
        <v>9</v>
      </c>
      <c r="B11" s="1" t="s">
        <v>58</v>
      </c>
      <c r="C11" s="1" t="s">
        <v>59</v>
      </c>
      <c r="D11" s="1" t="s">
        <v>12</v>
      </c>
      <c r="E11" s="1" t="s">
        <v>60</v>
      </c>
      <c r="F11" s="3" t="s">
        <v>61</v>
      </c>
      <c r="G11" s="2" t="s">
        <v>62</v>
      </c>
      <c r="H11" s="2" t="s">
        <v>16</v>
      </c>
      <c r="I11" s="5" t="s">
        <v>17</v>
      </c>
      <c r="J11" s="1">
        <v>99.4</v>
      </c>
      <c r="K11" s="8" t="s">
        <v>67</v>
      </c>
      <c r="L11" s="10">
        <v>228</v>
      </c>
      <c r="M11" s="10">
        <v>107603</v>
      </c>
      <c r="N11" s="10">
        <v>4707217</v>
      </c>
      <c r="O11" s="11">
        <f t="shared" si="0"/>
        <v>5.2118871936432924</v>
      </c>
      <c r="P11" s="1" t="s">
        <v>84</v>
      </c>
      <c r="R11">
        <v>222</v>
      </c>
      <c r="S11">
        <v>4214360</v>
      </c>
      <c r="T11">
        <f t="shared" si="1"/>
        <v>1053590</v>
      </c>
      <c r="U11">
        <f t="shared" si="2"/>
        <v>99.378031647999236</v>
      </c>
    </row>
    <row r="13" spans="1:21" x14ac:dyDescent="0.25">
      <c r="J13" t="s">
        <v>77</v>
      </c>
    </row>
    <row r="14" spans="1:21" x14ac:dyDescent="0.25">
      <c r="B14" t="s">
        <v>63</v>
      </c>
      <c r="C14" s="4" t="s">
        <v>64</v>
      </c>
      <c r="D14" s="1" t="s">
        <v>12</v>
      </c>
      <c r="E14" t="s">
        <v>65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Manager/>
  <Company>USDA APHIS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Morningstar, Brenda R. - APHIS</dc:creator>
  <cp:keywords/>
  <dc:description/>
  <cp:lastModifiedBy>Steven Kitchens</cp:lastModifiedBy>
  <cp:revision/>
  <dcterms:created xsi:type="dcterms:W3CDTF">2019-12-27T16:50:38Z</dcterms:created>
  <dcterms:modified xsi:type="dcterms:W3CDTF">2022-04-28T17:01:36Z</dcterms:modified>
  <cp:category/>
  <cp:contentStatus/>
</cp:coreProperties>
</file>